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bustos\Documents\1. SSPD - KBP 2021\7. INFORMES SECTORIALES\2. ACUEDUCTO- ALCANTARILLADO\"/>
    </mc:Choice>
  </mc:AlternateContent>
  <bookViews>
    <workbookView xWindow="0" yWindow="0" windowWidth="28800" windowHeight="12300" tabRatio="500"/>
  </bookViews>
  <sheets>
    <sheet name="LISTADO DE ANEXOS" sheetId="1" r:id="rId1"/>
    <sheet name="ANEXO 1." sheetId="2" r:id="rId2"/>
    <sheet name="ANEXO 2." sheetId="3" r:id="rId3"/>
    <sheet name="ANEXO 3." sheetId="4" r:id="rId4"/>
    <sheet name="ANEXO 4." sheetId="5" r:id="rId5"/>
    <sheet name="ANEXO 5." sheetId="14" r:id="rId6"/>
    <sheet name="ANEXO 6." sheetId="15" r:id="rId7"/>
    <sheet name="ANEXO 7." sheetId="6" r:id="rId8"/>
    <sheet name="ANEXO 8." sheetId="7" r:id="rId9"/>
    <sheet name="ANEXO 9." sheetId="8" r:id="rId10"/>
    <sheet name="ANEXO 10." sheetId="9" r:id="rId11"/>
    <sheet name="ANEXO 11." sheetId="10" r:id="rId12"/>
    <sheet name="ANEXO 12." sheetId="11" r:id="rId13"/>
    <sheet name="ANEXO 13." sheetId="12" r:id="rId14"/>
    <sheet name="ANEXO 14." sheetId="13" r:id="rId15"/>
  </sheets>
  <definedNames>
    <definedName name="_xlnm._FilterDatabase" localSheetId="1" hidden="1">'ANEXO 1.'!$A$7:$J$2718</definedName>
    <definedName name="_xlnm._FilterDatabase" localSheetId="10" hidden="1">'ANEXO 10.'!$A$8:$E$1110</definedName>
    <definedName name="_xlnm._FilterDatabase" localSheetId="12" hidden="1">'ANEXO 12.'!$B$9:$I$724</definedName>
    <definedName name="_xlnm._FilterDatabase" localSheetId="13" hidden="1">'ANEXO 13.'!$A$8:$G$218</definedName>
    <definedName name="_xlnm._FilterDatabase" localSheetId="14" hidden="1">'ANEXO 14.'!$A$8:$H$709</definedName>
    <definedName name="_xlnm._FilterDatabase" localSheetId="2" hidden="1">'ANEXO 2.'!$A$8:$E$3082</definedName>
    <definedName name="_xlnm._FilterDatabase" localSheetId="3" hidden="1">'ANEXO 3.'!$A$8:$H$366</definedName>
    <definedName name="_xlnm._FilterDatabase" localSheetId="4" hidden="1">'ANEXO 4.'!$A$9:$AMJ$1328</definedName>
    <definedName name="_xlnm._FilterDatabase" localSheetId="7" hidden="1">'ANEXO 7.'!$A$8:$H$760</definedName>
    <definedName name="_xlnm._FilterDatabase" localSheetId="8" hidden="1">'ANEXO 8.'!$A$9:$AMJ$1063</definedName>
    <definedName name="_xlnm._FilterDatabase" localSheetId="9" hidden="1">'ANEXO 9.'!$A$7:$M$235</definedName>
    <definedName name="_xlnm.Print_Area" localSheetId="0">'LISTADO DE ANEXOS'!$A$1:$J$22</definedName>
  </definedNames>
  <calcPr calcId="162913"/>
</workbook>
</file>

<file path=xl/calcChain.xml><?xml version="1.0" encoding="utf-8"?>
<calcChain xmlns="http://schemas.openxmlformats.org/spreadsheetml/2006/main">
  <c r="F1026" i="10" l="1"/>
  <c r="F1007" i="10"/>
  <c r="F966" i="10"/>
  <c r="F951" i="10"/>
  <c r="F949" i="10"/>
  <c r="F815" i="10"/>
  <c r="F790" i="10"/>
  <c r="F783" i="10"/>
  <c r="F675" i="10"/>
  <c r="F632" i="10"/>
  <c r="F612" i="10"/>
  <c r="F466" i="10"/>
  <c r="F456" i="10"/>
  <c r="F451" i="10"/>
  <c r="F431" i="10"/>
  <c r="F383" i="10"/>
  <c r="F318" i="10"/>
  <c r="F173" i="10"/>
  <c r="F163" i="10"/>
  <c r="F84" i="10"/>
  <c r="F44" i="10"/>
  <c r="F41" i="10"/>
  <c r="F36" i="10"/>
  <c r="F26" i="10"/>
  <c r="F25" i="10"/>
  <c r="F21" i="10"/>
  <c r="F16" i="10"/>
  <c r="H760" i="6"/>
  <c r="F760" i="6"/>
  <c r="H759" i="6"/>
  <c r="F759" i="6"/>
  <c r="H758" i="6"/>
  <c r="F758" i="6"/>
  <c r="H757" i="6"/>
  <c r="F757" i="6"/>
  <c r="H756" i="6"/>
  <c r="F756" i="6"/>
  <c r="H755" i="6"/>
  <c r="F755" i="6"/>
  <c r="H754" i="6"/>
  <c r="F754" i="6"/>
  <c r="H753" i="6"/>
  <c r="F753" i="6"/>
  <c r="H752" i="6"/>
  <c r="F752" i="6"/>
  <c r="H751" i="6"/>
  <c r="F751" i="6"/>
  <c r="H750" i="6"/>
  <c r="F750" i="6"/>
  <c r="H749" i="6"/>
  <c r="F749" i="6"/>
  <c r="H748" i="6"/>
  <c r="F748" i="6"/>
  <c r="H747" i="6"/>
  <c r="F747" i="6"/>
  <c r="H746" i="6"/>
  <c r="F746" i="6"/>
  <c r="H745" i="6"/>
  <c r="F745" i="6"/>
  <c r="H744" i="6"/>
  <c r="F744" i="6"/>
  <c r="H743" i="6"/>
  <c r="F743" i="6"/>
  <c r="H742" i="6"/>
  <c r="F742" i="6"/>
  <c r="H741" i="6"/>
  <c r="F741" i="6"/>
  <c r="H740" i="6"/>
  <c r="F740" i="6"/>
  <c r="H739" i="6"/>
  <c r="F739" i="6"/>
  <c r="H738" i="6"/>
  <c r="F738" i="6"/>
  <c r="H737" i="6"/>
  <c r="F737" i="6"/>
  <c r="H736" i="6"/>
  <c r="F736" i="6"/>
  <c r="H735" i="6"/>
  <c r="F735" i="6"/>
  <c r="H734" i="6"/>
  <c r="F734" i="6"/>
  <c r="H733" i="6"/>
  <c r="F733" i="6"/>
  <c r="H732" i="6"/>
  <c r="F732" i="6"/>
  <c r="H731" i="6"/>
  <c r="F731" i="6"/>
  <c r="H730" i="6"/>
  <c r="F730" i="6"/>
  <c r="H729" i="6"/>
  <c r="F729" i="6"/>
  <c r="H728" i="6"/>
  <c r="F728" i="6"/>
  <c r="H727" i="6"/>
  <c r="F727" i="6"/>
  <c r="H726" i="6"/>
  <c r="F726" i="6"/>
  <c r="H725" i="6"/>
  <c r="F725" i="6"/>
  <c r="H724" i="6"/>
  <c r="F724" i="6"/>
  <c r="H723" i="6"/>
  <c r="F723" i="6"/>
  <c r="H722" i="6"/>
  <c r="F722" i="6"/>
  <c r="H721" i="6"/>
  <c r="F721" i="6"/>
  <c r="H720" i="6"/>
  <c r="F720" i="6"/>
  <c r="H719" i="6"/>
  <c r="F719" i="6"/>
  <c r="H718" i="6"/>
  <c r="F718" i="6"/>
  <c r="H717" i="6"/>
  <c r="F717" i="6"/>
  <c r="H716" i="6"/>
  <c r="F716" i="6"/>
  <c r="H715" i="6"/>
  <c r="F715" i="6"/>
  <c r="H714" i="6"/>
  <c r="F714" i="6"/>
  <c r="H713" i="6"/>
  <c r="F713" i="6"/>
  <c r="H712" i="6"/>
  <c r="F712" i="6"/>
  <c r="H711" i="6"/>
  <c r="F711" i="6"/>
  <c r="H710" i="6"/>
  <c r="F710" i="6"/>
  <c r="H709" i="6"/>
  <c r="F709" i="6"/>
  <c r="H708" i="6"/>
  <c r="F708" i="6"/>
  <c r="H707" i="6"/>
  <c r="F707" i="6"/>
  <c r="H706" i="6"/>
  <c r="F706" i="6"/>
  <c r="H705" i="6"/>
  <c r="F705" i="6"/>
  <c r="H704" i="6"/>
  <c r="F704" i="6"/>
  <c r="H703" i="6"/>
  <c r="F703" i="6"/>
  <c r="H702" i="6"/>
  <c r="F702" i="6"/>
  <c r="H701" i="6"/>
  <c r="F701" i="6"/>
  <c r="H700" i="6"/>
  <c r="F700" i="6"/>
  <c r="H699" i="6"/>
  <c r="F699" i="6"/>
  <c r="H698" i="6"/>
  <c r="F698" i="6"/>
  <c r="H697" i="6"/>
  <c r="F697" i="6"/>
  <c r="H696" i="6"/>
  <c r="F696" i="6"/>
  <c r="H695" i="6"/>
  <c r="F695" i="6"/>
  <c r="H694" i="6"/>
  <c r="F694" i="6"/>
  <c r="H693" i="6"/>
  <c r="F693" i="6"/>
  <c r="H692" i="6"/>
  <c r="F692" i="6"/>
  <c r="H691" i="6"/>
  <c r="F691" i="6"/>
  <c r="H690" i="6"/>
  <c r="F690" i="6"/>
  <c r="H689" i="6"/>
  <c r="F689" i="6"/>
  <c r="H688" i="6"/>
  <c r="F688" i="6"/>
  <c r="H687" i="6"/>
  <c r="F687" i="6"/>
  <c r="H686" i="6"/>
  <c r="F686" i="6"/>
  <c r="H685" i="6"/>
  <c r="F685" i="6"/>
  <c r="H684" i="6"/>
  <c r="F684" i="6"/>
  <c r="H683" i="6"/>
  <c r="F683" i="6"/>
  <c r="H682" i="6"/>
  <c r="F682" i="6"/>
  <c r="H681" i="6"/>
  <c r="F681" i="6"/>
  <c r="H680" i="6"/>
  <c r="F680" i="6"/>
  <c r="H679" i="6"/>
  <c r="F679" i="6"/>
  <c r="H678" i="6"/>
  <c r="F678" i="6"/>
  <c r="H677" i="6"/>
  <c r="F677" i="6"/>
  <c r="H676" i="6"/>
  <c r="F676" i="6"/>
  <c r="H675" i="6"/>
  <c r="F675" i="6"/>
  <c r="H674" i="6"/>
  <c r="F674" i="6"/>
  <c r="H673" i="6"/>
  <c r="F673" i="6"/>
  <c r="H672" i="6"/>
  <c r="F672" i="6"/>
  <c r="H671" i="6"/>
  <c r="F671" i="6"/>
  <c r="H670" i="6"/>
  <c r="F670" i="6"/>
  <c r="H669" i="6"/>
  <c r="F669" i="6"/>
  <c r="H668" i="6"/>
  <c r="F668" i="6"/>
  <c r="H667" i="6"/>
  <c r="F667" i="6"/>
  <c r="H666" i="6"/>
  <c r="F666" i="6"/>
  <c r="H665" i="6"/>
  <c r="F665" i="6"/>
  <c r="H664" i="6"/>
  <c r="F664" i="6"/>
  <c r="H663" i="6"/>
  <c r="F663" i="6"/>
  <c r="H662" i="6"/>
  <c r="F662" i="6"/>
  <c r="H661" i="6"/>
  <c r="F661" i="6"/>
  <c r="H660" i="6"/>
  <c r="F660" i="6"/>
  <c r="H659" i="6"/>
  <c r="F659" i="6"/>
  <c r="H658" i="6"/>
  <c r="F658" i="6"/>
  <c r="H657" i="6"/>
  <c r="F657" i="6"/>
  <c r="H656" i="6"/>
  <c r="F656" i="6"/>
  <c r="H655" i="6"/>
  <c r="F655" i="6"/>
  <c r="H654" i="6"/>
  <c r="F654" i="6"/>
  <c r="H653" i="6"/>
  <c r="F653" i="6"/>
  <c r="H652" i="6"/>
  <c r="F652" i="6"/>
  <c r="H651" i="6"/>
  <c r="F651" i="6"/>
  <c r="H650" i="6"/>
  <c r="F650" i="6"/>
  <c r="H649" i="6"/>
  <c r="F649" i="6"/>
  <c r="H648" i="6"/>
  <c r="F648" i="6"/>
  <c r="H647" i="6"/>
  <c r="F647" i="6"/>
  <c r="H646" i="6"/>
  <c r="F646" i="6"/>
  <c r="H645" i="6"/>
  <c r="F645" i="6"/>
  <c r="H644" i="6"/>
  <c r="F644" i="6"/>
  <c r="H643" i="6"/>
  <c r="F643" i="6"/>
  <c r="H642" i="6"/>
  <c r="F642" i="6"/>
  <c r="H641" i="6"/>
  <c r="F641" i="6"/>
  <c r="H640" i="6"/>
  <c r="F640" i="6"/>
  <c r="H639" i="6"/>
  <c r="F639" i="6"/>
  <c r="H638" i="6"/>
  <c r="F638" i="6"/>
  <c r="H637" i="6"/>
  <c r="F637" i="6"/>
  <c r="H636" i="6"/>
  <c r="F636" i="6"/>
  <c r="H635" i="6"/>
  <c r="F635" i="6"/>
  <c r="H634" i="6"/>
  <c r="F634" i="6"/>
  <c r="H633" i="6"/>
  <c r="F633" i="6"/>
  <c r="H632" i="6"/>
  <c r="F632" i="6"/>
  <c r="H631" i="6"/>
  <c r="F631" i="6"/>
  <c r="H630" i="6"/>
  <c r="F630" i="6"/>
  <c r="H629" i="6"/>
  <c r="F629" i="6"/>
  <c r="H628" i="6"/>
  <c r="F628" i="6"/>
  <c r="H627" i="6"/>
  <c r="F627" i="6"/>
  <c r="H626" i="6"/>
  <c r="F626" i="6"/>
  <c r="H625" i="6"/>
  <c r="F625" i="6"/>
  <c r="H624" i="6"/>
  <c r="F624" i="6"/>
  <c r="H623" i="6"/>
  <c r="F623" i="6"/>
  <c r="H622" i="6"/>
  <c r="F622" i="6"/>
  <c r="H621" i="6"/>
  <c r="F621" i="6"/>
  <c r="H620" i="6"/>
  <c r="F620" i="6"/>
  <c r="H619" i="6"/>
  <c r="F619" i="6"/>
  <c r="H618" i="6"/>
  <c r="F618" i="6"/>
  <c r="H617" i="6"/>
  <c r="F617" i="6"/>
  <c r="H616" i="6"/>
  <c r="F616" i="6"/>
  <c r="H615" i="6"/>
  <c r="F615" i="6"/>
  <c r="H614" i="6"/>
  <c r="F614" i="6"/>
  <c r="H613" i="6"/>
  <c r="F613" i="6"/>
  <c r="H612" i="6"/>
  <c r="F612" i="6"/>
  <c r="H611" i="6"/>
  <c r="F611" i="6"/>
  <c r="H610" i="6"/>
  <c r="F610" i="6"/>
  <c r="H609" i="6"/>
  <c r="F609" i="6"/>
  <c r="H608" i="6"/>
  <c r="F608" i="6"/>
  <c r="H607" i="6"/>
  <c r="F607" i="6"/>
  <c r="H606" i="6"/>
  <c r="F606" i="6"/>
  <c r="H605" i="6"/>
  <c r="F605" i="6"/>
  <c r="H604" i="6"/>
  <c r="F604" i="6"/>
  <c r="H603" i="6"/>
  <c r="F603" i="6"/>
  <c r="H602" i="6"/>
  <c r="F602" i="6"/>
  <c r="H601" i="6"/>
  <c r="F601" i="6"/>
  <c r="H600" i="6"/>
  <c r="F600" i="6"/>
  <c r="H599" i="6"/>
  <c r="F599" i="6"/>
  <c r="H598" i="6"/>
  <c r="F598" i="6"/>
  <c r="H597" i="6"/>
  <c r="F597" i="6"/>
  <c r="H596" i="6"/>
  <c r="F596" i="6"/>
  <c r="H595" i="6"/>
  <c r="F595" i="6"/>
  <c r="H594" i="6"/>
  <c r="F594" i="6"/>
  <c r="H593" i="6"/>
  <c r="F593" i="6"/>
  <c r="H592" i="6"/>
  <c r="F592" i="6"/>
  <c r="H591" i="6"/>
  <c r="F591" i="6"/>
  <c r="H590" i="6"/>
  <c r="F590" i="6"/>
  <c r="H589" i="6"/>
  <c r="F589" i="6"/>
  <c r="H588" i="6"/>
  <c r="F588" i="6"/>
  <c r="H587" i="6"/>
  <c r="F587" i="6"/>
  <c r="H586" i="6"/>
  <c r="F586" i="6"/>
  <c r="H585" i="6"/>
  <c r="F585" i="6"/>
  <c r="H584" i="6"/>
  <c r="F584" i="6"/>
  <c r="H583" i="6"/>
  <c r="F583" i="6"/>
  <c r="H582" i="6"/>
  <c r="F582" i="6"/>
  <c r="H581" i="6"/>
  <c r="F581" i="6"/>
  <c r="H580" i="6"/>
  <c r="F580" i="6"/>
  <c r="H579" i="6"/>
  <c r="F579" i="6"/>
  <c r="H578" i="6"/>
  <c r="F578" i="6"/>
  <c r="H577" i="6"/>
  <c r="F577" i="6"/>
  <c r="H576" i="6"/>
  <c r="F576" i="6"/>
  <c r="H575" i="6"/>
  <c r="F575" i="6"/>
  <c r="H574" i="6"/>
  <c r="F574" i="6"/>
  <c r="H573" i="6"/>
  <c r="F573" i="6"/>
  <c r="H572" i="6"/>
  <c r="F572" i="6"/>
  <c r="H571" i="6"/>
  <c r="F571" i="6"/>
  <c r="H570" i="6"/>
  <c r="F570" i="6"/>
  <c r="H569" i="6"/>
  <c r="F569" i="6"/>
  <c r="H568" i="6"/>
  <c r="F568" i="6"/>
  <c r="H567" i="6"/>
  <c r="F567" i="6"/>
  <c r="H566" i="6"/>
  <c r="F566" i="6"/>
  <c r="H565" i="6"/>
  <c r="F565" i="6"/>
  <c r="H564" i="6"/>
  <c r="F564" i="6"/>
  <c r="H563" i="6"/>
  <c r="F563" i="6"/>
  <c r="H562" i="6"/>
  <c r="F562" i="6"/>
  <c r="H561" i="6"/>
  <c r="F561" i="6"/>
  <c r="H560" i="6"/>
  <c r="F560" i="6"/>
  <c r="H559" i="6"/>
  <c r="F559" i="6"/>
  <c r="H558" i="6"/>
  <c r="F558" i="6"/>
  <c r="H557" i="6"/>
  <c r="F557" i="6"/>
  <c r="H556" i="6"/>
  <c r="F556" i="6"/>
  <c r="H555" i="6"/>
  <c r="F555" i="6"/>
  <c r="H554" i="6"/>
  <c r="F554" i="6"/>
  <c r="H553" i="6"/>
  <c r="F553" i="6"/>
  <c r="H552" i="6"/>
  <c r="F552" i="6"/>
  <c r="H551" i="6"/>
  <c r="F551" i="6"/>
  <c r="H550" i="6"/>
  <c r="F550" i="6"/>
  <c r="H549" i="6"/>
  <c r="F549" i="6"/>
  <c r="H548" i="6"/>
  <c r="F548" i="6"/>
  <c r="H547" i="6"/>
  <c r="F547" i="6"/>
  <c r="H546" i="6"/>
  <c r="F546" i="6"/>
  <c r="H545" i="6"/>
  <c r="F545" i="6"/>
  <c r="H544" i="6"/>
  <c r="F544" i="6"/>
  <c r="H543" i="6"/>
  <c r="F543" i="6"/>
  <c r="H542" i="6"/>
  <c r="F542" i="6"/>
  <c r="H541" i="6"/>
  <c r="F541" i="6"/>
  <c r="H540" i="6"/>
  <c r="F540" i="6"/>
  <c r="H539" i="6"/>
  <c r="F539" i="6"/>
  <c r="H538" i="6"/>
  <c r="F538" i="6"/>
  <c r="H537" i="6"/>
  <c r="F537" i="6"/>
  <c r="H536" i="6"/>
  <c r="F536" i="6"/>
  <c r="H535" i="6"/>
  <c r="F535" i="6"/>
  <c r="H534" i="6"/>
  <c r="F534" i="6"/>
  <c r="H533" i="6"/>
  <c r="F533" i="6"/>
  <c r="H532" i="6"/>
  <c r="F532" i="6"/>
  <c r="H531" i="6"/>
  <c r="F531" i="6"/>
  <c r="H530" i="6"/>
  <c r="F530" i="6"/>
  <c r="H529" i="6"/>
  <c r="F529" i="6"/>
  <c r="H528" i="6"/>
  <c r="F528" i="6"/>
  <c r="H527" i="6"/>
  <c r="F527" i="6"/>
  <c r="H526" i="6"/>
  <c r="F526" i="6"/>
  <c r="H525" i="6"/>
  <c r="F525" i="6"/>
  <c r="H524" i="6"/>
  <c r="F524" i="6"/>
  <c r="H523" i="6"/>
  <c r="F523" i="6"/>
  <c r="H522" i="6"/>
  <c r="F522" i="6"/>
  <c r="H521" i="6"/>
  <c r="F521" i="6"/>
  <c r="H520" i="6"/>
  <c r="F520" i="6"/>
  <c r="H519" i="6"/>
  <c r="F519" i="6"/>
  <c r="H518" i="6"/>
  <c r="F518" i="6"/>
  <c r="H517" i="6"/>
  <c r="F517" i="6"/>
  <c r="H516" i="6"/>
  <c r="F516" i="6"/>
  <c r="H515" i="6"/>
  <c r="F515" i="6"/>
  <c r="H514" i="6"/>
  <c r="F514" i="6"/>
  <c r="H513" i="6"/>
  <c r="F513" i="6"/>
  <c r="H512" i="6"/>
  <c r="F512" i="6"/>
  <c r="H511" i="6"/>
  <c r="F511" i="6"/>
  <c r="H510" i="6"/>
  <c r="F510" i="6"/>
  <c r="H509" i="6"/>
  <c r="F509" i="6"/>
  <c r="H508" i="6"/>
  <c r="F508" i="6"/>
  <c r="H507" i="6"/>
  <c r="F507" i="6"/>
  <c r="H506" i="6"/>
  <c r="F506" i="6"/>
  <c r="H505" i="6"/>
  <c r="F505" i="6"/>
  <c r="H504" i="6"/>
  <c r="F504" i="6"/>
  <c r="H503" i="6"/>
  <c r="F503" i="6"/>
  <c r="H502" i="6"/>
  <c r="F502" i="6"/>
  <c r="H501" i="6"/>
  <c r="F501" i="6"/>
  <c r="H500" i="6"/>
  <c r="F500" i="6"/>
  <c r="H499" i="6"/>
  <c r="F499" i="6"/>
  <c r="H498" i="6"/>
  <c r="F498" i="6"/>
  <c r="H497" i="6"/>
  <c r="F497" i="6"/>
  <c r="H496" i="6"/>
  <c r="F496" i="6"/>
  <c r="H495" i="6"/>
  <c r="F495" i="6"/>
  <c r="H494" i="6"/>
  <c r="F494" i="6"/>
  <c r="H493" i="6"/>
  <c r="F493" i="6"/>
  <c r="H492" i="6"/>
  <c r="F492" i="6"/>
  <c r="H491" i="6"/>
  <c r="F491" i="6"/>
  <c r="H490" i="6"/>
  <c r="F490" i="6"/>
  <c r="H489" i="6"/>
  <c r="F489" i="6"/>
  <c r="H488" i="6"/>
  <c r="F488" i="6"/>
  <c r="H487" i="6"/>
  <c r="F487" i="6"/>
  <c r="H486" i="6"/>
  <c r="F486" i="6"/>
  <c r="H485" i="6"/>
  <c r="F485" i="6"/>
  <c r="H484" i="6"/>
  <c r="F484" i="6"/>
  <c r="H483" i="6"/>
  <c r="F483" i="6"/>
  <c r="H482" i="6"/>
  <c r="F482" i="6"/>
  <c r="H481" i="6"/>
  <c r="F481" i="6"/>
  <c r="H480" i="6"/>
  <c r="F480" i="6"/>
  <c r="H479" i="6"/>
  <c r="F479" i="6"/>
  <c r="H478" i="6"/>
  <c r="F478" i="6"/>
  <c r="H477" i="6"/>
  <c r="F477" i="6"/>
  <c r="H476" i="6"/>
  <c r="F476" i="6"/>
  <c r="H475" i="6"/>
  <c r="F475" i="6"/>
  <c r="H474" i="6"/>
  <c r="F474" i="6"/>
  <c r="H473" i="6"/>
  <c r="F473" i="6"/>
  <c r="H472" i="6"/>
  <c r="F472" i="6"/>
  <c r="H471" i="6"/>
  <c r="F471" i="6"/>
  <c r="H470" i="6"/>
  <c r="F470" i="6"/>
  <c r="H469" i="6"/>
  <c r="F469" i="6"/>
  <c r="H468" i="6"/>
  <c r="F468" i="6"/>
  <c r="H467" i="6"/>
  <c r="F467" i="6"/>
  <c r="H466" i="6"/>
  <c r="F466" i="6"/>
  <c r="H465" i="6"/>
  <c r="F465" i="6"/>
  <c r="H464" i="6"/>
  <c r="F464" i="6"/>
  <c r="H463" i="6"/>
  <c r="F463" i="6"/>
  <c r="H462" i="6"/>
  <c r="F462" i="6"/>
  <c r="H461" i="6"/>
  <c r="F461" i="6"/>
  <c r="H460" i="6"/>
  <c r="F460" i="6"/>
  <c r="H459" i="6"/>
  <c r="F459" i="6"/>
  <c r="H458" i="6"/>
  <c r="F458" i="6"/>
  <c r="H457" i="6"/>
  <c r="F457" i="6"/>
  <c r="H456" i="6"/>
  <c r="F456" i="6"/>
  <c r="H455" i="6"/>
  <c r="F455" i="6"/>
  <c r="H454" i="6"/>
  <c r="F454" i="6"/>
  <c r="H453" i="6"/>
  <c r="F453" i="6"/>
  <c r="H452" i="6"/>
  <c r="F452" i="6"/>
  <c r="H451" i="6"/>
  <c r="F451" i="6"/>
  <c r="H450" i="6"/>
  <c r="F450" i="6"/>
  <c r="H449" i="6"/>
  <c r="F449" i="6"/>
  <c r="H448" i="6"/>
  <c r="F448" i="6"/>
  <c r="H447" i="6"/>
  <c r="F447" i="6"/>
  <c r="H446" i="6"/>
  <c r="F446" i="6"/>
  <c r="H445" i="6"/>
  <c r="F445" i="6"/>
  <c r="H444" i="6"/>
  <c r="F444" i="6"/>
  <c r="H443" i="6"/>
  <c r="F443" i="6"/>
  <c r="H442" i="6"/>
  <c r="F442" i="6"/>
  <c r="H441" i="6"/>
  <c r="F441" i="6"/>
  <c r="H440" i="6"/>
  <c r="F440" i="6"/>
  <c r="H439" i="6"/>
  <c r="F439" i="6"/>
  <c r="H438" i="6"/>
  <c r="F438" i="6"/>
  <c r="H437" i="6"/>
  <c r="F437" i="6"/>
  <c r="H436" i="6"/>
  <c r="F436" i="6"/>
  <c r="H435" i="6"/>
  <c r="F435" i="6"/>
  <c r="H434" i="6"/>
  <c r="F434" i="6"/>
  <c r="H433" i="6"/>
  <c r="F433" i="6"/>
  <c r="H432" i="6"/>
  <c r="F432" i="6"/>
  <c r="H431" i="6"/>
  <c r="F431" i="6"/>
  <c r="H430" i="6"/>
  <c r="F430" i="6"/>
  <c r="H429" i="6"/>
  <c r="F429" i="6"/>
  <c r="H428" i="6"/>
  <c r="F428" i="6"/>
  <c r="H427" i="6"/>
  <c r="F427" i="6"/>
  <c r="H426" i="6"/>
  <c r="F426" i="6"/>
  <c r="H425" i="6"/>
  <c r="F425" i="6"/>
  <c r="H424" i="6"/>
  <c r="F424" i="6"/>
  <c r="H423" i="6"/>
  <c r="F423" i="6"/>
  <c r="H422" i="6"/>
  <c r="F422" i="6"/>
  <c r="H421" i="6"/>
  <c r="F421" i="6"/>
  <c r="H420" i="6"/>
  <c r="F420" i="6"/>
  <c r="H419" i="6"/>
  <c r="F419" i="6"/>
  <c r="H418" i="6"/>
  <c r="F418" i="6"/>
  <c r="H417" i="6"/>
  <c r="F417" i="6"/>
  <c r="H416" i="6"/>
  <c r="F416" i="6"/>
  <c r="H415" i="6"/>
  <c r="F415" i="6"/>
  <c r="H414" i="6"/>
  <c r="F414" i="6"/>
  <c r="H413" i="6"/>
  <c r="F413" i="6"/>
  <c r="H412" i="6"/>
  <c r="F412" i="6"/>
  <c r="H411" i="6"/>
  <c r="F411" i="6"/>
  <c r="H410" i="6"/>
  <c r="F410" i="6"/>
  <c r="H409" i="6"/>
  <c r="F409" i="6"/>
  <c r="H408" i="6"/>
  <c r="F408" i="6"/>
  <c r="H407" i="6"/>
  <c r="F407" i="6"/>
  <c r="H406" i="6"/>
  <c r="F406" i="6"/>
  <c r="H405" i="6"/>
  <c r="F405" i="6"/>
  <c r="H404" i="6"/>
  <c r="F404" i="6"/>
  <c r="H403" i="6"/>
  <c r="F403" i="6"/>
  <c r="H402" i="6"/>
  <c r="F402" i="6"/>
  <c r="H401" i="6"/>
  <c r="F401" i="6"/>
  <c r="H400" i="6"/>
  <c r="F400" i="6"/>
  <c r="H399" i="6"/>
  <c r="F399" i="6"/>
  <c r="H398" i="6"/>
  <c r="F398" i="6"/>
  <c r="H397" i="6"/>
  <c r="F397" i="6"/>
  <c r="H396" i="6"/>
  <c r="F396" i="6"/>
  <c r="H395" i="6"/>
  <c r="F395" i="6"/>
  <c r="H394" i="6"/>
  <c r="F394" i="6"/>
  <c r="H393" i="6"/>
  <c r="F393" i="6"/>
  <c r="H392" i="6"/>
  <c r="F392" i="6"/>
  <c r="H391" i="6"/>
  <c r="F391" i="6"/>
  <c r="H390" i="6"/>
  <c r="F390" i="6"/>
  <c r="H389" i="6"/>
  <c r="F389" i="6"/>
  <c r="H388" i="6"/>
  <c r="F388" i="6"/>
  <c r="H387" i="6"/>
  <c r="F387" i="6"/>
  <c r="H386" i="6"/>
  <c r="F386" i="6"/>
  <c r="H385" i="6"/>
  <c r="F385" i="6"/>
  <c r="H384" i="6"/>
  <c r="F384" i="6"/>
  <c r="H383" i="6"/>
  <c r="F383" i="6"/>
  <c r="H382" i="6"/>
  <c r="F382" i="6"/>
  <c r="H381" i="6"/>
  <c r="F381" i="6"/>
  <c r="H380" i="6"/>
  <c r="F380" i="6"/>
  <c r="H379" i="6"/>
  <c r="F379" i="6"/>
  <c r="H378" i="6"/>
  <c r="F378" i="6"/>
  <c r="H377" i="6"/>
  <c r="F377" i="6"/>
  <c r="H376" i="6"/>
  <c r="F376" i="6"/>
  <c r="H375" i="6"/>
  <c r="F375" i="6"/>
  <c r="H374" i="6"/>
  <c r="F374" i="6"/>
  <c r="H373" i="6"/>
  <c r="F373" i="6"/>
  <c r="H372" i="6"/>
  <c r="F372" i="6"/>
  <c r="H371" i="6"/>
  <c r="F371" i="6"/>
  <c r="H370" i="6"/>
  <c r="F370" i="6"/>
  <c r="H369" i="6"/>
  <c r="F369" i="6"/>
  <c r="H368" i="6"/>
  <c r="F368" i="6"/>
  <c r="H367" i="6"/>
  <c r="F367" i="6"/>
  <c r="H366" i="6"/>
  <c r="F366" i="6"/>
  <c r="H365" i="6"/>
  <c r="F365" i="6"/>
  <c r="H364" i="6"/>
  <c r="F364" i="6"/>
  <c r="H363" i="6"/>
  <c r="F363" i="6"/>
  <c r="H362" i="6"/>
  <c r="F362" i="6"/>
  <c r="H361" i="6"/>
  <c r="F361" i="6"/>
  <c r="H360" i="6"/>
  <c r="F360" i="6"/>
  <c r="H359" i="6"/>
  <c r="F359" i="6"/>
  <c r="H358" i="6"/>
  <c r="F358" i="6"/>
  <c r="H357" i="6"/>
  <c r="F357" i="6"/>
  <c r="H356" i="6"/>
  <c r="F356" i="6"/>
  <c r="H355" i="6"/>
  <c r="F355" i="6"/>
  <c r="H354" i="6"/>
  <c r="F354" i="6"/>
  <c r="H353" i="6"/>
  <c r="F353" i="6"/>
  <c r="H352" i="6"/>
  <c r="F352" i="6"/>
  <c r="H351" i="6"/>
  <c r="F351" i="6"/>
  <c r="H350" i="6"/>
  <c r="F350" i="6"/>
  <c r="H349" i="6"/>
  <c r="F349" i="6"/>
  <c r="H348" i="6"/>
  <c r="F348" i="6"/>
  <c r="H347" i="6"/>
  <c r="F347" i="6"/>
  <c r="H346" i="6"/>
  <c r="F346" i="6"/>
  <c r="H345" i="6"/>
  <c r="F345" i="6"/>
  <c r="H344" i="6"/>
  <c r="F344" i="6"/>
  <c r="H343" i="6"/>
  <c r="F343" i="6"/>
  <c r="H342" i="6"/>
  <c r="F342" i="6"/>
  <c r="H341" i="6"/>
  <c r="F341" i="6"/>
  <c r="H340" i="6"/>
  <c r="F340" i="6"/>
  <c r="H339" i="6"/>
  <c r="F339" i="6"/>
  <c r="H338" i="6"/>
  <c r="F338" i="6"/>
  <c r="H337" i="6"/>
  <c r="F337" i="6"/>
  <c r="H336" i="6"/>
  <c r="F336" i="6"/>
  <c r="H335" i="6"/>
  <c r="F335" i="6"/>
  <c r="H334" i="6"/>
  <c r="F334" i="6"/>
  <c r="H333" i="6"/>
  <c r="F333" i="6"/>
  <c r="H332" i="6"/>
  <c r="F332" i="6"/>
  <c r="H331" i="6"/>
  <c r="F331" i="6"/>
  <c r="H330" i="6"/>
  <c r="F330" i="6"/>
  <c r="H329" i="6"/>
  <c r="F329" i="6"/>
  <c r="H328" i="6"/>
  <c r="F328" i="6"/>
  <c r="H327" i="6"/>
  <c r="F327" i="6"/>
  <c r="H326" i="6"/>
  <c r="F326" i="6"/>
  <c r="H325" i="6"/>
  <c r="F325" i="6"/>
  <c r="H324" i="6"/>
  <c r="F324" i="6"/>
  <c r="H323" i="6"/>
  <c r="F323" i="6"/>
  <c r="H322" i="6"/>
  <c r="F322" i="6"/>
  <c r="H321" i="6"/>
  <c r="F321" i="6"/>
  <c r="H320" i="6"/>
  <c r="F320" i="6"/>
  <c r="H319" i="6"/>
  <c r="F319" i="6"/>
  <c r="H318" i="6"/>
  <c r="F318" i="6"/>
  <c r="H317" i="6"/>
  <c r="F317" i="6"/>
  <c r="H316" i="6"/>
  <c r="F316" i="6"/>
  <c r="H315" i="6"/>
  <c r="F315" i="6"/>
  <c r="H314" i="6"/>
  <c r="F314" i="6"/>
  <c r="H313" i="6"/>
  <c r="F313" i="6"/>
  <c r="H312" i="6"/>
  <c r="F312" i="6"/>
  <c r="H311" i="6"/>
  <c r="F311" i="6"/>
  <c r="H310" i="6"/>
  <c r="F310" i="6"/>
  <c r="H309" i="6"/>
  <c r="F309" i="6"/>
  <c r="H308" i="6"/>
  <c r="F308" i="6"/>
  <c r="H307" i="6"/>
  <c r="F307" i="6"/>
  <c r="H306" i="6"/>
  <c r="F306" i="6"/>
  <c r="H305" i="6"/>
  <c r="F305" i="6"/>
  <c r="H304" i="6"/>
  <c r="F304" i="6"/>
  <c r="H303" i="6"/>
  <c r="F303" i="6"/>
  <c r="H302" i="6"/>
  <c r="F302" i="6"/>
  <c r="H301" i="6"/>
  <c r="F301" i="6"/>
  <c r="H300" i="6"/>
  <c r="F300" i="6"/>
  <c r="H299" i="6"/>
  <c r="F299" i="6"/>
  <c r="H298" i="6"/>
  <c r="F298" i="6"/>
  <c r="H297" i="6"/>
  <c r="F297" i="6"/>
  <c r="H296" i="6"/>
  <c r="F296" i="6"/>
  <c r="H295" i="6"/>
  <c r="F295" i="6"/>
  <c r="H294" i="6"/>
  <c r="F294" i="6"/>
  <c r="H293" i="6"/>
  <c r="F293" i="6"/>
  <c r="H292" i="6"/>
  <c r="F292" i="6"/>
  <c r="H291" i="6"/>
  <c r="F291" i="6"/>
  <c r="H290" i="6"/>
  <c r="F290" i="6"/>
  <c r="H289" i="6"/>
  <c r="F289" i="6"/>
  <c r="H288" i="6"/>
  <c r="F288" i="6"/>
  <c r="H287" i="6"/>
  <c r="F287" i="6"/>
  <c r="H286" i="6"/>
  <c r="F286" i="6"/>
  <c r="H285" i="6"/>
  <c r="F285" i="6"/>
  <c r="H284" i="6"/>
  <c r="F284" i="6"/>
  <c r="H283" i="6"/>
  <c r="F283" i="6"/>
  <c r="H282" i="6"/>
  <c r="F282" i="6"/>
  <c r="H281" i="6"/>
  <c r="F281" i="6"/>
  <c r="H280" i="6"/>
  <c r="F280" i="6"/>
  <c r="H279" i="6"/>
  <c r="F279" i="6"/>
  <c r="H278" i="6"/>
  <c r="F278" i="6"/>
  <c r="H277" i="6"/>
  <c r="F277" i="6"/>
  <c r="H276" i="6"/>
  <c r="F276" i="6"/>
  <c r="H275" i="6"/>
  <c r="F275" i="6"/>
  <c r="H274" i="6"/>
  <c r="F274" i="6"/>
  <c r="H273" i="6"/>
  <c r="F273" i="6"/>
  <c r="H272" i="6"/>
  <c r="F272" i="6"/>
  <c r="H271" i="6"/>
  <c r="F271" i="6"/>
  <c r="H270" i="6"/>
  <c r="F270" i="6"/>
  <c r="H269" i="6"/>
  <c r="F269" i="6"/>
  <c r="H268" i="6"/>
  <c r="F268" i="6"/>
  <c r="H267" i="6"/>
  <c r="F267" i="6"/>
  <c r="H266" i="6"/>
  <c r="F266" i="6"/>
  <c r="H265" i="6"/>
  <c r="F265" i="6"/>
  <c r="H264" i="6"/>
  <c r="F264" i="6"/>
  <c r="H263" i="6"/>
  <c r="F263" i="6"/>
  <c r="H262" i="6"/>
  <c r="F262" i="6"/>
  <c r="H261" i="6"/>
  <c r="F261" i="6"/>
  <c r="H260" i="6"/>
  <c r="F260" i="6"/>
  <c r="H259" i="6"/>
  <c r="F259" i="6"/>
  <c r="H258" i="6"/>
  <c r="F258" i="6"/>
  <c r="H257" i="6"/>
  <c r="F257" i="6"/>
  <c r="H256" i="6"/>
  <c r="F256" i="6"/>
  <c r="H255" i="6"/>
  <c r="F255" i="6"/>
  <c r="H254" i="6"/>
  <c r="F254" i="6"/>
  <c r="H253" i="6"/>
  <c r="F253" i="6"/>
  <c r="H252" i="6"/>
  <c r="F252" i="6"/>
  <c r="H251" i="6"/>
  <c r="F251" i="6"/>
  <c r="H250" i="6"/>
  <c r="F250" i="6"/>
  <c r="H249" i="6"/>
  <c r="F249" i="6"/>
  <c r="H248" i="6"/>
  <c r="F248" i="6"/>
  <c r="H247" i="6"/>
  <c r="F247" i="6"/>
  <c r="H246" i="6"/>
  <c r="F246" i="6"/>
  <c r="H245" i="6"/>
  <c r="F245" i="6"/>
  <c r="H244" i="6"/>
  <c r="F244" i="6"/>
  <c r="H243" i="6"/>
  <c r="F243" i="6"/>
  <c r="H242" i="6"/>
  <c r="F242" i="6"/>
  <c r="H241" i="6"/>
  <c r="F241" i="6"/>
  <c r="H240" i="6"/>
  <c r="F240" i="6"/>
  <c r="H239" i="6"/>
  <c r="F239" i="6"/>
  <c r="H238" i="6"/>
  <c r="F238" i="6"/>
  <c r="H237" i="6"/>
  <c r="F237" i="6"/>
  <c r="H236" i="6"/>
  <c r="F236" i="6"/>
  <c r="H235" i="6"/>
  <c r="F235" i="6"/>
  <c r="H234" i="6"/>
  <c r="F234" i="6"/>
  <c r="H233" i="6"/>
  <c r="F233" i="6"/>
  <c r="H232" i="6"/>
  <c r="F232" i="6"/>
  <c r="H231" i="6"/>
  <c r="F231" i="6"/>
  <c r="H230" i="6"/>
  <c r="F230" i="6"/>
  <c r="H229" i="6"/>
  <c r="F229" i="6"/>
  <c r="H228" i="6"/>
  <c r="F228" i="6"/>
  <c r="H227" i="6"/>
  <c r="F227" i="6"/>
  <c r="H226" i="6"/>
  <c r="F226" i="6"/>
  <c r="H225" i="6"/>
  <c r="F225" i="6"/>
  <c r="H224" i="6"/>
  <c r="F224" i="6"/>
  <c r="H223" i="6"/>
  <c r="F223" i="6"/>
  <c r="H222" i="6"/>
  <c r="F222" i="6"/>
  <c r="H221" i="6"/>
  <c r="F221" i="6"/>
  <c r="H220" i="6"/>
  <c r="F220" i="6"/>
  <c r="H219" i="6"/>
  <c r="F219" i="6"/>
  <c r="H218" i="6"/>
  <c r="F218" i="6"/>
  <c r="H217" i="6"/>
  <c r="F217" i="6"/>
  <c r="H216" i="6"/>
  <c r="F216" i="6"/>
  <c r="H215" i="6"/>
  <c r="F215" i="6"/>
  <c r="H214" i="6"/>
  <c r="F214" i="6"/>
  <c r="H213" i="6"/>
  <c r="F213" i="6"/>
  <c r="H212" i="6"/>
  <c r="F212" i="6"/>
  <c r="H211" i="6"/>
  <c r="F211" i="6"/>
  <c r="H210" i="6"/>
  <c r="F210" i="6"/>
  <c r="H209" i="6"/>
  <c r="F209" i="6"/>
  <c r="H208" i="6"/>
  <c r="F208" i="6"/>
  <c r="H207" i="6"/>
  <c r="F207" i="6"/>
  <c r="H206" i="6"/>
  <c r="F206" i="6"/>
  <c r="H205" i="6"/>
  <c r="F205" i="6"/>
  <c r="H204" i="6"/>
  <c r="F204" i="6"/>
  <c r="H203" i="6"/>
  <c r="F203" i="6"/>
  <c r="H202" i="6"/>
  <c r="F202" i="6"/>
  <c r="H201" i="6"/>
  <c r="F201" i="6"/>
  <c r="H200" i="6"/>
  <c r="F200" i="6"/>
  <c r="H199" i="6"/>
  <c r="F199" i="6"/>
  <c r="H198" i="6"/>
  <c r="F198" i="6"/>
  <c r="H197" i="6"/>
  <c r="F197" i="6"/>
  <c r="H196" i="6"/>
  <c r="F196" i="6"/>
  <c r="H195" i="6"/>
  <c r="F195" i="6"/>
  <c r="H194" i="6"/>
  <c r="F194" i="6"/>
  <c r="H193" i="6"/>
  <c r="F193" i="6"/>
  <c r="H192" i="6"/>
  <c r="F192" i="6"/>
  <c r="H191" i="6"/>
  <c r="F191" i="6"/>
  <c r="H190" i="6"/>
  <c r="F190" i="6"/>
  <c r="H189" i="6"/>
  <c r="F189" i="6"/>
  <c r="H188" i="6"/>
  <c r="F188" i="6"/>
  <c r="H187" i="6"/>
  <c r="F187" i="6"/>
  <c r="H186" i="6"/>
  <c r="F186" i="6"/>
  <c r="H185" i="6"/>
  <c r="F185" i="6"/>
  <c r="H184" i="6"/>
  <c r="F184" i="6"/>
  <c r="H183" i="6"/>
  <c r="F183" i="6"/>
  <c r="H182" i="6"/>
  <c r="F182" i="6"/>
  <c r="H181" i="6"/>
  <c r="F181" i="6"/>
  <c r="H180" i="6"/>
  <c r="F180" i="6"/>
  <c r="H179" i="6"/>
  <c r="F179" i="6"/>
  <c r="H178" i="6"/>
  <c r="F178" i="6"/>
  <c r="H177" i="6"/>
  <c r="F177" i="6"/>
  <c r="H176" i="6"/>
  <c r="F176" i="6"/>
  <c r="H175" i="6"/>
  <c r="F175" i="6"/>
  <c r="H174" i="6"/>
  <c r="F174" i="6"/>
  <c r="H173" i="6"/>
  <c r="F173" i="6"/>
  <c r="H172" i="6"/>
  <c r="F172" i="6"/>
  <c r="H171" i="6"/>
  <c r="F171" i="6"/>
  <c r="H170" i="6"/>
  <c r="F170" i="6"/>
  <c r="H169" i="6"/>
  <c r="F169" i="6"/>
  <c r="H168" i="6"/>
  <c r="F168" i="6"/>
  <c r="H167" i="6"/>
  <c r="F167" i="6"/>
  <c r="H166" i="6"/>
  <c r="F166" i="6"/>
  <c r="H165" i="6"/>
  <c r="F165" i="6"/>
  <c r="H164" i="6"/>
  <c r="F164" i="6"/>
  <c r="H163" i="6"/>
  <c r="F163" i="6"/>
  <c r="H162" i="6"/>
  <c r="F162" i="6"/>
  <c r="H161" i="6"/>
  <c r="F161" i="6"/>
  <c r="H160" i="6"/>
  <c r="F160" i="6"/>
  <c r="H159" i="6"/>
  <c r="F159" i="6"/>
  <c r="H158" i="6"/>
  <c r="F158" i="6"/>
  <c r="H157" i="6"/>
  <c r="F157" i="6"/>
  <c r="H156" i="6"/>
  <c r="F156" i="6"/>
  <c r="H155" i="6"/>
  <c r="F155" i="6"/>
  <c r="H154" i="6"/>
  <c r="F154" i="6"/>
  <c r="H153" i="6"/>
  <c r="F153" i="6"/>
  <c r="H152" i="6"/>
  <c r="F152" i="6"/>
  <c r="H151" i="6"/>
  <c r="F151" i="6"/>
  <c r="H150" i="6"/>
  <c r="F150" i="6"/>
  <c r="H149" i="6"/>
  <c r="F149" i="6"/>
  <c r="H148" i="6"/>
  <c r="F148" i="6"/>
  <c r="H147" i="6"/>
  <c r="F147" i="6"/>
  <c r="H146" i="6"/>
  <c r="F146" i="6"/>
  <c r="H145" i="6"/>
  <c r="F145" i="6"/>
  <c r="H144" i="6"/>
  <c r="F144" i="6"/>
  <c r="H143" i="6"/>
  <c r="F143" i="6"/>
  <c r="H142" i="6"/>
  <c r="F142" i="6"/>
  <c r="H141" i="6"/>
  <c r="F141" i="6"/>
  <c r="H140" i="6"/>
  <c r="F140" i="6"/>
  <c r="H139" i="6"/>
  <c r="F139" i="6"/>
  <c r="H138" i="6"/>
  <c r="F138" i="6"/>
  <c r="H137" i="6"/>
  <c r="F137" i="6"/>
  <c r="H136" i="6"/>
  <c r="F136" i="6"/>
  <c r="H135" i="6"/>
  <c r="F135" i="6"/>
  <c r="H134" i="6"/>
  <c r="F134" i="6"/>
  <c r="H133" i="6"/>
  <c r="F133" i="6"/>
  <c r="H132" i="6"/>
  <c r="F132" i="6"/>
  <c r="H131" i="6"/>
  <c r="F131" i="6"/>
  <c r="H130" i="6"/>
  <c r="F130" i="6"/>
  <c r="H129" i="6"/>
  <c r="F129" i="6"/>
  <c r="H128" i="6"/>
  <c r="F128" i="6"/>
  <c r="H127" i="6"/>
  <c r="F127" i="6"/>
  <c r="H126" i="6"/>
  <c r="F126" i="6"/>
  <c r="H125" i="6"/>
  <c r="F125" i="6"/>
  <c r="H124" i="6"/>
  <c r="F124" i="6"/>
  <c r="H123" i="6"/>
  <c r="F123" i="6"/>
  <c r="H122" i="6"/>
  <c r="F122" i="6"/>
  <c r="H121" i="6"/>
  <c r="F121" i="6"/>
  <c r="H120" i="6"/>
  <c r="F120" i="6"/>
  <c r="H119" i="6"/>
  <c r="F119" i="6"/>
  <c r="H118" i="6"/>
  <c r="F118" i="6"/>
  <c r="H117" i="6"/>
  <c r="F117" i="6"/>
  <c r="H116" i="6"/>
  <c r="F116" i="6"/>
  <c r="H115" i="6"/>
  <c r="F115" i="6"/>
  <c r="H114" i="6"/>
  <c r="F114" i="6"/>
  <c r="H113" i="6"/>
  <c r="F113" i="6"/>
  <c r="H112" i="6"/>
  <c r="F112" i="6"/>
  <c r="H111" i="6"/>
  <c r="F111" i="6"/>
  <c r="H110" i="6"/>
  <c r="F110" i="6"/>
  <c r="H109" i="6"/>
  <c r="F109" i="6"/>
  <c r="H108" i="6"/>
  <c r="F108" i="6"/>
  <c r="H107" i="6"/>
  <c r="F107" i="6"/>
  <c r="H106" i="6"/>
  <c r="F106" i="6"/>
  <c r="H105" i="6"/>
  <c r="F105" i="6"/>
  <c r="H104" i="6"/>
  <c r="F104" i="6"/>
  <c r="H103" i="6"/>
  <c r="F103" i="6"/>
  <c r="H102" i="6"/>
  <c r="F102" i="6"/>
  <c r="H101" i="6"/>
  <c r="F101" i="6"/>
  <c r="H100" i="6"/>
  <c r="F100" i="6"/>
  <c r="H99" i="6"/>
  <c r="F99" i="6"/>
  <c r="H98" i="6"/>
  <c r="F98" i="6"/>
  <c r="H97" i="6"/>
  <c r="F97" i="6"/>
  <c r="H96" i="6"/>
  <c r="F96" i="6"/>
  <c r="H95" i="6"/>
  <c r="F95" i="6"/>
  <c r="H94" i="6"/>
  <c r="F94" i="6"/>
  <c r="H93" i="6"/>
  <c r="F93" i="6"/>
  <c r="H92" i="6"/>
  <c r="F92" i="6"/>
  <c r="H91" i="6"/>
  <c r="F91" i="6"/>
  <c r="H90" i="6"/>
  <c r="F90" i="6"/>
  <c r="H89" i="6"/>
  <c r="F89" i="6"/>
  <c r="H88" i="6"/>
  <c r="F88" i="6"/>
  <c r="H87" i="6"/>
  <c r="F87" i="6"/>
  <c r="H86" i="6"/>
  <c r="F86" i="6"/>
  <c r="H85" i="6"/>
  <c r="F85" i="6"/>
  <c r="H84" i="6"/>
  <c r="F84" i="6"/>
  <c r="H83" i="6"/>
  <c r="F83" i="6"/>
  <c r="H82" i="6"/>
  <c r="F82" i="6"/>
  <c r="H81" i="6"/>
  <c r="F81" i="6"/>
  <c r="H80" i="6"/>
  <c r="F80" i="6"/>
  <c r="H79" i="6"/>
  <c r="F79" i="6"/>
  <c r="H78" i="6"/>
  <c r="F78" i="6"/>
  <c r="H77" i="6"/>
  <c r="F77" i="6"/>
  <c r="H76" i="6"/>
  <c r="F76" i="6"/>
  <c r="H75" i="6"/>
  <c r="F75" i="6"/>
  <c r="H74" i="6"/>
  <c r="F74" i="6"/>
  <c r="H73" i="6"/>
  <c r="F73" i="6"/>
  <c r="H72" i="6"/>
  <c r="F72" i="6"/>
  <c r="H71" i="6"/>
  <c r="F71" i="6"/>
  <c r="H70" i="6"/>
  <c r="F70" i="6"/>
  <c r="H69" i="6"/>
  <c r="F69" i="6"/>
  <c r="H68" i="6"/>
  <c r="F68" i="6"/>
  <c r="H67" i="6"/>
  <c r="F67" i="6"/>
  <c r="H66" i="6"/>
  <c r="F66" i="6"/>
  <c r="H65" i="6"/>
  <c r="F65" i="6"/>
  <c r="H64" i="6"/>
  <c r="F64" i="6"/>
  <c r="H63" i="6"/>
  <c r="F63" i="6"/>
  <c r="H62" i="6"/>
  <c r="F62" i="6"/>
  <c r="H61" i="6"/>
  <c r="F61" i="6"/>
  <c r="H60" i="6"/>
  <c r="F60" i="6"/>
  <c r="H59" i="6"/>
  <c r="F59" i="6"/>
  <c r="H58" i="6"/>
  <c r="F58" i="6"/>
  <c r="H57" i="6"/>
  <c r="F57" i="6"/>
  <c r="H56" i="6"/>
  <c r="F56" i="6"/>
  <c r="H55" i="6"/>
  <c r="F55" i="6"/>
  <c r="H54" i="6"/>
  <c r="F54" i="6"/>
  <c r="H53" i="6"/>
  <c r="F53" i="6"/>
  <c r="H52" i="6"/>
  <c r="F52" i="6"/>
  <c r="H51" i="6"/>
  <c r="F51" i="6"/>
  <c r="H50" i="6"/>
  <c r="F50" i="6"/>
  <c r="H49" i="6"/>
  <c r="F49" i="6"/>
  <c r="H48" i="6"/>
  <c r="F48" i="6"/>
  <c r="H47" i="6"/>
  <c r="F47" i="6"/>
  <c r="H46" i="6"/>
  <c r="F46" i="6"/>
  <c r="H45" i="6"/>
  <c r="F45" i="6"/>
  <c r="H44" i="6"/>
  <c r="F44" i="6"/>
  <c r="H43" i="6"/>
  <c r="F43" i="6"/>
  <c r="H42" i="6"/>
  <c r="F42" i="6"/>
  <c r="H41" i="6"/>
  <c r="F41" i="6"/>
  <c r="H40" i="6"/>
  <c r="F40" i="6"/>
  <c r="H39" i="6"/>
  <c r="F39" i="6"/>
  <c r="H38" i="6"/>
  <c r="F38" i="6"/>
  <c r="H37" i="6"/>
  <c r="F37" i="6"/>
  <c r="H36" i="6"/>
  <c r="F36" i="6"/>
  <c r="H35" i="6"/>
  <c r="F35" i="6"/>
  <c r="H34" i="6"/>
  <c r="F34" i="6"/>
  <c r="H33" i="6"/>
  <c r="F33" i="6"/>
  <c r="H32" i="6"/>
  <c r="F32" i="6"/>
  <c r="H31" i="6"/>
  <c r="F31" i="6"/>
  <c r="H30" i="6"/>
  <c r="F30" i="6"/>
  <c r="H29" i="6"/>
  <c r="F29" i="6"/>
  <c r="H28" i="6"/>
  <c r="F28" i="6"/>
  <c r="H27" i="6"/>
  <c r="F27" i="6"/>
  <c r="H26" i="6"/>
  <c r="F26" i="6"/>
  <c r="H25" i="6"/>
  <c r="F25" i="6"/>
  <c r="H24" i="6"/>
  <c r="F24" i="6"/>
  <c r="H23" i="6"/>
  <c r="F23" i="6"/>
  <c r="H22" i="6"/>
  <c r="F22" i="6"/>
  <c r="H21" i="6"/>
  <c r="F21" i="6"/>
  <c r="H20" i="6"/>
  <c r="F20" i="6"/>
  <c r="H19" i="6"/>
  <c r="F19" i="6"/>
  <c r="H18" i="6"/>
  <c r="F18" i="6"/>
  <c r="H17" i="6"/>
  <c r="F17" i="6"/>
  <c r="H16" i="6"/>
  <c r="F16" i="6"/>
  <c r="H15" i="6"/>
  <c r="F15" i="6"/>
  <c r="H14" i="6"/>
  <c r="F14" i="6"/>
  <c r="H13" i="6"/>
  <c r="F13" i="6"/>
  <c r="H12" i="6"/>
  <c r="F12" i="6"/>
  <c r="H11" i="6"/>
  <c r="F11" i="6"/>
  <c r="H10" i="6"/>
  <c r="F10" i="6"/>
  <c r="H9" i="6"/>
  <c r="F9" i="6"/>
  <c r="S1133" i="5"/>
  <c r="S1132" i="5"/>
  <c r="S1131" i="5"/>
  <c r="S1130" i="5"/>
  <c r="S1129" i="5"/>
  <c r="S1128" i="5"/>
  <c r="S1127" i="5"/>
  <c r="S1126" i="5"/>
  <c r="S1125" i="5"/>
  <c r="S1124" i="5"/>
  <c r="S1123" i="5"/>
  <c r="S1122" i="5"/>
  <c r="S1121" i="5"/>
  <c r="S1120" i="5"/>
  <c r="S1119" i="5"/>
  <c r="S1117" i="5"/>
  <c r="S1116" i="5"/>
  <c r="S1115" i="5"/>
  <c r="S1114" i="5"/>
  <c r="S1113" i="5"/>
  <c r="S1112" i="5"/>
  <c r="S1111" i="5"/>
  <c r="S1110" i="5"/>
  <c r="S1109" i="5"/>
  <c r="S1108" i="5"/>
  <c r="S1107" i="5"/>
  <c r="S1106" i="5"/>
  <c r="S1105" i="5"/>
  <c r="S1104" i="5"/>
  <c r="S1103" i="5"/>
  <c r="S1102" i="5"/>
  <c r="S1101" i="5"/>
  <c r="S1100" i="5"/>
  <c r="S1099" i="5"/>
  <c r="S1098" i="5"/>
  <c r="S1097" i="5"/>
  <c r="S1096" i="5"/>
  <c r="S1095" i="5"/>
  <c r="S1094" i="5"/>
  <c r="S1093" i="5"/>
  <c r="S1092" i="5"/>
  <c r="S1091" i="5"/>
  <c r="S1090" i="5"/>
  <c r="S1089" i="5"/>
  <c r="S1088" i="5"/>
  <c r="S1087" i="5"/>
  <c r="S1086" i="5"/>
  <c r="S1085" i="5"/>
  <c r="S1084" i="5"/>
  <c r="S1083" i="5"/>
  <c r="S1082" i="5"/>
  <c r="S1081" i="5"/>
  <c r="S1080" i="5"/>
  <c r="S1079" i="5"/>
  <c r="S1078" i="5"/>
  <c r="S1077" i="5"/>
  <c r="S1076" i="5"/>
  <c r="S1075" i="5"/>
  <c r="S1074" i="5"/>
  <c r="S1073" i="5"/>
  <c r="S1072" i="5"/>
  <c r="S1071" i="5"/>
  <c r="S1070" i="5"/>
  <c r="S1069" i="5"/>
  <c r="S1068" i="5"/>
  <c r="S1067" i="5"/>
  <c r="S1066" i="5"/>
  <c r="S1065" i="5"/>
  <c r="S1064" i="5"/>
  <c r="S1063" i="5"/>
  <c r="S1062" i="5"/>
  <c r="S1061" i="5"/>
  <c r="S1060" i="5"/>
  <c r="S1059" i="5"/>
  <c r="S1058" i="5"/>
  <c r="S1057" i="5"/>
  <c r="S1055" i="5"/>
  <c r="S1054" i="5"/>
  <c r="S1053" i="5"/>
  <c r="S1052" i="5"/>
  <c r="S1051" i="5"/>
  <c r="S1050" i="5"/>
  <c r="S1049" i="5"/>
  <c r="S1048" i="5"/>
  <c r="S1047" i="5"/>
  <c r="S1046" i="5"/>
  <c r="S1045" i="5"/>
  <c r="S1044" i="5"/>
  <c r="S1043" i="5"/>
  <c r="S1042" i="5"/>
  <c r="S1041" i="5"/>
  <c r="S1040" i="5"/>
  <c r="S1039" i="5"/>
  <c r="S1038" i="5"/>
  <c r="S1037" i="5"/>
  <c r="S1036" i="5"/>
  <c r="S1035" i="5"/>
  <c r="S1034" i="5"/>
  <c r="S1033" i="5"/>
  <c r="S1032" i="5"/>
  <c r="S1031" i="5"/>
  <c r="S1030" i="5"/>
  <c r="S1029" i="5"/>
  <c r="S1028" i="5"/>
  <c r="S1027" i="5"/>
  <c r="S1026" i="5"/>
  <c r="S1025" i="5"/>
  <c r="S1024" i="5"/>
  <c r="S1023" i="5"/>
  <c r="S1022" i="5"/>
  <c r="S1021" i="5"/>
  <c r="S1020" i="5"/>
  <c r="S1019" i="5"/>
  <c r="S1018" i="5"/>
  <c r="S1017" i="5"/>
  <c r="S1016" i="5"/>
  <c r="S1015" i="5"/>
  <c r="S1014" i="5"/>
  <c r="S1013" i="5"/>
  <c r="S1012" i="5"/>
  <c r="S1011" i="5"/>
  <c r="S1010" i="5"/>
  <c r="S1009" i="5"/>
  <c r="S1008" i="5"/>
  <c r="S1007" i="5"/>
  <c r="S1006" i="5"/>
  <c r="S1005" i="5"/>
  <c r="S1004" i="5"/>
  <c r="S1003" i="5"/>
  <c r="S1002" i="5"/>
  <c r="S1001" i="5"/>
  <c r="S1000" i="5"/>
  <c r="S999" i="5"/>
  <c r="S998" i="5"/>
  <c r="S997" i="5"/>
  <c r="S996" i="5"/>
  <c r="S995" i="5"/>
  <c r="S994" i="5"/>
  <c r="S993" i="5"/>
  <c r="S992" i="5"/>
  <c r="S991" i="5"/>
  <c r="S990" i="5"/>
  <c r="S989" i="5"/>
  <c r="S988" i="5"/>
  <c r="S987" i="5"/>
  <c r="S986" i="5"/>
  <c r="S985" i="5"/>
  <c r="S984" i="5"/>
  <c r="S982" i="5"/>
  <c r="S981" i="5"/>
  <c r="S980" i="5"/>
  <c r="S979" i="5"/>
  <c r="S978" i="5"/>
  <c r="S977" i="5"/>
  <c r="S976" i="5"/>
  <c r="S975" i="5"/>
  <c r="S974" i="5"/>
  <c r="S973" i="5"/>
  <c r="S972" i="5"/>
  <c r="S971" i="5"/>
  <c r="S970" i="5"/>
  <c r="S969" i="5"/>
  <c r="S968" i="5"/>
  <c r="S967" i="5"/>
  <c r="S966" i="5"/>
  <c r="S965" i="5"/>
  <c r="S964" i="5"/>
  <c r="S963" i="5"/>
  <c r="S962" i="5"/>
  <c r="S961" i="5"/>
  <c r="S960" i="5"/>
  <c r="S959" i="5"/>
  <c r="S958" i="5"/>
  <c r="S957" i="5"/>
  <c r="S956" i="5"/>
  <c r="S955" i="5"/>
  <c r="S954" i="5"/>
  <c r="S953" i="5"/>
  <c r="S952" i="5"/>
  <c r="S951" i="5"/>
  <c r="S950" i="5"/>
  <c r="S949" i="5"/>
  <c r="S948" i="5"/>
  <c r="S947" i="5"/>
  <c r="S946" i="5"/>
  <c r="S945" i="5"/>
  <c r="S944" i="5"/>
  <c r="S943" i="5"/>
  <c r="S942" i="5"/>
  <c r="S941" i="5"/>
  <c r="S940" i="5"/>
  <c r="S939" i="5"/>
  <c r="S938" i="5"/>
  <c r="S937" i="5"/>
  <c r="S936" i="5"/>
  <c r="S935" i="5"/>
  <c r="S934" i="5"/>
  <c r="S933" i="5"/>
  <c r="S932" i="5"/>
  <c r="S931" i="5"/>
  <c r="S930" i="5"/>
  <c r="S929" i="5"/>
  <c r="S928" i="5"/>
  <c r="S927" i="5"/>
  <c r="S926" i="5"/>
  <c r="S925" i="5"/>
  <c r="S924" i="5"/>
  <c r="S923" i="5"/>
  <c r="S922" i="5"/>
  <c r="S921" i="5"/>
  <c r="S920" i="5"/>
  <c r="S919" i="5"/>
  <c r="S918" i="5"/>
  <c r="S917" i="5"/>
  <c r="S916" i="5"/>
  <c r="S915" i="5"/>
  <c r="S914" i="5"/>
  <c r="S913" i="5"/>
  <c r="S912" i="5"/>
  <c r="S911" i="5"/>
  <c r="S910" i="5"/>
  <c r="S909" i="5"/>
  <c r="S908" i="5"/>
  <c r="S907" i="5"/>
  <c r="S906" i="5"/>
  <c r="S905" i="5"/>
  <c r="S904" i="5"/>
  <c r="S903" i="5"/>
  <c r="S902" i="5"/>
  <c r="S901" i="5"/>
  <c r="S900" i="5"/>
  <c r="S899" i="5"/>
  <c r="S898" i="5"/>
  <c r="S897" i="5"/>
  <c r="S896" i="5"/>
  <c r="S895" i="5"/>
  <c r="S894" i="5"/>
  <c r="S893" i="5"/>
  <c r="S892" i="5"/>
  <c r="S891" i="5"/>
  <c r="S890" i="5"/>
  <c r="S889" i="5"/>
  <c r="S888" i="5"/>
  <c r="S887" i="5"/>
  <c r="S886" i="5"/>
  <c r="S885" i="5"/>
  <c r="S884" i="5"/>
  <c r="S883" i="5"/>
  <c r="S882" i="5"/>
  <c r="S881" i="5"/>
  <c r="S880" i="5"/>
  <c r="S879" i="5"/>
  <c r="S878" i="5"/>
  <c r="S877" i="5"/>
  <c r="S876" i="5"/>
  <c r="S875" i="5"/>
  <c r="S874" i="5"/>
  <c r="S873" i="5"/>
  <c r="S872" i="5"/>
  <c r="S871" i="5"/>
  <c r="S870" i="5"/>
  <c r="S869" i="5"/>
  <c r="S868" i="5"/>
  <c r="S867" i="5"/>
  <c r="S866" i="5"/>
  <c r="S865" i="5"/>
  <c r="S864" i="5"/>
  <c r="S863" i="5"/>
  <c r="S862" i="5"/>
  <c r="S861" i="5"/>
  <c r="S860" i="5"/>
  <c r="S859" i="5"/>
  <c r="S858" i="5"/>
  <c r="S857" i="5"/>
  <c r="S856" i="5"/>
  <c r="S855" i="5"/>
  <c r="S854" i="5"/>
  <c r="S853" i="5"/>
  <c r="S852" i="5"/>
  <c r="S851" i="5"/>
  <c r="S850" i="5"/>
  <c r="S849" i="5"/>
  <c r="S848" i="5"/>
  <c r="S847" i="5"/>
  <c r="S846" i="5"/>
  <c r="S845" i="5"/>
  <c r="S844" i="5"/>
  <c r="S843" i="5"/>
  <c r="S842" i="5"/>
  <c r="S841" i="5"/>
  <c r="S840" i="5"/>
  <c r="S839" i="5"/>
  <c r="S838" i="5"/>
  <c r="S837" i="5"/>
  <c r="S836" i="5"/>
  <c r="S835" i="5"/>
  <c r="S834" i="5"/>
  <c r="S833" i="5"/>
  <c r="S832" i="5"/>
  <c r="S831" i="5"/>
  <c r="S830" i="5"/>
  <c r="S829" i="5"/>
  <c r="S828" i="5"/>
  <c r="S827" i="5"/>
  <c r="S826" i="5"/>
  <c r="S825" i="5"/>
  <c r="S824" i="5"/>
  <c r="S823" i="5"/>
  <c r="S822" i="5"/>
  <c r="S821" i="5"/>
  <c r="S820" i="5"/>
  <c r="S819" i="5"/>
  <c r="S818" i="5"/>
  <c r="S817" i="5"/>
  <c r="S816" i="5"/>
  <c r="S815" i="5"/>
  <c r="S814" i="5"/>
  <c r="S813" i="5"/>
  <c r="S812" i="5"/>
  <c r="S811" i="5"/>
  <c r="S810" i="5"/>
  <c r="S809" i="5"/>
  <c r="S808" i="5"/>
  <c r="S807" i="5"/>
  <c r="S806" i="5"/>
  <c r="S805" i="5"/>
  <c r="S804" i="5"/>
  <c r="S803" i="5"/>
  <c r="S802" i="5"/>
  <c r="S801" i="5"/>
  <c r="S800" i="5"/>
  <c r="S799" i="5"/>
  <c r="S798" i="5"/>
  <c r="S797" i="5"/>
  <c r="S796" i="5"/>
  <c r="S795" i="5"/>
  <c r="S794" i="5"/>
  <c r="S793" i="5"/>
  <c r="S792" i="5"/>
  <c r="S791" i="5"/>
  <c r="S790" i="5"/>
  <c r="S789" i="5"/>
  <c r="S788" i="5"/>
  <c r="S787" i="5"/>
  <c r="S786" i="5"/>
  <c r="S785" i="5"/>
  <c r="S784" i="5"/>
  <c r="S783" i="5"/>
  <c r="S782" i="5"/>
  <c r="S781" i="5"/>
  <c r="S780" i="5"/>
  <c r="S779" i="5"/>
  <c r="S778" i="5"/>
  <c r="S777" i="5"/>
  <c r="S776" i="5"/>
  <c r="S775" i="5"/>
  <c r="S774" i="5"/>
  <c r="S773" i="5"/>
  <c r="S772" i="5"/>
  <c r="S771" i="5"/>
  <c r="S770" i="5"/>
  <c r="S769" i="5"/>
  <c r="S768" i="5"/>
  <c r="S767" i="5"/>
  <c r="S766" i="5"/>
  <c r="S765" i="5"/>
  <c r="S764" i="5"/>
  <c r="S763" i="5"/>
  <c r="S762" i="5"/>
  <c r="S761" i="5"/>
  <c r="S760" i="5"/>
  <c r="S759" i="5"/>
  <c r="S758" i="5"/>
  <c r="S757" i="5"/>
  <c r="S756" i="5"/>
  <c r="S755" i="5"/>
  <c r="S754" i="5"/>
  <c r="S753" i="5"/>
  <c r="S752" i="5"/>
  <c r="S751" i="5"/>
  <c r="S750" i="5"/>
  <c r="S749" i="5"/>
  <c r="S748" i="5"/>
  <c r="S747" i="5"/>
  <c r="S746" i="5"/>
  <c r="S745" i="5"/>
  <c r="S744" i="5"/>
  <c r="S743" i="5"/>
  <c r="S742" i="5"/>
  <c r="S741" i="5"/>
  <c r="S740" i="5"/>
  <c r="S739" i="5"/>
  <c r="S738" i="5"/>
  <c r="S737" i="5"/>
  <c r="S736" i="5"/>
  <c r="S735" i="5"/>
  <c r="S734" i="5"/>
  <c r="S733" i="5"/>
  <c r="S732" i="5"/>
  <c r="S731" i="5"/>
  <c r="S730" i="5"/>
  <c r="S729" i="5"/>
  <c r="S728" i="5"/>
  <c r="S727" i="5"/>
  <c r="S726" i="5"/>
  <c r="S725" i="5"/>
  <c r="S724" i="5"/>
  <c r="S723" i="5"/>
  <c r="S722" i="5"/>
  <c r="S721" i="5"/>
  <c r="S720" i="5"/>
  <c r="S719" i="5"/>
  <c r="S718" i="5"/>
  <c r="S717" i="5"/>
  <c r="S716" i="5"/>
  <c r="S715" i="5"/>
  <c r="S714" i="5"/>
  <c r="S713" i="5"/>
  <c r="S712" i="5"/>
  <c r="S711" i="5"/>
  <c r="S710" i="5"/>
  <c r="S709" i="5"/>
  <c r="S708" i="5"/>
  <c r="S707" i="5"/>
  <c r="S706" i="5"/>
  <c r="S705" i="5"/>
  <c r="S704" i="5"/>
  <c r="S703" i="5"/>
  <c r="S702" i="5"/>
  <c r="S701" i="5"/>
  <c r="S700" i="5"/>
  <c r="S699" i="5"/>
  <c r="S698" i="5"/>
  <c r="S697" i="5"/>
  <c r="S696" i="5"/>
  <c r="S695" i="5"/>
  <c r="S694" i="5"/>
  <c r="S693" i="5"/>
  <c r="S692" i="5"/>
  <c r="S691" i="5"/>
  <c r="S690" i="5"/>
  <c r="S689" i="5"/>
  <c r="S688" i="5"/>
  <c r="S687" i="5"/>
  <c r="S686" i="5"/>
  <c r="S685" i="5"/>
  <c r="S684" i="5"/>
  <c r="S683" i="5"/>
  <c r="S682" i="5"/>
  <c r="S681" i="5"/>
  <c r="S680" i="5"/>
  <c r="S679" i="5"/>
  <c r="S678" i="5"/>
  <c r="S677" i="5"/>
  <c r="S676" i="5"/>
  <c r="S675" i="5"/>
  <c r="S674" i="5"/>
  <c r="S673" i="5"/>
  <c r="S672" i="5"/>
  <c r="S671" i="5"/>
  <c r="S670" i="5"/>
  <c r="S669" i="5"/>
  <c r="S668" i="5"/>
  <c r="S667" i="5"/>
  <c r="S666" i="5"/>
  <c r="S665" i="5"/>
  <c r="S664" i="5"/>
  <c r="S663" i="5"/>
  <c r="S662" i="5"/>
  <c r="S661" i="5"/>
  <c r="S660" i="5"/>
  <c r="S659" i="5"/>
  <c r="S658" i="5"/>
  <c r="S657" i="5"/>
  <c r="S656" i="5"/>
  <c r="S655" i="5"/>
  <c r="S654" i="5"/>
  <c r="S653" i="5"/>
  <c r="S652" i="5"/>
  <c r="S651" i="5"/>
  <c r="S650" i="5"/>
  <c r="S649" i="5"/>
  <c r="S648" i="5"/>
  <c r="S647" i="5"/>
  <c r="S646" i="5"/>
  <c r="S645" i="5"/>
  <c r="S644" i="5"/>
  <c r="S643" i="5"/>
  <c r="S642" i="5"/>
  <c r="S641" i="5"/>
  <c r="S640" i="5"/>
  <c r="S639" i="5"/>
  <c r="S638" i="5"/>
  <c r="S637" i="5"/>
  <c r="S636" i="5"/>
  <c r="S635" i="5"/>
  <c r="S634" i="5"/>
  <c r="S633" i="5"/>
  <c r="S632" i="5"/>
  <c r="S631" i="5"/>
  <c r="S630" i="5"/>
  <c r="S629" i="5"/>
  <c r="S628" i="5"/>
  <c r="S627" i="5"/>
  <c r="S626" i="5"/>
  <c r="S625" i="5"/>
  <c r="S624" i="5"/>
  <c r="S623" i="5"/>
  <c r="S622" i="5"/>
  <c r="S621" i="5"/>
  <c r="S620" i="5"/>
  <c r="S619" i="5"/>
  <c r="S618" i="5"/>
  <c r="S617" i="5"/>
  <c r="S616" i="5"/>
  <c r="S615" i="5"/>
  <c r="S614" i="5"/>
  <c r="S613" i="5"/>
  <c r="S612" i="5"/>
  <c r="S611" i="5"/>
  <c r="S610" i="5"/>
  <c r="S609" i="5"/>
  <c r="S608" i="5"/>
  <c r="S607" i="5"/>
  <c r="S606" i="5"/>
  <c r="S605" i="5"/>
  <c r="S604" i="5"/>
  <c r="S603" i="5"/>
  <c r="S602" i="5"/>
  <c r="S601" i="5"/>
  <c r="S600" i="5"/>
  <c r="S599" i="5"/>
  <c r="S598" i="5"/>
  <c r="S597" i="5"/>
  <c r="S596" i="5"/>
  <c r="S595" i="5"/>
  <c r="S594" i="5"/>
  <c r="S593" i="5"/>
  <c r="S592" i="5"/>
  <c r="S591" i="5"/>
  <c r="S590" i="5"/>
  <c r="S589" i="5"/>
  <c r="S588" i="5"/>
  <c r="S587" i="5"/>
  <c r="S586" i="5"/>
  <c r="S585" i="5"/>
  <c r="S584" i="5"/>
  <c r="S583" i="5"/>
  <c r="S582" i="5"/>
  <c r="S581" i="5"/>
  <c r="S580" i="5"/>
  <c r="S579" i="5"/>
  <c r="S578" i="5"/>
  <c r="S577" i="5"/>
  <c r="S576" i="5"/>
  <c r="S575" i="5"/>
  <c r="S574" i="5"/>
  <c r="S573" i="5"/>
  <c r="S572" i="5"/>
  <c r="S571" i="5"/>
  <c r="S570" i="5"/>
  <c r="S569" i="5"/>
  <c r="S568" i="5"/>
  <c r="S567" i="5"/>
  <c r="S566" i="5"/>
  <c r="S565" i="5"/>
  <c r="S564" i="5"/>
  <c r="S563" i="5"/>
  <c r="S562" i="5"/>
  <c r="S561" i="5"/>
  <c r="S560" i="5"/>
  <c r="S559" i="5"/>
  <c r="S558" i="5"/>
  <c r="S557" i="5"/>
  <c r="S556" i="5"/>
  <c r="S555" i="5"/>
  <c r="S554" i="5"/>
  <c r="S553" i="5"/>
  <c r="S552" i="5"/>
  <c r="S551" i="5"/>
  <c r="S550" i="5"/>
  <c r="S549" i="5"/>
  <c r="S548" i="5"/>
  <c r="S547" i="5"/>
  <c r="S546" i="5"/>
  <c r="S545" i="5"/>
  <c r="S544" i="5"/>
  <c r="S543" i="5"/>
  <c r="S542" i="5"/>
  <c r="S541" i="5"/>
  <c r="S540" i="5"/>
  <c r="S539" i="5"/>
  <c r="S538" i="5"/>
  <c r="S537" i="5"/>
  <c r="S536" i="5"/>
  <c r="S535" i="5"/>
  <c r="S534" i="5"/>
  <c r="S533" i="5"/>
  <c r="S532" i="5"/>
  <c r="S531" i="5"/>
  <c r="S530" i="5"/>
  <c r="S529" i="5"/>
  <c r="S528" i="5"/>
  <c r="S527" i="5"/>
  <c r="S526" i="5"/>
  <c r="S525" i="5"/>
  <c r="S524" i="5"/>
  <c r="S523" i="5"/>
  <c r="S522" i="5"/>
  <c r="S521" i="5"/>
  <c r="S520" i="5"/>
  <c r="S519" i="5"/>
  <c r="S518" i="5"/>
  <c r="S517" i="5"/>
  <c r="S516" i="5"/>
  <c r="S515" i="5"/>
  <c r="S514" i="5"/>
  <c r="S513" i="5"/>
  <c r="S512" i="5"/>
  <c r="S511" i="5"/>
  <c r="S510" i="5"/>
  <c r="S509" i="5"/>
  <c r="S508" i="5"/>
  <c r="S507" i="5"/>
  <c r="S506" i="5"/>
  <c r="S505" i="5"/>
  <c r="S504" i="5"/>
  <c r="S503" i="5"/>
  <c r="S502" i="5"/>
  <c r="S501" i="5"/>
  <c r="S500" i="5"/>
  <c r="S499" i="5"/>
  <c r="S498" i="5"/>
  <c r="S497" i="5"/>
  <c r="S496" i="5"/>
  <c r="S495" i="5"/>
  <c r="S494" i="5"/>
  <c r="S493" i="5"/>
  <c r="S492" i="5"/>
  <c r="S491" i="5"/>
  <c r="S490" i="5"/>
  <c r="S489" i="5"/>
  <c r="S488" i="5"/>
  <c r="S487" i="5"/>
  <c r="S486" i="5"/>
  <c r="S485" i="5"/>
  <c r="S484" i="5"/>
  <c r="S483" i="5"/>
  <c r="S482" i="5"/>
  <c r="S481" i="5"/>
  <c r="S480" i="5"/>
  <c r="S479" i="5"/>
  <c r="S478" i="5"/>
  <c r="S477" i="5"/>
  <c r="S476" i="5"/>
  <c r="S475" i="5"/>
  <c r="S474" i="5"/>
  <c r="S473" i="5"/>
  <c r="S472" i="5"/>
  <c r="S471" i="5"/>
  <c r="S470" i="5"/>
  <c r="S469" i="5"/>
  <c r="S468" i="5"/>
  <c r="S467" i="5"/>
  <c r="S466" i="5"/>
  <c r="S465" i="5"/>
  <c r="S464" i="5"/>
  <c r="S463" i="5"/>
  <c r="S462" i="5"/>
  <c r="S461" i="5"/>
  <c r="S460" i="5"/>
  <c r="S459" i="5"/>
  <c r="S458" i="5"/>
  <c r="S457" i="5"/>
  <c r="S456" i="5"/>
  <c r="S455" i="5"/>
  <c r="S454" i="5"/>
  <c r="S453" i="5"/>
  <c r="S452" i="5"/>
  <c r="S451" i="5"/>
  <c r="S450" i="5"/>
  <c r="S449" i="5"/>
  <c r="S448" i="5"/>
  <c r="S447" i="5"/>
  <c r="S446" i="5"/>
  <c r="S445" i="5"/>
  <c r="S444" i="5"/>
  <c r="S443" i="5"/>
  <c r="S442" i="5"/>
  <c r="S441" i="5"/>
  <c r="S440" i="5"/>
  <c r="S439" i="5"/>
  <c r="S438" i="5"/>
  <c r="S437" i="5"/>
  <c r="S436" i="5"/>
  <c r="S435" i="5"/>
  <c r="S434" i="5"/>
  <c r="S433" i="5"/>
  <c r="S432" i="5"/>
  <c r="S431" i="5"/>
  <c r="S430" i="5"/>
  <c r="S429" i="5"/>
  <c r="S428" i="5"/>
  <c r="S427" i="5"/>
  <c r="S426" i="5"/>
  <c r="S425" i="5"/>
  <c r="S424" i="5"/>
  <c r="S423" i="5"/>
  <c r="S422" i="5"/>
  <c r="S421" i="5"/>
  <c r="S420" i="5"/>
  <c r="S419" i="5"/>
  <c r="S418" i="5"/>
  <c r="S417" i="5"/>
  <c r="S416" i="5"/>
  <c r="S415" i="5"/>
  <c r="S414" i="5"/>
  <c r="S413" i="5"/>
  <c r="S412" i="5"/>
  <c r="S411" i="5"/>
  <c r="S410" i="5"/>
  <c r="S409" i="5"/>
  <c r="S408" i="5"/>
  <c r="S407" i="5"/>
  <c r="S406" i="5"/>
  <c r="S405" i="5"/>
  <c r="S404" i="5"/>
  <c r="S403" i="5"/>
  <c r="S402" i="5"/>
  <c r="S401" i="5"/>
  <c r="S400" i="5"/>
  <c r="S399" i="5"/>
  <c r="S398" i="5"/>
  <c r="S397" i="5"/>
  <c r="S396" i="5"/>
  <c r="S395" i="5"/>
  <c r="S394" i="5"/>
  <c r="S393" i="5"/>
  <c r="S392" i="5"/>
  <c r="S391" i="5"/>
  <c r="S390" i="5"/>
  <c r="S389" i="5"/>
  <c r="S388" i="5"/>
  <c r="S387" i="5"/>
  <c r="S386" i="5"/>
  <c r="S385" i="5"/>
  <c r="S384" i="5"/>
  <c r="S383" i="5"/>
  <c r="S382" i="5"/>
  <c r="S381" i="5"/>
  <c r="S380" i="5"/>
  <c r="S379" i="5"/>
  <c r="S378" i="5"/>
  <c r="S377" i="5"/>
  <c r="S376" i="5"/>
  <c r="S375" i="5"/>
  <c r="S374" i="5"/>
  <c r="S373" i="5"/>
  <c r="S372" i="5"/>
  <c r="S371" i="5"/>
  <c r="S370" i="5"/>
  <c r="S369" i="5"/>
  <c r="S368" i="5"/>
  <c r="S367" i="5"/>
  <c r="S366" i="5"/>
  <c r="S365" i="5"/>
  <c r="S364" i="5"/>
  <c r="S363" i="5"/>
  <c r="S362" i="5"/>
  <c r="S361" i="5"/>
  <c r="S360" i="5"/>
  <c r="S359" i="5"/>
  <c r="S358" i="5"/>
  <c r="S357" i="5"/>
  <c r="S356" i="5"/>
  <c r="S355" i="5"/>
  <c r="S354" i="5"/>
  <c r="S353" i="5"/>
  <c r="S352" i="5"/>
  <c r="S351" i="5"/>
  <c r="S350" i="5"/>
  <c r="S349" i="5"/>
  <c r="S348" i="5"/>
  <c r="S347" i="5"/>
  <c r="S346" i="5"/>
  <c r="S345" i="5"/>
  <c r="S344" i="5"/>
  <c r="S343" i="5"/>
  <c r="S342" i="5"/>
  <c r="S341" i="5"/>
  <c r="S340" i="5"/>
  <c r="S339" i="5"/>
  <c r="S338" i="5"/>
  <c r="S337" i="5"/>
  <c r="S336" i="5"/>
  <c r="S335" i="5"/>
  <c r="S334" i="5"/>
  <c r="S333" i="5"/>
  <c r="S332" i="5"/>
  <c r="S331" i="5"/>
  <c r="S330" i="5"/>
  <c r="S329" i="5"/>
  <c r="S328" i="5"/>
  <c r="S327" i="5"/>
  <c r="S326" i="5"/>
  <c r="S325" i="5"/>
  <c r="S324" i="5"/>
  <c r="S323" i="5"/>
  <c r="S322" i="5"/>
  <c r="S321" i="5"/>
  <c r="S320" i="5"/>
  <c r="S319" i="5"/>
  <c r="S318" i="5"/>
  <c r="S317" i="5"/>
  <c r="S316" i="5"/>
  <c r="S315" i="5"/>
  <c r="S314" i="5"/>
  <c r="S313" i="5"/>
  <c r="S312" i="5"/>
  <c r="S311" i="5"/>
  <c r="S310" i="5"/>
  <c r="S309" i="5"/>
  <c r="S308" i="5"/>
  <c r="S307" i="5"/>
  <c r="S306" i="5"/>
  <c r="S305" i="5"/>
  <c r="S304" i="5"/>
  <c r="S303" i="5"/>
  <c r="S302" i="5"/>
  <c r="S301" i="5"/>
  <c r="S300" i="5"/>
  <c r="S299" i="5"/>
  <c r="S298" i="5"/>
  <c r="S297" i="5"/>
  <c r="S296" i="5"/>
  <c r="S295" i="5"/>
  <c r="S294" i="5"/>
  <c r="S293" i="5"/>
  <c r="S292" i="5"/>
  <c r="S291" i="5"/>
  <c r="S290" i="5"/>
  <c r="S289" i="5"/>
  <c r="S288" i="5"/>
  <c r="S287" i="5"/>
  <c r="S286" i="5"/>
  <c r="S285" i="5"/>
  <c r="S284" i="5"/>
  <c r="S283" i="5"/>
  <c r="S282" i="5"/>
  <c r="S281" i="5"/>
  <c r="S280" i="5"/>
  <c r="S279" i="5"/>
  <c r="S278" i="5"/>
  <c r="S277" i="5"/>
  <c r="S276" i="5"/>
  <c r="S275" i="5"/>
  <c r="S274" i="5"/>
  <c r="S273" i="5"/>
  <c r="S272" i="5"/>
  <c r="S271" i="5"/>
  <c r="S270" i="5"/>
  <c r="S269" i="5"/>
  <c r="S268" i="5"/>
  <c r="S267" i="5"/>
  <c r="S266" i="5"/>
  <c r="S265" i="5"/>
  <c r="S264" i="5"/>
  <c r="S263" i="5"/>
  <c r="S262" i="5"/>
  <c r="S261" i="5"/>
  <c r="S260" i="5"/>
  <c r="S259" i="5"/>
  <c r="S258" i="5"/>
  <c r="S257" i="5"/>
  <c r="S256" i="5"/>
  <c r="S255" i="5"/>
  <c r="S254" i="5"/>
  <c r="S253" i="5"/>
  <c r="S252" i="5"/>
  <c r="S251" i="5"/>
  <c r="S250" i="5"/>
  <c r="S249"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alcChain>
</file>

<file path=xl/sharedStrings.xml><?xml version="1.0" encoding="utf-8"?>
<sst xmlns="http://schemas.openxmlformats.org/spreadsheetml/2006/main" count="75003" uniqueCount="7117">
  <si>
    <t>Estudio sectorial de los servicios públicos domiciliaros de Acueducto y Alcantarillado 
2020</t>
  </si>
  <si>
    <t>LISTADO DE ANEXOS</t>
  </si>
  <si>
    <t>ANEXO 1. Prestadores Activos</t>
  </si>
  <si>
    <t>ANEXO 2. Prestadores por Área de Prestación del Servicio (APS)</t>
  </si>
  <si>
    <t>ANEXO 3. Prestadores Regionales</t>
  </si>
  <si>
    <t>ANEXO 4. Suscriptores del Servicio de Acueducto</t>
  </si>
  <si>
    <t>Estudio sectorial de los servicios públicos domiciliarios de Acueducto y Alcantarillado 
2020</t>
  </si>
  <si>
    <t>Identificador de la Empresa</t>
  </si>
  <si>
    <t>Empresa</t>
  </si>
  <si>
    <t>Tipo de prestador</t>
  </si>
  <si>
    <t>Naturaleza</t>
  </si>
  <si>
    <t>Clase</t>
  </si>
  <si>
    <t>Orden</t>
  </si>
  <si>
    <t>Año de registro</t>
  </si>
  <si>
    <t>Servicios prestados</t>
  </si>
  <si>
    <t>AQUAMANA E.S.P.</t>
  </si>
  <si>
    <t>EMPRESA INDUSTRIAL Y COMERCIAL DEL ESTADO</t>
  </si>
  <si>
    <t>No disponible</t>
  </si>
  <si>
    <t>OFICIAL</t>
  </si>
  <si>
    <t>MUNICIPAL</t>
  </si>
  <si>
    <t>Acueducto y Alcantarillado</t>
  </si>
  <si>
    <t>EMPRESA DE SERVICIOS PÚBLICOS DE SOATA</t>
  </si>
  <si>
    <t>MIXTA</t>
  </si>
  <si>
    <t>UNIDAD DE SERVICIOS PUBLICOS DOMICILIARIOS DE TASCO</t>
  </si>
  <si>
    <t>MUNICIPIO (PRESTACIÓN DIRECTA)</t>
  </si>
  <si>
    <t>AAA</t>
  </si>
  <si>
    <t>ACUEDUCTO REGIONAL PEÑA NEGRA DE TIBASOSA ESP</t>
  </si>
  <si>
    <t>ORGANIZACION AUTORIZADA</t>
  </si>
  <si>
    <t>SIN ANIMO DE LUCRO</t>
  </si>
  <si>
    <t>PRIVADA</t>
  </si>
  <si>
    <t>PRESTADOR EN AREA RURAL</t>
  </si>
  <si>
    <t xml:space="preserve">ASOCIACION DE USUARIOS DEL ACUEDUCTO URBANO DEL MUNICIPIO DE TURMEQUE </t>
  </si>
  <si>
    <t>ASOCIACION DE USUARIOS</t>
  </si>
  <si>
    <t>PRESTADOR EN MUNICIPIO MENOR</t>
  </si>
  <si>
    <t>EMPRESA DE OBRAS SANITARIAS DE CALDAS  S. A. EMPRESA DE SERVICIOS PUBLICOS</t>
  </si>
  <si>
    <t>SOCIEDADES (EMPRESA DE SERVICIOS PUBLICOS)</t>
  </si>
  <si>
    <t>SOCIEDAD ANONIMA</t>
  </si>
  <si>
    <t>DEPARTAMENTAL</t>
  </si>
  <si>
    <t>UNIDAD ADMINISTRADORA DE SERVICIOS PUBLICOS DE ACUEDUCTO, ALCANTARILLADO Y ASEO EN EL MUNICIPIO DE OICATA</t>
  </si>
  <si>
    <t>ASOCIACION DE SUSCRIPTORES DEL ACUEDUCTO SADACHI DE LA VEREDA SAZA SECTORES SAZA, DAITA Y CHITAL DEL MUNICIPIO DE GAMEZA</t>
  </si>
  <si>
    <t>DIRECCIÓN ADMINISTRATIVA DE SERVICIOS PÚBLICOS DE GUATEQUE</t>
  </si>
  <si>
    <t>JUNTA DE SERVICIOS PÚBLICOS DEL MUNICIPIO DE CHITA BOYACA</t>
  </si>
  <si>
    <t>Alcantarillado</t>
  </si>
  <si>
    <t>EMPRESA DE SERVICIOS PUBLICOS DOMICILIARIOS DE DUITAMA S.A. E.S.P.</t>
  </si>
  <si>
    <t>UNIDAD DE SERVICIOS PÚBLICOS DOMICILIARIOS DE ACUEDUCTO, ALCANTARILLADO Y ASEO DE AQUITANIA</t>
  </si>
  <si>
    <t>AGUAS DE CARTAGENA S.A.  E.S.P.</t>
  </si>
  <si>
    <t>DISTRITAL</t>
  </si>
  <si>
    <t>EMPRESA MUNICIPAL DE SERVICIOS PUBLICOS EMPOSAN E.S.P.</t>
  </si>
  <si>
    <t>EMPRESA DE ACUEDUCTO Y ALCANTARILLADO DE BOGOTÁ E.S.P</t>
  </si>
  <si>
    <t>EMPRESA DE ACUEDUCTO ALCANTARILLADO Y ASEO DE REPELON</t>
  </si>
  <si>
    <t>OFICINA DE SERVICIOS PÚBLICOS DE  MONTEBELLO</t>
  </si>
  <si>
    <t>EMPRESAS PUBLICAS MUNICIPALES DE PUERTO NARE E.S.P.</t>
  </si>
  <si>
    <t>Acueducto y Aseo</t>
  </si>
  <si>
    <t>EMPRESA DE ASEO RETIRAR S.A. E.S.P.</t>
  </si>
  <si>
    <t>ASOCIACION ACUEDUCTO Y ALCANTARILLADO CUATRO ESQUINAS RIONEGRO, ANTIOQUIA</t>
  </si>
  <si>
    <t>SOCIEDAD DE ACUEDUCTO, ALCANTARILLADO Y ASEO DE BARRANQUILLA S.A. E.S.P.</t>
  </si>
  <si>
    <t>NACIONAL</t>
  </si>
  <si>
    <t xml:space="preserve">ASOCIACIÓN DE USUARIOS DEL ACUEDUCTO MULTIVEREDAL DE JARDIN </t>
  </si>
  <si>
    <t>ASOCIACION DE USUARIOS DEL ACUEDUCTO Y ALCANTARILLADO VERAMIEL</t>
  </si>
  <si>
    <t>ASOCIACION DE USUARIOS DEL ACUEDUCTO Y ALCANTARILLADO CESTILLAL LA PALMA</t>
  </si>
  <si>
    <t>EMPRESA DE SERVICIOS PUBLICOS LA UNION S.A E.S.P.</t>
  </si>
  <si>
    <t>EMPRESA DE SERVICIOS PÚBLICOS DE EL CARMEN DE VIBORAL E.S.P.</t>
  </si>
  <si>
    <t>ASOCIACION COMUNITARIA DE USUARIOS DE ACUEDUCTO DEL BARRIO SAN ANTONIO</t>
  </si>
  <si>
    <t>PRESTADOR AREA O ZONA URBANA ESTRATO 1</t>
  </si>
  <si>
    <t>ASOCIACION COMUNITARIA DE USUARIOS DEL ACUEDUCTO Y ALCANTARILLADO DE BARRIO LA UNION DEL MUNICIPIO DE IBAGUE</t>
  </si>
  <si>
    <t>PRESTADOR AREA O ZONA URBANA</t>
  </si>
  <si>
    <t>ASOCIACION DE USUARIOS DEL ACUEDUCTO DEL BARRIO LOS CIRUELOS</t>
  </si>
  <si>
    <t>CORPORACION DE ACUEDUCTO DE ALTAVISTA</t>
  </si>
  <si>
    <t>CORPORACION</t>
  </si>
  <si>
    <t>ASOCIACION DE USUARIOS DEL ACUEDUCTO DE MINAS  AMAGA</t>
  </si>
  <si>
    <t>ASOCIACION DE USUARIOS DEL ACUEDUCTO RURAL DEL CASERIO LAS DELICIAS</t>
  </si>
  <si>
    <t>ASOCIACIÓN DE USUARIOS DEL ACUEDUCTO DEL BARRIO SANTA CRUZ</t>
  </si>
  <si>
    <t>EMPRESA IBAGUEREÑA DE ACUEDUCTO Y ALCANTARILLADO S.A E.S.P OFICIAL</t>
  </si>
  <si>
    <t>ACUEDUCTO Y ALCANTARILLADO DE POPAYAN S.A.  E.S.P</t>
  </si>
  <si>
    <t xml:space="preserve">EMPRESA DE SERVICIOS PUBLICOS DE CALOTO </t>
  </si>
  <si>
    <t>EMPRESA MUNICIPAL DE SERVICIOS PUBLICOS DOMICILIARIOS INDUSTRIAL Y COMERCIAL DEL ESTADO DE MIRANDA CAUCA</t>
  </si>
  <si>
    <t>EMPRESA DE ACUEDUCTO Y ALCANTARILLADO DEL RIO PALO SOCIEDAD POR ACCIONES E.S.P. EN LIQUIDACION</t>
  </si>
  <si>
    <t>EMPRESAS MUNICIPALES DE SANTANDER DE QUILICHAO E.S.P.</t>
  </si>
  <si>
    <t>EMPRESA DE SERVICIOS PUBLICOS DE VALLEDUPAR S.A. E.S.P.</t>
  </si>
  <si>
    <t>EMPRESA DE SERVICIOS PUBLICOS DE AGUSTIN CODAZZI  E.S.P.</t>
  </si>
  <si>
    <t>EMPRESA DE SERVICIOS PUBLICOS DE BOSCONIA E.S.P.</t>
  </si>
  <si>
    <t>Acueducto</t>
  </si>
  <si>
    <t>EMPRESA DE ACUEDUCTO, ALCANTARILLADO Y ASEO DE CHIMICHAGUA E. S. P.</t>
  </si>
  <si>
    <t>EMPRESA DE SERVICIOS PUBLICOS DE ACUEDUCTO, ALCANTARILLADO Y ASEO DEL MUNICIPIO DE PAILITAS E.S.P.</t>
  </si>
  <si>
    <t>EMPRESA DE SERVICIOS PUBLICOS DE LA PAZ E.S.P. EMPAZ</t>
  </si>
  <si>
    <t>ASOCIACION DE USUARIOS DEL ACUEDUCTO ACUAPAZ</t>
  </si>
  <si>
    <t>ASOCIACIÓN DE SUSCRIPTORES DEL ACUEDUCTO DINDAL</t>
  </si>
  <si>
    <t>EMPRESA DE SERVICIOS PUBLICOS DE CHIA EMSERCHIA E.S.P.</t>
  </si>
  <si>
    <t>OFICINA DE SERVICIOS PUBLICOS DE ACUEDUCTO ALCANTARILLADO Y ASEO DEL MUNICIPIO DE CHIPAQUE</t>
  </si>
  <si>
    <t>ASOCIACION DE SUSCRIPTORES DEL ACUEDUCTO RURAL DE LAS VEREDAS MUNAR, QUERENTE Y LLANO DE CHIPAQUE</t>
  </si>
  <si>
    <t>EMPRESA DE SERVICIOS PUBLICOS DE ACUEDUCTO, ALCANTARILLADO Y ASEO DEL MUNICIPIO DE CHOACHI</t>
  </si>
  <si>
    <t>EMPRESA DE SERVICIOS PÚBLICOS DE EL COLEGIO E.S.P.</t>
  </si>
  <si>
    <t>OFICINA SERVICIOS PUBLICOS EL PEÑON - CUNDINAMARCA</t>
  </si>
  <si>
    <t xml:space="preserve">ASOCIACION MULTIACTIVA DE LAS VEREDAS BALSILLAS, LOS BALSOS, CORAMA, SAN ISIDRO Y MATIMA  </t>
  </si>
  <si>
    <t>UNIDAD DE SERVICIOS PUBLICOS DOMICILIARIOS DEL MUNICIPIO DE FOSCA CUNDINAMARCA</t>
  </si>
  <si>
    <t>Alcantarillado y Aseo</t>
  </si>
  <si>
    <t xml:space="preserve">EMPRESA MUNICIPAL DE ACUEDUCTO, ALCANTARILLADO Y ASEO DE FUNZA </t>
  </si>
  <si>
    <t>ASOCIACION DE USUARIOS DEL ACUEDUCTO DE LAS VEREDAS DEL NORTE DE FUSAGASUGA</t>
  </si>
  <si>
    <t>EMPRESA DE AGUAS DE GIRARDOT, RICAURTE Y LA REGION S.A.  E.S.P.</t>
  </si>
  <si>
    <t>OFICINA DE SERVICIOS PUBLICOS DEL MUNICIPIO DE GUATAQUI</t>
  </si>
  <si>
    <t>OFICINA DE SERVICIOS PUBLICOS DOMICILIARIOS DE ACUEDUCTO,  ALCANTARILLADO Y ASEO  DEL MUNICIPIO DE GUTIERREZ</t>
  </si>
  <si>
    <t>OFICINA DE SERVICIOS PUBLICOS DEL MUNICIPIO DE LENGUAZAQUE</t>
  </si>
  <si>
    <t>EMPRESA DE ACUEDUCTO, ALCANTARILLADO Y ASEO DE MADRID E.S.P.</t>
  </si>
  <si>
    <t>OFICINA DE SERVICIOS PÚBLICOS DEL MUNICPIO DE VENECIA</t>
  </si>
  <si>
    <t>ASOCIACION DE USUARIOS DEL ACUEDUCTO REGIONAL VEREDA SANTA HELENA  BAJA</t>
  </si>
  <si>
    <t>JUNTA ADMINISTRADORA</t>
  </si>
  <si>
    <t>ASOCIACION DE USUARIOS DEL ACUEDUCTO DE LA VEREDA SAN ANTONIO APULO</t>
  </si>
  <si>
    <t>ASOCIACION DE USUARIOS DEL ACUEDUCTO DE LA VEREDA EL ARRAYAN</t>
  </si>
  <si>
    <t xml:space="preserve">ASOCIACION DE USUARIOS DEL ACUEDUCTO ZONA URBANA DE SAN FRANCISCO </t>
  </si>
  <si>
    <t>ASOCIACION DE USUARIOS DEL ACUEDUCTO SAN MIGUEL MUÑA SAN ANTONIO</t>
  </si>
  <si>
    <t xml:space="preserve">EMPRESA DE ACUEDUCTO Y ALCANTARILLADO EL RINCON S A </t>
  </si>
  <si>
    <t>ALCALDIA MUNICIPAL DE SUSA</t>
  </si>
  <si>
    <t>ACUEDUCTO COMUNAL INTERVEREDAL CENTRO LA ESTACION LLANO GRANDE  PUNTA DE CRUZ. SUSA</t>
  </si>
  <si>
    <t xml:space="preserve">MUNICIPIO DE TAUSA </t>
  </si>
  <si>
    <t xml:space="preserve">ASOCIACION DE USUARIOS DEL ACUEDUCTO FERNANDO SALAZAR  Y VEREDA  RIO DULCE </t>
  </si>
  <si>
    <t>EMPRESAS PUBLICAS DE GARZON E.S.P.</t>
  </si>
  <si>
    <t>ASOCIACIÓN DE USUARIOS DEL SERVICIO DE AGUA REGIONAL PRIMAVERA</t>
  </si>
  <si>
    <t>JUNTA ADMINISTRADORA DEL ACUEDUCTO REGIONAL ISNOS</t>
  </si>
  <si>
    <t>JUNTA ADMINISTRADORA DEL SERVICIO DE ACUEDUCTO Y ALCANTARILLADO DE LA INSPECCION DE LA ULLOA</t>
  </si>
  <si>
    <t>JUNTA ADMINISTRADORA DEL ACUEDUCTO DE LA VEREDA LA ESTRELLA</t>
  </si>
  <si>
    <t>EMPRESA DE SERVICIOS PUBLICOS DE EL BANCO MAGDALENA E.S.P.</t>
  </si>
  <si>
    <t>MUNICIPIO DE CUBARRAL-META</t>
  </si>
  <si>
    <t>EMPRESA DE SERVICIOS PÚBLICOS DE GRANADA ESP -  META</t>
  </si>
  <si>
    <t>EMPRESA DE OBRAS SANITARIAS DE PASTO EMPOPASTO S.A. E.S.P.</t>
  </si>
  <si>
    <t>ASOCIACION DEL ACUDUCTO TERCERA ETAPA DEL RESGUARDO INDIGENA DE MALES</t>
  </si>
  <si>
    <t>ASOCIACION JUNTA ADMINISTRADORA DEL ACUEDUCTO DE LA VEREDA TROJAYACO</t>
  </si>
  <si>
    <t xml:space="preserve">JUNTA DE ACCION COMUNAL DE LA VEREDA  CHUZA </t>
  </si>
  <si>
    <t>JUNTA DE ACCION COMUNAL</t>
  </si>
  <si>
    <t>JUNTA DE ACCION COMUNAL DE LA VEREDA EL PLACER</t>
  </si>
  <si>
    <t>JUNTA DE ACCION COMUNAL DE LA VEREDA HUMITARIO</t>
  </si>
  <si>
    <t>JUNTA DE ACCION COMUNAL DE LA VEREDA SAN JOSE DEL CIDRAL</t>
  </si>
  <si>
    <t>JUNTA ADMINISTRADORA ACUEDUCTO VEREDA CAPULI DE MINAS</t>
  </si>
  <si>
    <t>ASOCIACION JUNTA ADMINISTRADORA DEL AUEDUCTO DE LA VEREDA CASCAJAL BAJO MUNICIPIO DE EL TAMBO NARI</t>
  </si>
  <si>
    <t>EMPRESAS PUBLICAS DE MARSELLA E.S.P.</t>
  </si>
  <si>
    <t>JUNTA ADMINISTRADORA ACUEDUCTO RURAL MIRASOL CHAPETON PARTE ALTA</t>
  </si>
  <si>
    <t>ASOCIACION DEL ACUEDUCTO URBANO BARRIO LA PAZ DEL MUNICIPIO DE IBAGUE DEPARTAMENTO DEL TOLIMA</t>
  </si>
  <si>
    <t>ASOCIACION DE USUARIOS DEL ACUEDUCTO RURAL SAN JUAN DE LA CHINA</t>
  </si>
  <si>
    <t>EMPRESA DE SERVICIOS PÚBLICOS  MUNICIPALES DE LA UNIÓN NARIÑO E.I.C.E</t>
  </si>
  <si>
    <t>EMPRESA DE SERVICIOS PUBLICOS DE POTOSI</t>
  </si>
  <si>
    <t>EMPRESA DE SERVICIOS PUBLICOS DE SANDONA</t>
  </si>
  <si>
    <t xml:space="preserve">UNIDAD DE SERVICIOS PUBLICOS DEL MUNICIPIO DE ABREGO </t>
  </si>
  <si>
    <t>EMPRESA DE SERVICIOS PUBLICOS DE AGUA POTABLE, ALCANTARILLADO Y ASEO DEL MUNICIPIO DE  CONVENCIÓN</t>
  </si>
  <si>
    <t>EMPRESA PRIVADA DE SERVICIOS S.A. E.S.P.</t>
  </si>
  <si>
    <t>JUNTA DE ACCION COMUNAL DE LA URBANIZACION SAN FERNANDO</t>
  </si>
  <si>
    <t>EMPRESAS MUNICIPALES DE TIBÚ E.S.P.</t>
  </si>
  <si>
    <t>UNIDAD DE SERVICIOS PÚBLICOS DE AGUA POTABLE, ALCANTARILLADO Y ASEO DEL MUNICIPIO DE VILLA CARO</t>
  </si>
  <si>
    <t>EMPRESAS PÚBLICAS DEL QUINDIO S.A.   E.S.P.</t>
  </si>
  <si>
    <t>EMPRESAS PÚBLICAS MUNICIPALES DE APÍA E.S.P.</t>
  </si>
  <si>
    <t>COMPAÑIA DE SERVICIOS PUBLICOS DOMICILIARIOS S.A. E.S.P.</t>
  </si>
  <si>
    <t>EMPRESAS PUBLICAS MUNICIPALES DE GUATICA  E.S.P.</t>
  </si>
  <si>
    <t>EMPRESA DE SERVICIOS PUBLICOS DEL MUNICIPIO DE LA CELIA S.A.S E.S.P</t>
  </si>
  <si>
    <t>SOCIEDAD ANONIMA SIMPLIFICADA</t>
  </si>
  <si>
    <t>EMPRESA DE SERVICIOS PUBLICOS DE MISTRATO RISARALDA E.S.P.</t>
  </si>
  <si>
    <t>EMPRESAS PUBLICAS MUNICIPALES DE QUINCHIA E.S.P</t>
  </si>
  <si>
    <t>ACUEDUCTO METROPOLITANO DE BUCARAMANGA S. A. E.S.P.</t>
  </si>
  <si>
    <t>UNIDAD ADMINISTRADORA DE SERVICIOS PUBLICOS DE ACUEDUCTO ALCANTARILLADO Y ASEO DE BETULIA</t>
  </si>
  <si>
    <t>UNIDAD ADMINISTRADORA DE LOS  SERVICIOS PUBLICOS DE ACUEDUCTO, ALACANTARILLADO Y ASEO DEL MUNICIPIO DE CAPITANEJO</t>
  </si>
  <si>
    <t>EMPRESA MUNICIPAL DE SERVICIOS PUBLICOS DOMICILIARIOS DE ACUEDUCTO, ALCANTARILLADO Y ASEO EN LA CABECERA MUNICIPAL DEL MUNICIPIO DE EL GUACAMAYO</t>
  </si>
  <si>
    <t>CORPORACION DE SERVICIOS DE ACUEDUCTO Y ALCANTARILLADO DEL MUNICIPIO DE GUEPSA</t>
  </si>
  <si>
    <t>UNIDAD DE SERVICIOS PUBLICOS DE MATANZA</t>
  </si>
  <si>
    <t>EMPRESA DE SERVICIOS VARIOS DEL MUNICIPIO DE RIONEGRO -SANTANDER-</t>
  </si>
  <si>
    <t>JUNTA DIRECTIVA ADMINISTRADORA DEL ACUEDUCTO LOCAL DEL BARRIO LA GAVIOTA</t>
  </si>
  <si>
    <t>OFICINA DE SERVICIOS PUBLICOS CHAGUANI</t>
  </si>
  <si>
    <t>EMPRESA DE SERVICIOS PUBLICOS DE FUSAGASUGA E.S.P</t>
  </si>
  <si>
    <t>ASOCIACION DE USUARIOS DE SERVICIOS COLECTIVOS DE LA VEREDA MANZANARES</t>
  </si>
  <si>
    <t>ASOCIACIÓN DE USUARIOS DE SERVICIOS COLECTIVOS DE LA SOLEDAD</t>
  </si>
  <si>
    <t>EMPRESAS PUBLICAS DE PENSILVANIA E.S.P.</t>
  </si>
  <si>
    <t>ASOCIACION DE USUARIOS DE SERVICIOS COLECTIVOS DE BOLIVIA</t>
  </si>
  <si>
    <t>ASOCIACIÓN DE USUARIOS DEL ACUEDUCTO CABECERA MUNICIPAL DE ALPUJARRA TOLIMA</t>
  </si>
  <si>
    <t>EMPRESA DE SERVICIOS PUBLICOS DEL MUNICIPIO DE COELLO TOLIMA  E.S.P.</t>
  </si>
  <si>
    <t>EMPRESA DE SERVICIOS PUBLICOS DE FLANDES</t>
  </si>
  <si>
    <t xml:space="preserve">CORPORACION FRESNENSE DE OBRAS SANITARIAS  </t>
  </si>
  <si>
    <t>EMPRESA DE SERVICIOS PÚBLICOS DE ACUEDUCTO, ALCANTARILLADO Y ASEO DEL GUAMO - TOLIMA E.S.P.</t>
  </si>
  <si>
    <t>EMPRESA DE SERVICIOS PUBLICOS DE ACUEDUCTO ALCANTARILLADO Y ASEO DEL LIBANO E.S.P.</t>
  </si>
  <si>
    <t>EMPRESA DE SERVICIOS PUBLICOS DOMICILIARIOS DE MELGAR E.S.P.</t>
  </si>
  <si>
    <t>ASOCIACION DE USUARIOS DEL ACUEDUCTO REGIONAL PLAYAVERDE LA SORTIJA</t>
  </si>
  <si>
    <t>EMPRESA DE SERVICIOS PUBLICOS DE ACUEDUCTO, ALCANTARILLADO Y ASEO DE PURIFICACIÓN TOLIMA E.S.P.</t>
  </si>
  <si>
    <t>SOCIEDAD DE ACUEDUCTOS Y ALCANTARILLADOS DEL VALLE DEL CAUCA S.A.  E.S.P.</t>
  </si>
  <si>
    <t>ASOCIACION DE USUARIOS DEL SERVICIO DE AGUA POTABLE  Y ALCANTARILLADO DE SAN ANTONIO</t>
  </si>
  <si>
    <t>EMPRESAS PÚBLICAS MUNICIPALES DE CANDELARIA S.A.S E.S.P</t>
  </si>
  <si>
    <t>ASOCIACION DE USUARIOS DEL SERVICIO DE AGUA POTABLE Y ALCANTARILLADO DE HATO VIEJO</t>
  </si>
  <si>
    <t>ASOCIACION DE USUARIOS DEL SERVICIO DE AGUA POTABLE Y ALCANTARILLADO DEL CORREGIMIENTO DE NARIÑO</t>
  </si>
  <si>
    <t>EMPRESA MUNICIPAL DE SERVICIOS PUBLICOS DE ARAUCA E.S.P.</t>
  </si>
  <si>
    <t>EMPRESA DE SERVICIOS PUBLICOS DE TAME  CARIBABARE E.S.P.</t>
  </si>
  <si>
    <t>AGUA VITAL TRINIDAD S.A. E.S.P.</t>
  </si>
  <si>
    <t>EMPRESAS PÚBLICAS DE MEDELLIN E.S.P.</t>
  </si>
  <si>
    <t>MUNICIPIO DE CAMPAMENTO ANTIOQUIA</t>
  </si>
  <si>
    <t>EMPRESA MUNICIPAL DE SERVICIOS PUBLICOS DE CARTAGENA DEL CHAIRA</t>
  </si>
  <si>
    <t>EMPRESAS PUBLICAS DE PALERMO E.S.P</t>
  </si>
  <si>
    <t>ALCALDIA MUNICIPAL DEL TAMBO NARIÑO</t>
  </si>
  <si>
    <t>EMPRESAS PÚBLICAS  DE URRAO E.S.P.</t>
  </si>
  <si>
    <t>UNIDAD ADMINISTRATIVA ESPECIAL DE SERVICIOS PUBLICOS DEL MUNICIPIO DE NUNCHIA</t>
  </si>
  <si>
    <t>EMPRESAS MUNICIPALES DE CARTAGO E.S.P.</t>
  </si>
  <si>
    <t>EMPRESA COMUNITARIA DE ACUEDUCTO, ALCANTARILLADO Y ASEO DE SARAVENA</t>
  </si>
  <si>
    <t>EMPRESA COMUNITARIA</t>
  </si>
  <si>
    <t>EMPRESA MUNICIPAL DE SERVICIOS PUBLICOS DE MORALES</t>
  </si>
  <si>
    <t>UNIDAD MUNICIPAL DE ACUEDUCTO-ALCANTARILLADO Y ASEO PUBLICO DE SAN JACINTO</t>
  </si>
  <si>
    <t>EMPRESA DE SERVICIOS DE FLORENCIA S.A.  E.S.P.</t>
  </si>
  <si>
    <t>EMPRESAS PUBLICAS DE PUERTO BOYACA E.S.P.</t>
  </si>
  <si>
    <t xml:space="preserve">EMPRESA DE SERVICIOS PUBLICOS DE AGUAZUL S.A. E.S.P.  </t>
  </si>
  <si>
    <t>COMPAÑÍA DE SERVICIOS PÚBLICOS DE SOGAMOSO S.A. E.S.P.</t>
  </si>
  <si>
    <t>EMPRESA MUNICIPAL DE SERVICIOS PÚBLICOS DE TAURAMENA S.A. E.S.P.</t>
  </si>
  <si>
    <t>EMPRESA DE ACUEDUCTO, ALCANTARILLADO Y ASEO DE CORINTO CAUCA</t>
  </si>
  <si>
    <t>EMPRESA MUNICIPAL DE SERVICIOS PUBLICOS DE PIENDAMO E.S.P.</t>
  </si>
  <si>
    <t>EMPRESA MUNICIPAL DE SERVICIOS PUBLICOS DE VILLA DE LEYVA E.S.P.</t>
  </si>
  <si>
    <t>EMPRESA INDUSTRIAL Y COMERCIAL DE SERVICIOS PUBLICOS DE CHIQUINQUIRA</t>
  </si>
  <si>
    <t>UNIDAD DE SERVICIOS PUBLICOS DE ACUEDUCTO, ALCANTARILLADO Y ASEO DE JENESANO</t>
  </si>
  <si>
    <t>EMPRESA DE SERVICIOS PUBLICOS  DE ACUEDUCTO, ALCANTARILLADO Y ASEO DE AGUACHICA E.S.P.</t>
  </si>
  <si>
    <t>EMPRESA DE SERVICIOS PUBLICOS DE BECERRIL - EMBECERRIL E.S.P.</t>
  </si>
  <si>
    <t>ASOCIACION DE SUSCRIPTORES DEL ACUEDUCTO DE LA VEREDA VILLA GIRON MUNICIPIO DE GAMEZA</t>
  </si>
  <si>
    <t>OFICINA DE SERVICIOS PUBLICOS  DE GACHALA</t>
  </si>
  <si>
    <t>JUNTA DE SERVICIOS PUBLICOS DEL MUNICIPIO DE LA PEÑA</t>
  </si>
  <si>
    <t>EMPRESAS PUBLICAS MUNICIPALES DE SAN PELAYO</t>
  </si>
  <si>
    <t>UNIDAD MUNICIPAL DE  SERVICIOS PUBLICOS DOMICILIARIOS  DE ACUEDUCTO, ALCANTARILLADO Y ASEO DEL MUNICIPIO DE SAN LUIS DE GACENO</t>
  </si>
  <si>
    <t xml:space="preserve">CORPORACIÓN CIVICA ACUEDUCTO SAN ANTONIO DE PEREIRA </t>
  </si>
  <si>
    <t>EMPRESA DE SERVICIOS PUBLICOS DE PUERTO SALGAR E.S.P.</t>
  </si>
  <si>
    <t>EMPRESA AGUAS DE FACATATIVA ACUEDUCTO ALCANTARILLADO ASEO Y SERVICIOS COMPLEMENTARIOS  E.A.F. S.A.S. E.S.P.</t>
  </si>
  <si>
    <t>CORPORACION DE ACUEDUCTO  SAN PEDRO</t>
  </si>
  <si>
    <t>EMPRESA DE ACUEDUCTO, ALCANTARILLADO Y ASEO DE LA VEGA ESP</t>
  </si>
  <si>
    <t>EMPRESA DE ACUEDUCTO Y ALCANTARILLADO DE VILLAVICENCIO E.S.P.</t>
  </si>
  <si>
    <t>JUNTA ADMINISTRADORA ACUEDUCTO VEREDA PRIMAVERA</t>
  </si>
  <si>
    <t>UNIDAD DE SERVICIOS PUBLICOS DOMICILIARIOS DEL MUNICIPIO DE CABRERA</t>
  </si>
  <si>
    <t>OFICINA DE SERVICIOS PUBLICOS DE ACUEDUCTO, ALCANTARILLADO Y ASEO URBANO DEL MUNICIPIIO DE GUACHETA</t>
  </si>
  <si>
    <t>OFICINA DE SERVICIOS PUBLICOS MUNICIPIO DE ANZA</t>
  </si>
  <si>
    <t>EMPRESA DE SERVICIOS PUBLICOS DOMICILIARIOS DE GUARNE AQUATERRA E.S.P</t>
  </si>
  <si>
    <t>OFICINA DE SERVICIOS PUBLICOS DOMICILIARIOS DE VILLAGOMEZ</t>
  </si>
  <si>
    <t>ALCALDÍA MUNICIPAL DE CAPARRAPÍ</t>
  </si>
  <si>
    <t>EMPRESA DE SERVICIOS PUBLICOS SAN AGUSTIN E.S.P.</t>
  </si>
  <si>
    <t>EMPRESA DE SERVICIOS PUBLICOS DOMICILIARIOS DE TUQUERRES E.S.P.</t>
  </si>
  <si>
    <t>EMPRESA DE SERVICIOS PUBLICOS DOMICILIARIOS DE LEBRIJA E.S.P.</t>
  </si>
  <si>
    <t>ACUASAN E.I.C.E  E.S.P</t>
  </si>
  <si>
    <t>EMPRESA DE SERVICIOS PÚBLICOS DE LA VIRGINIA E.S.P.</t>
  </si>
  <si>
    <t>EMPRESA INDUSTRIAL Y COMERCIAL DEL ESTADO EMPRESA DE SERVICIOS PÚBLICOS DOMICILIARIOS</t>
  </si>
  <si>
    <t xml:space="preserve">EMPRESA DE OBRAS SANITARIAS DE SANTA ROSA DE CABAL EMPOCABAL </t>
  </si>
  <si>
    <t xml:space="preserve">EMPRESAS PUBLICAS DE ARMENIA </t>
  </si>
  <si>
    <t>EMPRESA DE ACUEDUCTO ALCANTARILLADO Y ASEO DE PUERTO ASIS E.S.P.</t>
  </si>
  <si>
    <t>EMPRESAS MUNICIPALES DE SERVICIOS PUBLICOS DOMICILIARIOS DE EL ZULIA</t>
  </si>
  <si>
    <t>JUNTA ADMINISTRADORA ACUEDUCTO REGIONAL ZULUAGA MUNICIPIO DE GARZON LA VEGA MUNICIPIO DE GIGANTE</t>
  </si>
  <si>
    <t>EMPRESA DE SERVICIOS PUBLICOS DE OCAÑA S.A.  E.S.P.</t>
  </si>
  <si>
    <t>EMPRESA DE SERVICIOS PUBLICOS DE PAMPLONA S.A. E.S.P.</t>
  </si>
  <si>
    <t xml:space="preserve">EMPRESA DE SERVICIOS PUBLICOS VARIOS DE PUPIALES </t>
  </si>
  <si>
    <t>JUNTA ADMINISTRADORA DEL ACUEDUCTO DE PUEBLO VIEJO, AZOGUE Y OVEJERA</t>
  </si>
  <si>
    <t>ASOCIACION DE USUARIOS DEL SERVICIO DE AGUA POTABLE DEL ACUEDUCTO Y ALCANTARILLADO DE MESTIZAL</t>
  </si>
  <si>
    <t>JUNTA DE ACCION COMUNAL DE LA VEREDA ALTO SAN PABLO  MUNICIPIO DEL TAMBO</t>
  </si>
  <si>
    <t xml:space="preserve">EMPRESA DE SERVICIOS PUBLICOS DE SOPO </t>
  </si>
  <si>
    <t>EMPRESA DE ACUEDUCTO CORINTO S.A E.S.P.</t>
  </si>
  <si>
    <t>EMPRESA DE ACUEDUCTO, ALCANTARILLADO Y ASEO DEL ESPINAL E.S.P.</t>
  </si>
  <si>
    <t>JUNTA ADMINISTRADORA DEL SERVICIO DE AGUA POTABLE Y ALCANTARILLADO DE LA VICTORIA MUNICIPIO DE VILLAVIEJA</t>
  </si>
  <si>
    <t>OFICINA DE SERVICIOS PUBLICOS DOMICILIARIOS DE RIOBLANCO TOLIMA</t>
  </si>
  <si>
    <t>EMPRESA DE SERVICIOS PUBLICOS  DOMICILIARIOS DE ORTEGA E.S.P.</t>
  </si>
  <si>
    <t xml:space="preserve">EMPRESA DE SERVICIOS PUBLICOS DE LERIDA </t>
  </si>
  <si>
    <t>EMPRESA DE SERVICIOS PÚBLICOS DE SAN ANTONIO TOLIMA</t>
  </si>
  <si>
    <t>EMPRESA DE SERVICIOS PUBLICOS DEL MUNICIPIO DE PACHO CUNDINAMARCA S.A. E.S.P.M.P ESP</t>
  </si>
  <si>
    <t>MUNICIPIO DE COGUA - CUNDINAMARCA</t>
  </si>
  <si>
    <t>EMPRESA DE SERVICIOS PUBLICOS DOMICILIARIOS DE AMBALEMA E.S.P.</t>
  </si>
  <si>
    <t>DIRECCION DE SERVICIOS PUBLICOS DEL MUNICIPIO DE PIEDRAS</t>
  </si>
  <si>
    <t>EMPRESA DE SERVICIOS PUBLICOS DE VENADILLO S.A E.S.P.</t>
  </si>
  <si>
    <t>EMPRESA DE SERVICIOS PUBLICOS  DE FRONTINO E.S.P. FRONTINO</t>
  </si>
  <si>
    <t>AGUAS Y ASEO DE EL PEÑOL E.S.P.</t>
  </si>
  <si>
    <t>ASOCIACION DE SUSCRIPTORES DEL ACUEDUCTO HONDITA HOJAS ANCHAS DEL MUNICIPIO DE GUARNE</t>
  </si>
  <si>
    <t>JUNTA ADMINISTRADORA DEL ACUEDUCTO DE LA VEREDA SAN RAFAEL MUNICIPIO DE TANGUA</t>
  </si>
  <si>
    <t>ASOCIACION VIVA CERRITOS</t>
  </si>
  <si>
    <t>EMPRESA DE SERVICIOS PUBLICOS DE PUEBLO RICO RISARALDA E.S.P.</t>
  </si>
  <si>
    <t xml:space="preserve">EMPRESA  DE SERVICIOS  PUBLICOS DE LA CALERA </t>
  </si>
  <si>
    <t>UNIDAD DE SERVICIOS PUBLICOS DOMICILIARIOS DE GAMEZA</t>
  </si>
  <si>
    <t>ASOCIACIÓN JUNTA ADMINISTRADORA DEL ACUEDUCTO VEREDA EL CAMPAMENTO</t>
  </si>
  <si>
    <t>UNIDAD ADMINISTRADORA DE LOS SERVICOS PUBLICOS DE SURATA</t>
  </si>
  <si>
    <t>UNIDAD DE SERVICIOS PUBLICOS DOMICILIOS DE ACUERDO,ALCANTARILLADO Y ASEO DEL MUNICIPIO DE CHARALA</t>
  </si>
  <si>
    <t>UNIDAD DE LOS SERVICIOS PUBLICOS DE PAJARITO-BOYACA</t>
  </si>
  <si>
    <t>EMPRESA OFICIAL DE SERVICIOS PÚBLICOS DE YUMBO S.A. E.S.P.</t>
  </si>
  <si>
    <t>UNIDAD DE SERVICIOS PUBLICOS DOMICILIARIOS MUNICIPIO DE ALEJANDRIA</t>
  </si>
  <si>
    <t>FUNDACION ACUEDUCTO VANGUARDIA</t>
  </si>
  <si>
    <t>EMPRESA MUNICIPAL DE ACUEDUCTO ALCANTARILLADO Y ASEO DE PATIA</t>
  </si>
  <si>
    <t>ASOCIACION DE USUARIOS DE SERVICIOS DE BARCELONA QUINDIO</t>
  </si>
  <si>
    <t>UNIDAD DE SERVICIOS PUBLICOS DOMICILIARIOS DE AGUA POTABLE, ALCANTARILLADO Y ASEO DEL MUNICIPIO DE QUIPAMA</t>
  </si>
  <si>
    <t xml:space="preserve">EMPRESA MUNICIPAL DE SERVICIOS PUBLICOS DOMICILIARIOS DE ACUEDUCTO, ALCANTARILLADO Y ASEO EN LA CABECERA MUNICIPAL DEL MUNICIPIO DE ARATOCA </t>
  </si>
  <si>
    <t>ASOCIACION DE USUARIOS DE ACUEDUCTO REGIONAL DE RASGATA Y OTRAS DE LOS MUNICIPIOS DE TAUSA,NEMOCON,CUCUNUBA,SUTATAUSA Y COGUA</t>
  </si>
  <si>
    <t>EMPRESA DE ACUEDUCTO Y ALCANTARILLADO DE SANTA ANA E.S.P S.A</t>
  </si>
  <si>
    <t>UNIDAD ADMINISTRADORA DE LOS SERVICIOS PUBLICOS DE ACUEDUCTO, ALCANTARILLADO Y ASEO DE CARCASI</t>
  </si>
  <si>
    <t>UNIDAD DE SERVICIOS PÚBLICOS DEL MUNICIPIO DE SAN CAYETANO</t>
  </si>
  <si>
    <t>MUNICIPIO DE SOCHA</t>
  </si>
  <si>
    <t>PAZ DE ARIPORO S.A.  E.S.P.</t>
  </si>
  <si>
    <t>UNIDAD  DE SERVICIOS PUBLICOS DOMICILIARIOS DEL MUNICIPIO DE  COROMORO</t>
  </si>
  <si>
    <t>ASOCIACION DE SUSCRIPTORES DEL ACUEDUCTO MULTIVEREDAL JUAN XXIII CHAPARRAL</t>
  </si>
  <si>
    <t>ASOCIACION DE USUARIOS DEL ACUEDUCTO REGIONAL DE LA VICTORIA Y LAS VEREDAS LA PITALA, SUBIA, SANTA ISABEL, SANTA CRUZ, SAN MIGUEL, SANTA RITA, EL CARM</t>
  </si>
  <si>
    <t>UNIDAD ADMINISTRADORA DE SERVICIOS PUBLICOS DE ACUEDUCTO, ALCANTARILLADO Y ASEO PARAMO SANTANDER</t>
  </si>
  <si>
    <t>OFICINA DE SERVICIOS PUBLICOS DE ACUEDUCTO, ALCANTARILLADO Y ASEO</t>
  </si>
  <si>
    <t>ASOCIACIÓN DE USUARIOS "ACUEDUCTO CHARCO VERDE" BELLO ANTIOQUIA</t>
  </si>
  <si>
    <t>OFICINA DE SERVICIOS PUBLICOS DOMICILIARIOS  DE ACUEDUCTO, ALCANTARILLADO Y ASEO DEL MUNICIPIO DE CACHIPAY</t>
  </si>
  <si>
    <t>EMPRESAS PÚBLICAS DE BELMIRA  SA ESP</t>
  </si>
  <si>
    <t>EMPRESA DE OBRAS SANITARIAS DE LA PROVINCIA DE OBANDO</t>
  </si>
  <si>
    <t>JUNTA DE ACCIÓN COMUNAL DE LA VEREDA LOS LLANOS DE MANCHABAJOY DE EL TAMBO</t>
  </si>
  <si>
    <t>EMPRESA OFICIAL DE ACUEDUCTO, ALCANTARILLADO Y ASEO DE SAMPUES E.S.P.</t>
  </si>
  <si>
    <t>ACUEDUCTO COMUNAL DE CAMPECHE DEL MUNICIPIO DE BARANOA</t>
  </si>
  <si>
    <t>JUNTA ADMINISTRADORA DEL ACUEDUCTO COMUNAL DE SIBARCO DEL MUNICIPIO DE BARANOA</t>
  </si>
  <si>
    <t>ASOCIACION DEL ACUEDUCTO DEL BARRIO BOQUERON</t>
  </si>
  <si>
    <t>ASOCIACION DE ACUEDUCTO Y ALCANTARILLADO BARRIO AMBALA</t>
  </si>
  <si>
    <t>JUNTA DE ACCION COMUNAL DEL BARRIO MIRAMAR COMUNA TRECE DE IBAGUE</t>
  </si>
  <si>
    <t>JUNTA DE ACCION COMUNAL BARRIO RICAURTE</t>
  </si>
  <si>
    <t xml:space="preserve">ASOCIACIÓN DE USUARIOS DE ACUEDUCTO Y ALCANTARILLADO DE LA URBANIZACIÓN COLINAS DEL SUR PRIMERA ETAPA </t>
  </si>
  <si>
    <t>PRESTADOR AREA O ZONA URBANA ESTRATO 2</t>
  </si>
  <si>
    <t>JUNTA DE ACCION COMUNAL DE LA VEREDA SAN FRANCISCO</t>
  </si>
  <si>
    <t xml:space="preserve"> ASOCIACION COMUNITARIA ACUEDUCTO RURAL "ACUACINCO"</t>
  </si>
  <si>
    <t>MUNICIPIO DE PUERTO NARIÑO</t>
  </si>
  <si>
    <t>UNIDAD DE SERVICIOS PUBLICOS DOMICILIARIOS DEL MUNICIPIO DE SANTA MARIA BOYACA</t>
  </si>
  <si>
    <t>UNIDAD DE SERVICIOS PUBLICOS DOMICILIARIOS DEL MUNICIPIO DE SANTA SOFIA-BOYACA</t>
  </si>
  <si>
    <t>EMPRESA DE SERVICIOS PUBLICOS DE ACUEDUCTO, ALCANTARILLADO Y ASEO DEL MUNICIPIO DE CURUMANI E.S.P.</t>
  </si>
  <si>
    <t>EMPRESA DE SERVICIOS PUBLICOS DE MANAURE BALCON DEL CESAR E.S.P</t>
  </si>
  <si>
    <t>PRESTADORES FUERA DEL ART. 15 LSPD</t>
  </si>
  <si>
    <t>ESTABLECIMIENTO PUBLICO</t>
  </si>
  <si>
    <t>EMPRESA DE ACUEDUCTO ALCANTARILLADO Y ASEO DE SAN ALBERTO EMPOSANAL S.A.  E.S.P.</t>
  </si>
  <si>
    <t>SECRETARIA DE SERVICIOS PUBLICOS DOMICILIARIOS DE ACUEDUCTO ALCANTARILLADO Y ASEO DEL MUNICIPIO DE BOJACA</t>
  </si>
  <si>
    <t>EMPRESA DE SERVICIOS PUBLICOS DE RESTREPO AGUA VIVA S.A.  E.S.P.</t>
  </si>
  <si>
    <t>UNIDAD DE SERVICIOS PUBLICOS DE AGUA POTABLE, ALCANTARILLADO Y ASEO URBANO DEL MUNICIPIO DE SAN CALIXTO</t>
  </si>
  <si>
    <t>UNIDAD MUNICIPAL DE SERVICIOS PUBLICOS DOMICILIARIOS DE ACUEDUCTO, ALCANTARILLADO Y ASEO  DEL MUNICIPIO DE CONCEPCION</t>
  </si>
  <si>
    <t>EMPRESAS PUBLICAS MUNICIPALES DE MALAGA  E.S.P.</t>
  </si>
  <si>
    <t>MUNICIPIO DE ANOLAIMA</t>
  </si>
  <si>
    <t>DIRECCIÓN DE SERVICIOS PÚBLICOS MUNICIPIO DE GUAYABETAL CUNDINAMARCA</t>
  </si>
  <si>
    <t>JUNTA DE ACCION COMUNAL VEREDA MONTECARLO</t>
  </si>
  <si>
    <t>ASOCIACION DE USUARIOS DEL ACUEDUCTO RURAL VEREDA TAPIAS</t>
  </si>
  <si>
    <t xml:space="preserve">ASOCIACION DE SUSCRIPTORES DE ACUEDUCTO Y ALCANTARILLADO DE TRES ESQUINAS </t>
  </si>
  <si>
    <t>EMPRESA DE SERVICIOS PUBLICOS DE EBEJICO E.S.P.E.</t>
  </si>
  <si>
    <t>MUNICIPIO DE GAMA</t>
  </si>
  <si>
    <t xml:space="preserve">MUNICIPIO DE SAN JUAN DE RIOSECO - CUNDINAMARCA </t>
  </si>
  <si>
    <t>JUNTA MUNICIPAL DE SERVICIOS PUBLICOS DEL MUNICIPIO DE PAUNA</t>
  </si>
  <si>
    <t>AGUAS MANANTIALES DE PACORA  S.A.  E.S.P.</t>
  </si>
  <si>
    <t>JUNTA ADMINISTRADORA DEL ACUEDUCTO ROSENDO ALVAREZ DE BARRIO JAZMIN</t>
  </si>
  <si>
    <t>ASOCIACION DE USUARIOS DEL ACUEDUCTO RURAL DE LAS VEREDAS LA CABAÑA - LA CAPILLA</t>
  </si>
  <si>
    <t>ASOCIACION DE USUARIOS DE ACUEDUCTO Y ALCANTARILLADO EL OCASO</t>
  </si>
  <si>
    <t>ASOCIACION DE USUARIOS DEL ACUEDUCTO VEREDAL SAN JOSE</t>
  </si>
  <si>
    <t>FONDO DE SERVICIOS PUBLICOS DEL MUNICIPIO DE NARIÑO - CUNDINAMARCA</t>
  </si>
  <si>
    <t>EMPRESA DE SERVICIOS PUBLICOS MUNICIPALES PERLA DEL MANACACIAS</t>
  </si>
  <si>
    <t>EMPRESA DE SERVICIOS PÚBLICOS DEL DISTRITO DE SANTA MARTA E.S.P.</t>
  </si>
  <si>
    <t>UNIDAD DE SERVICIOS PÚBLICOS DOMICILIARIOS DEL MUNICIPIO DE TIPACOQUE</t>
  </si>
  <si>
    <t>JUNTA DE ACCION COMUNAL DEL BARRIO SAN MIGUEL I ETAPA</t>
  </si>
  <si>
    <t>UNIDAD DE SERVICIOS PUBLICOS DOMICILIARIOS DEL MUNICIPIO DE MUZO</t>
  </si>
  <si>
    <t>JUNTA DE ACCION COMUNAL BARRIO SAN JOSE COGUA</t>
  </si>
  <si>
    <t>EMPRESA DE SERVICIOS PUBLICOS DOMICILIARIOS, ESP</t>
  </si>
  <si>
    <t>ASOCIACION DE USUARIOS DEL ACUEDUCTO REGIONAL ZIPACON CACHIPAY LA MESA ACUAZICAME</t>
  </si>
  <si>
    <t>ASOCIACION DE USUARIOS PROPIETARIOS DEL ACUEDUCTO RURAL ALTO DEL MERCADO SAN JOSE SANTA CRUZ PARTE DEL CHOCHO Y EL SOCORRO</t>
  </si>
  <si>
    <t>EMPRESA DE SERVICIOS  PUBLICOS DE GUATAPE S.A.S E.S.P</t>
  </si>
  <si>
    <t>ASOCIACION DE USUARIOS DEL ACUEDUCTO VEREDAL DE CHASQUEZ</t>
  </si>
  <si>
    <t>ASOCIACION DE USUARIOS DEL ACUEDUCTO INTERVEREDAL CRUCERO DE GUALI</t>
  </si>
  <si>
    <t xml:space="preserve">OFICINA DE SERVICIOS PUBLICOS DE ACUEDUCTO, ALCANTARILLADO Y ASEO DEL MUNICIPIO DE  UNE CUNDINAMARCA </t>
  </si>
  <si>
    <t>JUNTA ADMINISTRADORA DEL ACUEDUCTO RURAL DE LA UNION DE LA VEREDA LA CAPILLA</t>
  </si>
  <si>
    <t>EMPRESA DE SERVICIOS PUBLICOS DE SANDIEGO E.S.P.</t>
  </si>
  <si>
    <t>ASOCIACION DE USUARIOS DEL ACUEDUCTO REGIONAL DE ANAPOIMA</t>
  </si>
  <si>
    <t>EMPRESA DE SERVICIOS PUBLICOS DOMICILIARIOS DE PITALITO E.S.P.</t>
  </si>
  <si>
    <t>UNIDAD DE SERVICIOS PUBLICOS DE SAN ANDRES SANTANDER</t>
  </si>
  <si>
    <t>AGUAS DE SAN JERÓNIMO E.S.P.</t>
  </si>
  <si>
    <t>JUNTA ADMINISTRADORA ACUEDUCTO REGIONAL  PALESTINA E.S.P.</t>
  </si>
  <si>
    <t>ASOCIACION DE SUSCRIPTORES DEL ACUEDUCTO NUMERO CINCO DE LA VEREDA DE POZO NEGRO DEL MUNICIPIO DE TURMEQUE</t>
  </si>
  <si>
    <t>ASOCIACION DE USUARIOS DEL ACUEDUCTO DE LA VEREDA EL HOGAR</t>
  </si>
  <si>
    <t>ASOCIACION COMUNITARIA DE USUARIOS DEL ACUEDUCTO RURAL DE OLAYA HERRERA Y BARRIO EL LLANO</t>
  </si>
  <si>
    <t>OFICINA DE SERVICIOS PÚBLICOS DE AGUA POTABLE, ALCANTARILLADO Y ASEO DEL MUNICIPIO DE MANTA</t>
  </si>
  <si>
    <t>EMPRESA DE SERVICIOS PUBLICOS DE LA PLATA HUILA E.S.P.</t>
  </si>
  <si>
    <t xml:space="preserve">EMPRESA DE ACUEDUCTO ALCANTARILLADO Y ASEO DE ZIPAQUIRA E.S.P. </t>
  </si>
  <si>
    <t>UNIDAD DE SERVICIOS PUBLICOS DEL MUNICIPIO DE FIRAVITOBA</t>
  </si>
  <si>
    <t>ASOCIACION DE SUSCRIPTORES DEL ACUEDUCTO QUEBRADA GRANDE DE LA VEREDA DE ROSALES MUNICIPIO DE TURMEQUE DEPARTAMENTO DE BOYACA</t>
  </si>
  <si>
    <t>ASOCIACION DE SUSCRIPTORES DEL ACUEDUCTO DE PEÑA BLANCA VEREDA DE SIGUINEQUE MUNICIPIO DE TURMEQUE</t>
  </si>
  <si>
    <t>ASOCIACION DE USUARIOS DEL ACUEDUCTO EL GACAL VEREDA GUANZAQUE</t>
  </si>
  <si>
    <t>JUNTA DE SERVICIOS PUBLICOS DEL MUNICIPIO DE CHOCONTA</t>
  </si>
  <si>
    <t xml:space="preserve">ASOCIACION DE SUSCRIPTORES DEL ACUEDUCTO DE LA VEREDA CASCAJAL </t>
  </si>
  <si>
    <t xml:space="preserve">ASOCIACION ACUEDUCTO GUANE-SANTA TERESA </t>
  </si>
  <si>
    <t>ASOCIACION QUEBRADA HONDA LA GRANDE ACUEDUCTO VEREDAL</t>
  </si>
  <si>
    <t xml:space="preserve">UNIDAD MUNICIPAL DE SERVICIOS PUBLICOS DEL MUNICIPIO DE PAIME  </t>
  </si>
  <si>
    <t>JUNTA DE ACCIÓN COMUNAL DE LA VEREDA DE LA PIRULINDA</t>
  </si>
  <si>
    <t xml:space="preserve">ASOCIACION DE USUARIOS DEL ACUEDUCTO VEREDA QUEBRADA GRANDE DEL MUNICIPIO DE SORACA </t>
  </si>
  <si>
    <t>ACUEDUCTO VEREDAL LA MORENA Y MESETAS</t>
  </si>
  <si>
    <t>ACUEDUCTO VEREDA RESGUARDO MUNICIPIO DE TIBASOSA</t>
  </si>
  <si>
    <t xml:space="preserve">ASOCIACION DE USUARIOS DEL ACUEDUCTO ENSENILLO </t>
  </si>
  <si>
    <t>ASOCIACION DE USUARIOS DEL ACUEDUCTO DE LA VEREDA EL SOCORRO DEL MUNICIPIO DE VITERBO CALDAS</t>
  </si>
  <si>
    <t>ASOCIACIÓN DE USUARIOS DEL ACUEDUCTO EL PORVENIR</t>
  </si>
  <si>
    <t>EMPRESA DE SERVICIOS PUBLICOS DE LA GLORIA CESAR</t>
  </si>
  <si>
    <t>JUNTA DE SERVICIOS PUBLICOS DE ARBELAEZ</t>
  </si>
  <si>
    <t xml:space="preserve">ASOCIACION DE ACUEDUCTO REGIONAL VEREDAS SAN MIGUEL, SANTA ROSA, SAN JOSE </t>
  </si>
  <si>
    <t>JUNTA ADMINISTRADORA DEL ACUEDUCTO DE LA VEREDA TAINDALA</t>
  </si>
  <si>
    <t>ASOCIACION JUNTA ADMINISTRADORA DE ACUEDUCTO VEREDA TASNAQUE</t>
  </si>
  <si>
    <t>JUNTA ADMINISTRADORA DE ACUEDUCTOS CUATRO ESQUINAS</t>
  </si>
  <si>
    <t>ALCALDIA MUNICIPAL DE ASTREA</t>
  </si>
  <si>
    <t>ASOCIACIÓN DE USUARIOS DE ACUEDUCTO, ALCANTARILLADO Y ASEO DE BUENOS AIRES BRISAS DEL CERRO</t>
  </si>
  <si>
    <t>ASOCIACIÓN DE USUARIOS DEL ACUEDUCTO RURAL SAN ISIDRO MUNICIPIO DE UNE CUNDINAMARCA</t>
  </si>
  <si>
    <t>EMPRESA MUNICIPAL DE SERVICIOS PUBLICOS DE GUACHUCAL</t>
  </si>
  <si>
    <t>UNIDAD DE SERVICIOS PÚBLICOS DOMICILIARIOS DEL MUNICIPIO DE COVARACHÍA BOYACA</t>
  </si>
  <si>
    <t>UNIDAD DE SERVICIOS PUBLICOS DOMICILIARIOS DEL MUNICIPIO DE EL ESPINO-BOYACA</t>
  </si>
  <si>
    <t>JUNTA ADMINISTRADORA DEL ACUEDUCTO Y ALCANTARILLADO ACUALFUNES E.S.P.</t>
  </si>
  <si>
    <t>CORPORACION PARA LA CONSERVACION Y APROVECHAMIENTO RACIONAL DEL AGUA DE LAS VEREDAS LA YEGUERA, LAS PILAS, TIBAGOTA Y EL SANTUARIO</t>
  </si>
  <si>
    <t>JUNTA ADMINISTRADORA DEL SERVICIO DE ACUEDUCTO DE LA VEREDA EL ZARZAL</t>
  </si>
  <si>
    <t>OFICINA DE SERVICIOS PÚBLCOS DE JUNIN</t>
  </si>
  <si>
    <t>UNIDAD DE SERVICIOS PUBLICOS DEL MUNICIPIO DE BOCHALEMA</t>
  </si>
  <si>
    <t xml:space="preserve">EMPRESA ASOCIATIVA ACUEDUCTO COMUNAL DE LA PUNTA E.S.P. </t>
  </si>
  <si>
    <t>ASOCIACION DE USUARIOS DEL ACUEDUCTO RURAL VEREDA, PUENTE DE TIERRA</t>
  </si>
  <si>
    <t>JUNTA ADMINISTRADORA DE ACUEDUCTO VEREDA CALOTO DEL MUNICIPIO DE PAICOL</t>
  </si>
  <si>
    <t>ASOCIADOS DEL ACUEDUCTO DE CASCAJO</t>
  </si>
  <si>
    <t>ASOCIACION DE USUARIOS PROPIETARIOS DEL ACUEDUCTO MULTIVEREDAL GAVIRIA SAN JUAN BOSCO</t>
  </si>
  <si>
    <t>ASOCIACION DE USUARIOS DE LA VEREDA DE RIO FRIO ORIENTAL</t>
  </si>
  <si>
    <t>ASOCIACION DE USUARIOS PROPIETARIOS DEL ACUEDUCTO RURAL LA PRIMAVERA EL SOCORRO LA ASUNCION Y PARTE DEL ALTO DEL MERCADO</t>
  </si>
  <si>
    <t>ASOCIACION REGIONAL DEL ACUEDUCTO SACHACOCO</t>
  </si>
  <si>
    <t>ASOCIACION DE USUARIOS DEL ACUEDUCTO RURAL EL SALADITO DE TIMBIO CAUCA</t>
  </si>
  <si>
    <t>CORPORACION DE SERVICIOS PUBLICOS DE BELEN MARINILLA CORBELEN</t>
  </si>
  <si>
    <t>ASOCIACION DE USUARIOS DEL ACUEDUCTO DE  LA VEREDA DE CANICA</t>
  </si>
  <si>
    <t xml:space="preserve">FUNDACIÓN FONDO ACUEDUCTO INTERVEREDAL MESITAS DE SANTA INES Y SAN MATEO </t>
  </si>
  <si>
    <t>EMPRESAS PUBLICAS DE ABEJORRAL E.S.P.</t>
  </si>
  <si>
    <t>EMPRESA DE SERVICIOS PUBLICOS DE SAN JOSE DEL PALMAR</t>
  </si>
  <si>
    <t>ASOCIACION DE USUARIOS DEL ACUEDUCTO DE LA VEREDA DE ROZO DE COTA</t>
  </si>
  <si>
    <t>EMPRESA DE SERVICOS PUBLICOS DE EL COPEY E.S.P.</t>
  </si>
  <si>
    <t>EMPRESA DE SERVICIOS PUBLICOS DOMICILIARIOS DEL MUNICIPIO DE SACHICA E.S.P.</t>
  </si>
  <si>
    <t>ASOCIACION DE USUARIOS DEL ACUEDUCTO  RURAL DE LA VEREDA NAMAY ACUANAMAY</t>
  </si>
  <si>
    <t>ASOCIACION DE AFILIADOS DEL ACUEDUCTO REGIONAL  DE GRANADA CUNDINAMARCA</t>
  </si>
  <si>
    <t xml:space="preserve">SECRETARIA DE SERVICIOS PUBLICOS MUNICIPIO DE SAN VICENTE </t>
  </si>
  <si>
    <t>UNIDAD DE SERVICIOS PUBLICOS DE PAZ DE RIO</t>
  </si>
  <si>
    <t>ASOCIACION DE USUARIOS DEL ACUEDUCTO DE LA LOMA ALTA ABEJORRAL</t>
  </si>
  <si>
    <t>ASOCIACION DE SUSCRIPTORES DEL ACUEDUCTO REGIONAL DE LA VEREDA EL TEJAR Y LOS SECTORES COLORADO MONSERRATE Y SANTA BARBARA</t>
  </si>
  <si>
    <t xml:space="preserve">EMPRESA DE SERVICIOS PUBLICOS DE AGUA POTABLE , ALCANTARILLADO Y ASEO DEL MUNIIPIO DE  COPER </t>
  </si>
  <si>
    <t>ASOCIACION DE USUARIOS DEL ACUEDUCTO EL YUYAL</t>
  </si>
  <si>
    <t>EMPRESA DE ACUEDUCTO Y ALCANTARILLADO DE MOSQUERA</t>
  </si>
  <si>
    <t xml:space="preserve">JUNTA DE ACCION COMUNAL DE LA VEREDA EL ALTICO </t>
  </si>
  <si>
    <t>ASOCIACION COMUNITARIA DE USUARIOS DEL ACUEDUCTO REGIONAL DE PAYANDE - EL HOBO Y SANTA ISABEL</t>
  </si>
  <si>
    <t>ASOCIACION DE AMIGOS USUARIOS  ACUEDUCTO INDEPENDIENTE BARRIOS SANTA CLARA JOSE ANTONIO GALAN Y BERMEJAL</t>
  </si>
  <si>
    <t>EMPRESA DE SERVICIOS PUBLICOS DOMICILIARIOS DE ROVIRA E.S.P.</t>
  </si>
  <si>
    <t xml:space="preserve">ASOCIACION DE AFILIADOS ACUEDUCTO REGIONAL VEREDAS Y SECTORES DE LOS MUNICIPIOS DE SIBATÉ  SOACHA Y GRANADA </t>
  </si>
  <si>
    <t>EMPRESA DE SERVICIOS PUBLICOS DOMICILIARIOS DE BUENAVISTA</t>
  </si>
  <si>
    <t>OFICINA DE SERVICIOS PUBLICOS DE ASEO, AGUA POTABLE Y ALCANTARILLADO DEL MUNICIPIO DE NIMAIMA</t>
  </si>
  <si>
    <t>EMPRESA DE SERVICIOS PUBLICOS DE NATAGAIMA SA ESP</t>
  </si>
  <si>
    <t>EMPRESA DE SERVICIOS DOMICILIARIOS DE CAJAMARCA - TOLIMA</t>
  </si>
  <si>
    <t>ALCALDIA MUNICIPAL DE VILLARRICA</t>
  </si>
  <si>
    <t>OFICINA DE SERVICIOS PUBLICOS DEL MUNICIPIO DE MEDINA</t>
  </si>
  <si>
    <t>EMPRESA DE SERVICIOS PUBLICOS DE AGUA POTABLE, ALCANTARILLADO Y ASEO DEL MUNICIPIO DE ICONONZO</t>
  </si>
  <si>
    <t>UNIDAD DE SERVICIOS PUBLICOS DEL MUNICIPIO DE TONA</t>
  </si>
  <si>
    <t>UNIDAD  DE SERVICIOS PUBLICOS DOMICILIARIOS DE PALMAR - SANTANDER</t>
  </si>
  <si>
    <t>SECRETARIA DE SERVICIOS PUBLICOS DE ACUEDUCTO ALCANTARILLADO Y ASEO EL PLAYON</t>
  </si>
  <si>
    <t>JUNTA ADMINISTRADORA DEL ACUEDUCTO PARTIDAS DE MORELIA</t>
  </si>
  <si>
    <t>UNIDAD DE SERVICIOS PUBLICOS DOMICILIARIOS DE ACUEDUCTO, ALCANTARILLADO Y ASEO DEL MUNICIPIO DE TOPAIPI</t>
  </si>
  <si>
    <t>OFICINA DE SERVICIOS PUBLICOS DOMICILIARIOS DEL MUNICIPIO DE MACHETA</t>
  </si>
  <si>
    <t>UNIDAD ADMINISTRADORA  DE LOS SERVICIOS PÚBLICOS DOMICILIARIOS DEL MUNICIPIO DE PAYA</t>
  </si>
  <si>
    <t>JUNTA DE ACCION COMUNAL BARRIO SALAZAR</t>
  </si>
  <si>
    <t>JUNTA ADMINISTRADORA ACUEDUCTO DE MATITUY</t>
  </si>
  <si>
    <t>EMPRESA DE SERVICIOS PÚBLICOS DE ACUEDUCTO ALCANTARILLADO Y ASEO DE CHIPATA - DEPENDENCIA MUNICIPAL</t>
  </si>
  <si>
    <t>AQUASERVICIOS S.A.  E.S.P.</t>
  </si>
  <si>
    <t>MUNICIPIO DE SUCRE</t>
  </si>
  <si>
    <t>ASOCIACION DE USUARIOS DEL ACUEDUCTO VEREDAL LA CLARA</t>
  </si>
  <si>
    <t>ASOCIACION  DE USUARIOS DEL ACUEDUCTO  DE  HOYO FRIO</t>
  </si>
  <si>
    <t>CORPORACION ACUEDUCTO MULTIVEREDAL CRUCES COCORNA</t>
  </si>
  <si>
    <t>EMPRESA MUNICIPAL DE SERVICIOS PUBLICOS DOMICILIARIOS DE ACUEDUCTO, ALCANTARILLADO Y SANEAMIENTO BASICO DE SABANA DE TORRES ESPUSATO E.S.P.</t>
  </si>
  <si>
    <t>EMPRESA DE SERVICIOS PUBLICOS DE ACUEDUCTO, ALCANTARILLADO Y ASEO DEL MUNICIPIO DE CERRITO</t>
  </si>
  <si>
    <t>EMPRESA OFICIAL DE SERVICIOS PUBLICOS DOMICILIARIOS DE MERCADERES CAUCA E.S.P·</t>
  </si>
  <si>
    <t xml:space="preserve">JUNTA ADMINISTRADORA DEL ACUEDUCTO DEL COMUN, CANTERA Y PALMAR </t>
  </si>
  <si>
    <t>JUNTA DIRECTIVA  DE  SERVICIOS PUBLICOS DEL MUNICIPIO CARMEN  DE  CARUPA</t>
  </si>
  <si>
    <t>ASOCIACIÓN DE USUARIOS DEL ACUEDUCTO RURAL COLECTIVO DE CHINACOTA TENERIA</t>
  </si>
  <si>
    <t>MUNICIPIO DE CEPITA - SANTANDER</t>
  </si>
  <si>
    <t>ASOCIACION DE SUSCRIPTORES DEL ACUEDUCTO RURAL DE TRES QUEBRADAS</t>
  </si>
  <si>
    <t>PRODUCTOR MARGINAL, INDEPENDIENTE O USO PARTICULAR</t>
  </si>
  <si>
    <t>CORPORACION DE SERVICIOS DE ACUEDUCTO Y ALCANTARILLADO DE CURITI MUNICIPIO DE CURITI</t>
  </si>
  <si>
    <t>ASOCIACIÓN DE USUARIOS ACUEDUCTO LA CRUZADA, REMEDIOS</t>
  </si>
  <si>
    <t>ASOCIACION DE USUARIOS DEL ACUEDUCTO DE LA VEREDA SANTA INES MUNICIPIO DE SALDANA DEPARTAMENTO DEL TOLIMA</t>
  </si>
  <si>
    <t>SOCIEDAD EN COMANDITA POR ACCIONES</t>
  </si>
  <si>
    <t>ASOCIACION DE USUARIOS DEL ACUEDUCTO REGIONAL  PORTONES HATO VIEJO Y OTRAS DE LOS  MUNICIPIOS DE SAN BERNARDO Y ARBELAEZ CUNDINAMARCA E.S.P</t>
  </si>
  <si>
    <t>RUITOQUE S.A. E.S.P.</t>
  </si>
  <si>
    <t>EMPRESA DE SERVICIOS PÚBLICOS MUNICIPALES DE CALIMA EL DARIEN</t>
  </si>
  <si>
    <t>FONTANA S.A.  E.S.P.</t>
  </si>
  <si>
    <t>ASOCIACION DE USUARIOS SUSCRIPTORES DEL ACUEDUCTO, ALCANTARILLADO Y ASEO COMUNITARIO DEL CORREGIMIENTO DE CARACOLI MUNICIPIO DE MALAMBO</t>
  </si>
  <si>
    <t>ASOCIACION DE USUARIOS DEL ACUEDUCTO REGIONAL EL TRIUNFO LA PAZ</t>
  </si>
  <si>
    <t>EMPRESA  DE SERVICIOS PUBLICOS DE LEGUIZAMO</t>
  </si>
  <si>
    <t>ACUEDUCTO VEREDAL SAN ANTONIO-SANTA BARBARA ARBELAEZ</t>
  </si>
  <si>
    <t>ASUARTELAM</t>
  </si>
  <si>
    <t>ACUEDUCTO SAN JOSÉ MULTIVEREDAL</t>
  </si>
  <si>
    <t>ASOCIACIÓN DE SUSCRIPTORES DEL ACUEDUCTO RURAL DE OICATÁ</t>
  </si>
  <si>
    <t>JUNTA MUNICIPAL DE SERVICIOS PUBLICOS DEL MUNICIPIO DE SATIVANORTE</t>
  </si>
  <si>
    <t>EMPRESA DE SERVICIOS PUBLICOS DE CHAPARRAL E.S.P.</t>
  </si>
  <si>
    <t>AGUAS DE MANIZALES S.A  E.S.P</t>
  </si>
  <si>
    <t>ASOCIACION DE USUARIOS DEL ACUEDUCTO ALCANTARILLADO Y ASEO DE CALAMBEO</t>
  </si>
  <si>
    <t>EMPRESA MUNICIPAL DE SERVICIOS PUBLICOS DE TIMBIO CAUCA E.S.P.</t>
  </si>
  <si>
    <t>ACUEDUCTO REGIONAL DE PAJONAL Y OTRAS VEREDAS DEL MUNICIPIO DE GUAYABAL DE SIQUIMA Y BITUIMA</t>
  </si>
  <si>
    <t>UNIDAD DE SERVICIOS PÚBLICOS DOMICILIARIOS DE ZAPATOCA</t>
  </si>
  <si>
    <t>EMPRESAS MUNICIPALES DE CHINACOTA E.S.P.</t>
  </si>
  <si>
    <t>EMPRESA INDUSTRIAL Y COMERCIAL DE SERVICIOS PUBLICOS DOMICILIARIOS DE VILLA DEL ROSARIO</t>
  </si>
  <si>
    <t>ASOCIACION DE  USUARIOS DEL ACUEDUCTO Y ALCANTARILLADO DE UTICA ESP</t>
  </si>
  <si>
    <t>VEOLIA AGUAS DE TUNJA S.A E.S.P.</t>
  </si>
  <si>
    <t>ASOCIACION DE LOS USUARIOS DEL ACUEDUCTO RURAL DE LAS VEREDAS UNIDAS DE ACACIAS</t>
  </si>
  <si>
    <t>EMPRESAS PÚBLICAS MUNICIPALES DE CONCORDIA E.S.P.</t>
  </si>
  <si>
    <t>EMPRESA DE SERVICIOS PUBLICOS DOMICILIARIOS DE BARBOSA</t>
  </si>
  <si>
    <t>JUNTA  DE SERVICIOS PUBLICOS DEL MUNICIPIO DE ALBAN</t>
  </si>
  <si>
    <t>JUNTA DE ACCIÓN COMUNAL DE INSPECCIÓN SAN JOAQUIN</t>
  </si>
  <si>
    <t>COMPAÑIA DE SERVICIOS BASICOS DE COLOMBIA S.A. E.S.P.</t>
  </si>
  <si>
    <t>ASOCIACION DE SERVICIOS PÚBLICOS COMUNITARIOS SAN ISIDRO I Y II SECTOR SAN LUIS Y LA SUREÑA  ESP</t>
  </si>
  <si>
    <t>OFICINA DE SERVICIOS PUBLICOS DE ACUEDUCTO, ALCANTARILLADO Y ASEO DEL MUNICIPIO DE NEMOCON</t>
  </si>
  <si>
    <t>EMPRESAS PÚBLICAS DE LA CEJA E.S.P.</t>
  </si>
  <si>
    <t>CORPORACION DE USUARIOS  ACUEDUCTO EL CAPIRO</t>
  </si>
  <si>
    <t>SISTEMAS PUBLICOS S.A. E.S.P.</t>
  </si>
  <si>
    <t>ACUEDUCTO CHIPAGRE</t>
  </si>
  <si>
    <t>ACUEDUCTOS Y ALCANTARILLADOS SOSTENIBLES A.A.S. S.A.  E.S.P.</t>
  </si>
  <si>
    <t>INGENIERIA TOTAL SERVICIOS PUBLICOS S.A.S E.S.P.</t>
  </si>
  <si>
    <t>ASOCIACION DE SUSCRIPTORES DEL AGUABLANCA VEREDA DE CHAINE</t>
  </si>
  <si>
    <t>JUNTA ADMINISTRADORA ACUEDUCTO BRISAS PARAISO DEL MUNICIPIO DE GARZON</t>
  </si>
  <si>
    <t>JUNTA ADMINISTRADORA DEL SERVICIO DE ACUEDUCTO RURAL FIVESAMON</t>
  </si>
  <si>
    <t xml:space="preserve">ACUEDUCTO VEREDAL SAN JOIS </t>
  </si>
  <si>
    <t>ASOCIACION DE USUARIOS DEL ACUEDUCTO MULTIVEREDAL DE FREDONIA RODRIGO ARENAS BETANCUR</t>
  </si>
  <si>
    <t>EMPRESA DE ACUEDUCTO Y ALCANTARILLADO DE PEREIRA S.A.S ESP.</t>
  </si>
  <si>
    <t>UNIDAD ADMINISTRATIVA ESPECIAL DE SERVICIOS PUBLICOS DOMICILIARIOS DE CAROLINA DEL PRINCIPE</t>
  </si>
  <si>
    <t>EMPRESA DE ACUEDUCTO, ALCANTARILLADO Y ASEO DE YOPAL  EICE - ESP</t>
  </si>
  <si>
    <t>ASOCIACION DEL ACUEDUCTO CRISTAL PEÑAZUL E.S.P.</t>
  </si>
  <si>
    <t>EMPRESAS PUBLICAS DE NEIVA E.S.P.</t>
  </si>
  <si>
    <t>UNIDAD DE SERVICIOS PUBLICOS DOMICILIARIOS DE BUSBANZA</t>
  </si>
  <si>
    <t xml:space="preserve">ASOCIACION DE USUARIOS DEL ACUEDUCTO DE LAS VEREDAS DE QUITASOL Y JAZMIN DEL MUNICIPIO DE VIOTA </t>
  </si>
  <si>
    <t>ASOCIACION DE USUARIOS PRESTADORA DE SERVICIOS PUBLICOS DEL TEUSACA</t>
  </si>
  <si>
    <t>ASOCIACION DE AFILIADOS DEL ACUEDUCTO DE LA VERADA ALTANIA</t>
  </si>
  <si>
    <t>EMPRESA COLOMBIANA DE SERVICIOS PUBLICOS S.A. ESP</t>
  </si>
  <si>
    <t>ZONA FRANCA INDUSTRIAL DE BIENES Y SERVICIOS DE RIONEGRO</t>
  </si>
  <si>
    <t>MUNICIPIO DE BETEITIVA</t>
  </si>
  <si>
    <t>ASOCIACION DE USUARIOS DEL ACUEDUCTO Y ALCANTARILLADO EL ARENAL E.S.P</t>
  </si>
  <si>
    <t>ASOCIACION DE USUARIOS SUSCRIPTORES DEL ACUEDUCTO,ALCANTARILLADO Y ASEO COMUNITARIO DEL CORREGIMIENTO DE AGUADA DE PABLO</t>
  </si>
  <si>
    <t>JUNTA DE ACCION COMUNAL PALOCABILDO</t>
  </si>
  <si>
    <t>AGUAS DEL PUERTO S.A E.S.P</t>
  </si>
  <si>
    <t>OPERADORES DE SERVICIOS S.A.  E.S.P.</t>
  </si>
  <si>
    <t>SECRETARIA DE SERVICIOS PÚBLICOS DOMICILIARIOS DEL MUNICIPIO DE SASAIMA - CUNDINAMARCA</t>
  </si>
  <si>
    <t>EMPRESA DE SERVICIOS PÚBLICOS E.S.P. DE VILLETA</t>
  </si>
  <si>
    <t>ASOCIACION EMPRESA COMUNITARIA DE ACUEDUCTO DE BORRERO AYERBE</t>
  </si>
  <si>
    <t>EMPRESA DE SERVICIOS PUBLICOS DE BELEN</t>
  </si>
  <si>
    <t>EMPRESA DE SERVICIOS PÚBLICOS DE ACACIAS ESP</t>
  </si>
  <si>
    <t>EMPRESA DE SERVICIO PRIVADO ACUASALUD EL CARMELO E.S.P</t>
  </si>
  <si>
    <t>EMPRESA SIGLO XXI EICE ESP</t>
  </si>
  <si>
    <t>ASOCIACION DE USUARIOS DEL SERVICIO DE AGUA POTABLE Y/O ALCANTARILLADO Y/O ASEO DEL CORREGIMIENTO DE COSTA RICA - MUNICIPIO DE GINEBRA</t>
  </si>
  <si>
    <t>ACUEDUCTO COMUNITARIO EL SOCORRO</t>
  </si>
  <si>
    <t>EMPRESA COMUNITARIA DE ACUEDUCTO, ALCANTARILLADO Y ASEO URBANO Y RURAL DEL MUNICIPIO DE FORTUL</t>
  </si>
  <si>
    <t>EMPRESA MUNICIPAL DE SERVICIOS PUBLICOS DOMICILIARIOS DE VELEZ EMPREVEL E.S.P.</t>
  </si>
  <si>
    <t>ASOCIACION DE USUARIOS DEL ACUEDUCTO Y ALCANTARILLADO DE MAVE BAGAZAL VILLETA CUNDINAMARCA</t>
  </si>
  <si>
    <t>UNIDAD DE SERVICIOS PUBLICOS DOMICILIARIOS DE ACUEDUCTO ALCANTARILLADO Y ASEO DEL MUNICIPIO DE DURANIA</t>
  </si>
  <si>
    <t>COMITÉ EMPRESARIAL DE ACUEDUCTO Y ALCANTARILLADO DEL BARRIO LAS AMÉRICAS</t>
  </si>
  <si>
    <t>EMPRESA DE SERVICIOS PUBLICOS DE CAJICA S.A.  E.S.P.</t>
  </si>
  <si>
    <t>JUNTA ADMINISTRADORA DEL SERVICIO DE SERVICIO DE AGUA POTABLE DE PRINGAMOSAL LOS PASOS</t>
  </si>
  <si>
    <t>EMPRESA DE ACUEDUCTO Y ALCANTARILLADO DE SAN JOSÉ DEL GUAVIARE</t>
  </si>
  <si>
    <t>JUNTA DE ACCION COMUNAL LA MOYA - SERVICIO ACUEDUCTO VEREDAL</t>
  </si>
  <si>
    <t>EMPRESA DE AGUA POTABLE Y SANEAMIENTO BASICO DEL MUNICIPIO DE ORITO E.S.P.</t>
  </si>
  <si>
    <t>ASOCIACION DE USUARIOS DEL ACUEDUCTO RURAL DE LA VEREDA LA 22 SURORIENTAL</t>
  </si>
  <si>
    <t>ASOCIACION DE SUSCRIPTORES DEL ACUEDUCTO Y ALCANTARILLADO DE LA VEREDA VUELTAS DEL MUNICIPIO DE CALDAS</t>
  </si>
  <si>
    <t>JUNTA MUNICIPAL DE SERVICIOS PUBLICOS DEL MUNICIPIO DE ZARAGOZA</t>
  </si>
  <si>
    <t>ASOCIACION DE SOCIOS SUSCRIPTORES DEL SERVICIO DE ACUEDUCTO ALCANTARILLADO Y ASEO DEL BARRIO CARTAGENA FACATATIVA</t>
  </si>
  <si>
    <t xml:space="preserve">ASOCIACIÓN DE USUARIOS DEL ACUEDUCTO MULTIVEREDAL DE PANTANILLO </t>
  </si>
  <si>
    <t>OPERADORA DE SERVICIOS PUBLICOS S.A. EMPRESA DE SERVICIOS PUBLICOS</t>
  </si>
  <si>
    <t>AGUAS DEL SUR S.A.  E.S.P.</t>
  </si>
  <si>
    <t>EMPRESAS PUBLICAS DEL MUNICIPIO DE EL SANTUARIO E.S.P.</t>
  </si>
  <si>
    <t xml:space="preserve">EMPRESA COMUNITARIA ASOCIACION DE SUSCRITORES DE ACUEDUCTO Y ALCANTARILLADO DEL CORREGIMIENTO DE FELIDIA EMPRESA DE SERVICIO PUBLICO </t>
  </si>
  <si>
    <t>EMPRESA MUNICIPAL DE SERVICIOS PUBLICOS DOMICILIARIOS DE PIEDECUESTA E.S.P.</t>
  </si>
  <si>
    <t>JUNTA DE ACCION COMUNAL DE PARCELACION CAÑASGORDAS</t>
  </si>
  <si>
    <t>ASOCIACION DE SUSCRIPTORES DEL  ACUEDUCTO DE LA VEREDA EL CHUSCAL-ASOACHUZIPA</t>
  </si>
  <si>
    <t>EMPRESA DE SERVICIOS PUBLICOS DE YOLOMBO</t>
  </si>
  <si>
    <t>UNIDAD DE SERVICIOS PUBLICOS DOMICILIARIOS DEL MUNICIPIO DE GOMEZ PLATA</t>
  </si>
  <si>
    <t>ASOCIACION DE SUSCRIPTORES DE SERVICIOS PUBLICOS DEL MUNICIPIO DE PINCHOTE DEPARTAMENTO DE SANTANDER ESP</t>
  </si>
  <si>
    <t>EMPRESA DE SERVICIOS PUBLICOS DE SAN JOSE DE LA MARINILLA E.S.P.</t>
  </si>
  <si>
    <t>ASOCIACION DE SUSCRIPTORES DEL ACUEDUCTO Y ALCANTARILLADO DE LA URBANIZACION MODELIA ACUAMODELIA</t>
  </si>
  <si>
    <t>EMPRESA DE SEVICIOS PUBLICOS DE ACUEDUCTO, ALCANTARILLADO Y ASEO - EMTAMBO E.S.P.</t>
  </si>
  <si>
    <t>AGUAS DE BUGA S.A. E.S.P.</t>
  </si>
  <si>
    <t>JUNTA COMUNITARIA ADMINISTRADORA DE ACUEDUCTO PRO AGUA DE MULALO</t>
  </si>
  <si>
    <t>ASOCIACION DE USUARIOS DEL ACUEDUCTO AGUABONITA SECTOR EL PORVENIR</t>
  </si>
  <si>
    <t>EMPRESA REGIONAL DE OBRAS SANITARIAS DE TAMINANGO EMPOTAM ESP</t>
  </si>
  <si>
    <t>ASOCIACION DE USUARIOS DEL ACUEDUCTO MULTIVEREDAL EL MOLINO</t>
  </si>
  <si>
    <t>CORPORACION ACUEDUCTO MULTIVEREDAL CARMIN, CUCHILLAS, MAMPUESTO Y ANEXOS</t>
  </si>
  <si>
    <t>EMPRESA MUNICIPAL DE SERVICIOS PUBLICOS DOMICILIARIOS DE OIBA E.S.P</t>
  </si>
  <si>
    <t>ASOCIACIÓN DE USUARIOS DEL ACUEDUCTO Y/O ALCANTARILLADO Y/O ASEO DE CAMPO ALEGRE E.S.P</t>
  </si>
  <si>
    <t>ASOCIACION DE USUARIOS ACUEDUCTO PEÑA NEGRA SUESCUN</t>
  </si>
  <si>
    <t>EMPRESA DE SERVICIOS PÚBLICOS DE GRANADA</t>
  </si>
  <si>
    <t>AGUAS DEL ATLANTICO S.A. E.S.P.</t>
  </si>
  <si>
    <t>ASOCIACION DE USUARIOS DEL ACUEDUCTO RURAL COMUNITARIO DEL MUNICIPIO DE SAN MATEO</t>
  </si>
  <si>
    <t>ASOCIACIÒN PARA LA ADMINISTRACIÒN,SOSTENIMIENTO Y MANTENIMIENTO DEL ACUEDUCTO Y ALCANTARILLADO DE CALDAS VIEJO TOLIMA</t>
  </si>
  <si>
    <t>EMPRESAS PÚBLICAS MUNICIPALES DE BELEN DE UMBRIA S.A.S.  E.S.P.</t>
  </si>
  <si>
    <t>EMPRESA DE SERVICIOS PUBLICOS DE ACUEDUCTO Y ALCANTARILLADO DE CHACHAGUI</t>
  </si>
  <si>
    <t>ASOCIACION DE SUSCRIPTORES ACUEDUCTO RANCHERIAS</t>
  </si>
  <si>
    <t>DEPENDENCIA EMPRESA DE  SERVICIOS PUBLICOS  DE AGUA POTABLE Y ALCANTARILLADO DE GRAMALOTE</t>
  </si>
  <si>
    <t>EMPRESAS MUNICIPALES DE TIBASOSA  E.S.P.</t>
  </si>
  <si>
    <t xml:space="preserve">COOPERATIVA  ACUEDUCTO Y ALCANTARILLADO DE BALBOA </t>
  </si>
  <si>
    <t>COOPERATIVA</t>
  </si>
  <si>
    <t>ACUAPAEZ S.A. E.S.P.</t>
  </si>
  <si>
    <t>ASOCIACION DE USUARIOS DEL ACUEDUCTO LA MARIPOSA DE LA VEREDA CAY PARTE BAJA VILLA MARIA DEL MUNICIPIO DE IBAGUE</t>
  </si>
  <si>
    <t>ASOCIACIÓN DE USUARIOS DEL ACUEDUCTO Y ALCANTARILLADO DE PUERTO PERALES E.S.P</t>
  </si>
  <si>
    <t>ASOCIACIÓN DE USUARIOS DEL ACUEDUCTO DE PRADILLA</t>
  </si>
  <si>
    <t>ACUEDUCTO VEREDAL EL CHUSCAL E.S.P.</t>
  </si>
  <si>
    <t>EMPRESAS PUBLICAS DE CAICEDONIA E.S.P.</t>
  </si>
  <si>
    <t>ASOCIACION DE USUARIOS DE LOS SERVICIOS PUBLICOS DEL CORREGIMIENTO DE CEILAN MUNICIPIO BUGALAGRANDE</t>
  </si>
  <si>
    <t>UNIDAD DE SERVICIOS PUBLICOS DOMICILIARIOS DEL MUNICIPIO DE QUEBRADANEGRA</t>
  </si>
  <si>
    <t>SERRAMONTE S.A. ESP</t>
  </si>
  <si>
    <t>MUNICIPIO DE CUMARIBO</t>
  </si>
  <si>
    <t>EMPRESA ADMINISTRADORA DE SERVICIOS PUBLICOS ACUEDUCTO Y ALCANTARILLADO GOLONDRINAS</t>
  </si>
  <si>
    <t xml:space="preserve">JUNTA ADMINISTRADORA DE SERVICIOS PUBLICOS-MUNICIPIO DE PASCA </t>
  </si>
  <si>
    <t>EMPRESA DE SERVICIOS PUBLICOS DOMICILIARIOS DE PARATEBUENO ESP</t>
  </si>
  <si>
    <t>EMPRESAS MUNICIPALES DE CALI   E.I.C.E  E.S.P</t>
  </si>
  <si>
    <t>ASOCIACIÓN DE SUSCRIPTORES  DE SERVICIOS PUBLICOS DOMICILIARIOS AQUASAT</t>
  </si>
  <si>
    <t>ASOCIACIÓN DE USUARIOS DEL ACUEDUCTO LA REPRESA CHARCO HONDO</t>
  </si>
  <si>
    <t>OFICINA DE SERVICIOS PÚBLICOS  DOMICIILIARIOS DE ACUEDUCTO,  ALCANTARILLADO Y ASEO DE SUPATA</t>
  </si>
  <si>
    <t>ASOCIACION DE USUARIOS DEL SERVICIO DE AGUA POTABLE DEL MUNICIPIO DE SAN BERNARDO CUNDINAMARCA</t>
  </si>
  <si>
    <t>UNIDAD DE SERVICIOS PUBLICOS DE CAMPOHERMOSO</t>
  </si>
  <si>
    <t>ASOCIACION DE USUARIOS DEL SERVICIO DE ACUEDUCTO DE LA VEREDA DE USABA LA CANTERA</t>
  </si>
  <si>
    <t>JUNTA PROBIENESTAR SOCIAL DE CUCUTILLA</t>
  </si>
  <si>
    <t>EMPRESA DE SERVICIOS PUBLICOS DE ACUEDUCTO Y ALCANTARILLADO DE ALBAN</t>
  </si>
  <si>
    <t>EMPRESA DE SERVICIOS PUBLICOS DE SAN BERNARDO - EMPOSAN  E.S.P.</t>
  </si>
  <si>
    <t>ASOCIACION JUNTA ADMINISTRADORA DEL ACUEDUCTO Y ALCANTARILLADO DE DORADAL</t>
  </si>
  <si>
    <t>ASOCIACION DE USUARIOS DE LOS SERVICIOS DE ACUEDUCTO ALCANTARILLADO Y ASEO DEL MUNICIPIO DE TORIBIO</t>
  </si>
  <si>
    <t>ASOCIACIÒN DE USUARIOS DE ACUEDUCTO, ALCANTARILLADO Y ASEO DE SAN JOAQUIN E.SP</t>
  </si>
  <si>
    <t xml:space="preserve"> ASOCIACION DE USUARIOS DEL ACUEDUCTO MULTIVEREDAL CORRALA CORRALITA Y CORRALA PARTE BAJA</t>
  </si>
  <si>
    <t>EMPRESAS PUBLICAS MUNICIPALES DE TIERRALTA E.S.P</t>
  </si>
  <si>
    <t>UNIDAD DE SERVICIOS PUBLICOS DE TOCA</t>
  </si>
  <si>
    <t>UNIDAD DE SERVICIOS PUBLICOS DEL MUNICIPIO DE VENTAQUEMADA</t>
  </si>
  <si>
    <t>ASOCIACION DE SUSCRIPTORES DEL SERVICIO DE AGUA DE LA VEREDA EL VERGEL MUNICIPIO DE DAGUA</t>
  </si>
  <si>
    <t>EMPRESA MUNICIPAL DE ACUEDUCTO ALCANTARILLADO Y ASEO DE SILVIA CAUCA EMSILVIA ESP</t>
  </si>
  <si>
    <t>CORPORACION ACUEDUCTO Y ALCANTARILLADO VEREDA CAÑAVERALEJO E.S.P</t>
  </si>
  <si>
    <t>CORPORACION DE ACUEDUCTO MULTIVEREDAL SANTA ELENA</t>
  </si>
  <si>
    <t>UNIDAD DE SERVICIOS PUBLICOS DOMICILIARIOS DE SAN PABLO DE BORBUR</t>
  </si>
  <si>
    <t>AGUAS DE ARANZAZU S.A. E.S.P.</t>
  </si>
  <si>
    <t>EMPRESA DE SERVICIOS PÚBLICOS MUNICIPALES DE SAN PABLO E.S.P.</t>
  </si>
  <si>
    <t>EMPRESA DE SERVICIOS PUBLICOS DE COCORNA E.S.P.</t>
  </si>
  <si>
    <t>UNIDAD ADMINISTRATIVA DE SERVICOS PUBLICOS DOMICILIARIOS DE ACUEDUCTO ALCANTARILLADO Y ASEO</t>
  </si>
  <si>
    <t>UNIDAD MUNICIPAL DE SERVICIOS PUBLICOS DE  PEDRAZA MAGDALENA</t>
  </si>
  <si>
    <t>CORPORACIÓN DE ACUEDUCTO SAN JOSÉ</t>
  </si>
  <si>
    <t>OFICINA DE SERVICIOS PUBLICOS DEL MUNICIPIO DE ANZOATEGUI</t>
  </si>
  <si>
    <t>OFICINA DE SERVICIOS PUBLICOS MUNICIPALES DEL MUNICIPIO DE PUERTO SANTANDER</t>
  </si>
  <si>
    <t>UNIDAD DE SERVICIOS PUBLICOS DOMICILIARIOS DE ACUEDUCTO, ALCANTARILLADO Y ASEO DEL MUNICIPIO DE SANTIAGO</t>
  </si>
  <si>
    <t>OFICINA DE SERVICIOS PUBLICOS DEL MUNICIPIO DE UBAQUE</t>
  </si>
  <si>
    <t>JUNTA ADMINISTRADORA DE ACUEDUCTO Y ALCANTARILLADO BARRIO CHAPETON</t>
  </si>
  <si>
    <t>UNIDAD DE SERVICIOS PUBLICOS DEL MUNICIPIO DE JERICO</t>
  </si>
  <si>
    <t>EMPRESA DE SERVICIOS PUBLICOS DE CORDOBA QUINDIO  E.S.P. S.A.S.</t>
  </si>
  <si>
    <t>SECRETARIA DE INFRAESTRUCTURA Y SERVICIOS PUBLICOS DEL MUNICIPIO DE SUESCA</t>
  </si>
  <si>
    <t>OFICINA DE SERVICIOS PUBLICOS DOMICILIARIOS DE LOURDES</t>
  </si>
  <si>
    <t>JUNTA ADMINISTRADORA ACUEDUCTO Y OBRAS VARIAS VEREDA LAS ANIMAS IPIALES</t>
  </si>
  <si>
    <t>ASOCIACION DE USUARIOS DEL ACUEDUEDUCTO MULTIVEREDAL  ANGELOPOLIS, AMAGA Y TITIRIBI</t>
  </si>
  <si>
    <t>ASOCIACION DE USUARIOS DE ACUEDUCTO URBANO Y RURAL DE LA INSPECCION DE LA ESPERANZA MUNICIPIO DE LA MESA</t>
  </si>
  <si>
    <t>ASOCIACION DE USUARIOS DEL ACUEDUCTO MULTIVEREDAL BETANIA - HISPANIA</t>
  </si>
  <si>
    <t>SECRETARIA DE PLANEACION, OBRAS PUBLICAS Y SERVICIOS PUBLICOS DEL MUNICIPIO DE TIBACUY</t>
  </si>
  <si>
    <t>UNIDAD ESPECIAL DE SERVICIOS PUBLICOS DOMICILIARIOS DEL MUNICIPIO DE MITU</t>
  </si>
  <si>
    <t>CORPORACION DE USUARIOS DE ACUEDUCTO VEREDA MARIA AUXILIADORA</t>
  </si>
  <si>
    <t xml:space="preserve">ASOCIACION DE USUARIOS DEL SERVICIO DE AGUA POTABLE Y ALCANTARILLADO DEL BARRIO LA INMACULADA NO. 1 </t>
  </si>
  <si>
    <t>ASOCIACION JUNTA ADMINISTRADORA ACUEDUCTO COMUNITARIO LAS ISAZAS DE TITIRIBI</t>
  </si>
  <si>
    <t>ASOCIACION DE ACUEDUCTO LA LANA</t>
  </si>
  <si>
    <t>ASOCIACION DE USUARIOS DE ACUEDUCTO RURAL DE LA PESQUERA</t>
  </si>
  <si>
    <t>ASOCIACION DE USUARIOS DEL ACUEDUCTO Y/O ALCANTARILLADO SAN NICOLAS</t>
  </si>
  <si>
    <t>CORPORACION DE SERVICIOS DEL ACUEDUCTO Y ALCANTARILLADO DE LA CABECERA MUNICIPAL MUNICIPIO DE LA PAZ</t>
  </si>
  <si>
    <t>UNIDAD DE SERVICIOS PUBLICOS DE ABRIAQUI</t>
  </si>
  <si>
    <t>SISTEMA INTEGRADO DE ALCANTARILLADO Y ASEO DE PINCHOTE SANTANDER</t>
  </si>
  <si>
    <t>EMPRESA DE SERVICIOS PUBLICOS DE SANTUARIO</t>
  </si>
  <si>
    <t>ACUEDUCTO REGIONAL PEÑA NEGRA DEL MUNICIPIO DE PAIPA</t>
  </si>
  <si>
    <t>EMPRESA DE SERVICIOS PUBLICOS DOMICILIARIOS DE PUERRES E.S.P.</t>
  </si>
  <si>
    <t xml:space="preserve">UNIDAD DE SERVICIOS PUBLICOS DEL MUNICIPIO DE ZETAQUIRA </t>
  </si>
  <si>
    <t>ACUEDUCTO LA HERRADURA DE MELGAR S.A. E.S.P.</t>
  </si>
  <si>
    <t>EMPRESA DE SERVICIOS PUBLICOS DEL MUNICIPIO DE BALBOA EMILIO GARTNER GOMEZ S.A. E.S.P.</t>
  </si>
  <si>
    <t>UNIDAD DE SERVICIOS PUBLICOS DE GAMBITA</t>
  </si>
  <si>
    <t>MUNICIPIO DE BITUIMA</t>
  </si>
  <si>
    <t>UNIDAD DE SERVICIOS PUBLICOS DOMICILIARIOS DE SAN CAYETANO</t>
  </si>
  <si>
    <t>UNIDAD DE SERVICIOS PÚBLICOS DEL MUNICIPIO DE VERGARA</t>
  </si>
  <si>
    <t xml:space="preserve">JUNTA DE ACCION COMUNAL DE PARCELACION EL RETIRO </t>
  </si>
  <si>
    <t>UNIDAD DE SERVICIOS PUBLICOS DOMICILIARIOS ACUEDUCTO, ALCANTARILLADO, ASEO DE CHITAGA</t>
  </si>
  <si>
    <t>ASOCIACION DE PROPIETARIOS O USUARIOS DEL ACUEDUCTO DE LA VEREDAS SOCORRO Y CABANDIA</t>
  </si>
  <si>
    <t>ASOCIACION DE USUARIOS DEL ACUEDUCTO  DE LA QUEBRADA CHIQUEROS</t>
  </si>
  <si>
    <t>EMPRESAS PUBLICAS MINICIPALES DE CANALETE</t>
  </si>
  <si>
    <t>UNIDAD DE SERVICIOS PUBLICOS DOMICILIARIOS DEL MUNICIPIO DE CAICEDO.</t>
  </si>
  <si>
    <t>UNIDAD DE SERVICIOS PUBLICOS DOMICILIARIOS DEL MUNICIPIO CACOTA DE VELAZCO</t>
  </si>
  <si>
    <t xml:space="preserve">AGUAS &amp; ASEO YONDO SA ESP </t>
  </si>
  <si>
    <t>MUNICIPIO DE MORELIA CAQUETA</t>
  </si>
  <si>
    <t>CORPORACION  DE ACUEDUCTO MULTIVEREDAL LA ACUARELA</t>
  </si>
  <si>
    <t>CORPORACIÓN DE ACUEDUCTO MULTIVEREDAL "ARCOIRIS"</t>
  </si>
  <si>
    <t>UNIDAD DE SERVICIOS PUBLICOS DE ACUEDUCTO, ALCANTARILLADO Y ASEO</t>
  </si>
  <si>
    <t>UNIDAD  DE  SERVICIOS  PUBLICOS DOMICILIARIOS DE ACUEDUCTO, ALCANTARILLADO Y ASEO DEL MUNICIPIO DE PESCA</t>
  </si>
  <si>
    <t>ASOCIACION DEL ACUEDUCTO CABECERAS DE LLANOGRANDE</t>
  </si>
  <si>
    <t>VEOLIA AGUAS DE MONTERÍA S.A. E.S.P.</t>
  </si>
  <si>
    <t xml:space="preserve">OFICINA DE SERVICIOS PUBLICOS DEL MUNICIPIO DE ATACO </t>
  </si>
  <si>
    <t>ASOCIACION DE USUARIOS DEL SERVICIO DE AGUA POTABLEY ALCANTARILLADODEL CORREGIMIENTO LA OLGA</t>
  </si>
  <si>
    <t>UNIDAD DE SERVICIOS PUBLICOS DE ACUEDUCTO, ALCANTARILLADO Y ASEO MUNICIPAL DE RAMIRIQUI</t>
  </si>
  <si>
    <t>CORPORACION DE ASOCIADOS DEL ACUEDUCTO LAS FLORES</t>
  </si>
  <si>
    <t>ASOCIACION DE USUARIOS.DEL ACUEDUCTO VEREDAL LAS BRISAS Y SAN ISISDRO</t>
  </si>
  <si>
    <t>ASOCIACION DE SOCIOS DEL ACUEDUCTO Y ALCANTARILLADO CAMPOALEGRE</t>
  </si>
  <si>
    <t>CORPORACION DE ASOCIADOS DEL ACUEDUCTO MONTAÑITA</t>
  </si>
  <si>
    <t>ASOCIACION DE SOCIOS DEL ACUEDUCTO CAMARGO</t>
  </si>
  <si>
    <t>CORPORACION DE ASOCIADOS DEL ACUEDUCTO ISAAC GAVIRIA</t>
  </si>
  <si>
    <t>JUNTA ADMINISTRADORA DEL ACUEDUCTO DE SAN JOSE DE MANZANILLO - AGUA PURA-</t>
  </si>
  <si>
    <t>EMPRESA DE ACUEDUCTO DEL MUNICIPIO DE SUAN E.S.P.</t>
  </si>
  <si>
    <t>EMPRESA DE AGUAS DEL ORIENTE ANTIOQUEÑO S.A.  E.S.P.</t>
  </si>
  <si>
    <t>CORPORACION DE USUARIOS DE ACUEDUCTO Y ALCANTARILLADO DE LA VEREDA PAN DE AZUCAR</t>
  </si>
  <si>
    <t>ASOCIACION COMUNITARIA PRESTADORA DE SERVICIOS ACUEDUCTO Y ALCANTARILLADO CAMPOALEGRE</t>
  </si>
  <si>
    <t>ASOCIACION DE SUSCRIPTORES O USUARIOS DEL ACUEDUCTO DE QUIMBAYO EL ALTICO MUNICIPIO DE SAN JERONIMO</t>
  </si>
  <si>
    <t>JUNTA ADMINISTRADORA DEL ACUEDUCTO DE PALERMO</t>
  </si>
  <si>
    <t>MUNICIPIO DE GACHANTIVA</t>
  </si>
  <si>
    <t>ASOCIACION DE USUARIOS DE ACUEDUCTO VEREDA EL CANO</t>
  </si>
  <si>
    <t>JUNTA DE SERVICIOS PUBLICOS DEL MUNICIPIO DEL CALVARIO</t>
  </si>
  <si>
    <t>ASOCIACION DE USUARIOS DE ACUEDUCTO Y ALCANTARILLADO DE LA LOCALIDAD DE LA VORAGINE</t>
  </si>
  <si>
    <t>ASOCIACION DE USUARIOS DEL ACUEDUCTO DEL CORREGIMIENTO EL CONCILIO DEL MUNICIPIO DE SALGAR</t>
  </si>
  <si>
    <t>ACUEDUCTO REGIONAL COOPERATIVO EL COMUN  ACUASCOOP  - EMPRESA DE SERVICIOS PUBLICOS E.S.P.</t>
  </si>
  <si>
    <t>MUNICIPIO LA PALMA CUNDINAMARCA</t>
  </si>
  <si>
    <t>ASOCIACION DE USUARIOS DEL ACUEDUCTO VEREDAL LA RAYA</t>
  </si>
  <si>
    <t>JUNTA ADMINISTRADORA DEL ACUEDUCTO VELIGUARIN</t>
  </si>
  <si>
    <t>ASOCIACION ACUEDUCTO TABLACITO</t>
  </si>
  <si>
    <t>ASOCIACION DE USUARIOS DEL ACUEDUCTO MULTIVEREDAL JOSE ANTONIO CORREA</t>
  </si>
  <si>
    <t>ASOCIACION DE SUSCRIPTORES RESERVA EL CARRIQUI</t>
  </si>
  <si>
    <t>CORPORACION DE ACUEDUCTO DEL BARRIO EL PLAN AGUAPLAN</t>
  </si>
  <si>
    <t>UNIDAD DE SERVICIOS PÚBLICOS DE FÚQUENE</t>
  </si>
  <si>
    <t>UNIDAD DE SERVICIOS PUBLICOS DOMICILIARIOS E.S.P. DEL MUNICIPIO DE TOLEDO ANTIOQUIA</t>
  </si>
  <si>
    <t xml:space="preserve">PRODUCTORA MARGINAL DE SERVICIOS PUBLICOS DOMICILIARIOS ACUEDUCTO BARRIO MARIA </t>
  </si>
  <si>
    <t>ASOCIACION DE USUARIOS DE ACUEDUCTO, ALCNATRILLADO Y ASEO DE DOÑA JOSEFA</t>
  </si>
  <si>
    <t>ASOCIACIÓN DE USUARIOS DEL ACUEDUCTO RURAL MARTINICA LOS MONOS</t>
  </si>
  <si>
    <t>ASOCIACION DE USUARIOS DEL ACUEDUCTO RURAL NOVOA ESP</t>
  </si>
  <si>
    <t>EMPRESA DE SERVICIOS DE CURILLO  S.A E.S.P</t>
  </si>
  <si>
    <t>JUNTA ADMINISTRADORA DEL SERVICIO DE AGUA POTABLE Y ALCANTARILLADO EL CABUYO DE LA VEREDA LA FONDA</t>
  </si>
  <si>
    <t>ASOCIACIÓN DE USUARIOS DEL ACUEDUCTO EL ROSARIO PIEDRAS BLANCAS</t>
  </si>
  <si>
    <t>JUNTA ADMINISTRADORA DE ACUEDUCTO Y ALCANTARILLADO DE LA VEREDA ALTO DAPA</t>
  </si>
  <si>
    <t>JUNTA ADMINISTRADORA DEL ACUEDUCTO  EL CONVENTO</t>
  </si>
  <si>
    <t>EMPRESA COMUNITARIA ASOCIACION DE USUARIOS Y / O  SUSCRIPTORES DE ACUEDUCTO Y ALCANTARILLADO RURAL DE LA VEREDA LAS PALMAS CORREGIMIENTO LA CASTILLA</t>
  </si>
  <si>
    <t>ACUEDUCTO LA CAMARA</t>
  </si>
  <si>
    <t>OFICINA DE SERVICIOS PUBLICOS DE ACUEDUCTO, ALCANTARILLADO Y ASEO DEL MUNICIPIO DE SUTATAUSA</t>
  </si>
  <si>
    <t xml:space="preserve">ASOCIACION DE USUARIOS DEL ACUEDUCTO Y/O ALCANTARILLADO DE LAS VEREDAS DE LA PITALA </t>
  </si>
  <si>
    <t xml:space="preserve">ACUEDUCTO Y ALCANTARILLADO DE LA BUITRERA CALI </t>
  </si>
  <si>
    <t>ASOCIACION DE USUARIOS DEL ACUEDUCTO Y ALCANTARILLADO DE SAN FELIX- AGUALINDA.</t>
  </si>
  <si>
    <t>CORPORACION DE ACUEDUCTO EL MANANTIAL</t>
  </si>
  <si>
    <t>JUNTA ADMINISTRADORA DE SERVICIOS DE EL VERGEL</t>
  </si>
  <si>
    <t>ASOCIACIÓN DE USUARIOS DE SUSCRIPTORES O USUARIOS DEL ACUEDUCTO EL POMAR DEL MUNICIPIO DE SAN JERONIMO</t>
  </si>
  <si>
    <t>JUNTA ADMINISTRADORA DEL SERVICIO DE AGUA POTABLE Y ALCANTARILLADO DE FLAMENCO</t>
  </si>
  <si>
    <t>ASOCIACION DE USUARIOS AGUACLARA SAN RAFAEL</t>
  </si>
  <si>
    <t>ASOCIACIÓN COMUNITARIA DE ACUEDUCTO Y ALCANTARILLADO  REGIONAL DEL CORREGIMIENTO LA LEONERA</t>
  </si>
  <si>
    <t>ASOCIACION DE SOCIOS DEL ACUEDUCTO LA CHAPA</t>
  </si>
  <si>
    <t>ASOCIACION DE SOCIOS DEL ACUEDUCTO SONADORA GARZONAS DE EL MUNICIPIO DE EL CARMEN DE VIBORAL</t>
  </si>
  <si>
    <t>ASOCIACION DE USUARIOS DEL ACUEDUCTO AGUAS CLARAS DEL MUNICIPIO DE EL CARMEN DE VIBORAL</t>
  </si>
  <si>
    <t>ASOCIACION DE USUARIO DEL ACUEDUCTO BETANIA DEL MUNICIPIO DE EL CARMEN DE VIBORAL</t>
  </si>
  <si>
    <t>ASOCIACION DE SOCIOS DEL ACUEDUCTO EL CERRO SAMARIA LA MILAGROSA QUIRAMA CRISTO REY  EL SALADO</t>
  </si>
  <si>
    <t>ASOCIACION DE SUSCRIPTORES O USUARIOS DEL ACUEDUCTO POLEAL ESPIRITU SANTO DEL MUNICIPIO DE SAN JERONIMO</t>
  </si>
  <si>
    <t>ASOCIACION DE SUSCRIPTORES O USUARIOS DEL ACUEDUCTO DE LA VEREDA EL CALVARIO DE SAN JERONIMO</t>
  </si>
  <si>
    <t>ASOCIACION DE USUARIOS DEL ACUEDUCTO DE LA VEREDA LA BERMEJALA</t>
  </si>
  <si>
    <t>ACUEDUCTO LOMA EL ESCOBERO</t>
  </si>
  <si>
    <t>UNIDAD ADMINISTRADORA DE SERVICIOS PUBLICOS DE ACUEDUCTO ALCANTARILLADO Y  ASEO DE CHARTA</t>
  </si>
  <si>
    <t>ASOCIACION DE USUARIOS DEL ACUEDUCTO RURAL SAJONIA ALTO DEL VALLEJO ESP</t>
  </si>
  <si>
    <t xml:space="preserve">ASOCIACION DE USUARIOS DE ACUEDUCTO DE LA VEREDA LA MARIA </t>
  </si>
  <si>
    <t>CENTROAGUAS S.A E.S.P</t>
  </si>
  <si>
    <t>ASOCIACION DE USUARIOS DEL ACUEDUCTO RURAL MARIANO OSPINA E.S.P.</t>
  </si>
  <si>
    <t>JUNTA ADMINISTRADORA ACUEDUCTO MULTIVEREDAL LA IGUANA</t>
  </si>
  <si>
    <t>ASOCIACIÓN ACUEDUCTO COMUNITARIO EL LIBANO</t>
  </si>
  <si>
    <t>JUNTA ADMINISTRADORA DEL ACUEDUCTO SAN FRANCISCO DE SAN PEDRO DE LOS MILAGROS</t>
  </si>
  <si>
    <t>ASOCIACION DE USUARIOS DEL SERVICIO DE ACUEDUCTO ALCANTARILLADO Y ASEO</t>
  </si>
  <si>
    <t>ASOCIACION DE USUARIOS DEL ACUEDUCTO VEREDAS MONTERREDONDO ALTO DEL INGENIO</t>
  </si>
  <si>
    <t>MUNICIPIO DE CHIRIGUANA</t>
  </si>
  <si>
    <t>CORPORACION DE USUARIOS DE ACUEDUCTO DE LA FLORESTA</t>
  </si>
  <si>
    <t>JUNTA ADMINISTRADORA ACUEDUCTO LA SORBETANA</t>
  </si>
  <si>
    <t>AGUAS DE L A MERCED E.S.P</t>
  </si>
  <si>
    <t>ASOCIACION DE USUARIOS DE LOS SISTEMAS DE ACUEDUCTO Y ALCANTARILLADO DE PICHINDE</t>
  </si>
  <si>
    <t>ASOCIACION DE SUSCRIPTORES DEL SERVICIO DE ACUEDUCTO Y MANEJO DE AGUAS RESIDUALES DEL CORREGIMIENTO LA CASTILLA</t>
  </si>
  <si>
    <t>CORPORACION CIVICA DE SOCIOS DEL ACUEDUCTO DON DIEGO MUNICIPIO DE EL RETIRO DEPARTAMENTO DE ANTIOQUIA</t>
  </si>
  <si>
    <t>UNIDAD DE SERVICIOS PUBLICOS DEL MUNICIPIO DE GUICAN</t>
  </si>
  <si>
    <t xml:space="preserve">UNIDAD DE SERVICIOS PUBLICOS DOMICILIARIOS DEL MUNICIPIO DE SORA </t>
  </si>
  <si>
    <t>UNIDAD DE SERVICIOS PUBLICOS DOMICILIARIOS DE ACUEDUCTO ALCANTARILLADO Y ASEO DEL MUNICIPIO DE  SUSACON</t>
  </si>
  <si>
    <t>ASOCIACION DE SUSCRIPTORES DEL ACUEDUCTO EL TUNAL DE LA VEREDA EL TUNAL</t>
  </si>
  <si>
    <t xml:space="preserve">UNIDAD ADMINISTRADORA DE LOS SERVICIOS PUBLICOS DE ACUEDUCTO, ALCANTARILLADO Y ASEO DE SAN BENITO - SANTANDER </t>
  </si>
  <si>
    <t>EMPRESA DE ACUEDUCTO Y ALCANTARILLADO DE PADILLA CAUCA E.S.P.</t>
  </si>
  <si>
    <t>ASOCIACION DE USUARIOS DE ACUEDUCTO Y ALCANTARILLADO DE VILLA ELENA</t>
  </si>
  <si>
    <t>MUNICIPIO DE CALDONO</t>
  </si>
  <si>
    <t>ASOCIACION ADMINISTRADORA DEL ACUEDUCTO ALTO LOS MANGOS</t>
  </si>
  <si>
    <t xml:space="preserve">UNIDAD MUNICIPAL DE SERVICIOS PÚBLICOS DOMICILIARIOS DE AAA DE SUTATENZA </t>
  </si>
  <si>
    <t>UNIDAD DE SERVICIOS PUBLICOS DOMICILIARIOS DEL MUNICIPIO DE IZA</t>
  </si>
  <si>
    <t>EMPRESA DE SERVICIOS PÚBLICOS DOMICILIARIOS DE PUENTE NACIONAL E.S.P.</t>
  </si>
  <si>
    <t>ASOCIACIÓN DE USUARIOS JUNTA ADMINISTRADORA  ACUEDUCTO LA CUCHILLA SAN PEDRO</t>
  </si>
  <si>
    <t>ASOCIACION DE USUARIOS DEL SERVICIO DE AGUA POTABLE Y ALCANTARILLADO DE LA INSPECCION DE POLICIA EL GUAMAL MUNICIPIO DE SUBACHOQUE</t>
  </si>
  <si>
    <t>ASOCIACION DE SUSCRIPTORES DEL ACUEDUCTO Y ALCANTARILLADO CAMPOALEGRE TULUA</t>
  </si>
  <si>
    <t>ASOCIACION DE USUARIOS DE LA VEREDA PICO DE AGUILA</t>
  </si>
  <si>
    <t>ASOCIACION DE USUARIOS DE LA VEREDA EL BANQUEO</t>
  </si>
  <si>
    <t xml:space="preserve">UNIDAD ADMINISTRADORA DE SERVICIOS PUBLICOS DE ACUEDUCTO, ALCANTARILLADO Y ASEO DE LA CABECERA MUNICIPAL CONTRATACION </t>
  </si>
  <si>
    <t>ASOCIACIÓN DE PROGRESO LLANOS DE CUIVA</t>
  </si>
  <si>
    <t>JUNTA ADMINISTRADORA ACUEDUCTO MULTIVEREDAL EL HATO</t>
  </si>
  <si>
    <t xml:space="preserve">ASOCIACION DE  USUARIOS DEL ACUEDUCTO Y EL ALCANTARILLADO ASOCASCAJAL DE LA VEREDA CASCAJAL DEL CORREGIMIENTO EL HORMIGUERO DEL MUNICIPIO DE CALI  </t>
  </si>
  <si>
    <t>ASOCIACION COMUNITARIA  DEL ACUEDUCTO VEREDA EL CABUYAL</t>
  </si>
  <si>
    <t xml:space="preserve">ASOCIACION DE USUARIOS DEL ACUEDUCTO URBANIZACION LAS PALMAS </t>
  </si>
  <si>
    <t>UNIDAD MUNICIPAL DE SERVICIOS PUBLICOS DE ACUEDUCTO, ALCANTARILLADO Y ASEO DEL MUNICIPIO DE SAN EDUARDO</t>
  </si>
  <si>
    <t>UNIDAD ADMINISTRADORA DE SERVICIOS PUBLICOS DE ACUEDUCTO, ALCANTARILLADO Y ASEO DE VETAS</t>
  </si>
  <si>
    <t>JUNTA ADMINISTRADORA DEL SERVICIO DE ACUEDUCTO DEL PLAN DE VIVIENDA LA MARGARITA DEL MUNICIPIO DE NEIVA</t>
  </si>
  <si>
    <t>AGUAS DE LA PENINSULA S.A E.S.P.</t>
  </si>
  <si>
    <t>UNIDAD MUNICIPAL DE SERVICIOS PUBLICOS DE ACUEDUCTO ALCANTARILLADO Y ASEO DE BUCARASICA</t>
  </si>
  <si>
    <t>ASOCIACION  COMUNITARIA  DEL ACUEDUCTO DEL BARRIO CRISTO REY DEL  MUNICIPIO DE COPACABANA</t>
  </si>
  <si>
    <t xml:space="preserve">SERVICIOS PUBLICOS DE PUERTO CARREÑO S.A.S.  E.S.P </t>
  </si>
  <si>
    <t>ASOCIACION DE USUARIOS DEL ACUEDUCTO MULTIVEREDAL LA PIEDRA, LA PEÑA Y LOS NARANJOS MUNICIPIO DE GUATAPE DEPARTAMENTO DE ANTIOQUIA</t>
  </si>
  <si>
    <t>CORPORACION CIVICA ACUEDUCTO EL TABLAZO</t>
  </si>
  <si>
    <t>UNIDAD DE SERVICIOS PUBLICOS DOMICILIARIOS DEL MUNICIPIO DE SATIVASUR</t>
  </si>
  <si>
    <t>UNIDAD ADMINISTRADORA DE SERVICIOS PUBLICOS DE ACUEDUCTO, ALCANTARILLADO Y ASEO DE AGUADA SANTANDER</t>
  </si>
  <si>
    <t>CORPORACION DEL ACUEDUCTO TRESPUERTAS GUAYABITO</t>
  </si>
  <si>
    <t>ASOCIACION JUNTA ADMINISTRADORA ACUEDUCTO VEREDA LA CONVENCION</t>
  </si>
  <si>
    <t xml:space="preserve">ASOCIACION DE SUSCRIPTORES DEL ACUEDUCTO Y SANEAMIENTO BASICO DE LA PRADERA MUNICIPIO DE SUBACHOQUE CUND ESP </t>
  </si>
  <si>
    <t>ACUEDUCTO COMUNAL BARRIO EL PEDRERO</t>
  </si>
  <si>
    <t>ASOCIACION DE USUARIOS DEL ACUEDUCTO RURAL SECTOR ALTO</t>
  </si>
  <si>
    <t>EMPRESA DE SERVICIOS URBANOS S.A.S E.S.P.</t>
  </si>
  <si>
    <t>ALCALDIA MUNICIPAL DE ELIAS</t>
  </si>
  <si>
    <t>ASOCIACION DE USUARIOS DEL ACUEDUCTO Y/O ALCANTARILLADO DE  CAMILO CE</t>
  </si>
  <si>
    <t xml:space="preserve">ASOCIACION DE SUSCRIPTORES DEL ACUEDUCTO DE LA VEREDA EL PEDREGAL DEL MUNICIPIO DE TASCO </t>
  </si>
  <si>
    <t>OFICINA DE SERVICIOS PUBLICOS DOMICILIARIOS DEL MUNICIPIO DE QUIPILE</t>
  </si>
  <si>
    <t>OPERADORES DE SERVICIOS DE LA SIERRA S.A.S. E.S.P.</t>
  </si>
  <si>
    <t>UNIDAD MUNICIPAL DE SERVICIOS PÚBLICOS DOMICILIARIOS DEL MUNICIPIO DE  SALAZAR DE LAS PALMAS</t>
  </si>
  <si>
    <t>MUNICIPIO DE MIRAFLORES GUAVIARE</t>
  </si>
  <si>
    <t>CORPORACIÓN DE   ACUEDUCTO MAZO</t>
  </si>
  <si>
    <t>UNIDAD ADMINISTRADORA DE SERVICIOS PUBLICOS DOMICILIARIOS DE ACUEDUCTO, ALCANTARILLADO Y ASEO DEL MUNICIPIO DE SUTAMARCHAN</t>
  </si>
  <si>
    <t>ASOCIACION DE USUARIOS DEL SERVICIO DE ACUEDUCTO Y SANEAMIENTO BASICO DE LA VEREDA PARAMO DEL MUNICIPIO DE SUBACHOQUE</t>
  </si>
  <si>
    <t xml:space="preserve">ASOCIACION DE SUSCRIPTORES DEL ACUEDUCTO LAGUNITAS </t>
  </si>
  <si>
    <t>ASOCIACION DE SUSCRIPTORES DE LA EMPRESA DE SERVICIOS PUBLICOS  TRIBUNAS CORCEGA E.S.P</t>
  </si>
  <si>
    <t>ASOCIACIÒN DE USUARIOS DE LOS SERVICIOS PÙBLICOS DE LA PAILA - ASEPAILA</t>
  </si>
  <si>
    <t>ASOCIACION DE SUSCRIPTORES DE ACUEDUCTO Y ALCANTARILLADO DEL BARRIO MANDALAY CENTRAL</t>
  </si>
  <si>
    <t xml:space="preserve">ASOCIACION DE USUARIOS DE AGUA POTABLE DE  LA VEREDA MERCENARIO MUNICIPIO DE SOPO </t>
  </si>
  <si>
    <t>ASOCIACION DE USUARIOS ACUEDUCTO VEREDAL LA UNION-BELLO</t>
  </si>
  <si>
    <t>ASOCIACION DE USUARIOS DEL ACUEDUCTO DE LAS VEREDAS ESPIRITU SANTO - PANTANILLO</t>
  </si>
  <si>
    <t>ASOCIACION COMUNITARIA DE  USUARIOS DEL BARRIO JULIO CESAR TURBAY AYALA</t>
  </si>
  <si>
    <t xml:space="preserve">ASOCIACIÓN DE USUARIOS DEL SERVICIO DE ACUEDUCTO DE EL RETOÑO </t>
  </si>
  <si>
    <t>ASOCIACION DE USUARIOS DEL SERVICIO DE AGUA POTABLE DEL SUR</t>
  </si>
  <si>
    <t>JUNTA ADMINISTRADORA ACUEDUCTO MANZANILLO</t>
  </si>
  <si>
    <t xml:space="preserve">ASOCIACION DE USUARIOS DEL SERVICIO DE ACUEDUCTO Y SANEAMIENTO BASICO DE LA VEREDA DE LOS LLANITOS ASULLANITOS DEL MUNICIPIO DE SUBACHOQUE </t>
  </si>
  <si>
    <t>CORPORACION DE  USUARIOS DE ACUEDUCTO Y ALCANTARILLADO LAS MARGARITAS</t>
  </si>
  <si>
    <t xml:space="preserve">ASOCIACION DE USUARIOS  DEL ACUEDUCTO MULTIVEREDAL LAS NIEVES </t>
  </si>
  <si>
    <t>CORPORACIÓN JUNTA ADMINISTRADORA ACUEDUCTO AGUAS FRIAS</t>
  </si>
  <si>
    <t>JUNTA ADMINISTRADORA DEL ACUEDUCTO Y ALCANTARILLADO DEL CORREGIMIENTO DE MONTEBELLO</t>
  </si>
  <si>
    <t>EMPRESA DE SERVICIOS PUBLICOS DE EL PASO</t>
  </si>
  <si>
    <t xml:space="preserve">ASOCIACION CIVICA JUNTA ADMINISTRADORA DEL ACUEDUCTO DEL CORREGIMIENTO DE SAN FRANCISCO (CABECERA) MUNICIPIO DE TORO </t>
  </si>
  <si>
    <t>ASOCIACIÓN DE USUARIOS JUNTA ADMINISTRADORA DE ACUEDUCTO Y ALCANTARILLADO MIRADOR</t>
  </si>
  <si>
    <t>ASOCIACIÓN DE USUARIOS DEL ACUEDUCTO EL MOHAN</t>
  </si>
  <si>
    <t>ASOCIACION DE USUARIOS DEL ACUEDUCTO DE LA VEREDA SAN MARTIN DE GACHANCIPA</t>
  </si>
  <si>
    <t>ASOCIACION DE USUARIOS DEL SERVICIO DE AGUA POTABLE DE EL SALON MUNICIPIO ZONA BANANERA</t>
  </si>
  <si>
    <t>AGUAS Y ASEO DE EL PITAL Y AGRADO S.A. E.S.P.</t>
  </si>
  <si>
    <t>JUNTA DE USUARIOS DEL ACUEDUCTO ELMANANTIAL</t>
  </si>
  <si>
    <t>ASOCIACIÓN DE USUARIOS DEL ACUEDUCTO MALABRIGO PARTE BAJA</t>
  </si>
  <si>
    <t>ASOCIACION DE USUARIOS DEL ACUEDUCTO DEL CENTRO POBLADO LA CLARITA</t>
  </si>
  <si>
    <t>ASOCIACION DE SUSCRIPTORES DEL ACUEDUCTO DE CASABLANCA MUNICIPIO DE SUBACHOQUE</t>
  </si>
  <si>
    <t>ASOCIACION DE USUARIOS DEL SERVICIO DE ACUEDUCTO DE LA VEREDA PAYACAL</t>
  </si>
  <si>
    <t>ASOCIACION DE  USUARIOS DEL  ACUEDUCTO, ASEO Y ALCANTARILLADO DE LA  URBANIZACION CAMPO VERDE</t>
  </si>
  <si>
    <t>ASOCIACION DE USUARIOS DEL ACUEDUCTO DE MAL ABRIGO PARTE ALTA</t>
  </si>
  <si>
    <t>ASOCIACION DE USUARIOS DEL ACUEDUCTO MULTIVEREDAL DEL CORREGIMIENTO DE DAMASCO DEL MUNICIPIO DE SANTA BARBARA</t>
  </si>
  <si>
    <t>ASOCIACIÓN DE USUARIOS DEL ACUEDUCTO PUERTO LLERAS VEREDA PAYACAL-ASUAPPAY</t>
  </si>
  <si>
    <t>ASOCIACION DE USUARIOS DEL ACUEDUCTO DE LA FERRERIA</t>
  </si>
  <si>
    <t>HIDROPACIFICO SAS ESP</t>
  </si>
  <si>
    <t>AVANZADAS SOLUCIONES DE ACUEDUCTO Y ALCANTARILLADO  S.A.  E.S.P.</t>
  </si>
  <si>
    <t>ASOCIACION DE USUARIOS DEL ACUEDUCTO ALTO DE LA VIRGEN</t>
  </si>
  <si>
    <t>ASOCIACION DE USUARIOS DEL ACUEDUCTO DE CALLE NUEVA</t>
  </si>
  <si>
    <t>EMPRESA DE ACUEDUCTO COMUNITARIO DE SANTANDERCITO E.S.P.</t>
  </si>
  <si>
    <t xml:space="preserve">ACUEDUCTO INTERVEREDAL  ANTIOQUIA, LUCERNA, GUACHACA </t>
  </si>
  <si>
    <t xml:space="preserve">ACUEDUCTO COMUNITARIO BARRIOS UNIDOS DE MOCOA </t>
  </si>
  <si>
    <t>JUNTA MUNICIPAL DE SERVICIOS PUBLICOS DEL MUNICIPIO DE SIMIJACA</t>
  </si>
  <si>
    <t>ACUEDUCTO  VEREDAL  AGUAS CLARAS LOS OLIVARES</t>
  </si>
  <si>
    <t>ASOCIACION DE USUARIOS DEL ACUEDUCTO DE LA VEREDA LA MONTANITA MUNICIPIO DE SALGAR DEPARTAMENTO DE ANTIOQUIA</t>
  </si>
  <si>
    <t xml:space="preserve">ASOCIACION DE USUARIOS DEL SERVICIO DE ACUEDUCTO Y ALCANTARILLADO DE EL OLIVO DEL MUNICIPIO DE COGUA </t>
  </si>
  <si>
    <t>JUNTA DE ACCION COMUNAL INSPECCION POLICIA DE CITE</t>
  </si>
  <si>
    <t>ASOCIACION DE USUARIOS DEL ACUEDUCTO DE PIEDECUESTA</t>
  </si>
  <si>
    <t>ASOCIACION DE SUSCRIPTORES ACUEDUCTO RIO CHAINA ESP</t>
  </si>
  <si>
    <t>JUNTA ACUEDUCTO GUAYURIBE LOS ROBLES</t>
  </si>
  <si>
    <t>JUNTA DE ACCION COMUNAL DEL BARRIO LA PAZ DE SIBATE</t>
  </si>
  <si>
    <t>ASOCIACION JUNTA ACUEDUCTO SECTOR HOYO DEL BARRO, CORREGIMIENTO DEL LIBANO, LA ALBANIA MUNICIPIO DE TITIRIBI</t>
  </si>
  <si>
    <t>ASOCIACION DE USUARIOS DEL ACUEDUCTO COMUNAL LA REVUELTA ACLARE</t>
  </si>
  <si>
    <t>PARQUE INDUSTRIAL MALAMBO S.A.</t>
  </si>
  <si>
    <t>CORPORACION ADMINISTRADORA DEL ACUEDUCTO VEREDAL DEL CORREGIMIENTO EL CENTRO</t>
  </si>
  <si>
    <t>ASOCIACION DE USUARIOS SUSCRIPTORES DEL ACUEDUCTO, ALCANTARRILLADO Y ASEO COMUNITARIO DEL CORREGIMIENTO DE VILLA ROSA</t>
  </si>
  <si>
    <t>AGUAS DE LA MOJANA S.A. E.S.P</t>
  </si>
  <si>
    <t>ASOCIACION DE SUSCRIPTORES DEL ACUEDUCTO ACUAGUALIVA</t>
  </si>
  <si>
    <t>ASOCIACION DE USUARIOS DEL ACUEDUCTO SAN ANTONIO DE ANAPOIMA</t>
  </si>
  <si>
    <t>EMPRESA COMUNITARIA DE SERVICIOS PUBLICOS MIRAVALLE DAPA ECODAPA</t>
  </si>
  <si>
    <t>EMPRESA DE SERVICIOS PUBLICOS DOMICILIARIOS DE SOLITA S.A. E.S.P.</t>
  </si>
  <si>
    <t>ASOCIACION DE USUARIOS DEL ACUEDUCTO DE COMBIA BAJA E.S.P</t>
  </si>
  <si>
    <t xml:space="preserve">CORPORACION REGIONAL DE ACUEDUCTO Y SANEAMIENTO BÁSICO PUENTE VELEZ </t>
  </si>
  <si>
    <t>ASOCIACION DE SUSCRIPTORES DEL SERVICIO DE ACUEDUCTO Y ALCANTARILLADO DE PUENTE DE PIEDRA DEL MUNICIPIO DE MADRID DEPARTAMENTO DE CUNDINAMARCA</t>
  </si>
  <si>
    <t>AQUAPOLIS SOCIEDAD ANONIMA E.S.P.</t>
  </si>
  <si>
    <t>ASOCIACION USUARIOS ACUEDUCTO MULTIVEREDAL BOLIVAR ARRIBA</t>
  </si>
  <si>
    <t>EMPRESA MULTIPROPOSITO DE CALARCA S.A.S. E.S.P.</t>
  </si>
  <si>
    <t xml:space="preserve">ASOCIACION COMUNITARIA DE SUSCRIPTORES DEL ACUEDUCTO CESTILLAL EL DIAMANTE E.S.P. </t>
  </si>
  <si>
    <t>ASOCIACIÒN DE SUSCRIPTORES DEL ACUEDUCTO Y ALCANTARILLADO DEL BARRIO LA TRINIDAD</t>
  </si>
  <si>
    <t>EMPRESA DE SERVICIOS PUBLICOS DOMICILIARIOS DE COYAIMA TOLIMA</t>
  </si>
  <si>
    <t>AGUAS DE LA SABANA S.A. E.S.P.</t>
  </si>
  <si>
    <t>JUNTA DEL ACUEDUCTO DE LA VEREDA BUENOS AIRES BAJO</t>
  </si>
  <si>
    <t>ASOCIACION DE SUSCRIPTORES Y USUARIOS DEL ACUEDUCTO CORREGIMIENTO EL BRASIL-EBEJICO-ANTIOQUIA</t>
  </si>
  <si>
    <t>CORPORACION ACUEDUCTO VEREDAL ZARZAL LA LUZ</t>
  </si>
  <si>
    <t>ASOCIACION DE USUARIOS DEL SERVICIO DE ACUEDUCTO DE LAS VEREDAS CHIMBI BOMBOTE</t>
  </si>
  <si>
    <t>ASOCIACION DE SOCIOS DEL ACUEDUCTO LA MADERA</t>
  </si>
  <si>
    <t>CORPORACION LA ENEA</t>
  </si>
  <si>
    <t>ASOCIACION COMUNITARIA ALTO SANO EMPRESA DE SERVICIOS PUBLICOS</t>
  </si>
  <si>
    <t>AGUAS NACIONALES EPM S.A E.S.P.</t>
  </si>
  <si>
    <t>ASOCIACION DE SUSCRIPTORES DEL SERVICIO DE ACUEDUCTO,  ALCANTARILLADO  Y ASEO DE LAVEREDA TEJAR DEL MUNICIPIO DE CHOCONTA  ASOTEJAR ESP</t>
  </si>
  <si>
    <t>UNIDAD DE SERVICIOS PUBLICOS DEL MUNICIPIO  DE SARDINATA</t>
  </si>
  <si>
    <t>JUNTA ADMINISTRADORA DE SERVICIOS PUBLICOS - DE MURILLO</t>
  </si>
  <si>
    <t>ASOCIACION DE USUARIOS DEL ACUEDUCTO Y ALCANTARILLADO DEL CORREGIMIENTO DE LA VIRGINIA</t>
  </si>
  <si>
    <t>EMPRESA ASOCIATIVA DE SUSCRIPTORES DEL SERVICIO DE AGUA POTABLE Y ALCANTARILLADO DEL MUNICIPIO DE SAN CRISTÓBAL BOLIVAR - ASOAGUAS ESP</t>
  </si>
  <si>
    <t>ASOCIACION DEL ACUEDUCTO Y/O ALCANTARILLADO CHINGUI NO1</t>
  </si>
  <si>
    <t>JUNTA ADMINISTRADORA ACUEDUCTO VEREDAL MORGAN</t>
  </si>
  <si>
    <t>AGUAS DEL PARAISO SA ESP</t>
  </si>
  <si>
    <t>ACUEDUCTO Y ALCANTARILLADO RIO BONITO S.A. E.S.P.</t>
  </si>
  <si>
    <t>UNIDAD DE SERVICIOS PUBLICOS DE ARIGUANI</t>
  </si>
  <si>
    <t>JUNTA ADMINISTRADORA ACUEDUCTO CORREGIMIENTO DE BONDA</t>
  </si>
  <si>
    <t>ASOCIACION DE SUSCRIPTORES Y USUARIOS DEL ACUEDUCTO REGIONAL ACUALIMONAL</t>
  </si>
  <si>
    <t>ASOCIACION DE USUARIOS DEL ACUEDUCTO VEREDA YARUMAL</t>
  </si>
  <si>
    <t>ASOCIACION DE USUARIOS DEL ACUEDUCTO MULTIVEREDAL AGUAS CRISTALIN</t>
  </si>
  <si>
    <t>ACUEDUCTO SAN FRANCISCO S.A. EMPRESA DE SERVICIOS PÚBLICOS DOMICILIARIOS</t>
  </si>
  <si>
    <t>COOPERATIVA DE USUARIOS DEL ACUEDUCTO COMUNAL DE LAS VEREDAS DEL SUR LIMITADA</t>
  </si>
  <si>
    <t>COPROPIEDAD CONDOMINIO HACIENDA LA ESTANCIA</t>
  </si>
  <si>
    <t>ASOCIACION DE USUARIOS DEL ACUEDUCTO DE LA VEREDA SAN VICENTE</t>
  </si>
  <si>
    <t>ADMINISTRACION COOPERATIVA ULLOA E.S.P.</t>
  </si>
  <si>
    <t>ADMINISTRACION COOPERATIVA LA CUMBRE-DAGUA E.S.P</t>
  </si>
  <si>
    <t>ASOCIACIÓN DE USUARIOS DEL ACUEDUCTO Y ALCANTARILLADO SAN IGNACIO</t>
  </si>
  <si>
    <t>UNIDAD MUNICIPAL DE SERVICIOS PUBLICOS DE PAEZ</t>
  </si>
  <si>
    <t>ASOSIACION DE USUARIOS ACUEDUCTO APURES ESP</t>
  </si>
  <si>
    <t>JUNTA ADMINISTRADORA DEL ACUEDUCTO DE LA MADERA</t>
  </si>
  <si>
    <t>ASOCIACION DE USUSARIOS DEL SERVICIO DE ACUEDUCTO DE LAS VEREDAS SAN JOSE SAN JOSE BAJO Y LA PLAYITA (SECTOR LA CONQUISTA)</t>
  </si>
  <si>
    <t>ASOCIACION COMUNITARIA DEL ACUEDUCTO VEREDAL AQUA 7</t>
  </si>
  <si>
    <t>CORPORACIÓN  ACUEDUCTO RURAL COMUNITARIO MUNICIPIO DE SANTA CRUZ DE LORICA</t>
  </si>
  <si>
    <t>ASOCIACION DE USUARIOS DEL ACUEDUCTO VEREDA LOS SALADOS</t>
  </si>
  <si>
    <t>EMPRESA DE SERVICIOS PUBLICOS DOMICILIARIOS DE AGUA POTABLE, ALCANTARILLADO Y ASEO DE ALTAMIRA ESP</t>
  </si>
  <si>
    <t>TERRANOVA SERVICIOS S.A. E.S.P</t>
  </si>
  <si>
    <t>EMPRESA DE SERVICIOS PUBLICOS DE PUEBLO BELLO S.A.S. E.S.P</t>
  </si>
  <si>
    <t>ASOCIACION DE USUARIOS ACUEDUCTO AGUAS DEL ALTO VERED LA MILAGROSA</t>
  </si>
  <si>
    <t>ASOCIACION GREMIAL DE USUARIOS DEL ACUEDUCTO RURAL DE SAN RAFAEL EL SALITRE</t>
  </si>
  <si>
    <t>ADMINISTRACION COOPERATIVA SEVILLA E.S.P.</t>
  </si>
  <si>
    <t>EMPRESA DE SERVICIOS PUBLICOS DOMICILIARIOS DE ACUEDUCTO, ALCANTARILLADO Y ASEO, SANTO DOMINGO S.A. E.S.P</t>
  </si>
  <si>
    <t>ASOCIACIÓN DE USUARIOS  DEL ACUEDUCTO  DE OVEJAS</t>
  </si>
  <si>
    <t>ASOCIACION DE USUARIOS DEL ACUEDUCTO Y/O ALCANTARILLADO Y/O ASEO EL MANANTIAL</t>
  </si>
  <si>
    <t>ASOCIACION DE USUARIOS DEL ACUEDUCTO MORROPLANCHO</t>
  </si>
  <si>
    <t>ASOCIACION ACOLINDA</t>
  </si>
  <si>
    <t>ASOCIACION DE USUARIOS DEL ACUEDUCTO DE CHAPARRAL</t>
  </si>
  <si>
    <t>CORPORACION ACUEDUCTO MORROPLANCHO PARTE BAJA CAMPAMENTO</t>
  </si>
  <si>
    <t>ASOCIACION DE USUARIOS DEL ACUEDUCTO MULTIVEREDAL CAMILOCE, EL MORRO Y LA MANI, MUNICIPIO DE AMAGA, ANTIOQUIA</t>
  </si>
  <si>
    <t xml:space="preserve">UNIDAD ADMINISTRADORA DE LOS SERVICIOS PÚBLICOS DE JESÚS MARÍA </t>
  </si>
  <si>
    <t>UNIDAD MUNICIPAL DE SERVICIOS PUBLICOS DOMICILIARIOS DE ACUEDUCTO, ALCANTARILLADO Y ASEO DE SAN JOSE DE MIRANDA, SANTANDER</t>
  </si>
  <si>
    <t xml:space="preserve">ASOCIACION DE USUARIOS DEL ACUEDUCTO RURAL CATAIMITA </t>
  </si>
  <si>
    <t>UNIDAD DE SERVICIOS PUBLICOS DOMICILIARIOS DEL MUNCIPIO DE TUTA</t>
  </si>
  <si>
    <t>UNIDAD DE SERVICIOS PUBLICOS DOMICILIARIOS DEL MUNICIPIO DE CALAMAR - GUAVIARE</t>
  </si>
  <si>
    <t>ACUEDUCTO VEREDA LA ESPERANZA</t>
  </si>
  <si>
    <t>EMPRESA MUNICIPAL DE SERVICIOS PUBLICOS DE SUAREZ E.S.P.</t>
  </si>
  <si>
    <t>COMISION EMPRESARIAL DE ACUEDUCTO Y ALCANTARILLADO DE LA JUNTA DE ACCION COMUNAL DEL BARRIO VILLA DEL ORIENTE</t>
  </si>
  <si>
    <t>ASOCIACION DE USUARIOS DEL ACUEDUCTO GUELEITO ANAYES SEGUENGUE</t>
  </si>
  <si>
    <t xml:space="preserve">ASOCIACION DE USUARIOS DEL SERVICIO DE AGUA TRATADA FISICA Y BIOLOGICAMENTE Y ALCANTARILLADO DE LA PARCELACION LA REFORMA </t>
  </si>
  <si>
    <t>ASOCIACION DE USUARIOS DE ACUEDUCTO VEREDA LA GRANJA</t>
  </si>
  <si>
    <t xml:space="preserve">ASOCIACION DE USUARIOS DEL ACUEDUCTO Y ALCANTARILLADO DE LA VEREDA CUSIO </t>
  </si>
  <si>
    <t>UNIDAD DE SERVICIOS PÚBLICOS DEL MUNICIPIO DE ENTRERRIOS</t>
  </si>
  <si>
    <t xml:space="preserve">ASOCIACION DE USUARIOS DE SERVICIO DE AGUA POTABLE Y ALCANTARILLADO DE LA PARCELACION MONACO CORREGIMIENTO DE LOS ANDES MUNICIPIO DE SANTIAGO DE CALI </t>
  </si>
  <si>
    <t>EMPRESA DE SERVICIOS PUBLICOS DEL META S.A. E.S.P.</t>
  </si>
  <si>
    <t>ASOCIACION DE USUARIOS DEL ACUEDUCTO DE PONTEZUELA</t>
  </si>
  <si>
    <t>UNIDAD DE SERVICIOS PUBLICOS DOMICILIARIOS MUNICIPIO DE OLAYA - ANTIOQUIA</t>
  </si>
  <si>
    <t>UNIDAD DE SERVICIOS PUBLICOS DEL MUNICIPIO DE RAGONVALIA</t>
  </si>
  <si>
    <t>UNIAGUAS S.A. E.S.P.</t>
  </si>
  <si>
    <t>EMPRESA DE ACUEDUCTO, ALCANTARILLADO Y ASEO DE MANAURE E.S.P.</t>
  </si>
  <si>
    <t>EMPRESA DE SERVICIOS PUBLICOS DE LA CRUZ - EMPOCRUZ E.S.P</t>
  </si>
  <si>
    <t>JUNTA ADMINISTRADORA ACUEDUCTO EL LITORAL VEREDA CENTRO FUQUENE</t>
  </si>
  <si>
    <t xml:space="preserve">JUNTA ADMINISTRADORA DEL SERVICIO DE AGUA POTABLE Y ALCANTARILLADO  </t>
  </si>
  <si>
    <t xml:space="preserve">EMPRESA SOLIDARIA DE SERVICIOS PUBLICOS DE BELEN </t>
  </si>
  <si>
    <t>EMPRESA DE ECONOMIA SOLIDARIA</t>
  </si>
  <si>
    <t>ASOCIACION DE USUARIOS DEL ACUEDUCTO  DE LAS VEREDAS DE PAJONALES, LLANO DE LA HACIENDAY LA RAMADA</t>
  </si>
  <si>
    <t>APC ACUEDUCTO PIENDAMO MORALES ORGANIZACION AUTORIZADA</t>
  </si>
  <si>
    <t xml:space="preserve">CORPORACION USUARIOS DEL  ACUEDUCTO CARRIZALES  PARTE  ALTA </t>
  </si>
  <si>
    <t xml:space="preserve">ASOCIACIÓN DE USUARIOS DEL ACUEDUCTO VEREDA ALTO MEDINA DE SAN PEDRO DE LOS MILAGROS </t>
  </si>
  <si>
    <t>EMPRESA DE SERVICIOS PUBLICOS DE CICUCO BOLIVAR E.S.P.</t>
  </si>
  <si>
    <t>Asociación de Usuarios del Acueducto vereda La Palma Municipio de Girardota</t>
  </si>
  <si>
    <t>MUNICIPIO DE VILLANUEVA</t>
  </si>
  <si>
    <t>ADMINISTRADORA PUBLICA COOPERATIVA DE SERVICIOS PUBLICOS DE PUERTO ESCONDIDO</t>
  </si>
  <si>
    <t>COOPERATIVA DE SERVICIOS PÚBLICOS DE SAN SEBASTIAN LIMITADA.</t>
  </si>
  <si>
    <t>UNIDAD DE SERVICIOS PUBLICOS DEL MUNICIPIO DE COMBITA</t>
  </si>
  <si>
    <t>UNIDAD DE SERVICIOS PUBLICOS DEL MUNICIPIO DE ALBANIA SANTANDER</t>
  </si>
  <si>
    <t>ACUEDUCTO CERRO DE SAN ANTONIO</t>
  </si>
  <si>
    <t>MUNICIPIO DE SANTA ANA MAGDALENA</t>
  </si>
  <si>
    <t>COOPERATIVA DE SERVICIOS PUBLICOS REGIONAL PIJIÑO DEL CARMEN LIMITADA</t>
  </si>
  <si>
    <t xml:space="preserve">ASOCIACION DE USUARIOS DEL ACUEDUCTO REGIONAL VEREDAS DE ARABIA,CAROLINA,NEPTUNA,LA RUIDOSA,PUEBLO DE PIEDRA, GLASGOW.CALANDAIMA Y MAGDALENA </t>
  </si>
  <si>
    <t xml:space="preserve">SECRETARIA DE SERVICIOS PUBLICOS DOMICILIARIOS DE FOMEQUE </t>
  </si>
  <si>
    <t>UNIDAD DE SERVICIOS PUBLICOS DOMICILIARIOS DE ACUEDUCTO, ALCANTARILLADO Y ASEO DEL MUNICIPIO DE PAMPLONITA</t>
  </si>
  <si>
    <t>EMPRESAS PUBLICAS DE SALGAR  S.A. E.S.P.</t>
  </si>
  <si>
    <t>ASOCIACION DE USUARIOS DEL SERVICIO DE AGUA Y ALCANTARILLADO DE EL MAMEYAL</t>
  </si>
  <si>
    <t>JUNTA DE SERVICIOS PÚBLICOS DEL MUNICIPIO DE ANGELOPOLIS</t>
  </si>
  <si>
    <t>UNIDAD DE SERVICIOS PUBLICOS DOMICILIARIOS DEL MUNICIPIO DE SAN CARLOS AGUAS Y ASEO DEL TABOR</t>
  </si>
  <si>
    <t xml:space="preserve">ASOCIACION DE USUARIOS DEL ACUEDUCTO DE LA QUEBRADA EL ZURRON </t>
  </si>
  <si>
    <t>UNIDAD MUNICIPAL PARA LA PRESTACION DE LOS SERVICIOS PUBLICOS DOMICILIARIOS DE ZONA BANANERA</t>
  </si>
  <si>
    <t>ADMINISTRADORA PUBLICA COOPERATIVA DE SERVICIOS PUBLICOS DE SAN ZENON LIMITADA</t>
  </si>
  <si>
    <t xml:space="preserve">COOPERATIVA DE SERVICIOS PUBLICOS DE SABANAS DE SAN ANGEL </t>
  </si>
  <si>
    <t>ASOCIACION DE USUARIOS DEL ACUEDUCTO DE LA VEREDA LA BRIZUELA</t>
  </si>
  <si>
    <t xml:space="preserve">UNIDAD DE SERVICIOS PUBLICOS DOMICILIARIOS DEL MUNICIPIO DE GUACA </t>
  </si>
  <si>
    <t>ASOCIACION DE USUARIOS DEL ACUEDUCTO EL CHILCO- CHIQUINQUIRA Y LA MESETA</t>
  </si>
  <si>
    <t>ASOCIACION DE USUARIOS ACUEDUCTO HELIDA CONCORDIA</t>
  </si>
  <si>
    <t>ASOCIACION DE USUARIOS DE ACUEDUCTO DE LA INMACULADA DEL MUNICIPIO DE SABANETA</t>
  </si>
  <si>
    <t>ACUEDUCTOS Y ALCANTARILLADOS DE COLOMBIA S.A. E.S.P.</t>
  </si>
  <si>
    <t>UNIDAD MUNICIPAL DE SERVICIOS PUBLICOS DE CONCORDIA</t>
  </si>
  <si>
    <t>ASOCIACION COMUNITARIA DE USUARIOS DE SERVICIOS PUBLICOS DEL CORREGIMIENTO DE EL PLACER, MUNICIPIO DE EL CERRITO, DEPARTAMENTO DEL VALLE DEL CAUCA E.S</t>
  </si>
  <si>
    <t>OFICINA DE SERVICIOS PUBLICOS DOMICILIARIOS DE ALCANTARILLADO Y ASEO MORALES CAUCA</t>
  </si>
  <si>
    <t>UNIDAD DE SERVICIOS PUBLICOS</t>
  </si>
  <si>
    <t>UNIDAD ADMINISTRADORA DE SERVICIOS PÚBLICOS DE ACUEDUCTO, ALCANTARILLADO Y ASEO EN LA CABECERA MUNICIPAL  DEL MUNICIPIO DE SAN MIGUEL</t>
  </si>
  <si>
    <t>ALCALDIA MUNICPAL DE FUNES</t>
  </si>
  <si>
    <t>MUNICIPIO DE TARAIRA</t>
  </si>
  <si>
    <t xml:space="preserve">ASOCIACION JUNTA ADMINISTRADORA DEL ACUEDUCTO REGIONAL LA LOMA </t>
  </si>
  <si>
    <t xml:space="preserve">MUNICIPIO DEL MEDIO ATRATO </t>
  </si>
  <si>
    <t>UNIDAD DE SERVICIOS PUBLICOS DE ENERGIA, ACUEDUCTO, ALCANTARILLO Y ASEO DEL MUNICIPIO LITORAL DEL SAN JUAN</t>
  </si>
  <si>
    <t>OFICINA DE SERVICIOS PÙBLICOS DOMICILIARIOS DE ACUEDUCTO, ALCANTARILLADO Y ASEO DEL MUNICIPIO DE ALVARADO TOLIMA</t>
  </si>
  <si>
    <t>UNIDAD DE SERVICIOS PUBLICOS DOMICILIARIOS DE ACUEDUCTO, ALCANTARILLADO Y ASEO EN EL MUNICIPIO DE QUETAME CUNDINAMARCA</t>
  </si>
  <si>
    <t>EMPRESA AGUAS DE LA MIEL S.A. E.S.P.</t>
  </si>
  <si>
    <t>ASOCIACION DE USUARIOS DEL ACUEDUCTO LEONARDO HOYOS DE FUSAGASUGA</t>
  </si>
  <si>
    <t>JUNTA ADMINISTRADORA DEL SERVICIO DE ACUEDUCTO DEL BARRIO LA FLORIDA</t>
  </si>
  <si>
    <t>ADMINISTRACIÓN PUBLICA COOPERATIVA DE SERVICIOS PUBLICOS DE ALGARROBO</t>
  </si>
  <si>
    <t>ASOCIACIÓN DE USUARIOS DEL ACUEDUCTO MULTIVEREDAL GUACAMAYAL  LA LEONA</t>
  </si>
  <si>
    <t>DIVISION DE SERVICIOS PUBLICOS ALCALDIA DE VISTAHERMOSA, META</t>
  </si>
  <si>
    <t xml:space="preserve">JUNTA ADMINISTRADORA DEL ACUEDUCTO Y ALCANTARILLADO DEL BARRIO SAN ISIDRO </t>
  </si>
  <si>
    <t>ASOCIACION DE USUARIOS DEL ACUEDUCTO Y ALCANTARILLADO BARRIO GRANADA DEL MUNICIPIO DE IBAGUE</t>
  </si>
  <si>
    <t xml:space="preserve">ASOCIACIÓN DE USUARIOS ACUEDUCTO VALENCIA </t>
  </si>
  <si>
    <t>AGUASCOL ARBELAEZ S.A. E.S.P.</t>
  </si>
  <si>
    <t>UNIDAD DE SERVICIOS PUBLICOS DOMICILIARIOS DE ACUEDUCTO, ALCANTARILLADO, ASEO Y ENERGIA ZONA NO INTERCONECTADA, EN EL MUNICIPIO DE CARURU - VAUPES</t>
  </si>
  <si>
    <t>MUNICIPIO DE BAGADO</t>
  </si>
  <si>
    <t>ASOCIACION DE USUARIOS DEL SERVICIO DE ACUEDUCTO, DE ALCANTARILLADO Y ASEO E.S.P. DE LA VEREDA DE PUEBLO VIEJO DEL MUNICIPIO DE ZIPACÓN CUNDINAMARCA</t>
  </si>
  <si>
    <t>EMPRESA DE SERVICIOS PUBLICOS DEL MUNICIPIO DE DOLORES E.S.P.</t>
  </si>
  <si>
    <t>JUNTA DE SERVICIOS PUBLICOS DE GUAYABAL DE SIQUIMA</t>
  </si>
  <si>
    <t>ASOCIACIÓN DE USUARIOS DEL ACUEDUCTO DE MESITAS DE CABALLERO</t>
  </si>
  <si>
    <t xml:space="preserve">COORDINACION DE SERVICIOS PUBLICOS TIBIRITA </t>
  </si>
  <si>
    <t>EMPRESA INTERMUNICIPAL DE SERVICIOS PUBLICOS DOMICILIARIOS DE ACUEDUCTO Y ALCANTARILLADO S.A. E.S.P.</t>
  </si>
  <si>
    <t>ASOCIACIÓN DE SOCIOS DEL ACUEDUCTO LA PALMA RIVERA ALTO GRANDE</t>
  </si>
  <si>
    <t xml:space="preserve">ASOCIACION DE USUARIOS DEL ACUEDUCTO LA AURORA VIBORAL </t>
  </si>
  <si>
    <t>ASOCIACION DE USUARIOS DE SERVICIO DE AGUA POTABLE DEL PERIMETRO URBANO DEL MUNICIPIO DE TASCO</t>
  </si>
  <si>
    <t>EMPRESA SOLIDARIA DE PELAYA EMSOPEL E.S.P.</t>
  </si>
  <si>
    <t>ADMINISTRADORA PUBLICA COOPERATIVA EMPRESA SOLIDARIA DE SAN MARTIN CESAR</t>
  </si>
  <si>
    <t>MUNICIPIO DE REMOLINO</t>
  </si>
  <si>
    <t>ASOCIACION ACUEDUCTO REGIONAL LA SALVIA</t>
  </si>
  <si>
    <t>ASOCIACIÓN DE USUARIOS DEL ACUEDUCTO RURAL DE BARCELONA ALTA Y BAJA DE CIRCASIA</t>
  </si>
  <si>
    <t>ASOCIACION DE USUARIOS ACUEDUCTO LA TOLDA</t>
  </si>
  <si>
    <t>ASOCIACION CAMPESINA NO NACIONAL DE USUARIOS DEL ACUEDUCTO Y ALCANTARILLADO DE LA VEREDA PORTACHUELO DEL MUNICIPIO DE GIRARDOTA DEPARTAMENTO DE ANTIOQUIA</t>
  </si>
  <si>
    <t>ASOCIACION DE USUARIOS DEL ACUEDUCTO LOS ALJIBES</t>
  </si>
  <si>
    <t>UNIDAD DE SERVICIOS PUBLICOS DE ACUEDUCTO Y ASEO DE ZAPAYAN</t>
  </si>
  <si>
    <t>EMPRESA COMUNITARIA DE ACUEDUCTO DE RIO DE ORO ADMINISTRACION PUBLICA COOPERATIVA</t>
  </si>
  <si>
    <t xml:space="preserve">ASOCIACIÓN DE USUARIOS DE SERVICIOS PUBLICOS DE CARACOL ARAUCA </t>
  </si>
  <si>
    <t xml:space="preserve">ASOCIACION DE USUARIOS DEL SERVICIO DE ACUEDUCTO DE LA VEREDA QUEBRADA HONDA PARTE BAJA </t>
  </si>
  <si>
    <t>UNIDAD ADMINISTRATIVA ESPECIAL  DE SERVICIOS PUBLICOS DEL MUNICIPIO DE SITIONUEVO</t>
  </si>
  <si>
    <t>OFICINA DE SEVICIOS PUBLICOS DOMICILIARIOS DE CHIVOR</t>
  </si>
  <si>
    <t>EMPRESA MUNICIPAL DE SERVICIOS PUBLICOS DEL MUNICIPIO DE  BARAYA HUILA</t>
  </si>
  <si>
    <t>ADMINISTRACION PUBLICA COOPERATIVA EMPRESA SOLIDARIA DE SERVICIOS PUBLICOS DE GUARANDA</t>
  </si>
  <si>
    <t>ADMINISTRACION PUBLICA COOPERATIVA DE SERVICIOS PUBLICOS DE CHIVOLO LTDA</t>
  </si>
  <si>
    <t>EMPRESAS PUBLICAS DE GARAGOA S.A. E.S.P</t>
  </si>
  <si>
    <t>ASOCOCORNA</t>
  </si>
  <si>
    <t xml:space="preserve">COOPERATIVA DE TRABAJO ASOCIADO DE AAA DEL MUNICIPIO DE CONCORDIA MAGDALENA  </t>
  </si>
  <si>
    <t>ADMINISTRACIÓN PÚBLICA COOPERATIVA DE SERVICIOS PUBLICOS GALERAS</t>
  </si>
  <si>
    <t>EMP SOLIDARIA DE SERVICIOS PUBLICOS DE RAQUIRA HIDRORAQUIRA</t>
  </si>
  <si>
    <t>ASOCIACIÓN DE USUARIOS ACUEDUCTO LAGUNA VERDE VEREDA SAN REIMUNDO TERRITORIAL DEL MUNICIPIO DE GRANADA CUNDINAMARCA</t>
  </si>
  <si>
    <t>ASOCIACION DE SUSCRIPTORES DEL ACUEDUCTO DE LA VEREDA EL ROBLE SEGUNDA ETAPA</t>
  </si>
  <si>
    <t xml:space="preserve">ASOCIACION DE SUSCRIPTORES DEL ACUEDUCTO REGIONAL DE PEÑA NEGRA MUNICIPIO DE CACHIPAY Y DE LOS MUNICIPIOS DE ANOLAIMA Y LA MESA </t>
  </si>
  <si>
    <t>ASOCIACION DE USUARIOS DEL ACUEDUCTO RURAL SAN ANTONIO-LOS PINOS DE LOS MUNICIPIOS DE SALENTO Y CIRCASIA</t>
  </si>
  <si>
    <t>EMPRESAS PUBLICAS DE MONTERREY S.A.  E.S.P.</t>
  </si>
  <si>
    <t>ADMINISTRACION PUBLICA COOPERATIVA DE AGUA POTABLE Y SANEAMIENTO BÁSICO AGUAS DEL FRAILEJÓN</t>
  </si>
  <si>
    <t xml:space="preserve">ADMINISTRACION PUBLICA COOPERATIVA DEL ACUEDUCTO  ALCANTARILLADO Y ASEO DE ARGELIA CAUCA </t>
  </si>
  <si>
    <t>ADMINISTRACION PUBLICA COOPERATIVA DE SERVICIOS PUBLICOS DOMICILIARIOS DEL CONTADERO</t>
  </si>
  <si>
    <t>ADMINISTRACIÓN PÚBLICA COOPERATIVA DE AGUA POTABLE Y SANEAMIENTO BASICO PARA EL CASCO URBANO DEL MUNICIPIO DE CUMBAL</t>
  </si>
  <si>
    <t>EMPRESA DE ADMINISTRACION PUBLICA COOPERATIVA DE SERVICIOS PUBLICOS DOMICILIARIOS</t>
  </si>
  <si>
    <t>MUNICIPIO DE SAMANIEGO NARIÑO</t>
  </si>
  <si>
    <t>ASOCIACIÓN DE USUARIOS DEL ACUEDUCTO TORIBA DEL MUNICIPIO DE SAN FRANCISCO</t>
  </si>
  <si>
    <t xml:space="preserve">EMPRESA SOLIDARIA DE SERVICIOS PUBLICOS DE CHINAVITA </t>
  </si>
  <si>
    <t>ASOCIACION DE USUARIOS DEL ACUEDUCTO VEREDA GUASIMAL_AGUASIMAL</t>
  </si>
  <si>
    <t>EMPRESA DE SERVICIOS PUBLICOS DE LA JAGUA DEL PILAR</t>
  </si>
  <si>
    <t>ASOCIACIÓN DE SUSCRIPTORES DE LOS SERVICIOS DE ACUEDUCTO ALCANTARILLADO Y ASEO DEL CENRO POBLADO CACICAZGO DEL MUNICIPIO DE SUESCA DEPARTAMENTO DE CUN</t>
  </si>
  <si>
    <t xml:space="preserve">ASOCIACION DE USUARIOS PROPIETARIOS DEL ACUEDUCTO MULTIVEREDAL LA VETA E.S.P </t>
  </si>
  <si>
    <t>ASOCIACIÓN DE USUARIOS DEL ACUEDUCTO DE LA VEREDA  EL VALLE</t>
  </si>
  <si>
    <t>UNIDAD DE SERVICIOS PÚBLICOS DOMICILIARIOS DEL MUNICIPIO DE LA UVITA</t>
  </si>
  <si>
    <t>ASOCIACION DE USUARIOS DEL ACUEDUCTO LA CORDILLERA MUNICIPIO DE FREDONIA</t>
  </si>
  <si>
    <t>ASOCIACIÓN DE USUARIOS DEL ACUEDUCTO LA SOLEDAD MUNICIPIO DE CAICEDO</t>
  </si>
  <si>
    <t>EMPRESA DE SERVICIOS PÚBLICOS DE CUNDAY ESP</t>
  </si>
  <si>
    <t>ASOCIACIÓN DE USUARIOS DEL ACUEDUCTO EL ENCANTO MUNICIPIO DE CAICEDO</t>
  </si>
  <si>
    <t>UNIDAD DE SERVICIOS PUBLICOS DE ACUEDUCTO, ALCANTARILLADO Y ASEO DEL MUNICIPIO DE ARBOLEDAS</t>
  </si>
  <si>
    <t>UNIDAD DE SERVICIOS PUBLICOS DOMICILIARIOS DEL MUNICIPIO DE MUTISCUA</t>
  </si>
  <si>
    <t>JUNTA ADMINISTRADORA DE ACUEDUCTO ACHUPALLAS CORREGIMIENTO DE ROBLES MUNICIPIO DE LA FLORIDA</t>
  </si>
  <si>
    <t>ADMINISTRACIÓN PÚBLICA COOPERATIVA DE LOS SERVICIOS DE ACUEDUCTO, ALCANTARILLADO Y ASEO DE FLORENCIA - CAUCA</t>
  </si>
  <si>
    <t>OFICINA MUNICIPAL DE SERVICIOS PUBLICOS PARA LA PRESTACION DE LOS SERVICIOS DE ACUEDUCTO, ALCANTARILLADO Y ASEO DEL MUNICIPIO DE VILLAPINZON</t>
  </si>
  <si>
    <t>UNIDAD DE SERVICIOS PUBLICOS DE ACUEDUCTO ALCANTARILLADO Y ASEO DEL MUNICIPIO DE BRICENO</t>
  </si>
  <si>
    <t>ADMINISTRACION PUBLICA COOPERATIVA EMPRESA SOLIDARIA DE SERVICIOS PUBLICOS DE GUAYATA</t>
  </si>
  <si>
    <t>ALCALDIA MUNICIPAL DE GRANADA CUNDINAMARCA</t>
  </si>
  <si>
    <t>ASOCIACION DE SERVICIOS PUBLICOS DE MALAGANA</t>
  </si>
  <si>
    <t>UNIDAD ADMINISTRADORA DE SERVICIOS PUBLICOS DE ACUEDUCTO, ALCANTARILLADO Y ASEO DEL MUNICIPIO DE TOTA-BOYACA</t>
  </si>
  <si>
    <t>UNIDAD MUNICIPAL DE SERVICIOS PUBLICOS DOMICILIARIOS DE TUNUNGUA</t>
  </si>
  <si>
    <t>UNIDAD DE SERVICIOS PUBLICOS DOMICILIARIOS DE YACOPI CUNDINAMARCA</t>
  </si>
  <si>
    <t>ADMINISTRACION PUBLICA COOPERATIVA EMPRESA SOLIDARIA DE SERVICIOS PUBLICOS DE AGUA POTABLE Y SANEAMIENTO BASICO DE CHOCHO</t>
  </si>
  <si>
    <t>ASOCIACION DE SUSCRIPTORES ACUEDUCTO MULTIVEREDAL EL COLORADO ASUCOL</t>
  </si>
  <si>
    <t>COOPERATIVA DE SERVICIOS PUBLICOS DE CUPICA</t>
  </si>
  <si>
    <t>ASOCIACION DE USUARIOS DEL ACUEDUCTO DE LAS VEREDAS TOCAREMA Y EL RETIRO DEL MUNICIPIO DE CACHIPAY</t>
  </si>
  <si>
    <t>ADMINISTRACION PUBLICA COOPERATIVA ACUEDUCTO  ASEO Y ALCANTARILLADO DEL SUR</t>
  </si>
  <si>
    <t>ASOCIACIÓN DE USUARIOS DEL ACUEDUCTO RURAL DE LA VEREDA LA ARADITA</t>
  </si>
  <si>
    <t>VEOLIA AGUAS DEL ARCHIPIÉLAGO S.A.  E.S.P.</t>
  </si>
  <si>
    <t>ASOCIACION COMUNITARIA DE USUARIOS DEL ACUEDUCTO DE LA VEREDA MALACHI</t>
  </si>
  <si>
    <t>ADMINISTRACIÓN PÚBLICA COOPERATIVA DE ACUEDUCTO, ALCANTARILLADO Y ASEO DEl MUNICIPIO DE  INZA - CAUCA</t>
  </si>
  <si>
    <t>JUNTA ADMINISTRADORA DEL ACUEDUCTO CONTRERAS TOMINCITO</t>
  </si>
  <si>
    <t>COOPERATIVA DE SERVICIOS PUBLICOS PANDIGUANDO PIAGUA</t>
  </si>
  <si>
    <t>SOCIEDAD DE ACUEDUCTOS, ALCANTARILLADOS Y ASEO DEL HUILA - AGUAS DEL HUILA S.A. E.S.P.</t>
  </si>
  <si>
    <t>ACUEDUCTOS DEL SUR S.A. ESP</t>
  </si>
  <si>
    <t>AGUAS DE BARRANCABERMEJA S.A. E.S.P</t>
  </si>
  <si>
    <t>LA ASOCIACION DE USUARIOS DE ACUEDUCTO DE LAS VEREDAS LA UNIÓN Y LOS ANDES PICOS DE BOCA GRANDE ASOPICOS DE  BOCAGRANDE ESP</t>
  </si>
  <si>
    <t>ADMINISTRACION PUBLICA COOPERATIVA DE SIMITI</t>
  </si>
  <si>
    <t>EMPRESA MUNICIPAL DE SERVICIOS PUBLICOS DE PUERTO PARRA EMSEPAR E.S.P. S.A.</t>
  </si>
  <si>
    <t xml:space="preserve">UNIDAD DE SERVICIOS PUBLICOS DOMICILIARIOS HATO SANTANDER </t>
  </si>
  <si>
    <t xml:space="preserve">COOPERATIVA PARA SERVICIOS VARIOS COMUNITARIOS </t>
  </si>
  <si>
    <t>ASOCIACION LIBARDO GONZALEZ E. ACUEDUCTO Y ALCANTARILLADO</t>
  </si>
  <si>
    <t>CORPORACION CIVICA SAN LUIS SANTA BARBARA</t>
  </si>
  <si>
    <t>ASOCIACION DE SUSCRIPTORES DEL  ACUEDUCTO DE LA  VEREDA  CANICA ALTA</t>
  </si>
  <si>
    <t>ASOCIACION DE USUARIOS DEL SERVICIO DE AGUA POTABLE Y ALCANTARILLADO DE LA VEREDA DE OVEJERAS</t>
  </si>
  <si>
    <t>INSERGRUP SOCIEDAD ANONIMA EMPRESA DE SERVICIOS PUBLICOS</t>
  </si>
  <si>
    <t>ASOCIACIÓN DE USUARIOS DEL ACUEDUCTO REGIONAL NO 4</t>
  </si>
  <si>
    <t>EMPRESA DE SERVICIOS PÚBLICOS DOMICILIARIOS DE ACUEDUCTO Y ALCANTARILLADO DE EL CARMEN DE BOLÍVAR S.A. E.S.P.</t>
  </si>
  <si>
    <t>JUNTA DE ACCION COMUNAL VEREDA SALADA PARTE BAJA</t>
  </si>
  <si>
    <t>ASOCIACION DE SUSCRIPTORES AGUAS LA CHORRERA</t>
  </si>
  <si>
    <t>AGUA RICA AAA S.A. E.S.P.</t>
  </si>
  <si>
    <t>MUNICIPIO GUAPOTA</t>
  </si>
  <si>
    <t>ASOCIACION DE USUARIOS DEL ACUEDUCTO DE LAS VEREDAS LA MARIA, CALANDAIMA, SAN JUANITO, SAN CAYETANO.</t>
  </si>
  <si>
    <t>EMPRESA INDUSTRIAL Y COMERCIAL DE AGUA POTABLE ALCANTARILLADO Y ASEO</t>
  </si>
  <si>
    <t xml:space="preserve">COOPERATIVA YARUMAL DE AGUAS </t>
  </si>
  <si>
    <t>EMPRESA COMUNITARIA DE ACUEDUCTO, ALCANTAILLADO Y ASEO DE SANTIAGO EMCOAAAS ESP</t>
  </si>
  <si>
    <t>UNIDAD ADMINISTRADORA DE SERVICIOS PUBLICOS DEL MUNICIPIO DE MARIPI</t>
  </si>
  <si>
    <t>JUNTA DE SERVICIOS PUBLICOS DOMICILIARIOS DEL MUNICIPIO DE SANTA ISABEL</t>
  </si>
  <si>
    <t>ALCALDIA ESPECIAL DE CUBARA</t>
  </si>
  <si>
    <t xml:space="preserve">ASOCIACION DE SOCIOS DEL ACUEDUCTO BOQUERON DEL MUNICIPIO DE EL CARMEN DE VIBORAL </t>
  </si>
  <si>
    <t>CORPORACION DE SERVICIOS DE ACUEDUCTO Y ALCANTARILLADO DE LA TIGRA</t>
  </si>
  <si>
    <t>ASOCIACION COMUNITARIA DE USUARIOS DEL ACUEDUCTO DOIMA, LAS VILLAS CAMPOALEGRE Y LAS CABRAS</t>
  </si>
  <si>
    <t>SOCIEDAD EN COMANDITA SIMPLE</t>
  </si>
  <si>
    <t xml:space="preserve">ASOCIACION DE USUARIOS DEL ACUEDUCTO SAN ISIDRO DEL MUNICIPIO DE SANTA ROSA DE OSOS </t>
  </si>
  <si>
    <t>EMPRESA DE SERVICIOS PÚBLICOS DE ACUEDUCTO, ALCANTARILLADO Y ASEO UNIAIMO SA - ESP</t>
  </si>
  <si>
    <t>MUNICIPIO DE GUAVATA</t>
  </si>
  <si>
    <t>ASOCIACION DE USUARIOS DEL ACUEDUCTO DE LA VEREDA MANI DE LAS CASAS</t>
  </si>
  <si>
    <t>ASOCIACION DE USUARIOS DEL ACUEDUCTO AGUAS UNIDAS DE ANZA</t>
  </si>
  <si>
    <t>CORPORACIÓN DE USUARIOS DEL ACUEDUCTO EL PORTENTO</t>
  </si>
  <si>
    <t>CORPORACION ACUEDUCTO GALICIA J.H.G.N.</t>
  </si>
  <si>
    <t>MUNICIPIO OLAYA HERRERA</t>
  </si>
  <si>
    <t>COMISIÓN EMPRESARIAL DE ACUEDUCTO DE LA URBANIZACIÓN VILLA DEL RÍO I</t>
  </si>
  <si>
    <t>UNIDAD ADMINISTRATIVA DE LOS SERVICIOS PUBLICOS DOMICILIARIOS DE ACUEDUCTO, ALCANTARILLADO Y ASEO DEL MUNICIPIO DE SANTA BARBARA</t>
  </si>
  <si>
    <t>ASOCIACIÓN DE USUARIOS DEL ACUEDUCTO MULTIVEREDAL PLATANEROS UNIDOS</t>
  </si>
  <si>
    <t>ASOCIACION DE USUARIOS DEL ACUEDUCTO MULTIVEREDAL TRES MONTAÑAS</t>
  </si>
  <si>
    <t>ADMINISTRACION COOPERATIVA SAN ROQUE E.S.P.</t>
  </si>
  <si>
    <t>ASOCIACION DE USUARIOS DEL ACUEDUCTO Y/O ALCANTARILLADO Y/O ASEO DE ROZO ESP</t>
  </si>
  <si>
    <t>SECRETARIA DE SERVICIOS PUBLICOS DEL MUNICIPIO  DE ARAUQUITA</t>
  </si>
  <si>
    <t>ACUAPATIOS S.A.  E.S.P.</t>
  </si>
  <si>
    <t>ASOCIACIÓN DE USUARIOS DEL ACUEDUCTO NARANGITOS</t>
  </si>
  <si>
    <t>ASOCIACION DE SUSCRIPTORES DEL ACUEDUCTO DE LA VEREDA LA SIRENA</t>
  </si>
  <si>
    <t>ADMINISTRACION PUBLICA COOPERATIVA DE SERVICIOS PUBLICOS DE AGUA Y SANEAMIENTO BASICO DE PUEBLO NUEVO</t>
  </si>
  <si>
    <t>ACUEDUCTO DE MONDOMO</t>
  </si>
  <si>
    <t>ASOCIACION DE USURARIOS DEL ACUEDUCTO MULTIVEREDAL PIEDRA GORDA</t>
  </si>
  <si>
    <t>ASOCIACION DE USUARIOS DEL ACUEDUCTO DE LA VEREDA LA PULGARINA DEL MUNICIPIO DE SAN PEDRO DE LOS MILAGROS</t>
  </si>
  <si>
    <t>ASOCIACION DE USUARIOS DEL ACUEDUCTO REGIONAL DE LAS VEREDAS RANCHERIA PEÑAS FRONTERA Y CABRERA DEL MUNICIPIO DE GUACHETA DEPARTAMENTO DE CUNDINAMARCA</t>
  </si>
  <si>
    <t>ASOCIACION DE USUARIOS DE ACUEDUCTO DE LA VEREDA CHENCHE ASOLEADOS</t>
  </si>
  <si>
    <t>MUNICIPIO LOPEZ DE MICAY</t>
  </si>
  <si>
    <t>ASOCIACION DE SUSCRIPTORES DEL ACUEDUCTO DE LA VEREDA CARBONERA DEL MUNICIPIO DE MOTAVITA</t>
  </si>
  <si>
    <t>SERVIMOTAÑITA S.A. E.S.P.</t>
  </si>
  <si>
    <t xml:space="preserve">ASOCIACIÓN DE SUSCRIPTORES DEL ACUEDUCTO LA PALMERA </t>
  </si>
  <si>
    <t>ASOCIACION DE USUARIOS DEL ACUEDUCTO MULTIVEREDAL DEL CORREGIMIENTO ALTO DEL CORRAL</t>
  </si>
  <si>
    <t xml:space="preserve">UNIDAD MUNICIPAL DE SERVICIOS PÚBLICOS DE SOMONDOCO </t>
  </si>
  <si>
    <t>EMPRESA MUNICIPAL DE ACUEDUCTO, ALCANTARILLADO Y ASEO DE OVEJAS SA ESP</t>
  </si>
  <si>
    <t>UNIDAD DE SERVICIOS PUBLICOS DE LA SALINA CASANARE</t>
  </si>
  <si>
    <t>EMPRESAS PUBLICAS MUNICIPALES DE CAIMITO</t>
  </si>
  <si>
    <t>EMPRESA MUNICIPAL DE ACUEDUCTO,ALCANTARILLADO Y ASEO DEL MUNICIPIO DE LA UNION SUCRE SA ESP</t>
  </si>
  <si>
    <t>CORPORACION ACUEDUCTO MULTIVEREDAL LA CHUSCALA</t>
  </si>
  <si>
    <t xml:space="preserve">ASOCIACION DE USUARIOS DE ACUEDUCTO DE LA VEREDA PUEBLO VIEJO SECTOR PUERTO RICO </t>
  </si>
  <si>
    <t>EMPRESA DE SERVICIOS PUBLICOS DE SAN ANTONIO DE GETUCHA S.A. E.S.P</t>
  </si>
  <si>
    <t>EMPRESA DE SERVICIOS PUBLICOS DE MILAN S.A. E.S.P.</t>
  </si>
  <si>
    <t>ASOCIACION DE USUARIOS DEL ACUEDUCTO REGIONAL LA SALADA ALTO DEVIGA VILA ASOMADERO Y MALBERTO DEL MUNICIPIO DE TOCAIMA</t>
  </si>
  <si>
    <t>ASOCIACIÓN DE USUARIOS DEL ACUEDUCTO RURAL EL PIRUCHO DE NOCAIMA</t>
  </si>
  <si>
    <t>EMPRESA MUNICIPAL DE ACUEDUCTO, ALCANTARILLADO Y ASEO DEL MUNICIPIO DE SINCE SUCRE S.A. E.S.P.</t>
  </si>
  <si>
    <t xml:space="preserve">ASOCIACION DE SUSCRIPTORES DEL ACUEDUCTO LA VARILICE </t>
  </si>
  <si>
    <t>ASOCIACION DE USUARIOS ACUEDUCTO DE AGUA POTABLE LOS RAMBLUNOS</t>
  </si>
  <si>
    <t>ASOCIACION DE USUARIOS DEL ACUEDUCTO RURAL DEL CARMEN Y SAN JUAN DE LA VEREDA PATIO DE BOLAS</t>
  </si>
  <si>
    <t xml:space="preserve">ASOCIACION DE ACUEDUCTO LOS CRISTALES VANCOUVER PARTE MEDIA  Y LA RAMBLA PARTE BAJA </t>
  </si>
  <si>
    <t>ASOCIACION DE USUARIOS DEL ACUEDUCTO SANTIVAR ALTO Y BAJO QUEBRADA VARILICE</t>
  </si>
  <si>
    <t xml:space="preserve">ASOCIACIÓN DE USUARIOS DEL ACUEDUCTO VEREDAL SANTIVAR PUEBLO NUEVO LAS ANGUSTIAS </t>
  </si>
  <si>
    <t xml:space="preserve">ASOCIACION DEL ACUEDUCTO AGUACHICAQUE </t>
  </si>
  <si>
    <t xml:space="preserve">ASOCIACIÓN DE USUARIOS DEL ACUEDUCTO COLECTIVO LOS CRISTALES VEREDA LA RAMBLA </t>
  </si>
  <si>
    <t>ASOCIACION DE SUSCRIPTORES USUARIOS O CONSUMIDORES DEL ACUEDUCTO LAS ANGUSTIAS SANTAFE MUNICIPIO DE SAN ANTONIO DEL TEQUENDAMA DEPARTAMENTO DE CUNDINA</t>
  </si>
  <si>
    <t xml:space="preserve">COMITÉ DE USUARIOS DEL ACUEDUCTO Y ALCANTARILLADO DE LA VEREDA CAICEDO </t>
  </si>
  <si>
    <t>JUNTA ADMINISTRADORA DEL ACUEDUCTO QUEBRADON REFORMA FUNDADOR MUNICIPIO DE PALESTINA DEPARTAMENTO DEL HUILA</t>
  </si>
  <si>
    <t>ASOCIACIÒN DE USUARIOS DEL ACUEDUCTO REGIONAL INTEGRADO EL HIGUERÓN GUAYABAL</t>
  </si>
  <si>
    <t>MUNICIPIO DE GACHANCIPA</t>
  </si>
  <si>
    <t>CORPORACION ACUEDUCTO REGIONAL MACAREGUA</t>
  </si>
  <si>
    <t xml:space="preserve">ASOCIACION DE USUARIOS DEL ACUEDUCTO RURAL EL PROGRESO </t>
  </si>
  <si>
    <t>ASOCIACION DE USUARIOS DEL ACUEDUCTO RURAL LOS NARANJOS VEREDA LAS ANGUSTIAS</t>
  </si>
  <si>
    <t>ASOCIACION DE AFILIADOS DEL ACUEDUCTO RURAL SALIBARBA</t>
  </si>
  <si>
    <t>ASOCIACION DE SUSCRIPTORES DEL ACUEDUCTO SANTO CRISTO DE LA VEREDAS LLANO GRANDE ESPINAL LAGUNA</t>
  </si>
  <si>
    <t>ASOCIACION DE ACUEDCUTOS  LOMITAS- PRIMAVERA DE BARBOSA</t>
  </si>
  <si>
    <t>MUNICIPIO DE JORDAN</t>
  </si>
  <si>
    <t>CORPORACION DE SERVICIOS DE ACUEDUCTO Y ALCANTARILLADO DEL CHORO AGUACHORO</t>
  </si>
  <si>
    <t>CORPORACION DE ACUEDUCTO Y ALCANTARILLADO REGIONAL DE AGUAFRIA</t>
  </si>
  <si>
    <t>ASOCIACION DE USUARIOS ACUEDUCTO REGIONAL SUR OCCIDENTE DEL MUNICIPIO DE SASAIMA DEPARTAMENTO DE CUNDINAMARCA</t>
  </si>
  <si>
    <t>ASOCIACION DE USUARIOS DEL ACUEDUCTO, ALCANTARILLADO Y ASEO DE SAN MIGUEL</t>
  </si>
  <si>
    <t xml:space="preserve">ASOCIACION DE USUARIOS DEL ACUEDUCTO Y ALCANTARILLADO DE LA VEREDA SAN JOSE </t>
  </si>
  <si>
    <t xml:space="preserve">ASOCIACION DE USUARIOS DEL ACUEDUCTO DE LAS VEREDAS NAPOLES, PONCHOS Y SEBASTOPOL   </t>
  </si>
  <si>
    <t xml:space="preserve">ASOCIACION DE USUARIOS DEL ACUEDUCTO EL MORICHAL </t>
  </si>
  <si>
    <t>ASOCIACION DE USUARIOS DEL ACUEDUCTO VEREDAS LA LAGUNA LA ESMERALDA Y OTRAS</t>
  </si>
  <si>
    <t>MUNICIPIO DE JERUSALEN</t>
  </si>
  <si>
    <t>ASOCIACION DE USUARIOS DEL ACUEDUCTO DE LA VEREDA EL MORRO</t>
  </si>
  <si>
    <t>AGUAS KPITAL CÚCUTA S.A. E.S.P.</t>
  </si>
  <si>
    <t xml:space="preserve">OFICINA DE SERVICIOS PÚBLICOS DEL MUNICIPIO DE UBALÁ </t>
  </si>
  <si>
    <t>ASOCIACION DE SUSCRIPTORES DEL ACUEDUCO INTERVEREDAL NUMERO UNO DEL MUNICIPIO DE GARAGOA</t>
  </si>
  <si>
    <t>ASOCIACION DE USUARIOS ACUEDUCTO CARACOL EL ROCIO</t>
  </si>
  <si>
    <t>ASOCIACION DE USUARIOS ACUEDUCTO CHOCHO CANCELES</t>
  </si>
  <si>
    <t>ASOCIACION DE SUSCRIPTORES DE LA EMPRESA DE ACUEDUCTO Y ALCANTARILLADO DEL CORREGIMIENTO LA BELLA E.S.P.</t>
  </si>
  <si>
    <t>ASOCIACION DEL USUARIO DEL ACUEDUCTO Y ALCANTARILLADO COMUNITARIO DEL CORREGIMIENTO LA FLORIDA</t>
  </si>
  <si>
    <t>ASOCIACIÓN DE SUSCRIPTORES DEL SERVICIO DE AGUA POTABLE  DE LA VEREDA MUNDO NUEVO E.S.P.</t>
  </si>
  <si>
    <t>ASOCIACION DE USUARIOS DEL ACUEDUCTO PLAN DEL MANZANO DEL CORREGIMIENTO DE LA FLORIDA MUNICIPIO DE PEREIRA</t>
  </si>
  <si>
    <t>ASOCIACIÓN JUNTA ADMINISTRADORA DEL ACUEDUCTO DE PUERTO CALDAS</t>
  </si>
  <si>
    <t>ASOCIACION COMUNITARIA DE SUSCRIPTORES DEL ACUEDUCTO SANTA CRUZ DE BARBAS</t>
  </si>
  <si>
    <t>ASOCIACION DE USUARIOS DEL ACUEDUCTO YARUMAL</t>
  </si>
  <si>
    <t>ASOCIACION DE USUARIOS DEL ACUEDUCTO RURAL COLECTIVO DE LAS VEREDAS DOIMA LA ESPERANZA</t>
  </si>
  <si>
    <t>ASOCIACION COMUNITARIA DE USUARIOS DEL ACUEDUCTO VEREDAL DE MALACHI SECTOR EL POBLADITO</t>
  </si>
  <si>
    <t>UNIDAD ADMINISTRADORA DE SERVICIOS PUBLICOS DE ACUEDUCTO, ALCANTARILLADO Y ASEO DEL MUNICIPIO EL  PEÑON</t>
  </si>
  <si>
    <t>MUNICIPIO DE FLORIAN SANTANDER</t>
  </si>
  <si>
    <t>ASOCIACION DE USUARIOS DEL SERVICIO DE AGUA POTABLE DE SANTA ROSALIA MUNICIPIO DE CIENAGA</t>
  </si>
  <si>
    <t>ADMINISTRACION PUBLICA COOPERATIVA DE ACUEDUCTO, ALCANTARILLADO Y ASEO DE LA SIERRA</t>
  </si>
  <si>
    <t>ASOCIACION DE AFILIADOS ACUEDUCTO VEREDA SANTA BARBARA MUNICIPIO DE QUEBRADANEGRA</t>
  </si>
  <si>
    <t>ASOCIACION DE USUARIOS DEL ACUEDUCTO RURAL ROBLE CRUCES DE LOS MUNICIPIOS DE CIRCASIA FILANDIA Y SALENTO</t>
  </si>
  <si>
    <t>ADMINISTRACIÓN PÚBLICA COOPERATIVA DE SERVICIOS PÚBLICOS DE LA PLAYA DE BELEN</t>
  </si>
  <si>
    <t>ASOCIACION DE SUSCRIPTORES DEL PROACUEDUCTO LA TENERIA VEREDA COBAGOTE DEL MUNICIPIO DE CERINZA</t>
  </si>
  <si>
    <t>UNIDAD DE SERVICIOS PÚBLICOS DOMICILIARIOS DE ACUEDUCTO, ALCANTARILLADO Y ASEO DE GUAMAL MAGDALENA</t>
  </si>
  <si>
    <t>MUNICPIO DE EL CHARCO</t>
  </si>
  <si>
    <t>MUNICIPIO DE SANTA BARBARA</t>
  </si>
  <si>
    <t>AGUAS DE TEORAMA</t>
  </si>
  <si>
    <t>MUNICIPIO DE ZAMBRANO</t>
  </si>
  <si>
    <t xml:space="preserve">CORPORACION DE ACUEDUCTO URBANO YARIMA </t>
  </si>
  <si>
    <t xml:space="preserve">ASOCIACION DE SUSCRIPTORES DEL ACUEDUCTO LA FLORIDA </t>
  </si>
  <si>
    <t>UNIDAD DE SERVICIOS PUBLICOS DE CUCUTILLA</t>
  </si>
  <si>
    <t xml:space="preserve">ASOCIACION DE USUARIOS JUNTA DEL ACUEDUCTO VIEJO DE SANTANDERCITO </t>
  </si>
  <si>
    <t>ALCALDIA MUNICIPAL DE SANTA CATALINA</t>
  </si>
  <si>
    <t>ASOCIACION DE USUARIOS DE L SERVICIO DE ACUEDUCTO DE ANDORRA</t>
  </si>
  <si>
    <t>JUNTA DE ACCION COMUNAL DEL BARRIO JOSE ANTONIO GALAN VILLAVICENCIO META</t>
  </si>
  <si>
    <t>ADMINISTRACION PUBLICA COOPERATIVA EMPRESA SOLIDARIA DE SERVICIOS PUBLICOS DE SAN SEBASTIAN AGUAS DE SAN SEBASTIAN ESP.</t>
  </si>
  <si>
    <t>JUNTA DE ACCION COMUNAL DE LA VEREDA RODAMONTAL</t>
  </si>
  <si>
    <t>ASOCIACION DE USUARIOS ACUEDUCTO, ALCANTARILLADO Y OTROS SERVICIOS DE TOBIA MUNICIPIO DE NIMAIMA</t>
  </si>
  <si>
    <t>JUNTA ADMINISTRADORA DE ACUEDUCTO Y ALCANTARRILLADO DEL CORREGIMIENTO DE SANTA INES</t>
  </si>
  <si>
    <t>ASOCIACION DEL ACUEDUCTO VEREDA AGUAFRIA DEL MUNICIPIO DE QUEBRADANEGRA</t>
  </si>
  <si>
    <t xml:space="preserve">EMPRESA SOLIDARIA DE SERVICIOS PUBLICOS DE MONGUA </t>
  </si>
  <si>
    <t xml:space="preserve">UNIDAD DE SERVICIOS PUBLICOS DE ACUEDUCTO, ALCANTARILLADO Y ASEO DE CHIMA </t>
  </si>
  <si>
    <t>CORPORACION VEREDAL LLANOS DE SAN JUAN</t>
  </si>
  <si>
    <t>ASOCIACION DE USUARIOS DEL ACUEDUCTO Y O ALCANTARILLADO COLMENAS GARCIA</t>
  </si>
  <si>
    <t>ASOCIACION DE USUARIOS DEL ACUEDUCTO DE LA VEREDA PLATANITO</t>
  </si>
  <si>
    <t>ASOCIACION DE SUSCRIPTORES  DEL ACUEDUCTO INTERVEREDAL  DE LAS VEREDAS QUEMADOS, PEÑAS BLANCAS, ALCAPARROS, MONTESUAREZ Y CABECERAS</t>
  </si>
  <si>
    <t>ASOCIACION DE USUARIOS DEL ACUEDUCTO MULTIVEREDAL JAMUNDI - EL BARRO</t>
  </si>
  <si>
    <t>ADMINISTRACION PUBLICA COOPERATIVA DE AGUA POTABLE Y SANEAMIENTO BASICO SINAI AAA DE PACHAVITA (BOYACA)</t>
  </si>
  <si>
    <t xml:space="preserve">ASOCIACION DE SUSCRIPTORES DEL ACUEDUCTO N. CUATRO VEREDA DE POZO NEGRO N. </t>
  </si>
  <si>
    <t>ASOCIACION DE SUSCRIPTORES ACUEDUCTO NUMERO UNO B VEREDA DE POZO NEGRO DEL MUNICIPIO DE TURMEQUE BOYACA</t>
  </si>
  <si>
    <t>ASOCIACION DE SUSCRIPTORES DEL ACUEDUCTO DE SAN JOSE DE LA VEREDA DE JARAQUIRA DEL MUNICIPIO DE TURMEQUE</t>
  </si>
  <si>
    <t>ADMINISTRACIÓN PÚBLICA COOPERATIVA DE AGUA POTABLE Y SANEAMIENTO BÁSICO DE ILES</t>
  </si>
  <si>
    <t xml:space="preserve">JUNTA DE ACCION COMUNAL DE LA VEREDA EL MORTIÑO </t>
  </si>
  <si>
    <t>ASOCIACION COMUNITARIA ACUEDUCTO VEREDA SAN DIEGO DEL MUNICIPIO DE GIRARDOTA</t>
  </si>
  <si>
    <t>UNIDAD DE SERVICIOS PUBLICOS DOMICILIARIOS DE ACUEDUCTO, ALCANTARILLADO Y ASEO DEL MUNICIPIO DE SIACHOQUE</t>
  </si>
  <si>
    <t>ASOCIACIÓN DE LOS USUARIOS ACUEDUCTO AGUA Y VIDA</t>
  </si>
  <si>
    <t>COMITE EMPRESARIAL JUNTA DE ACUEDUCTO VEREDA LA MIEL</t>
  </si>
  <si>
    <t>JUNTA ADMINISTRADORA ACUEDUCTO INTERVEDERAL CUNE</t>
  </si>
  <si>
    <t>ASOCIACION DE USUARIOS DEL ACUEDUCTO Y/O ALCANTARILLADO DE LA VEREDA CESTILLAS</t>
  </si>
  <si>
    <t>ASOCIACION DE SUSCRIPTORES DEL ACUEDUCTO ALTO DE LA VISTA DE LA VEREDA FIARIA PARTE ALTA DEL MUNICIPIO SIACHOQUE</t>
  </si>
  <si>
    <t>SUSCRIPTORES DEL ACUEDUCTO SAN ISIDRO TASCO BOYACA</t>
  </si>
  <si>
    <t>ASOCIACION DE SUSCRIPTORES DEL ACUEDUCTO DE CHORRO BLANCO DEL MUNICIPIO DE TASCO BOYACÁ</t>
  </si>
  <si>
    <t>COOPERATIVA MULTISERVICIOS ACUAVICA</t>
  </si>
  <si>
    <t>ASOCIACIÓN DE SUSCRIPTORES DEL ACUEDUCTO MULTIVEREDAL EL ROBLE</t>
  </si>
  <si>
    <t>JUNTA DE ACXCION COMUNAL, VEREDA AGUADITA CHIQUITA</t>
  </si>
  <si>
    <t>ASOCIACION DE SUSCRIPTORES DEL ACUEDUCTO DEL VALLE DE SANTO ECCEHOMO</t>
  </si>
  <si>
    <t>ASOCIACION DE USUARIOS DEL ACUEDUCTO VEREDAL MERCEDES ABREGO DEL MUNICIPIO DE GIRARDOTA</t>
  </si>
  <si>
    <t>ASOCIACION DEL ACUEDUCTO MULTIVEREDAL LOMATICA, VEREDAS LA MATA, EL SOCORRO, LA MATICA, Y LOMA DE LOS OCHOA</t>
  </si>
  <si>
    <t>ASOCIACION DE SUSCRIPTORES DEL ACUEDUCTO LA LAJITA DE LA VEREDA LA LAJITA DEL MUNICIPIO DE TUNJA</t>
  </si>
  <si>
    <t>JUNTA DE ACCION COMUNAL VEREDA CHIRAPOTO</t>
  </si>
  <si>
    <t>JUNTAS DE ACCIÓN COMUNAL, VEREDA NARANJAL</t>
  </si>
  <si>
    <t>ASOCIACION DE USUARIOS ACUEDUCTO SAN PEDRO Y SAN LUIS</t>
  </si>
  <si>
    <t>ASOCIACION DE USUARIOS DEL ACUEDUCTO VEREDAL OROTOY, PIO XII, SANTA BARBARA Y EL ENCANTO</t>
  </si>
  <si>
    <t>ASOCIACION DE USUARIOS DEL ACUEDUCTO INTERVEREDAL DE REVENTONES, CORRALEJAS, BOQUERON DE ILO Y VEREDAS ADYACENTES</t>
  </si>
  <si>
    <t>ASOCIACION DE USUARIOS DEL SERVICIO DE AGUA POTABLE DEL ACUEDUCTO DE LAS VEREDAS DE RESGUARDO Y PUEBLO VIEJO DE GUAYABAL DE SIQUIMA CUNDINAMARCA</t>
  </si>
  <si>
    <t>ASOCIACION DE USUARIOS DEL ACUEDUCTO Y/O ALCANTARILLADO VEDSAGUEL</t>
  </si>
  <si>
    <t>ASOCIACION DE SUSCRIPTORES DEL ACUEDUCTO QUEBRADA TENCUA DE LAS VEREDAS CALICHE ARRIBA CALICHE ABAJO SUNUBA GUAQUIRA HATO VIEJO SOCHAQUIRA ABAJO B.NG</t>
  </si>
  <si>
    <t>ASOCIACION DE USUARIOS DE ACUEDUCTO Y SANEAMIENTO BASICO VEREDA CUATRO ESQUINAS DE BERMEO</t>
  </si>
  <si>
    <t>PERSONA JURIDICA</t>
  </si>
  <si>
    <t>ASOCIACION DE USUARIOS DEL ACUEDUCTO RURAL BRISAS DEL PARAMILLO</t>
  </si>
  <si>
    <t>ASOCACION DE USUARIOS DEL ACUEDUCTO RURAL LAS CRUCES</t>
  </si>
  <si>
    <t>ASOCIACION DE USUARIOS DE EL ACUEDUCTO LAS YESCAS</t>
  </si>
  <si>
    <t>ASOCIACION DE PROPIETARIOS Y USUARIOS MONTEBELLO I Y II</t>
  </si>
  <si>
    <t>ASOCIACIÓN  DE  SUSCRIPTORES  DEL ACUEDUCTO DE LAS VEREDAS PRIMERA Y SEGUNDA CHORRERA DEL MUNICIPIO DE SOGAMOSO</t>
  </si>
  <si>
    <t>ASOCIACION  DE USUARIOS ACUEDUCTO Y ALCANTARILLADO CASERIO EL PUENTE</t>
  </si>
  <si>
    <t>ASOCIACION DE SUSCRIPTORES ACUEDUCTO VEREDA RISTA MUNICIPIO DE MOTAVITA</t>
  </si>
  <si>
    <t>ASOCIACION DE USUARIOS DEL ACUEDUCTO MULTIVEREDAL ROMERAL LA MIEL</t>
  </si>
  <si>
    <t xml:space="preserve">JUNTA ADMINISTRADORA ACUEDUCTO PEDREGAL </t>
  </si>
  <si>
    <t>CORPORACIÓN DE SERVICIOS DE ACUEDUCTO Y SANEAMIENTO BASICO DE LA VEREDA SANTO DOMINGO MUNICIPIO DE LEBRIJA DEPARTAMENTO DE SANTANDER</t>
  </si>
  <si>
    <t>ASOCIACION DE USUARIOS DEL ACUEDUCTO DE LA VEREDA SANTA ROSA</t>
  </si>
  <si>
    <t>ASOCIACION  DE SUSCRIPTORES ACUEDUCTO VEREDA LA HOYA</t>
  </si>
  <si>
    <t>ASOCIACIÓN DE USUARIOS DEL ACUEDUCTO DEL CORREGIMIENTO DE IRRA</t>
  </si>
  <si>
    <t>ASOCIACION DE USUARIOS DEL SERVICIO DE ACUEDUCTO DE SAN MIGUIEL Y GUAYABAL DE PATASIA</t>
  </si>
  <si>
    <t>CORPORACION CIVICA VECINOS DE SANTAGUEDA</t>
  </si>
  <si>
    <t>JUNTA ADMINISTRADORA DEL SERVICIO DEL ACUEDUCTO DE EL ALGARROBO Y CASCAJAL DEL MUNICIPIO DE GIGANTE</t>
  </si>
  <si>
    <t>JUNTA ADMINISTRADORA DEL ACUEDUCTO DE TRES ESQUINAS TOLIMA</t>
  </si>
  <si>
    <t>JUNTA ADMINSTRADORA DEL ACUEDUCTO DE LA VEREDA DINA SECTOR RIO BACHE DEL MUNICIPIO DE AIPE</t>
  </si>
  <si>
    <t>ASOCIACION DE USUARIOS DEL ACUEDUCTO VEREDA RETIRO DE BLANCOS Y VEREDA RETIRO DE INDIOS  DEL MUNICIPIO DE CHOCONTA</t>
  </si>
  <si>
    <t>ASOCIACION DE USUARIOS DEL ACUEDUCTO SAN JOSE DEL SECTOR LA MINA Y SAN JOSE</t>
  </si>
  <si>
    <t>ASOCIACION DE SUSCRIPTORES DEL ACUEDUCTO NO. 2 EL CALABAZAL DEL MUNICIPIO DE TURMEQUE DEPARTAMENTO DE BOYACA</t>
  </si>
  <si>
    <t>MUNICIPIO DE SAN JUAN NEPOMUCENO</t>
  </si>
  <si>
    <t>ASOCIACION DE USUARIOS DEL ACUEDUCTO INTERVEREDAL PALOBLANCO Y NUEVE VEREDAS</t>
  </si>
  <si>
    <t>UNIDAD DE SERVICIOS PUBLICOS DOMICILIARIOS DE PISVA</t>
  </si>
  <si>
    <t>ASOCIACION DE USUARIOS DEL ACUEDUCTO RURAL AIRES DEL CAMPO DE TIMBIO CAUCA</t>
  </si>
  <si>
    <t>ASOCIACION DE USUARIOS ACUEDUTO VEREDA LA COMUNIDAD, ESP MUNICIPIO DE AMAGA</t>
  </si>
  <si>
    <t>ASOCIACION DE USUARIOS DEL ACUEDUCTO RURAL LUCIGA ROMERO Y OTRAS</t>
  </si>
  <si>
    <t>EMPRESA COMUNITARIA DE EL CARMEN Y GUAMALITO ADMINISTRACION PUBLICA COOPERATIVA</t>
  </si>
  <si>
    <t>ASOCIACIÓN DE USUARIOS DEL ACUEDUCTO DE LA VEREDA LOS CEDROS  MUNICIPIO DE SAN JERONIMO DEPARTAMENTO DE ANTIOQUIA</t>
  </si>
  <si>
    <t xml:space="preserve">ASOCIACION DE USUARIOS DEL ACUEDUCTO LAS PALMAS DE LAS VEREDAS RAMBLA Y VANCOUVER </t>
  </si>
  <si>
    <t>ASOCIACION DE USUARIOS DEL ACUEDUCTO DE LA VEREDA GUASIMALES</t>
  </si>
  <si>
    <t>ASOCIACIÓN DE USUARIOS DEL ACUEDUCTO "EL RUISITO" DE LAS VEREDAS BRASIL Y OTRAS</t>
  </si>
  <si>
    <t>ASOCIACION DE SUSCRIPTORES DEL ACUEDUCTO SAN ANTONIO NORTE</t>
  </si>
  <si>
    <t>ASOCIACION DE USUARIOS DEL ACUEDUCTO PUERTO VENUS</t>
  </si>
  <si>
    <t>ASOCIACION DE USUARIOS DEL ACUEDUCTO DE TIMBA CAUCA</t>
  </si>
  <si>
    <t>ASOCIACION DE USUARIOS DEL ACUEDUCTO VEREDA PUEBLITO DE LOS SANCHEZ</t>
  </si>
  <si>
    <t>ASOCIACION DE USUARIOS DEL ACUEDUCTO ANTIGUO DE PUEBLO NUEVO DE SANTIVAR DEL MUNICIPIO DE SAN ANTONIO DEL TEQUENDAMA</t>
  </si>
  <si>
    <t>ASOCIACION DE SUSCRIPTORES DEL ACUEDUCTO PEÑA NEGRA Y EL RETIRO DE LAS VEREDAS PALOCAIDO Y LLANO VERDE DEL MUNICIPIO DE UMBITA</t>
  </si>
  <si>
    <t>MUNICIPIO  DE RONDON</t>
  </si>
  <si>
    <t>ASOCIACIÓN DE USUARIOS DEL ACUEDUCTO REGIONAL DE LA VEREDA PUNTA GRANDE GUACHETA</t>
  </si>
  <si>
    <t>ASOCIACION JUNTA ADMINISTRADORA DE AGUAS DEL SECTOR LAS BRISAS</t>
  </si>
  <si>
    <t>ASOCIACION DE AFILIADOS DEL ACUEDUCTO RURAL VEREDA DE LA TRINIDAD</t>
  </si>
  <si>
    <t>ACUEDUCTO RURAL RINCONES Y OTRAS</t>
  </si>
  <si>
    <t>ASOCIACION JUNTA ADMINISTRADORA DEL ACUEDUCTO COMUNITARIO DE GALLEGO</t>
  </si>
  <si>
    <t xml:space="preserve">ASOCIACION JUNTA ADMINISTRADORA DEL ACUEDUCTO COMUNITARIO DE MOLINEROS DEL MUNICIPIO DE SABANALARGA </t>
  </si>
  <si>
    <t>ASOCIACION DE USUARIOS SUSCRIPTORES DEL ACUEDUCTO COMUNITARIO DE CIPACOA-EL MORRO-BAJO OSTION Y JURUCO</t>
  </si>
  <si>
    <t>JUNTA ADMINISTRADORA DE SERVICIOS PUBLICOS FORTALECILLAS  DEL CORREGIMIENTO DE FORTALECILLA MUNICIPIO DE NEIVA</t>
  </si>
  <si>
    <t xml:space="preserve">ASOCIACION DE USUARIOS DEL ACUEDUCTO DE LA VEREDA QUEBRADA GRANDE DEL MUNICIPIO DE SAN ANTONIO DEL TEQUENDAMA DEPARTAMENTO DE CUNDINAMARCA </t>
  </si>
  <si>
    <t>JUNTA ADMINISTRADORA DEL ACUEDUCTO ACOMUNAL DE PITAL DE MEGUA DEL MUNICIPIO DE BARANOA</t>
  </si>
  <si>
    <t xml:space="preserve">ASOCIACION DE USUARIOS SUSCRIPTORES DEL ACUEDUCTO,ALCANTARILLADO Y ASEO COMUNITARIO DEL CORREGIMIENTO DE  DE AGUADA DE CARACOLI </t>
  </si>
  <si>
    <t>ASOCIACION DE USUARIOS SUSCRIPTORES DEL ACUEDUCTO ALCANTARILLADO Y ASEO COMUNITARIO DEL CORREGIMIENTO DE PUERTO GIRALDO MUNICIPIO DE PONEDERA</t>
  </si>
  <si>
    <t>ASOCIACION ADMINISTRADORA DEL ACUEDUCTO COMUNITARIO DE PALMAR DE CANDELARIA</t>
  </si>
  <si>
    <t>ASOCIACION DE USUARIOS SUSCRIPTORES DEL ACUEDUCTO ALCANTARILLADO Y ASEO COMUNITARIO DE ROTINET MUNICIPIO DE REPELON DEPARTAMENTO DEL ATLANTICO</t>
  </si>
  <si>
    <t>ASOCIACION DE USUARIOS SUSCRIPTORES DEL ACUEDUCTO,ALCANTARILLADO Y ASEO COMUNITARIO DEL CORREGIMIENTO DE ISABEL LOPEZ</t>
  </si>
  <si>
    <t>ASOCIACION DE USUARIOS DEL ACUEDUCTO DE PASONIVEL</t>
  </si>
  <si>
    <t>Asociación Junta Administradora de Acueducto y Alcantarillado de la Vereda Peñas Negras Corregimiento Santa Inés del Municipio de Yumbo Departamento d</t>
  </si>
  <si>
    <t>ASOCIACION DE USUARIOS DEL ACUEDUCTO Y/O ALCANTARILLADO DE LA VEREDA POPALITO -ASUAP-</t>
  </si>
  <si>
    <t>ASOCIACION DE USUARIOS DEL ACUEDUCTO Y/O ALCANTARILLADO DE EL PARAISO CORREGIMIENTO DE EL HATILLO, MUNICIPIO DE BARBOSA, DEPARTAMENTO DE ANTIOQUIA</t>
  </si>
  <si>
    <t>ASOCIACION DE USUARIOS SUSCRIPTORES DEL ACUEDUCTO, ALCANTARILLADO Y ASEO COMUNITARIO DELCORREGIMIENTO DE LA PEÑA</t>
  </si>
  <si>
    <t>JUNTA ADMINISTRADORA ACUEDUCTO COMUNAL DE CUATRO BOCAS</t>
  </si>
  <si>
    <t>ASOCIACION DE USUARIOS DEL ACUEDUCTO, ALCANTARILLADO Y ASEO DEL CORREGIMIENTO DE COLOMBIA, MUNICIPIO DE SABANALARGA</t>
  </si>
  <si>
    <t>JUNTA ADMINISTRADORA DEL ACUEDUCTO COMUNAL DE LA VEREDA DE SAN PABLO</t>
  </si>
  <si>
    <t xml:space="preserve">ASOCIACION DE SUSCRIPTORES DEL SERVICIO DE ACUEDUCTO VEREDA SAN AGUSTIN DEL MUNICIPIO DE ANOLAIMA </t>
  </si>
  <si>
    <t>ACUEDUCTO COMUNAL DE ARROYO DE PIEDRA DEL MUNICIPIO DE LURUACO</t>
  </si>
  <si>
    <t>MUNICIPIO DE VIGIA DEL FUERTE</t>
  </si>
  <si>
    <t>UNIDAD MUNICIPAL DE SERVICIOS PUBLICOS MUNICIPIO DE BERBEO</t>
  </si>
  <si>
    <t>OFICINA DE SERVICIOS PÚBLICOS MUNICIPIO DE BOAVITA</t>
  </si>
  <si>
    <t xml:space="preserve">UNIDAD DE SERVICIOS PUBLICOS DEL MUNICIPIO DE SOCOTA </t>
  </si>
  <si>
    <t>UNIDAD DE SERVICIOS PUBLICOS DOMICILIARIOS  DE MACARAVITA</t>
  </si>
  <si>
    <t>ALCALDIA MUNICIPAL ALPUJARRA TOLIMA</t>
  </si>
  <si>
    <t>UNIDAD DE SERVICIOS PUBLICOS DOMICILIARIOS DEL MUNICIPIO DE LA VICTORIA</t>
  </si>
  <si>
    <t>ASOCIACION DE SUSCRIPTORES DEL ACUEDUCTO DE LA VEREDA SAN ANTONIO</t>
  </si>
  <si>
    <t>ASOCIACIÓN DE AFILIADOS DEL ACUEDUCTO DE LA CONCEPCIÓN DEL MUNICIPIO DE QUEBRADANEGRA</t>
  </si>
  <si>
    <t>MUNICIPIO DE CHIVATA</t>
  </si>
  <si>
    <t xml:space="preserve">ASOCIACION DE USUARIOS DEL SERVICIO DE ACUEDUCTO DE LAS VEREDAS LAS MERCEDES, SAN AGUSTIN, SAN PABLO, PARTE ALTA DE SAN JOSE Y BAQUERO </t>
  </si>
  <si>
    <t>ASOCIACION DE USUARIOS DEL ACUEDUCTO VEREDA PUEBLITO DE SAN JOSE</t>
  </si>
  <si>
    <t>EMPRESA DE SERVICIOS PUBLICOS DOMICILIARIOS DE ALBANIA S.A E.S.P</t>
  </si>
  <si>
    <t>ASOCIACION DE SUSCRIPTORES ACUEDUCTO VEREDA HORNILLAS</t>
  </si>
  <si>
    <t>EMPRESA PUBLICA DE ALCANTARILLADO DE SANTANDER S.A. E.S.P.</t>
  </si>
  <si>
    <t xml:space="preserve">ASOCIACION DE USUARIOS DEL ACUEDUCTO RURAL DE LA VEREDA VANCOUVER LA RAMBLA PARTE ALTA </t>
  </si>
  <si>
    <t>ASOCIACION DE SUSCRIPTORES DEL ACUEDUCTO VEREDA LA PRADERA</t>
  </si>
  <si>
    <t>ASOCIACION DE SUSCRIPTORES DEL ACUEDUCTO AGUAS CLARAS DEL MUNICIPIO DE TURMEQUE DEPARTAMENTO DE BOYACA</t>
  </si>
  <si>
    <t>ASOCIACION DE SUSCRIPTORES ACUEDUCTO PAJAS BLANCAS VEREDA JOYAGUA DEL MUNICIPIO DE TURMEQUE DEPARTAMENTO DE BOYACA</t>
  </si>
  <si>
    <t>ASOCIACION DE SUSCRIPTORES DEL ACUEDUCTO LA GRANJA NUMERO TRES DE LAS VEREDAS DE POZO NEGRO JARAQUIRA Y CENTRO DEL MUNICIPIO DE TURMEQUE BOYACA</t>
  </si>
  <si>
    <t xml:space="preserve">ADMINISTRACION PUBLICA  COOPERATIVA  DE MAJAGUAL  - COOASEO </t>
  </si>
  <si>
    <t>ASOCIACION DE SUSCRIPTORES DEL ACUEDUCTO Y ALCANTARILLADO DE LA JUNTA ADMINISTRADORA DEL CORREGIMIENTO DE NARIÑO MUNICIPIO DE CALDAS</t>
  </si>
  <si>
    <t>UNIDAD ADMINISTRADORA DE LOS SERVICIOS PUBLICOS DOMICILIARIOS DE CALDAS - BOYACA</t>
  </si>
  <si>
    <t>ASOCIACIÓN DE SUSCRIPTORES DEL ACUEDUCTO ALCANTARILLADO Y SANEAMIENTO BASICO DE PALERMO MUNICIPIO DE PAIPA DEPARTAMENTO DE BOYACA</t>
  </si>
  <si>
    <t>EMPRESA DE SERVICIOS PUBLICOS DE ACUEDUCTO DE  BARRANCO DE LOBA-BOLIVAR</t>
  </si>
  <si>
    <t>ASOCIACION DE SUSCRIPTORES ACUEDUCTO RIO DE PIEDRAS SAN ANTONIO Y RESGUARDO SANTA TERESA</t>
  </si>
  <si>
    <t>ASOCIACION DE SUSCRIPTORES DEL ACUEDUCTO LA COLONIA</t>
  </si>
  <si>
    <t>COOPERATIVA DE ACUEDUCTO LOS CEDROS TAMBO</t>
  </si>
  <si>
    <t>ASOCIACION DE USUARIOS DEL ACUEDUCTO MULTIVEREDAL DEL MUNICIPIO DE EBEJICO</t>
  </si>
  <si>
    <t xml:space="preserve">Asociación de usuarios del Acueducto de las veredas La Esmeralda, Montelargo, San Jerónimo, Milán y Limonal del municipio de Anolaima </t>
  </si>
  <si>
    <t>ASOCIACION DE SUSCRIPTORES DEL ACUEDUCTO REGIONAL CUEVA LA ANTIGUA DE LAS VEREDAS JOYAGUA, GUANZAQUE, JARAQUIRA, CHINQUIRA, PASCATA MUNICIPIO TURMEQUE</t>
  </si>
  <si>
    <t>MUNICIPIO DE MARGARITA</t>
  </si>
  <si>
    <t>ASOCIACION DE SUSCRIPTORES DEL ACUEDUCTO SECTOR VARGUITAS Y CENTRO</t>
  </si>
  <si>
    <t>ASOCIACION DE SUSCRIPTORES DEL ACUEDUCTO DE LAS VEREDAS DEL MOLINO LA MESA Y CASABLANCA DE MUNICIPIO DE CHIQUINQUIRA</t>
  </si>
  <si>
    <t>EMSERCOTA S.A.  E.S.P.</t>
  </si>
  <si>
    <t xml:space="preserve">JUNTA ADMINISTRADORA DEL ACUEDUCTO REGIONAL  VEGALARGA DEL MUNICIPIO DE NEIVA DEPARTAMENTO HUILA </t>
  </si>
  <si>
    <t xml:space="preserve">ASOCIACION ACUEDUCTO LOS OCOBOS </t>
  </si>
  <si>
    <t>ASOCIACIONDE USUARIOS DEL ACUEDUCTO DE INTEGRACION DE LAS VEREDAS DE LA INSPECCION DE PADILLA EL COLEGIO DEPARTAMENTO DE CUNDINAMARCA</t>
  </si>
  <si>
    <t xml:space="preserve">ASOCIACION DE USUARIOS DEL ACUEDUCTO VEREDAL VEREDA LOS CAMPOS </t>
  </si>
  <si>
    <t>ASOCIACION DE USUARIOS DEL ACUEDUCTO LA MARIA PARTE BAJA Y LAS ANGUSTIAS</t>
  </si>
  <si>
    <t>ASOCIACION DE SUSCRIPTORES DEL SERVICIO DE ACUEDUCTO DE LA MASATA</t>
  </si>
  <si>
    <t>ASOCIACIÓN DE USUARIOS DEL SERVICIO DE ACUEDUCTO DE LA VEREDA RINCÓN SANTO DEL MUNICIPIO DE ZIPACÓN</t>
  </si>
  <si>
    <t xml:space="preserve">ASOCIACION DE USUARIOS DEL ACUEDUCTO VEREDAL LA CAPILLA LAGUNA VERDE SAN MIGUEL E.S.P. </t>
  </si>
  <si>
    <t>ASOCIACION DE SUSCRIPTORES DEL ACUEDUCTO PARROQUIA VIEJA MUNICIPIO DE VENTAQUEMADA</t>
  </si>
  <si>
    <t>ASOCIACION DE SUSCRIPTORES DEL ACUEDUCTO SAN MIGUEL MUNICIPIO DE COMBITA</t>
  </si>
  <si>
    <t>ASOCIACION DE SUSCRIPTORES DEL ACUEDUCTO DE LA VEREDA SANTA LUCIA DEL MUNICIPIO DE DUITAMA</t>
  </si>
  <si>
    <t>EMPRESA COMUNITARIA DE SERVICIOS PUBLICOS DE ACUEDUCTO Y ALCANTARILLADO DE LA TRINIDAD</t>
  </si>
  <si>
    <t>ASOCIACION DE SUSCRIPTORES DEL ACUEDUCTO SECTOR CENTRO DE LA VEREDA SIRATA DEL MUNICIPIO DE DUITAMA</t>
  </si>
  <si>
    <t xml:space="preserve">ASOCIACION DE USUARIOS DEL SERVICIO DE ACUEDUCTO DE LA PARTE ALTA Y BAJA DE LA VEREDA PALOQUEMAO DEL MUNICIPIO DE ZIPACÓN </t>
  </si>
  <si>
    <t>ASOCIACION DE USUARIOS DEL ACUEDUCTO DE LAS VEREDAS LA LAGUNA SOCUATA Y GUSVITA DEL MUNICIPIO DE TIBIRITA DEPARTAMENTO DE CUNDINAMARCA</t>
  </si>
  <si>
    <t>ASOCIACION DE USUARIOS DEL ACUEDUCTO LA ESPERANZA VEREDA ANTIOQUIA DEL MUNICIPIO DE EL COLEGIO</t>
  </si>
  <si>
    <t>EMPRESA MUNICIPAL DE SERVICIOS PUBLICOS DOMICILIARIOS "AGUAS DEL CAGUAN S.A. ESP MIXTA"</t>
  </si>
  <si>
    <t>JUNTA ADMINISTRADORA DEL ACUEDUCTO URBANO MUNICIPAL DE LA CAPILLA-BOYACA</t>
  </si>
  <si>
    <t>ASOCIACION DE USUARIOS DEL ACUEDUCTO LOS GUADUALES VEREDA EL PARAISO</t>
  </si>
  <si>
    <t>ASOCIACION DE USUARIOS DEL SERVICIO DE AGUA POTABLE Y ALCANTARILLADO DE EL QUEREMAL</t>
  </si>
  <si>
    <t>ASOCIACION DE SUSCRIPTORES DEL ACUEDUCTO DE LA VEREDA GUANTO GAMEZA BOYACA</t>
  </si>
  <si>
    <t>ASOCIACION DE SUSCRIPTORES DEL ACUEDUCTO PEDERNALES DE LA VEREDA EL PALMAR ALTO CALDAS BOYACA</t>
  </si>
  <si>
    <t>CORPORACIÓN DE SERVICIOS PÚBLICOS DE ACUEDUCTO ALCANTARILLADO Y ASEO</t>
  </si>
  <si>
    <t>CORPORACION ADMINISTRADORA DE ACUEDUCTO VEREDA SANTA ROSA BAJA MUNICIPIO DE BARBOSA, SANTANDER</t>
  </si>
  <si>
    <t>ASOCIACION DE USUARIOS DE ACUEDUCTO LA ESPERANZA</t>
  </si>
  <si>
    <t xml:space="preserve">ASOCIACION DE SUSCRIPTORES DEL ACUEDUCTO LAS HUERTAS DEL MUNICIPIO DE TURMEQUE </t>
  </si>
  <si>
    <t xml:space="preserve">ASOCIACION DE USUARIOS DEL ACUEDUCTO COMUNITARIO VEREDA BRASIL BAJO Y ANTIOQUIA Y SECTOR REBANARIO </t>
  </si>
  <si>
    <t>ADMINISTRACION PUBLICA COOPERATIVA DE SERVICIOS PUBLICOS INTEGRALES DEL GUAVIO</t>
  </si>
  <si>
    <t>JUNTA ADMINISTRADORA DEL SERVICIO DE ACUEDUCTO Y ALCANTARILLADO DEL CORREGIMIENTO DEL CAGUAN MPIO DE NEIVA</t>
  </si>
  <si>
    <t>ASOCIACION DE USURIOS DEL ACUEDUCTO REGIONAL DE LAS VEREDAS NORUEGA BAJA SUBIA ALTA Y SUBIA ORIENTAL</t>
  </si>
  <si>
    <t>JUNTA DE ACCION COMUNAL BARRIO MONTECARLO ALTO</t>
  </si>
  <si>
    <t>AGUAS DE SAN NICOLAS S.A.  E.S.P.</t>
  </si>
  <si>
    <t>EMPRESAS PÚBLICAS DE LA PINTADA S.A.  E.S.P.</t>
  </si>
  <si>
    <t>CORPORACION DE ASOCIOACIONES COMUNITARIAS UNIDAS POR LAS AGUAS DE LA QUEBRADA EL SILENCIO</t>
  </si>
  <si>
    <t xml:space="preserve">ASOCIACION DE USUARIOS DEL ACUEDUCTO RURAL MISIONES </t>
  </si>
  <si>
    <t>ASOCIACION DE SUSCRIPTORES DEL ACUEDUCTO MULTIVEREDAL SAN ANTONIO ONG</t>
  </si>
  <si>
    <t>JUNTA DE ACCION COMUNAL  DEL BARRIO DOCE DE OCTUBRE DE VILLAVICENCIO</t>
  </si>
  <si>
    <t>ACUEDUCTO COMUNAL DE ARROYO NEGRO</t>
  </si>
  <si>
    <t>ASOCIACION DE SUSCRIPTORES DEL ACUEDUCTO EL ROCIO</t>
  </si>
  <si>
    <t>ASOCIACION DE USUARIOS DEL ACUEDUCTO SIERRALTA CHUSCALITO ALTAMONTE Y MONTICELO</t>
  </si>
  <si>
    <t>ASOCIACION DE USUARIOS DEL SERVICIO DE AGUA POTABLE Y ALCANTARILLADO DE LA VEREDA ARCADIA</t>
  </si>
  <si>
    <t>ASOCIACIÓN ACUEDUCTO REGIONAL</t>
  </si>
  <si>
    <t xml:space="preserve">ASOCIACION DE USUARIOS DEL ACUEDUCTO RURAL REBOSADERO EL PARAISO SANTA CECILIA </t>
  </si>
  <si>
    <t xml:space="preserve">ASOCIACION DE USUARIOS DEL SERVICIO DE AGUA POTABLE Y ALCANTARILLADO DE LA VEREDA EL CARMELO </t>
  </si>
  <si>
    <t xml:space="preserve">JUNTA DE ACUEDUCTO BELLAVISTA CENTRO VEREDA VANCOUVER </t>
  </si>
  <si>
    <t>EMPRESA DE ACUEDUCTO ALCANTARILLADO Y ASEO DE BAHIA SOLANO S.A E.S.P</t>
  </si>
  <si>
    <t>JUNTA DE ACCION COMUNAL ACUEDUCTO LA SABANA VILLA DE LEYVA</t>
  </si>
  <si>
    <t>ASOCIACION DE USUARIOS DE LOS SERVICIOS PUBLICOS DE AGUA POTABLE ALCANTARILLADO Y ASEO DE LA ZONA URBANA DEL CORREGIMIENTO PURACE</t>
  </si>
  <si>
    <t>EMPRESA DE SERVICIOS PUBLICOS DOMICILIARIOS DE TALAIGUA NUEVO S.A</t>
  </si>
  <si>
    <t>ASOCIACION DE USUARIOS DEL ACUEDUCTO DE LA VEREDA ENTRERIOS</t>
  </si>
  <si>
    <t>JUNTA ADMINISTRATIVA ACUEDUCTO BARRIO SAN DIEGO</t>
  </si>
  <si>
    <t>ASOCIACION DE USUARIOS DEL ACUEDUCTO RURAL EL ARRACACHAL DE LA VEREDA ARRACACHAL</t>
  </si>
  <si>
    <t>EMPRESA SOLIDARIA DE SERVICIOS PUBLICOS DE MONGUI</t>
  </si>
  <si>
    <t>ASOCIACION DE SUSCRIPTORES DEL ACUEDUCTO LA COMUNIDAD DE LA VEREDA RESGUARDO OCCIDENTE DEL MUNICIPIO DE RAQUIRA DEPARTAMENTO DE BOYACA</t>
  </si>
  <si>
    <t>ASOCIACION DE USUARIOS DEL SERVICIO DE AGUA POTABLE DE LA VEREDA LIMONAL GUADITA DEL MUNICIPIO DE SUAREZ DEPARTAMENTO DEL TOLIMA</t>
  </si>
  <si>
    <t>EMPRESAS PUBLICAS DE VEGACHI S.A. E.S.P.</t>
  </si>
  <si>
    <t xml:space="preserve"> EMPRESA DE SERVICIOS PUBLICOS DOMICILIARIOS DE CARACOLI S.A  E.S.P.</t>
  </si>
  <si>
    <t>ASOCIACION ACUEDUCTO LA ANTIGUA</t>
  </si>
  <si>
    <t>ASOCIACION DE USUARIOS DEL ACUEDUCTO DEL CORREGIMIENTO EL HORMIGUERO ASOHORMIGUERO ESP</t>
  </si>
  <si>
    <t>ASOCIACION DESUSCRIPTORES DEL SERVICIO DE AGUA POTABLE DE LA VEREDA LAS DELICIAS Y BARRIO SANTA TERESA, MUNICIPIO DE SIBATE, DEPARTAMENTO DE CUNDINAMA</t>
  </si>
  <si>
    <t>AGUAS DE  LA SABANA DE BOGOTA S.A.  E.S.P.</t>
  </si>
  <si>
    <t>EMPRESAS PUBLICAS DE HISPANIA S.A. E.S.P.</t>
  </si>
  <si>
    <t>EMPRESA DE SERVICIOS PUBLICOS DOMICILIARIOS DEL MUNICIPIO DE  LIBORINA S.A. E.S.P.</t>
  </si>
  <si>
    <t>EMPRESA DE SERVICIOS PUBLICOS DOMICILIARIOS DEL MUNICIPIO DE CISNEROS S.A. E.S.P.</t>
  </si>
  <si>
    <t>ASOCIACION DE USUARIOS DEL ACUEDUCTO RURAL VEREDAS UNIDAS ARMERO GUAYABAL</t>
  </si>
  <si>
    <t>MUNICIPIO SAN JUANITO META</t>
  </si>
  <si>
    <t>ASOCIACION DE USUARIOS DE SERVICIOS COLECTIVOS DE SANTAGUEDA</t>
  </si>
  <si>
    <t>JUNTA DE ACCION COMUNAL CORREGIMIENTO DE GUACHINTE MUNICIPIO DE JAMUNDI</t>
  </si>
  <si>
    <t>ASOCIACION DE SUSCRIPTORES DEL ACUEDUCTO EL ROBLE ALTO DEL MUNICIPIO DE VILLA DE LEYVA DEPARTAMENTO DE BOYACA</t>
  </si>
  <si>
    <t>ADMINISTRACION PUBLICA COOPERATIVA AGUA AZUL A.A.A. LA ESPERANZA</t>
  </si>
  <si>
    <t>COOPERATIVA ADMINISTRADORA DE SERVICIOS PUBLICOS DE VERSALLES "CAMINO VERDE"</t>
  </si>
  <si>
    <t>EMPRESA DE ACUEDUCTO ALCANTARILLADO Y ASEO DE MANI  S.A.  E.S.P.</t>
  </si>
  <si>
    <t>ASOCIACION COMUNITARIA ADMINISTRADORA DEL ACUEDUCTO DE QUEBRADA GRANDE DEL MUNICIPIO DE LA UNION</t>
  </si>
  <si>
    <t>ASOCIACION DE USUARIOS DE LOS SERVICIOS PUBLICOS DE ACUEDUCTO, ALCANTARILLADO Y ASEO DEL CORREGIMIENTO DE VALENCIA-SUCRE</t>
  </si>
  <si>
    <t>JUNTA DE ACCION COMUNAL GALDAMEZ</t>
  </si>
  <si>
    <t>ADMINISTRACION PUBLICA COOPERATIVA DE SERVICIOS PUBLICOS DOMICILIARIOS DE ACUEDUCTO, ALCANTARILLADO Y ASEO DE BUESACO</t>
  </si>
  <si>
    <t>ASOCIACION DE SUSCRIPTORES DEL ACUEDUCTO REGIONAL DE MURCIA</t>
  </si>
  <si>
    <t>AGUA DE LOS PATIOS S.A. E.S.P.</t>
  </si>
  <si>
    <t>ADMINISTRACION PUBLICA COOPERATIVA EMPRESA DE SERVICIOS PUBLICOS DEL RIO E.S.P.</t>
  </si>
  <si>
    <t xml:space="preserve">ASOCIACION DE USUARIOS DE ACUEDUCTO Y SANEAMIENTO BASICO VEREDA PUEBLO VIEJO SECTOR LA JOYA SABANALARGA </t>
  </si>
  <si>
    <t>ASOCIACION DE SUSCRIPTORES DEL ACUEDUCTO LOS ARAYANES DE LA VEREDA TORRES DE SAN PEDRO DEL MUNICIPIO DE RAQUIRA</t>
  </si>
  <si>
    <t>EMPRESA DE SERVICIOS PUBLICOS DE TENJO S.A. E.S.P.</t>
  </si>
  <si>
    <t>ASOCIACIÓN DE USUARIOS DEL ACUEDUCTO VEREDAL ALTO DE LA CRUZ</t>
  </si>
  <si>
    <t>AGUAS DE HELICONIA SA ESP</t>
  </si>
  <si>
    <t>COOPERATIVA DE SERVICIOS PUBLICOS REGIONAL DE MOÑITOS</t>
  </si>
  <si>
    <t xml:space="preserve">EMPRESAS PUBLICAS MUNICIPALES DE SIBATE  S.C.A.  E.S.P </t>
  </si>
  <si>
    <t>EMPRESA REGIONAL DE ADMINISTRACION PUBLICA COOPERATIVA COMUNITARIA DE SERVICIOS PUBLICOS DOMICILIARIOS DE ACUEDUCTO, ALCANTARILLADO Y ASEO AGUAS DEL SINU A.P.C.</t>
  </si>
  <si>
    <t>EMPRESA DE ACUEDUCTO, ALCANTARILLADO Y ASEO DE CAMPOALEGRE SOCIEDAD ANONIMA EMPRESA DE SERVICIOS PUBLICOS</t>
  </si>
  <si>
    <t>JUNTA ADMINISTRADORA DEL ACUEDUCTO Y ALCANTARILLADO RURAL DE LA LOCALIDAD DE DOS CAMINOS MUNICIPIO DE GUALMATAN</t>
  </si>
  <si>
    <t>EMPRESAS PUBLICAS DE RIVERA S.A. E.S.P.</t>
  </si>
  <si>
    <t>GISCOL SOCIEDAD ANÓNIMA EMPRESA DE SERVICOS PÚBLICOS</t>
  </si>
  <si>
    <t>EMPRESA DE SERVICIOS PUBLICOS DE SAN JOSE DE FRAGUA S.A. E.S.P</t>
  </si>
  <si>
    <t xml:space="preserve">ASOCIACION DE SUSCRIPTORES DEL SERVICIO DE ACUEDUCTO DE VALDEPEÑA VEREDA MERCADILLO SECTORES POMARROSO CAMBULOS Y TENDIDO DEL MUNICIPIO DE PANDI </t>
  </si>
  <si>
    <t>AGUAS DEL BAUDO S.A. ESP.</t>
  </si>
  <si>
    <t>ASOCIACION JUNTA ADMINISTRADORA ACUEDUCTO BARRIO ANGOSTURAS</t>
  </si>
  <si>
    <t>EMPRESA PUEBLORRIQUEÑA DE ACUEDUCTO, ALCANTARILLADO Y ASEO S.A.  E.S.P</t>
  </si>
  <si>
    <t>ENTIDAD DESCENTRALIZADA TERRITORIAL MIXTA EMBOLIVAR SA ESP</t>
  </si>
  <si>
    <t>EMPRESA DE SERVICIOS PUBLICOS DE EL TARRA - NORTE DE SANTANDER</t>
  </si>
  <si>
    <t>ASOCIACION DE SUSCRIPTORES DEL ACUEDUCTO EL ARROYITO DEL MUNICIPIO DE VIRACACHA</t>
  </si>
  <si>
    <t>ASOCIACION DE SUSCRIPTORES DE PRO-ACUEDUCTO DE LA VEREDA CAROS SECTOR EL GAQUE – AGUAREGADA DEL MUNICIPIO DE VIRACACHA</t>
  </si>
  <si>
    <t>ASOCIACION DE SUSCRIPTORES DEL ACUEDUCTO DE LA VEREDA CAROS Y GALINDOS DEL MUNICIPIO DE VIRACACHA</t>
  </si>
  <si>
    <t>EMPRESAS PUBLICAS DE TERUEL SOCIEDAD ANONIMA EMPRESA DE SERVICIOS PUBLICOS</t>
  </si>
  <si>
    <t>ASOCIACION DE USUARIOS DEL ACUEDUCTO DEL CORREGIMIENTO DE CHIMILA</t>
  </si>
  <si>
    <t>ALCALDIA DE PALOCABILDO</t>
  </si>
  <si>
    <t>UNIDAD DE SERVICIOS PUBLICOS DOMICILIARIOS DE CHIQUIZA</t>
  </si>
  <si>
    <t xml:space="preserve">MUNICIPIO DE TURBANA </t>
  </si>
  <si>
    <t>MUNICIPIO DE PALESTINA HUILA</t>
  </si>
  <si>
    <t>UNIDAD ADMINISTRATIVA ESPECIAL DE SERVICIOS PUBLICOS</t>
  </si>
  <si>
    <t>MUNICIPIO DE BOJAYA</t>
  </si>
  <si>
    <t>MUNICIPIO DE MOMPOS</t>
  </si>
  <si>
    <t>ASOCIACION DE USUARIOS DEL ACUEDUCTO Y ALCANTARILLADO CORREGIMIENTO ALFONSO LOPEZ</t>
  </si>
  <si>
    <t>ASOCIACION DE SUSCRIPTORES DEL ACUEDUCTO AGUA CLARA  DE LA VEREDA FORAQUIRA DEL MUNICIPIO DE JENESANO</t>
  </si>
  <si>
    <t>ASOCIACION DE SUSCRIPTORES DEL ACUEDUCTO SANTA LUCIA  DE LA VEREDA APOSENTOS MUNICIPIO DE NUEVO COLON</t>
  </si>
  <si>
    <t>ACUEDUCTO CENTRAL VEREDA QUEBRADA GRANDE ALTO DE VIVAS</t>
  </si>
  <si>
    <t>INGENIERIA &amp; MULTISOLUCIONES E.S.P. S.A.</t>
  </si>
  <si>
    <t>EMPRESAS PUBLICAS DE VALDIVIA ANTIOQUIA S.A. E.S.P</t>
  </si>
  <si>
    <t>ASOCIACIÓN DE USUARIOS DEL SERVICIO DE ACUEDUCTO Y ALCANTARILLADO DE LA VEREDA DE  EL VOLCAN DEL  MUNICIPIO DE LA CALERA DEPARTAMENTO DE CUNDINAMARCA</t>
  </si>
  <si>
    <t>ASOCIACION DE USUARIOS DEL ACUEDUCTO Y ALCANTARILLADO DEL CORREGIMIENTO DE MESOPOTAMIA</t>
  </si>
  <si>
    <t>OPTIMA DE URABA S.A. E.S.P.</t>
  </si>
  <si>
    <t>ASOCIACION COMUNITARIA DE ACUEDUCTO NUEVO ORIENTE</t>
  </si>
  <si>
    <t>EMPRESAS PUBLICAS EL HOBO SOCIEDAD ANONIMA EMPRESA DE SERVICIOS PUBLICOS</t>
  </si>
  <si>
    <t>AGUAS REGIONALES EPM S.A E.S.P</t>
  </si>
  <si>
    <t>ASOCIACION DE SUSCRIPTORES DEL  ACUEDUCTO DEL  SECTOR APOSENTOS  VEREDA TRAS DEL ALTO MUNICIPIO DE TUNJA</t>
  </si>
  <si>
    <t>ADMINISTRACION PUBLICA COOPERATIVA SERVIR AAA</t>
  </si>
  <si>
    <t>EMPRESA DE DISTRIBUCION DE AGUA POTABLE, ALCANTARILLADO Y ASEO DEL CARMEN DE APICALA S.A.  E.S.P.</t>
  </si>
  <si>
    <t>JUNTA DE ACCION COMUNAL DE LA VEREDA EL VIRUDO DEL MUNICIPIO DE BAJO BAUDO</t>
  </si>
  <si>
    <t>JUNTA DE ACCIÓN COMUNAL DE LA VEREDA DE SAN AGUSTÍN DE TERRÓN</t>
  </si>
  <si>
    <t>ASOCIACION DE SUSCRIPTORES ACUEDUCTO REGIONAL AGUA BLANCA DEL MUNICIPIO DE JENESANO DEPARTAMENTO DE BOYACA</t>
  </si>
  <si>
    <t>COOPERATIVA DEL ACUEDUCTO REGIONAL DE RIO CHIQUITO</t>
  </si>
  <si>
    <t>EMPRESAS PUBLICAS DE AMAGA  S.A.   E.S.P.</t>
  </si>
  <si>
    <t>ASOCIACION DE USUARIOS DEL SERVICIO DE AGUA POTABLE DE LA VEREDA LA GLORA - EL RECODO</t>
  </si>
  <si>
    <t>ASOCIACION DE USUARIOS DEL ACUEDUCTO DEL CORREGIMIENTO DE ANAIME</t>
  </si>
  <si>
    <t>ASOCIACION DE USUARIOS DEL ACUEDUCTO DE INTEGRACIÓN VEREDAS ANTIOQUEÑITA PARAISO MUNICIPIO DE EL COLEGIO</t>
  </si>
  <si>
    <t>ASOCIACION DE USUARIOS DEL ACUEDUCTO DE LA VEREDA SANTA MARTA SECTOR BELLA VISTA  DEL MUNICIPIO DE EL COLEGIO</t>
  </si>
  <si>
    <t>ASOCIACION DE SUSCRIPTORES DEL ACUEDUCTO CHORRO DEL MUNICIPIO DE COMBITA DEPARTAMENTO DE BOYACÁ</t>
  </si>
  <si>
    <t>ASOCIACION DE SUSCRIPTORES DEL ACUEDUCTO DE HORMEZAQUE</t>
  </si>
  <si>
    <t>EMPRESA COMUNITARIA ACUEDUCTO RURAL EL PALMAR</t>
  </si>
  <si>
    <t>ASOCIACION DE USUARIOS ACUEDUCTO VEREDA ZUMBICO</t>
  </si>
  <si>
    <t>ASOCIACION DE USUARIOS DE SERVICIO DE ALCANTARILLADO Y ACUEDUCTO DE LA VEREDA LA ODISEA</t>
  </si>
  <si>
    <t>ASOCIACION COMUNITARIA DE SERVICIOS DE ACUEDUCTO Y ALCANTARILLADO</t>
  </si>
  <si>
    <t>EMPRESA DE ACUEDUCTO Y ALCANTARILLADO DEL PARAJE LA LUISA</t>
  </si>
  <si>
    <t>ASOCIACION DE USUARIOS DEL ACUEDUCTO MULTIVEREDAL SANTA ANA LOS CHOCHOS MUNICIPIO DE ANGOSTURA</t>
  </si>
  <si>
    <t>AGUAS DE BOGOTA S.A. ESP</t>
  </si>
  <si>
    <t>ADMINISTRACION PUBLICA COOPERATIVA DE SERVICIOS PUBLICOS DE SAN VICENTE DE CHUCURI</t>
  </si>
  <si>
    <t>ASOCIACION DE USUARIOS DEL SERVICIO DE ACUEDUCTO DE LAS VEREDAS DE CHIGUALA SONSA Y GUANGUITA SECTOR EL ALTILLO MUNICIPIO DE VILLAPINZON</t>
  </si>
  <si>
    <t xml:space="preserve">ASOCIACION DE USUARIOS DEL SERVICIO DE ACUEDUCTO DE LAS VEREDAS SAN PABLO LA JOYA  Y SECTOR SALITRE </t>
  </si>
  <si>
    <t>JUNTA ADMINISTRADORA ACUEDUCTO REGIONAL RIVERAS DEL GUARAPAS DE PITALITO HUILA</t>
  </si>
  <si>
    <t>ASOCIACION DE SUSCRIPTORES  DEL ACUEDUCTO TEATINOS PUENTE DE BOYACA DE LA VEREDA PUENTE DE BOYACA DEL MUNICIPIO DE VENTAQUEMADA</t>
  </si>
  <si>
    <t>MUNICIPIO DE GUACHENE</t>
  </si>
  <si>
    <t>ACUEDUCTO VEREDA MEUSA ESP</t>
  </si>
  <si>
    <t>ASOCIACIÓN DE USUARIOS ACUEDUCTO AGUAS CLARAS VEREDA OLARTE</t>
  </si>
  <si>
    <t>EMPRESA DE SERVICIOS PUBLICOS DEL MUNICIPIO DE SANTANA -  EMSANTANA S.A E.S.P</t>
  </si>
  <si>
    <t>ASOCIACION DE SUSCRIPTORES DEL PROACUEDUCTO RUNTA ABAJO PARTE ORIENTAL DE LA CIRCUNVALAR MUNICIPIO DE TUNJA</t>
  </si>
  <si>
    <t>AGUAS DEL SINU S.A E.S.P</t>
  </si>
  <si>
    <t>ASOCIACION DE SERVICIOS PUBLICOS ALCANTARILLADO Y OTROS</t>
  </si>
  <si>
    <t>ASOCIACION DE SUSCRIPTORES DEL ACUEDUCTO LA CAL</t>
  </si>
  <si>
    <t>ASOCIACION DE SUSCRIPTORES DEL ACUEDUCTO CHINATA LA CAL CHIQUITA DE LA VEREDA SAN RAFAEL  DEL MUNICIPIO DE COMBITA - BOYACA</t>
  </si>
  <si>
    <t>ASOCIACION DE SUSCRIPTORES DEL ACUEDUCTO EL CHORRO DE LA NINFA, VEREDAS SAN RAFAEL Y OTRAS DEL MUNICIPIO DE COMBITA - BOYACA</t>
  </si>
  <si>
    <t>ASOCIACIÓN DE SUSCRIPTORES DEL ACUEDUCTO DEL PARAÍSO VEREDA  SABANA- VILLA DE LEYVA</t>
  </si>
  <si>
    <t>ASOCIACION DE USUARIOS DEL ACUEDUCTO DE LA VEREDA EL LIMON</t>
  </si>
  <si>
    <t>EMPRESA DE SERVICIOS PUBLICOS AGUAS DE TADO S.A.</t>
  </si>
  <si>
    <t>EMPRESAS PUBLICAS DE HATO COROZAL, ACUEDUCTO, ALCANTARILLADO, GAS Y ASEO S.A  E.S.P</t>
  </si>
  <si>
    <t>AGUAS DE MORROA SA ESP</t>
  </si>
  <si>
    <t xml:space="preserve">ASOCIACIÓN DE SUCRIPTORES DEL ACUEDUCTO REGIONAL COMBITA RED NUMERO 2 DEL MUNICIPIO DE CÓMBITA </t>
  </si>
  <si>
    <t>ASOCIACION DE SUSCRIPTORES DEL ACUEDUCTO EL CHUSCAL DE LA VEREDA DE SAN ISIDRO MUNICIPIO DE COMBITA</t>
  </si>
  <si>
    <t>EMPRESA DE SERVICIOS PUBLICOS DE TOCANCIPA S.A.  E.S.P.</t>
  </si>
  <si>
    <t>ASOCIACION DE ACUEDUCTO Y ALCANTARILLADO SAN TROPEL</t>
  </si>
  <si>
    <t>JUNTA ADMINISTRADORA DE ACUEDUCTO Y ALCANTARILLADO DEL CORREGIMIENTO DE SAN MARCOS</t>
  </si>
  <si>
    <t xml:space="preserve">JUNTA DE ACCION COMUNAL DE LA VEREDA LA CHAPA </t>
  </si>
  <si>
    <t>ASOCIACION DESUSCRIPTORES DEL ACUEDUCTO JURACAMBITA-ASAJ, VEREDA JURACAMBITA DEL MUNICIPIO DE ZETAQUIRA DEPARTAMENTO DE BOYACA</t>
  </si>
  <si>
    <t>AGUAS DEL NORTE ANTIOQUEÑO S.A E.S.P</t>
  </si>
  <si>
    <t xml:space="preserve">ASOCIACION DE USUARIOS LA PLAZUELA </t>
  </si>
  <si>
    <t>AGUAS DEL MORROSQUILLO S.A E.S.P.</t>
  </si>
  <si>
    <t>EMPRESA DE SERVICIOS PUBLICOS DE ACUEDUCTO ALCANTARILLADO Y ASEO DE GUAITARILLA</t>
  </si>
  <si>
    <t>JUNTA DE ACCION COMUNAL URBANIZACION LA CEIBA</t>
  </si>
  <si>
    <t>ASOCIACION DE USUARIOS DEL ACUEDUCTO DEL CORREGIMIENTO DE VERSALLES</t>
  </si>
  <si>
    <t>JUNTA ADMINISTRADORA DE ACUEDUCTO Y ALCANTARILLADO DE LA SECCION SAN LUIS DEL MUNICIPIO DE ALDANA</t>
  </si>
  <si>
    <t>ASOCIACION DE SUSCRIPTORES DEL ACUEDUCTO DE LA VEREDA CHITAL CENTRO DEL MUNICIPIO DE CERINZA BOYACA</t>
  </si>
  <si>
    <t xml:space="preserve">JUNTA DE ACCION COMUNAL DE LA VEREDA CARDONAL </t>
  </si>
  <si>
    <t>EMPRESA DE SERVICIOS PUBLICOS DE PUERTO LOPEZ  ESPUERTO  S.A.  E.S.P.</t>
  </si>
  <si>
    <t>ASOCIACION ACUEDUCTO COMUNAL Y COMUNITARIO BUENOS AIRES LA CABAÑA</t>
  </si>
  <si>
    <t>Serviulloa SA ESP</t>
  </si>
  <si>
    <t>ASOCIACION DE USUARIOS DEL ACUEDUCTO MULTIVEREDAL HONDA FLORESTA SANTA ANA DEL MUNICIPIO DE SAN VICENTE FERRER ANTIOQUIA</t>
  </si>
  <si>
    <t>ADMINISTRACION COOPERATIVA MARAVELEZ - ALCALA E.S.P.</t>
  </si>
  <si>
    <t>ASOCIACION DE USUARIOS DEL ACUEDUCTO COMUNITARIO DE LOS SECTORES LA BRETANA LA MARINA PUENTE NEGRO Y EL ROSAL</t>
  </si>
  <si>
    <t>ADMINISTRACION PUBLICA COOPERATIVA DE SERVICIOS PUBLICOS DE ACUEDUCTO, ALCANTARILLADO Y ASEO  DE MALLAMA</t>
  </si>
  <si>
    <t xml:space="preserve">COOPERATIVA DE SERVICIOS PUBLICOS DE TIMBIQUI </t>
  </si>
  <si>
    <t>ASOCIACION DE USUARIOS DEL ACUEDUCTO DEL LAS VEREDAS PASTOR OSPINA Y FLORES</t>
  </si>
  <si>
    <t>ASOCIACIÓN ACUEDUCTO POZO PROFUNDO VEREDA LA CONCEPCIÓN MUNICIPIO DE COMBITA</t>
  </si>
  <si>
    <t>EMPRESAS PUBLICAS DE LA ARGENTINA SOCIEDAD ANONIMA</t>
  </si>
  <si>
    <t>ASOCIACION DE USUARIOS DEL ACUEDUCTO Y ALCANTARILLADO DEL CORREGIMIENTO LOS CHANCOS SAN PEDRO VALLE</t>
  </si>
  <si>
    <t>ACUEDUCTO ALCANTARILLADO Y ASEO DE PIAMONTE  S.A. E.S.P.</t>
  </si>
  <si>
    <t>ACUEDUCTO REGIONAL RURAL DEL MUNICIPIO DE FILANDIA DEPARTAMENTO DE QUINDIO</t>
  </si>
  <si>
    <t>EMPRESA DE SERVICIOS PUBLICOS DE SALADOBLANCO S.A.S</t>
  </si>
  <si>
    <t>JUNTA ADMINISTRADORA DE ACUEDUCTO AGUA CLARA CARBONERA</t>
  </si>
  <si>
    <t>JUNTA ADMINISTRADORA ACUEDUCTO ACUECINTAS</t>
  </si>
  <si>
    <t>ADMINISTRACION PUBLICA COOPERATIVA DE SERVICIOS PUBLICOS DE EL MUNICIPIO DE EL PENOL</t>
  </si>
  <si>
    <t>EMPRESA REGIONAL DE SERVICIOS PUBLICOS S.A. E.S.P.</t>
  </si>
  <si>
    <t>ADMINISTRACION PUBLICA COOPERATIVA DE AGUA POTABLE Y SANEAMIENTO BASICO DE SANTACRUZ</t>
  </si>
  <si>
    <t>ASOCIACION DE USUARIOS DEL SERVICIO DE ACUEDUCTO DE LA VEREDA EL SANGO</t>
  </si>
  <si>
    <t>ASOCIACIÓN DE USUARIOS DE ACUEDUCTO REGIONAL DE GUACHAVITA Y OTROS</t>
  </si>
  <si>
    <t xml:space="preserve">JUNTA DE ACCION COMUNAL DE LA VEREDA RINCON SANTO </t>
  </si>
  <si>
    <t>ASOCIACIÓN DE USUARIOS DEL ACUEDUCTO, DE LAS VEREDAS MORTIÑO, OLIVO RINCON SANTO Y SUSAGUA DEL MUNICIPIO DE COGUA</t>
  </si>
  <si>
    <t>JUNTA ADMINISTRADORA DE ACUEDUCTO REGIONAL SAN PABLO SAN PEDRO LOS LIMOS</t>
  </si>
  <si>
    <t>EMPRESAS PUBLICAS DE YAGUARA S.A. E.S.P.</t>
  </si>
  <si>
    <t>ASOCIACION DE USUARIOS PROPIETARIOS ACUEDUCTO RURAL POZO DE LA NUTRIA</t>
  </si>
  <si>
    <t>JUNTA ADMINISTRADORA DEL ACUEDUCTO DE LA VEREDA GRANADILLO</t>
  </si>
  <si>
    <t>EMPRESA MUNICIPAL DE ACUEDUCTO, ALCANTARILLADO Y ASEO DEL MUNICIPIO DE COLOSO SUCRE S.A. E.S.P.</t>
  </si>
  <si>
    <t>JUNTA ADMINISTRADORA DE ACUEDUCTO DEL BARRIO CLARITA BOTERO</t>
  </si>
  <si>
    <t>ASOCIACION DE USUARIOS DEL ACUEDUCTO VILLAS DE SAN ANDRES</t>
  </si>
  <si>
    <t>ASOCIACION DE SUSCRIPTORES O USUARIOS DEL ACUEDUCTO DE LA VEREDA LAPALMA PARTE ALTA DEL MUNICIPIO DE SAN JERONIMO</t>
  </si>
  <si>
    <t>ASOCIACION DE USUARIOS DEL ACUEDUCTO VEREDA SABALETAS</t>
  </si>
  <si>
    <t>ASOCIACION DE USUARIOS DEL ACUEDUCTO MULTIVEREDAL SAN ROQUE</t>
  </si>
  <si>
    <t>JUNTA ADMINISTRADORA DEL ACUEDUCTO DE LA VEREDA CHAVES MUNICIPIO DE TANGUA</t>
  </si>
  <si>
    <t>ASOCIACION DE USUARIOS DEL ACUEDUCTO Y ALCANTARILLADO DE LA VEREDA EL ZANCUDO MUNICIPIO DE FREDONIA</t>
  </si>
  <si>
    <t>JUNTA ADMINISTRADORA DEL ACUEDUCTO DE LA VEREDA SAN JOSE-JAAVSJ-</t>
  </si>
  <si>
    <t>JUNTA COMUNITARIA SERVICIO ACUEDUCTO DE LA VEREDA DE CHALECHE MUNICIPIO DE SESQUILE</t>
  </si>
  <si>
    <t>JUNTA DE ACCION COMUNAL VEREDA JORDANIA</t>
  </si>
  <si>
    <t xml:space="preserve">ASOCIACION DE USUARIOS DEL ACUEDUCTO DE LA  VEREDA EL CALVARIO </t>
  </si>
  <si>
    <t>JUNTA ADMINISTRADORA DEL ACUEDUCTO DE LA VEREDA GOBERNADOR</t>
  </si>
  <si>
    <t>JUNTA ADMINISTRADORA DE USUARIOS DEL SERVICIO DE ACUEDUCTO Y ALCANTARILLADO DEL CORREGIMIENTO DE SIMAÑA CESAR</t>
  </si>
  <si>
    <t>JUNTA ADMINISTRADORA DEL ACUEDUCTO DE LA VEREDA SAN BENITO</t>
  </si>
  <si>
    <t>ASOCIACION DE SUSCRIPTORES DEL ACUEDUCTO EL REGAZO DE LAS VEREDAS PUENTE DE TIERRA Y MOLINO SECTORES BAJO</t>
  </si>
  <si>
    <t>EMPRESA DE SERVICIOS PUBLICOS DE SANTA ROSA DE VITERBO S.A. E.S.P.</t>
  </si>
  <si>
    <t>ASOCIACIÓN JUNTA DE ACUEDUCTO Y ALCANTARILLADO LA PLATA DEL CORREGIMIENTO DE PROVIDENCIA</t>
  </si>
  <si>
    <t xml:space="preserve">ASOCIACION ACUEDUCTO  LA VENTA EL COFRE </t>
  </si>
  <si>
    <t>ASOCIACION DE USUARIOS DEL ACUEDUCTO RURAL REGIONAL PALOCABILDO</t>
  </si>
  <si>
    <t>JUNTA ADMINISTRADORA DE ACUEDUCTO OJITO DE AGUA</t>
  </si>
  <si>
    <t>EMPRESA DE SERVICIOS PUBLICOS DOMICILIARIOS DE CAQUEZA SA ESP</t>
  </si>
  <si>
    <t>ASOCIACION ACUEDUCTO RURAL DE RIONEGRO</t>
  </si>
  <si>
    <t xml:space="preserve">ADMINISTRACION PUBLICA COOPERATIVA EMPRESA DE SERVICIOS PUBLICOS DE ACUEDUCTO, ALCANTARILLADO Y ASEO </t>
  </si>
  <si>
    <t>ASOCIACION DE USUARIOS DEL ACUEDUCTO DELICIAS CONVENIO</t>
  </si>
  <si>
    <t>EMPRESA MUNICIPAL DE ACUEDUCTO ALCANTARILLADO Y ASEO DEL MUNICIPIO DE SAN ANTONIO DE PALMITO SUCRE SA ESP</t>
  </si>
  <si>
    <t>EMPRESA MUNICIPAL DE SERVICIOS PUBLICOS DE OROCUE SA ESP</t>
  </si>
  <si>
    <t>CABRERANA DE SERVICIOS PUBLICOS S.A. E.S.P</t>
  </si>
  <si>
    <t>COOPERATIVA DE SERVICIOS PUBLICOS DE HATILLO DE LOBA</t>
  </si>
  <si>
    <t>ASOCIACION ACUEDUCTO VEREDA LA MEJIA</t>
  </si>
  <si>
    <t>ASOCIACION DE USUARIOS DEL SISTEMA DE ACUEDUCTO Y DEMAS SERVICIOS PUBLICOS DE LA VERDES EL CABUYAL SECTOR CRISTO REY</t>
  </si>
  <si>
    <t>JUNTA DE ACCION COMUNAL URBANIZACION LLANO LINDO</t>
  </si>
  <si>
    <t>ASOCIACION DE SUSCRIPTORES DEL ACUEDUCTO DE BOSIGAS Y OTRAS VEREDAS SOTAQUIRA</t>
  </si>
  <si>
    <t>ASOCIACION DE USUARIOS ACUEDUCTO MULTIVEREDAL LA GOTA DE AGUA</t>
  </si>
  <si>
    <t>ASOCIACION DE USUARIOS ACUEDUCTO LA CHAPA</t>
  </si>
  <si>
    <t>ASOCIACION DE USUARIOS DEL ACUEDUCTO GUACIRU CALVARIO</t>
  </si>
  <si>
    <t>EMPRESAS DEL PUEBLO Y PARA EL PUEBLO DE GIGANTE - EMPUGIGANTE S.A. E.S.P.</t>
  </si>
  <si>
    <t>EMPRESAS PUBLICAS DE ACEVEDO S.A.S E.S.P.</t>
  </si>
  <si>
    <t>EMPRESA MUNICIPAL DE ACUEDUCTO ALCANTARILLADO Y ASEO DEL MUNICIPIO DE SAN JUAN DE BETULIA SA ESP</t>
  </si>
  <si>
    <t>ASOCIACION DE USUARIOS DEL ACUEDUCTO Y /0 ALCANTARILLADO PUEBLITO VIEJO ESP</t>
  </si>
  <si>
    <t>EMPRESA DE ACUEDUCTO ALCANTARILLADO Y ASEO DE PORE S.A -  E.S.P.</t>
  </si>
  <si>
    <t>ASOCIACION DE SUSCRIPTORES DEL ACUEDUCTO EL PETAQUINAL DEL MUNICIPIO DE COMBITA</t>
  </si>
  <si>
    <t>ASOCIACION DE SUSCRIPTORES DEL ACUEDUCTO EL CAJON DE LA VEREDA SANTA BARBARA DEL MUNICIPIO DE COMBITA</t>
  </si>
  <si>
    <t>ADMINISTRACION PUBLICA COOPERATIVA SOLIDARIA DE SERVICIOS PUBLICOS DEL MUNICIPIO DE SOTAQUIRA</t>
  </si>
  <si>
    <t>EMPRESA COMUNITARIA AGUAS DE EL CARMEN ADMINISTRACION PUBLICA COOPERATIVA</t>
  </si>
  <si>
    <t>ASOCIACION DE SUSCRIPTORES DEL ACUEDUCTO Y ALCANTARILLADO DE LA VEREDA LA LIBORIANA,CORREGIMIENTO DE VERSALLES</t>
  </si>
  <si>
    <t>JAGUAZUL S.A E.S.P</t>
  </si>
  <si>
    <t>ASOCIACION DE USUARIOS DEL ACUEDUCTO VEREDA CARRIZALES PARTE BAJA EL VENTIADERO</t>
  </si>
  <si>
    <t>AGUAS DE CASTILLA S.A. E.S.P</t>
  </si>
  <si>
    <t>ASOCIACION DE USUARIOS DEL ACUEDUCTO RURAL DE LA VEREDA BUENOS AIRES BAJO, EL GRANADILLO MUNICIPIO DE  LA CALERA</t>
  </si>
  <si>
    <t>ASOCIACION DE USUARIOS DEL ACUEDUCTO RURAL DE LA VEREDA EL SALITRE MUNICIPIO DE LA CALERA DEPARTAMENTO DE CUNDINAMARCA</t>
  </si>
  <si>
    <t xml:space="preserve"> ASOCIACION ACUEDUCTO CHORRO DE LA PITA</t>
  </si>
  <si>
    <t>ASOSICION DE SUSCRIPTORES ACUEDUCTO NARANJOS Y DELCEYES DEL MUNICIPIO DE JENESANO BOYACA</t>
  </si>
  <si>
    <t xml:space="preserve"> ASOCIACION DE USUARIOS DEL ACUEDUCTO RURAL EL MORICHAL</t>
  </si>
  <si>
    <t>ASOCIACION DE SUSCRIPTORES DEL ACUEDUCTO SAN ROQUE DE LA VEREDA RUCHICAL SECTOR ALTO MUNICIPIO DE SAMACA</t>
  </si>
  <si>
    <t>ASOCIACION  AGUAS VITAL DE SAN ANTONIO SUR E.S.P</t>
  </si>
  <si>
    <t>ADMINISTRACION COOPERATIVA DE SERVICIOS PUBLICOS DE ACUEDUCTO, ALCANTARILLADO Y ASEO AGUAS DE BOLIVAR</t>
  </si>
  <si>
    <t>ADMINISTRACION PUBLICA COOPERATIVA DE ACUEDUCTO, ALCANTARILLADO Y ASEO DE LA PRIMAVERA</t>
  </si>
  <si>
    <t>AGUAS DE ARCABUCOSA ESP</t>
  </si>
  <si>
    <t>EMPRESA SOLIDARIA DE SERVICIOS PUBLICOS DEL MUNICIPIO DE EL COCUY</t>
  </si>
  <si>
    <t>ASOCIACION DE USUARIOS DE SERVICIOS COLECTIVOS DE TUMBABARRETO SIPIRRA Y MIRAFLORES</t>
  </si>
  <si>
    <t>ASOCIACION DE USUARIOS DE SERVICIO COLECTIVOS DE SAMARIA</t>
  </si>
  <si>
    <t>JUNTA ADMINISTRADORA DE ACUEDUCTO Y ALCANTARILLADO DE CORREGIMIENTO DE MONTANITAS</t>
  </si>
  <si>
    <t>AGUAS ANDAKI S.A. E.S.P.</t>
  </si>
  <si>
    <t>JUNTA ADMINISTRADORA DE ACUEDUCTO CAÑAS CENTRO</t>
  </si>
  <si>
    <t>COJARDIN SA ESP</t>
  </si>
  <si>
    <t>ADMINISTRACION PUBLICA COOPERATIVA DE SERVICIOS PUBLICOS DE SANTA ROSALIA E.S.P</t>
  </si>
  <si>
    <t>EMPRESA DE SERVICIOS PUBLICOS DE ASEO Y ALCANTARILLADO DEL MUNICIPIO DE RESTREPO VALLE DEL CAUCA S.A. ESP.</t>
  </si>
  <si>
    <t>EMPRESAS PUBLICAS DE AIPE SOCIEDAD ANONIMA EMPRESA DE SERVICIOS PUBLICOS</t>
  </si>
  <si>
    <t>ASOCIACIÓN DE USUARIOS DEL SERVICIO DE ACUEDUCTO DE SANTA BARBARA Y SECTOR NORTE DE PASTOR OSPINA DEL MUNICIPIO DE GUASCA</t>
  </si>
  <si>
    <t>EMPRESA DE SERVICIOS PUBLICOS DE GALAN SEPGA S.A.- E.S.P.</t>
  </si>
  <si>
    <t>ASOCIACION DE SUSCRIPTORES DEL ACUEDUCTO EL CHUSCAL</t>
  </si>
  <si>
    <t>EMPRESAS PUBLICAS DE IQUIRA S.A. E.S.P.</t>
  </si>
  <si>
    <t>EMPRESA DE SERVICIOS PUBLICOS DE VILLANUEVA ESPAVI S.A. E.S.P.</t>
  </si>
  <si>
    <t>ASOCIACION DE ACUEDUCTO Y SERVICIOS PUBLICOS EL ORATORIO</t>
  </si>
  <si>
    <t>JUNTA ADMINISTRADORA DEL ACUEDUCTO Y ALCANTARILLADO DE LA FELISA</t>
  </si>
  <si>
    <t>ASOCIACION COMUNITARIA FRAILES - NARANJALES</t>
  </si>
  <si>
    <t>JUNTA ADMINISTRADORA DEL ACUEDUCTO VEREDAL SECTOR 1 DE LA COMUNIDAD DE LA VEREDA EL CARMEN</t>
  </si>
  <si>
    <t>ASOCIACION DE USUARIOS DEL ACUEDUCTO CAÑADA HONDA</t>
  </si>
  <si>
    <t>ASOCIACION DE USUARIOS DEL ACUEDUCTO DE LAS VEREDAS HATO, SANTA BARBARA Y LAS MERCEDES</t>
  </si>
  <si>
    <t>ASOCIACION DE USUARIOS DEL ACUEDUCTO DE LAS VEREDAS DE PASQUILLITA Y SANTA ROSA</t>
  </si>
  <si>
    <t>ASOCIACION DE USUARIOS DE ACUEDUCTO DE LA VEREDA MOCHUELO ALTO ASOPORQUERA ESP</t>
  </si>
  <si>
    <t>EMPRESA DE SERVICIOS PUBLICOS DE GALERAS S.A. E.S.P.</t>
  </si>
  <si>
    <t>CONFINEÑA DE SERVICIOS PUBLICOS  S A  E.S.P</t>
  </si>
  <si>
    <t xml:space="preserve">CORPORACION DE SERVICIOS DEL ACUEDUCTO DE LAS VEREDAS PAVAS Y AGUABUENA DEL MUNICIPIO DE PALMAS DEL SOCORRO Y AGUABUENA </t>
  </si>
  <si>
    <t>ASOCIACION DE USUARIOS DEL ACUEDUCTO RURAL DEL CORREGIMIENTO VILLARESTREPO</t>
  </si>
  <si>
    <t>ASOCIACION DE USUARIOS DE ACUEDUCTO Y/O ALCANTARILLADO Y/O ASEO DE LA HERRADURA E.S.P</t>
  </si>
  <si>
    <t xml:space="preserve">EMPRESA DE SERVICIOS PUBLICOS DOMICILIAMRIOS DEL MUNICIPIO DE SABANALARGA S.A E.S.P </t>
  </si>
  <si>
    <t>ADMINISTRACIÓN PÚBLICA COOPERATIVA DE AGUA POTABLE Y SANEAMIENTO BÁSICO DE LINARES</t>
  </si>
  <si>
    <t>EMPRESA DE ACUEDUCTO, ALCANTARILLADO, ASEO Y SERVICIO COMPLEMENTARIOS DE ZIPACON S.A.S E.S.P</t>
  </si>
  <si>
    <t>SERVIPULI S.A. E.S.P.</t>
  </si>
  <si>
    <t>ASOCIACION ACUEDUCTO EL GRANADILLO</t>
  </si>
  <si>
    <t>EMPRESA DE SERVICIOS PUBLICOS DE PRADO S.A. E.S.P.</t>
  </si>
  <si>
    <t>ASOCIACION DE USUARIOS DEL SERVICIO DE ACUEDUCTO REGIONAL SANTA ANA VEREDA MESETA GRANDE Y EL LIMONAL DEL MUNICIPIO DE PIEDECUESTA ACUESAMEGLI</t>
  </si>
  <si>
    <t>ASOCIACION DE SUSCRIPTORES DEL ACUEDUCTO BARON GERMANIA</t>
  </si>
  <si>
    <t>ADMINISTRACION PUBLICA COPERATIVA DE GUACAMAYAS</t>
  </si>
  <si>
    <t>EMPRESA DE SERVICIOS PUBLICOS DE MACANAL MANANTIAL SA ESP</t>
  </si>
  <si>
    <t>SERVITEATINOSAMACA S.A. E.S.P.</t>
  </si>
  <si>
    <t xml:space="preserve">ADMINISTRACION  PÚBLICA COOPERATIVA DE PANQUEBA </t>
  </si>
  <si>
    <t>ASOCIACION DE SUSCRIPTORES  DEL ACUEDUCTO RURAL COMUNITARIO  DE LOS CORREGIMIENTOS: ISUGU, EL SILENCIO, PUERTO QUINTERO, CANDELARIA  Y  LAS VEREDAS, P</t>
  </si>
  <si>
    <t xml:space="preserve">ASOCIACION DE SUSCRIPTORES DEL ACUEDUCTO DE LA VEREDA VARSOVIA </t>
  </si>
  <si>
    <t>ASOCIACION DE USUARIOS DEL ACUEDUCTO DE LA VEREDA EL HELECHAL</t>
  </si>
  <si>
    <t>JUNTA ADMINISTRADORA DE LOS SERVICIOS DE ACUEDUCTO Y ALCANTARILLADO DE MORELIA SAN PACHO</t>
  </si>
  <si>
    <t>RED VITAL PAIPA S.A. E.S.P</t>
  </si>
  <si>
    <t>EMPRESA DE SERVICIOS PUBLICOS DE TARSO S.A. E.S.P.</t>
  </si>
  <si>
    <t>ASOCIACION DE USUARIOS ADMINISTRADORA DE LOS SERVICIOS PUBLICOS DE ACUEDUCTO, ALCANTARILLADO Y ASEO DEL CASCO URBANO</t>
  </si>
  <si>
    <t>CORPORACION DE SERVICIOS DEL ACUEDUCTO Y ALCANTARILLADO DE BERLIN</t>
  </si>
  <si>
    <t>EMPRESA DE SERVICIOS PÚBLICOS DE RONCESVALLES S.A. E.S.P.</t>
  </si>
  <si>
    <t>JUNTA ADMINISTRADORA DEL ACUEDUCTO DE LA VEREDA NAZARETH MUNICIPIO DE PALESTINA</t>
  </si>
  <si>
    <t>ADMINISTRACIÓN PUBLICA COOPERATIVA EMPRESA SOLIDARIA DE SERVICIOS PUBLICOS DE CHISCAS BOYACA</t>
  </si>
  <si>
    <t xml:space="preserve">EMPRESA DE SERVICIOS PUBLICOS DE TABIO SA </t>
  </si>
  <si>
    <t>EMPRESA DE SERVICIOS PUBLICOS DE LEJANIAS META E.S.P.L.</t>
  </si>
  <si>
    <t>EMPRESAS PÚBLICAS DE CHÁMEZA S.A.S   E.S.P</t>
  </si>
  <si>
    <t>SOCIEDAD POR ACCIONES SIMPLIFICADA PARA LA PRESTACIÓN DE LOS SERVICIOS PÚBLICOS DE AGUA POTABLE Y SANEAMIENTO BÁSICO</t>
  </si>
  <si>
    <t>EMPRESA REGIONAL COMUNITARIA DE ADMINISTRACION PUBLICA COOPERATIVA DE LOS SERVICIOS PUBLICOS DOMICILIARIOS DE ACUEDUCTO ALCANTARILLADO Y ASEO</t>
  </si>
  <si>
    <t>COMITÉ EMPRESARIAL DEL ACUEDUCTO CEAB DE LA VEREDA BOITIVA DEL MUNICIPIO DE SESQUILE CUNDINAMARCA</t>
  </si>
  <si>
    <t>EMPRESA DE SERVICIOS PUBLICOS LOS PALMITOS S.A. E.S.P</t>
  </si>
  <si>
    <t>EMPRESA DE ACUEDUCTO, ALCANTARILLADO Y ASEO DE TENZA S.A ESP</t>
  </si>
  <si>
    <t>ADMINISTRACION PUBLICA COOPERATIVA DE CAJIBIO</t>
  </si>
  <si>
    <t>EMPRESA DE SERVICIOS PUBLICOS DE SAN PEDRO DE CARTAGO  SA</t>
  </si>
  <si>
    <t>ADMINISTRACION PUBLICA COOPERATIVA DE AGUA POTABLE Y SANEAMIENTO BASICO DE TANGUA</t>
  </si>
  <si>
    <t>ADMINISTRACION  PUBLICA COOPERATIVA DE SERVICIOS PUBLICOS DOMICILIARIOS DEL MUNICIPIO DE LA APARTADA</t>
  </si>
  <si>
    <t>ASOCIACION JUNTA ADMINISTRADORA DE ACUEDUCTO VEREDAL EL RINCON ASORINCON</t>
  </si>
  <si>
    <t>EMPRESA COOPERATIVA DE ACUEDUCTO ALCANTARILLADO Y ASEO DE RICAURTE</t>
  </si>
  <si>
    <t>EMPRESAS PÚBLICAS DE BRICEÑO S.A. E.S.P</t>
  </si>
  <si>
    <t>ADMINISTRACIÓN PUBLICA COOPERATIVA DEL MUNICIPIO DE ENCINO, SANTANDER</t>
  </si>
  <si>
    <t>ASOCIACION DE USUARIOS DEL ACUEDUCTO DEL BARRIO LA CAPILLA</t>
  </si>
  <si>
    <t>ADMINISTRACION PUBLICA COOPERATIVA DEL MUNICIPIO DE SIMACOTA SANTANDER SIMSACOOP A.P.C.</t>
  </si>
  <si>
    <t>ASOCIACION COMUNITARIA ADMINISTRADORA  DEL ACUEDUCTO DEL CORREIMIENTO DE  BITACO MUNICIPIO DE LA CUMBRE</t>
  </si>
  <si>
    <t>ADMINISTRACIÓN PÚBLICA COOPERATIVA ENTIDAD PRESTADORA DE SERVICIOS PÚBLICOS DE ACUEDUCTO ALCANTARILLADO Y ASEO</t>
  </si>
  <si>
    <t>EMPRESA OFICIAL DE ACUEDUCTO ALCANTARILLADO Y ASEO DEL MUNICIPIO DE TOLUVIEJO SA ESP</t>
  </si>
  <si>
    <t>JUNTA ADMINISTRADORA DEL ACUEDUCTO RURAL DE BOTANILLA</t>
  </si>
  <si>
    <t>ADMINISTRACION COOPERATIVA DE SERVICIOS PUBLICOS DE ACUEDUCTO, ALCANTARILLADO, ASEO Y A FINES DE PUERTO LIBERTADOR</t>
  </si>
  <si>
    <t>ADMINISTRACION PUBLICA COOPERATIVA DE SERVICIOS PUBLICOS DE CORDOBA AGUAS DE SAN FRANCISCO</t>
  </si>
  <si>
    <t>EMPRESA DE SERVICIOS PUBLICOS DE SESQUILE CUNDINAMARCA SA ESP</t>
  </si>
  <si>
    <t xml:space="preserve">ASOCIACIÓN DEL ACUEDUCTO EL TAMBO ALTO DE LA CAPILLA DE TENA </t>
  </si>
  <si>
    <t>EMPRESA DE ACUEDUCTO ALCANTARILLADO Y ASEO DEL MUNICIPIO DE CHALAN SA ESP</t>
  </si>
  <si>
    <t>ASOCIACION DE USUARIOS DEL ACUEDUCTO DE MARQUEZ - LA AURORA</t>
  </si>
  <si>
    <t>ADMINISTRACION PUBLICA COOPERATIVA DEL MUNICIPIO DE EL PEÑON</t>
  </si>
  <si>
    <t>JUNTA DE ACCION COMUNAL VEREDA PERIQUITO MUNICIPIO DE MEDINA  CUNDINAMARCA</t>
  </si>
  <si>
    <t>CORPORACION DE ACUEDUCTO MEDIA LUNA</t>
  </si>
  <si>
    <t>EMPRESA DE SERVICIOS PUBLICOS DOMICILIARIOS DE UNGUIA SA ESP</t>
  </si>
  <si>
    <t xml:space="preserve">ADMINISTRACION PUBLICA COOPERATIVA AGUA VIDA HACARI </t>
  </si>
  <si>
    <t>SERVICIOS PUBLICOS YALÍ S.A. E.S.P.</t>
  </si>
  <si>
    <t>EMPRESA SOLIDARIA DE SERVICIOS PUBLICOS DEL MUNICIPIO DE FLORESTA</t>
  </si>
  <si>
    <t>EMPRESAS PUBLICAS DE RECETOR S.A.S  ESP</t>
  </si>
  <si>
    <t>ASOCIACION DE USUARIOS ACUEDUCTO RURAL EL PEDREGAL ASUAPE</t>
  </si>
  <si>
    <t>ASOCIACION DE USUARIOS DEL ACUEDUCTO PICACHO CERRO ALTO MUNICIPIO DE CALDONO</t>
  </si>
  <si>
    <t>ASOCIACION COMUNITARIA ADMINISTRADORA DEL ACUEDUCTO ALCANTARILLADO Y ASEO DE LOS CORREGIMIENTOS DE VILLA COLOMBIA  AMPUDIA Y VEREDAS ALEDAÑAS</t>
  </si>
  <si>
    <t>MANANTIAL DEL CEDRO SAS ESP</t>
  </si>
  <si>
    <t>EMPRESA DE SERVICIOS PUBLICOS DE SALDAÑA SA ESP</t>
  </si>
  <si>
    <t>ASOCIACION DE SUSCRIPTORES DE SISTEMA DE ACUEDUCTO DE LA VEREDA DE RINCHOQUE DEL MUNICIPIO DE TURMEQUE BOYACA</t>
  </si>
  <si>
    <t>ASOCIACION DE USUARIOS DEL ACUEDUCTO MULTIVEREDAL DEL MUNICIPIO DE ANDES</t>
  </si>
  <si>
    <t>ASOCIACION DE PROPIETARIOS YO USUARIOS DEL ACUEDUCTO LOS VIKINGOS DE LA VEREDA LA PLATILLA</t>
  </si>
  <si>
    <t>ASOCIACION DE USUARIOS DEL ACUEDUCTO DE LA ZONA MEDIA DE LA PARCELACION FLORESTA DE LA SABANA</t>
  </si>
  <si>
    <t>ASOCIACION DE USUARIOS DEL ACUEDUCTO DE LA VEREDA ROMERAL</t>
  </si>
  <si>
    <t>ASOCIACION ACUEDUCTO REGIONAL EL SALITRE</t>
  </si>
  <si>
    <t>ASOCIACION DE USUARIOS DEL ACUEDUCTO RURAL DE NARIÑO Y PALO DEAGUA</t>
  </si>
  <si>
    <t>ADMINISTRACION PUBLICA COOPERATIVA DEL MUNICIPIO DE LANDAZURI</t>
  </si>
  <si>
    <t>EMPRESA DE SERVICIOS PUBLICOS AGUAS DEL UPIA S.A. E.S.P.</t>
  </si>
  <si>
    <t xml:space="preserve">MUNICIPAL </t>
  </si>
  <si>
    <t>ASOCIACION DE SUSCRIPTORES DEL ACUEDUCTO EL REJALGAR DE LA VEREDA RINCON DE VARGAS DEL MUNICIPIO DE PAIPA</t>
  </si>
  <si>
    <t>ADMINISTRACION PUBLICA COOPERATIVA DE SERVICIOS PUBLICOS DEL MUNICIPIO DE TUTAZA E.S.P.</t>
  </si>
  <si>
    <t>EMPRESA DE SERVICIOS PUBLICOS DOMICILIARIOS DE ARMERO GUAYABAL S.A.. E.S.P.</t>
  </si>
  <si>
    <t>LA EMPRESA DE SERVICIOS PUBLICOS DOMICILIARIOS DE ANGOSTURA S.A. E.S.P.</t>
  </si>
  <si>
    <t>JUNTA ADMINISTRADORA DEL ACUEDUCTO VEREDAS EL TRIUNFO NORMANDIA Y AGUABLANCA</t>
  </si>
  <si>
    <t>EMPRESAS PUBLICAS DE TAMARA  S.A.S  E.S.P</t>
  </si>
  <si>
    <t>JUNTA ADMINISTRADORA DEL SERVICIO DEL ACUEDUCTO DE LAS VEREDAS LOS OLIVOS RECREO PLAYA RICA SANTA ROSA Y RETIRO</t>
  </si>
  <si>
    <t xml:space="preserve">CORPORACION  DE SERVICIOS DEL ACUEDUCTO DE LAS VEREDAS OJO DE AGUA  Y CUCHILLAS DEL MUNICIPIO DE CABRERA </t>
  </si>
  <si>
    <t>ASOCIACION DE USUARIOS DEL ACUEDUCTO VEREDAL UNIDO DEL CORREGIMIENTO DE JIGUALES LA CUMBRE</t>
  </si>
  <si>
    <t>EMPRESA DE SERVICIOS PUBLICOS DOMICILIARIOS DE ALTAMIRA S.A. E.S.P.</t>
  </si>
  <si>
    <t>COOPERATIVA ADMINISTRADORA DE SERVICIOS PUBLICOS DE ANSERMANUEVO</t>
  </si>
  <si>
    <t>ASOCIACION DE SUSCRIPTORES DEL ACUEDUCTO RINCON SANTO VEREDAS TEJAR ARRIBA Y JABONERA DEL MUNICIPIO DE NUEVO COLON</t>
  </si>
  <si>
    <t>EMPRESA DE SERVICIOS PUBLICOS DE ALMEIDA</t>
  </si>
  <si>
    <t>ADMINISTRACION PUBLICA COOPERATIVA DE SERVICIOS PUBLICOS DOMICILIARIOS DE ALDANA</t>
  </si>
  <si>
    <t>EMPRESA DE SERVICIOS PÙBLICOS ARGELIA DE MARÍA S.A</t>
  </si>
  <si>
    <t>ASOCIACION DE USUARIOS DEL ACUEDUCTO DE LA VEREDA SAN MIGUEL COYAIMA</t>
  </si>
  <si>
    <t>ASOCIACION DE USUARIOS DEL  ACUEDUCTO DE LA VEREDA EL MORAL</t>
  </si>
  <si>
    <t>ASOCIACION DE USUARIOS ACUEDUCTO INTERVEREDAL SAN MIGUEL BALOCA PALMALTA Y EL SECTOR NATARODCO</t>
  </si>
  <si>
    <t>ASOCIACION DE USUARIOS EL ACUEDUCTO DE TRAVESIAS SECTOR CARRETERA EL MANGAL-23056</t>
  </si>
  <si>
    <t>EMPRESA DE SERVICIOS PUBLICOS AGUAS DE PADILLA S.A. E.S.P.</t>
  </si>
  <si>
    <t>ASOCIACION JUNTA ADMINISTRADORA DEL ACUEDUCTO ALCANTARILLADO Y ASEO DE SOTOMAYOR</t>
  </si>
  <si>
    <t>AGUAS Y ASEO DE SUBACHOQUE S.A E.S.P</t>
  </si>
  <si>
    <t>ADMINISTRACION PUBLICA COOPERATIVA EMPRESA SOLIDARIA DE SERVICIOS PUBLICOS DE SAN MATEO</t>
  </si>
  <si>
    <t xml:space="preserve">EMPRESAS PUBLICAS DE BETULIA S.A E.S.P </t>
  </si>
  <si>
    <t>EMPRESA DE ACUEDUCTO, ALCANTARILLADO Y ASEO DEL ROSAL S.A E.S.P.</t>
  </si>
  <si>
    <t xml:space="preserve">ASOCIACION DE USUARIOS ADMINISTRADORA DE LOS SERVICIOS PUBLICOS DE ACUEDUCTO ALCANTARILLADO Y ASEO DEL CASCO URBANO MUNICIPIO DEL TABLON DE GOMEZ  </t>
  </si>
  <si>
    <t>EMPRESAS PUBLICAS DE ALGECIRAS SOCIEDAD ANONIMA EMPRESA DE SERVICIOS PUBLICOS</t>
  </si>
  <si>
    <t>ASOCIACION DE SUSCRIPTORES DEL ACUEDUCTO REGIONAL NO.1 DE COMBITA</t>
  </si>
  <si>
    <t>ASOCIACIÓN DE USUARIOS DEL ACUEDUCTO DE LA LOCALIDAD DE PLAYA RICA</t>
  </si>
  <si>
    <t>ADMINISTRACION PUBLICA COOPERATIVA DE SERVICIOS PUBLICOS DE COLON GENOVA</t>
  </si>
  <si>
    <t>ASOCIACION DE USUARIOS DEL ACUEDUCTO EL TRIUNFO DE LA VEREDA SAN MARTIN</t>
  </si>
  <si>
    <t>ASOCIACION DE SUSCRIPTORES DEL ACUEDUCTO LA POSETA DE LA VEREDA LAS MERCEDES DEL MUNICIPIO DE COMBITA</t>
  </si>
  <si>
    <t>ASOCIACION DE SUSCRIPTORES DEL ACUEDUCTO POZO PROFUNDO SURQUIRA VEREDA SAN ISIDRO</t>
  </si>
  <si>
    <t>ASOCIACION DE USUARIOS DEL CORREGIMIENTO DEL VALLE ESP</t>
  </si>
  <si>
    <t>ADMINISTRACION PUBLICA COOPERATIVA - AGUAS DE RIO QUITO - ESP</t>
  </si>
  <si>
    <t>EMPRESA REGIONAL DE AGUAS DEL TEQUENDAMA S.A. E.S.P.</t>
  </si>
  <si>
    <t>EMPRESA DE SERVICIOS PUBLICOS DEL MUNICIPIO DE POLICARPA ESP SA</t>
  </si>
  <si>
    <t>EMPRESA ADMINISTRATIVA DE SERVICIOS PUBLICOS DOMICILIARIOS DE EL VALLE DEL GUAMUEZ S.A. E.S.P.</t>
  </si>
  <si>
    <t>EMPRESA DE SERVICIOS PÚBLICOS DE BUENAVISTA S.A E.S.P.</t>
  </si>
  <si>
    <t>EMPRESA DE SERVICIOS PUBLICOS  DOMICILIARIOS DE LA PROVINCIA DE LENGUPA SERVILENGUPA S.A. E.S.P.</t>
  </si>
  <si>
    <t>EMPRESA DE SERVICIOS PUBLICOS DE URAMITA S.A.S E.S.P</t>
  </si>
  <si>
    <t>ASOCIACION DE ACUEDUCTO RURAL SAJEL</t>
  </si>
  <si>
    <t>ASOCIACION USUARIOS ACUEDUCTO COMUNITARIO VEREDA EL RODEO</t>
  </si>
  <si>
    <t>ASOCIACION DE USUARIOS DEL ACUEDCUTO REGIONAL EMBERA KARAMBA</t>
  </si>
  <si>
    <t>JUNTA ADMINISTRADORA DE ACUEDUCTO PILCUAN RECTA</t>
  </si>
  <si>
    <t>JUNTA ADMINISTRADORA DEL ACUEDUCTO EL ROSARIO</t>
  </si>
  <si>
    <t>JUNTA ADMINISTRADORA DEL ACUEDUCTO ALCANTARILLADO Y ASEO DE LA JAGUA</t>
  </si>
  <si>
    <t>JUNTA ADMINISTRADORA DEL ACUEDUCTO BELEN Y SAMARIA</t>
  </si>
  <si>
    <t>JUNTA ADMINISTRADORA DEL ACUEDUCTO DE CUBIJAN BAJO</t>
  </si>
  <si>
    <t>ASOCIACION DE USUARIOS DEL ACUEDUCTO COMUNITARIO DE LOS BARRIOS UNIDOS DE FRAILES</t>
  </si>
  <si>
    <t>ASOCIACION DE USUARIOS ACUEDUCTO NARANJAL</t>
  </si>
  <si>
    <t>JUNTA ADMINISTRADORA ACUEDUCTO REGIONAL DE LA VEREDA EL TIGRE</t>
  </si>
  <si>
    <t xml:space="preserve">ASOCIACION DE USUARIOS DEL SERVICIO DE AGUAPOTABLE ACUEDUCTO INTERVEREDAL LA LAGUNA CHAPUESMAL </t>
  </si>
  <si>
    <t>AGUAS LA CRISTALINA S.A. E.S.P.</t>
  </si>
  <si>
    <t>ASOCIACIÓN DE USUARIOS DEL ACUEDUCTO COMUNAL DEL BARRIO CAMILO MEJÍA DUQUE</t>
  </si>
  <si>
    <t>ASOCIACION DE USUARIOS DEL ACUEDUCTO OJO DE AGUA</t>
  </si>
  <si>
    <t>EMPRESAS PUBLICAS DE TIMANA SA ESP</t>
  </si>
  <si>
    <t>ACUEDUCTO Y ALCANTARILLADO CENTRO POBLADO EL VERGEL TARQUI</t>
  </si>
  <si>
    <t>ASOCIACION AMBIENTAL ADMINISTRADORA DEL ACUEDUCTO AGUAS DEL NARANJAL</t>
  </si>
  <si>
    <t>FUNDACION DE USUARIOS DEL ACUEDUCTO DEL CORREGIMIENTO DE SALONICA</t>
  </si>
  <si>
    <t>EMPRESA DE SERVICIOS PUBLICOS DOMICILIARIOS DE LA ESTRELLA S.A E.S.P.</t>
  </si>
  <si>
    <t>ASOCIACION DE USUARIOS DEL ACUEDUCTO DEL ROBLE ACUAROBLE</t>
  </si>
  <si>
    <t>ASOCIACION DE USUARIOS DEL ACUEDUCTO COMUNITARIO SAN CLEMENTE</t>
  </si>
  <si>
    <t>EMPRESA DE ACUEDUCTO ALCANTARILLADO Y ASEO DE GUADALUPE SOCIEDAD ANONIMA EMPRESA DE SERVICIOS PUBLICOS</t>
  </si>
  <si>
    <t>JUNTA ADMINIISTRADORA DEL ACUEDUCTO REGIONAL DEL CORREGIMIENTO DE LA LAGUNA DE PITALITO</t>
  </si>
  <si>
    <t>AGUAS DE VILLAHERMOSA S.A.S. E.S.P.</t>
  </si>
  <si>
    <t xml:space="preserve"> EMPRESA SOLIDARIA DE SERVICIOS PUBLICOS DEL MUNICIPIO DE SAN JOSE DE PARE</t>
  </si>
  <si>
    <t>PRECOOPERATIVA</t>
  </si>
  <si>
    <t>ASOCIACION DE USUARIOS DEL ACUEDUCTO DE MORELIA</t>
  </si>
  <si>
    <t>EMPRESA DE SERVICIOS DEL GUALIVA S.A.S. E.S.P.</t>
  </si>
  <si>
    <t>ASOCIACION SOCIAL JUNTA ADMINISTRADORA ACUEDUCTO EL GUARANGO</t>
  </si>
  <si>
    <t>JUNTA ADMINISTRADORA DEL ACUEDUCTO Y ALCANTARILLADO DE LA ESTANCIA MUNICIPIO DE LA CRUZ</t>
  </si>
  <si>
    <t>JUNTA ADMINISTRADORA DEL AGUA DEL CORREGIMIENTO DE SAN DIEGO</t>
  </si>
  <si>
    <t>JUNTA ADMINISTRADORA DEL ACUEDUCTO DE BRUCELAS</t>
  </si>
  <si>
    <t xml:space="preserve">ASOCIACION DE USUARIOS DEL ACUEDUCTO COMUNITARIO DE LOS BARRIOS ROSALES VIOLETAS </t>
  </si>
  <si>
    <t xml:space="preserve">JUNTA ADMINISTRADORA DEL ACUEDUCTO DE SANTA MARIA </t>
  </si>
  <si>
    <t>ACUEDUCTOS LA ENEA S.A.S.E.S.P</t>
  </si>
  <si>
    <t>EMPRESAS PUBLICAS DE TESALIA S.A. E.S.P.</t>
  </si>
  <si>
    <t xml:space="preserve">ASOCIACION DE SUSCRIPTORES DE ACUEDUCTO LA RAPIDA </t>
  </si>
  <si>
    <t>ASOCIACION DE USUARIOS DE SERVICIOS COLECTIVOS DE TACON MUDARRA</t>
  </si>
  <si>
    <t>ASOCIACION DE USUARIOS DEL ACUEDUCTO VEREDA CHONTADURO PALMIRA VALLE</t>
  </si>
  <si>
    <t>JUNTA ADMINISTRADORA DEL ACUEDUCTO BARRIO LAS BRISAS</t>
  </si>
  <si>
    <t>ASOCIACION DE ACUEDUCTO Y ALCANTARILLADO DE AYACUCHO LA BUITRERA E.S.P.</t>
  </si>
  <si>
    <t>JUNTA DE ACCION COMUNAL DE LA VEREDA ALTO BUENAVISTA</t>
  </si>
  <si>
    <t>ASOCIACION JUNTA ADMINISTRADORA ACUEDUCTO BARRIO SUCRE MUNICIPIO DE LA UNION NARIÑO</t>
  </si>
  <si>
    <t>ASOCIACION COMUNITARIA DE SERVICIOS PULICOS ALTO DE POMPEYA A.C.A.P.</t>
  </si>
  <si>
    <t>JUNTA ADMINISTRADORA DEL ACUEDUCTO EL MESON DEL MUNICIPIO DE GARZON</t>
  </si>
  <si>
    <t>EMPRESA DE SERVICIOS PUBLICOS DE SACAMA</t>
  </si>
  <si>
    <t>EMPRESA DE SERVICIOS PÚBLICOS DOMICILIARIOS DE BURITICÁ S.A. E.S.P.</t>
  </si>
  <si>
    <t>ASOCIACION COMUNITARIA ADMINISTRADORA DEL ACUEDUCTO DEL CORREGIMIENTO DE PAVAS MUNICIPIO DE LA CUMBRE</t>
  </si>
  <si>
    <t>ASOCIACION DE USUARIOS DEL SERVICIO DE AGUA POTABLE DE LA VEREDA CHORRERA MUNICIPIO DE VERGARA</t>
  </si>
  <si>
    <t>ASOCIACION DE SUSCRIPTORES DEL SERVICIO DE ACUEDUCTO</t>
  </si>
  <si>
    <t>EMPRESA DE SERVICIOS PUBLICOS DOMICILIARIOS DEL MUNICIPIO DE TOPAGA S.A. E.S.P.</t>
  </si>
  <si>
    <t>ASOCIACION JUNTA ADMINISTRADORA DE ACUEDUCTO VEREDA PALMA CHICA</t>
  </si>
  <si>
    <t>EMPRESA DE SERVICIOS PUBLICOS DEL MUNICIPIO DE CUITIVA S.A.E.S.P.</t>
  </si>
  <si>
    <t>EMPRESA DE ACUEDUCTO ALCANTARILLADO ASEO Y SERVICIOS COMPLEMENTARIOS DE OTANCHE SAS AGUAS DE OTANCHE SAS ESP</t>
  </si>
  <si>
    <t>ASOCIACION DE USUARIOS DEL ACUEDUCTO RURAL CUBA GUAMITOS Y CANADA ESCOCIA</t>
  </si>
  <si>
    <t>ASOCIACIÒN DE USUARIOS DEL ACUEDUCTO DE TOBASIA</t>
  </si>
  <si>
    <t>EMPRESA DE ACUEDUCTO, ALCANTARILLADO Y ASEO DE SILVANIA S.A. ESP EMPUSILVANIA S.A. ESP</t>
  </si>
  <si>
    <t>EMPRESA DE SERVICIOS PUBLICOS DE ACUEDUCTO, ALCANTARILLADO Y ASEO DE MOGOTES S.A.-E.S.P.</t>
  </si>
  <si>
    <t>EMPRESAS PUBLICAS DE JERICO ANTIOQUIA S.A E.S.P</t>
  </si>
  <si>
    <t>ASOCIACIÓN DE USUARIOS DE LA VEREDA LOS SOCHES AGUAS CRISTALINAS LOS SOCHES ESP</t>
  </si>
  <si>
    <t>ASOCIACION JUNTA ADMINISTRADORA ACUEDUCTO VEREDA LA TRAVESIA ETAPA 1</t>
  </si>
  <si>
    <t>ASOCIACION JUNTA ADMINISTRADORA  ACUEDUCTO VEREDA LA CASTILLA</t>
  </si>
  <si>
    <t>ADMINISTRACION  PUBLICA COOPERATIVA ACUEDUCTO, ASEO Y ALCANTARILLADO DE LA BELLEZA</t>
  </si>
  <si>
    <t>ASOCIACION DE USUARIOS DEL ACUEDUCTO MURILLO</t>
  </si>
  <si>
    <t>EMPRESA DE SERVICIOS PUBLICOS DE MACEO S.A.S  E.S.P.</t>
  </si>
  <si>
    <t>EMPRESA DE SERVICIOS PUBLICOS DE HERVEO EMPOHERVEO E.S.P. S.A.</t>
  </si>
  <si>
    <t>ASOCIACION DE USUARIOS VEREDA ALTO MIRA</t>
  </si>
  <si>
    <t>JUNTA DE ACCION COMUNAL DE LA VEREDA PLAN VERDE</t>
  </si>
  <si>
    <t>JUNTA ADMINISTRADORA DE USUARIOS DEL ACUEDUCTO DEL SERVICIO DE AGUA POTABLE Y ALCANTARILLADO DE BAJO SARTENEJO MUNICIPIO DE GARZON</t>
  </si>
  <si>
    <t xml:space="preserve">EMPRESA DE SERVICIOS PUBLICOS DOMICILIARIOS DE EL PAUJIL S.A. ESP </t>
  </si>
  <si>
    <t>EMPRESA DE SERVICIOS PUBLICOS DOMICILAIRIOS DE CARMEN DEL DARIEN SA ESP</t>
  </si>
  <si>
    <t>EMPRESAS PUBLICAS DE SAN ANDRES DE CUERQUIA SA ESP</t>
  </si>
  <si>
    <t>AGUAS DE CHITARAQUE S.A.  E.S.P</t>
  </si>
  <si>
    <t>ASOCIACION DE USUARIOS DEL SERVICIO DE AGUA POTABLE Y ALCANTARILLADO DEL SECTOR LA VILLA</t>
  </si>
  <si>
    <t>ASOCIACION DE USUARIOS DEL ACUEDUCTO COMUNITARIO LA ROMELIA</t>
  </si>
  <si>
    <t>ASOCIACION DE USUARIOS DE AGUA DOMICILIARIA GUAPUSCAL BELLA VISTA</t>
  </si>
  <si>
    <t>ASOCIACION DE USUARIOS DEL SERVICIO DE AGUA POTABLE Y ALCANTARILLADO DE LAS CAMELIAS Y EMPRESA COMUNITARIA DE SERVICIOS PUBLICOS</t>
  </si>
  <si>
    <t>CORPORACION MULTIVEREDAL SALINAS, EL CONVENTO, EL LLANO</t>
  </si>
  <si>
    <t>ASOCIACION DE USUARIOS DEL ACUEDUCTO RURAL CARRIZAL TOMA Y CARREÑO DEL MUNICIPIO DE SOTAQUIRA</t>
  </si>
  <si>
    <t>EMPRESA DE SERVICIOS PUBLICOS DE ACUEDUCTO Y ALCANTARILLADO DE SAN PEDRO SUCRE SA ESP</t>
  </si>
  <si>
    <t>JUNTA ADMINISTRADORA DE ACUEDUCTO Y ALCANTARILLADO DE ANGANOY</t>
  </si>
  <si>
    <t xml:space="preserve">ADMINISTRACION PUBLICA COOPERATIVA EMPRESA SOLIDARIA DE SERVICIOS PUBLICOS DE TINJACA E.S.P </t>
  </si>
  <si>
    <t>ASOCIACION DE USUARIOS DEL ACUEDUCTO ALTO RISARALDITA</t>
  </si>
  <si>
    <t>ASOCIACION DE SUSCRIPTORES DEL ACUEDUCTO LA MINA E.S.P.</t>
  </si>
  <si>
    <t>AGUA RIVERAS DE YUMBO E.S.P SAS</t>
  </si>
  <si>
    <t>JUNTA DE ACCION COMUNAL VEREDA ALTO DE LA COMPAÑIA</t>
  </si>
  <si>
    <t>ASOCIACION DE USUARIOS DEL ACUEDUCTOMULTIVEREDAL SAN JOSE CANTOR</t>
  </si>
  <si>
    <t>ASOCIACION DE USUARIOS DEL ACUEDUCTO MULTIVEREDAL CARMELO CORRIENTES</t>
  </si>
  <si>
    <t>EMPRESA DE SERVICIOS PUBLICOS DE SAN FRANCISCO SAS E.S.P.</t>
  </si>
  <si>
    <t>JUNTA ADMINISTRADORA DEL ACUEDUCTO REGIONAL EL INGENIO MUNICIPIO DE SANDONA</t>
  </si>
  <si>
    <t xml:space="preserve">EMPRESAS PUBLICAS DE DABEIBA S.A.S   E.S.P        </t>
  </si>
  <si>
    <t>ADMINISTRACION PUBLICA COOPERATIVA DE ACUEDUCTO ALCANTARILLADO Y ASEO DE LA CABECERA MUNICIPAL DE TIQUISIO-BOLIVAR</t>
  </si>
  <si>
    <t>AGUAS DE PUERTO WILCHES S.A.S.E.S.P</t>
  </si>
  <si>
    <t>EMPRESA MUNICIPAL DE ACUEDUCTO ALCANTARILLADO ASEO DE SAN PABLO BOLIVAR</t>
  </si>
  <si>
    <t>EMPRESA DE SERVICIOS DE BARICHARA S.A. - E.S.P.</t>
  </si>
  <si>
    <t>ADMINISTRACION PUBLICA COOPERATIVA DE SERVICIOS PUBLICOS DEL MUNICIPIO DE CASABIANCA E.S.P</t>
  </si>
  <si>
    <t>EMPRESA DE SERVICIOS PUBLICOS DE ACUEDUCTO ALCANTARILLADO Y ASEO DE ACHI BOLIVAR SA ESP</t>
  </si>
  <si>
    <t>EMPRESA DE SERVICIOS DE NOBSA S.A. E.S.P</t>
  </si>
  <si>
    <t>ONZAGUA</t>
  </si>
  <si>
    <t>EMPRESA DE SERVICIOS PUBLICOS DOMICILIARIOS AGUAS DEL SAN AGUSTIN S.A E.S.P</t>
  </si>
  <si>
    <t>EMPRESA DE SERVICIOS PUBLICOS DOMICILIARIOS DE RIOSUCIO S.A. ESP.</t>
  </si>
  <si>
    <t>ASOCIACION DE USUARIOS DEL ACUEDUCTO LA CABUYALA</t>
  </si>
  <si>
    <t>AGUAS DEL CARMELO A.S E.S.P</t>
  </si>
  <si>
    <t>EMPRESA DE SERVICIOS PUBLICOS DE TOGUI</t>
  </si>
  <si>
    <t>ASOCIACION DE USUARIOS DEL ACUEDUCTO Y/O ALCANTARILLADO DE BOLO SAN ISIDRO E.S.P</t>
  </si>
  <si>
    <t>EMPRESA DE ACUEDUCTO ALCANTARILLADO Y ASEO DE SAN LUIS DE PALENQUE S.A. E.S.P.</t>
  </si>
  <si>
    <t>EMPRESA DE SERVICIOS PUBLICOS DE ACUEDUCTO, ALCANTARILLADO Y ASEO DE OCAMONTE S.A E.S.P</t>
  </si>
  <si>
    <t>ASOCIACION DE USUARIOS ACUEDUCTO COMUNITARIO SANTIAGO LONDOÑO VELA I Y VELA II</t>
  </si>
  <si>
    <t>ASOCIACION DE USUARIOS DEL ACUEDUCTO COMUNITARIO DE PUERTO NUEVO</t>
  </si>
  <si>
    <t>ASOCIACION DE USUARIOS DL ACUEDUCTO COMUNITARIO DEL BARRIO LOS LAGOS</t>
  </si>
  <si>
    <t>ASOCIACION DE USUARIOS DEL ACUEDUCTO DEL BARRIO LA FLORESTA</t>
  </si>
  <si>
    <t>ASOCIACION DEL ACUEDUCTO COMUNITARIO DEL BARRIO SAN FERNANDO</t>
  </si>
  <si>
    <t>ASOCIACION DE USUARIOS DEL ACUEDUCTO DEL BARRIO LOS COMUNEROS</t>
  </si>
  <si>
    <t>ALCALDIA DE LETICIA</t>
  </si>
  <si>
    <t>EMPRESA DE SERVICIOS PUBLICOS DE MONIQUIRA S.A E.S.P</t>
  </si>
  <si>
    <t>ASOCIACION ACUEDUCTO EL SALITRE DE LA VEREDA TEGUANEQUE DEL MUNICIPIO DE TURMEQUE</t>
  </si>
  <si>
    <t xml:space="preserve">EMPRESA DE SERVICIOS DE ACUEDUCTO, ALCANTARILLADO Y ASEO DEL MUNICIPIO DE APULO S.A. E.S.P.  EMPOAPULO S.A. E.S.P. </t>
  </si>
  <si>
    <t>RIO LUISA EMPRESA DE SERVICIOS PÚBLICOS S.A. E.S.P.</t>
  </si>
  <si>
    <t xml:space="preserve">ASOCIACION DE USUARIOS DEL ACUEDUCTO COMUNITARIO AGUAS CALIENTES </t>
  </si>
  <si>
    <t>ASOCIACIÓN DE USUARIOS DEL ACUEDUCTO VEREDAL EL HIMAL, VEREDAS DAN Y BENJAMIN, DEL MUNICIPIO DE SUAITA</t>
  </si>
  <si>
    <t>EMPRESA DE ACUEDUCTO,ALCANTARILLADO, ASEO Y ENERGÍA ELÉCTRICA SAS ESP</t>
  </si>
  <si>
    <t>ASOCIACION DE USUARIOS DEL ACUEDUCTO RURAL DE FLORIAN Y PAYACAL</t>
  </si>
  <si>
    <t>ADMINISTRACION PUBLICA COOPERATIVA EMPRESA SOLIDARIA DE SERVICIOS PUBLICOS DEL MUNICIPIO DE SAN MIGUEL DE SEMA</t>
  </si>
  <si>
    <t>EMPRESAS PUBLICAS DE TELLO S.A.S. E.S.P</t>
  </si>
  <si>
    <t>CORPORACION DE ACUEDUCTOS COMUNITARIOS DE GUAPOTA SANTANDER CORAGUAS O.N.G - E.S.P.</t>
  </si>
  <si>
    <t>EMPRESA DE SERVICIOS PUBLICOS DOMICILIARIOS DE TURMEQUE</t>
  </si>
  <si>
    <t>ADMINISTRACION PUBLICA COOPERATIVA DE ACUEDUCTO ALCANTARILLADO Y ASEO DEL MUNICIPIO DE JAMBALO CAUCA</t>
  </si>
  <si>
    <t>EMPRESA DE SERVICIOS PUBLICOS DE CRAVO NORTE JAGUEY S.A E.S.P</t>
  </si>
  <si>
    <t>ADMINISTRACION PÙBLICA COOPERATIVA DE ACUEDUCTO ALCANTARILLADO Y ASEO DEL MUNICIPIO DE SOTARA</t>
  </si>
  <si>
    <t>ASOCIACION DE USUARIOS DEL ACUEDUCTO COMUNITARIO DEL BARRIO MARIANA GIRALDO</t>
  </si>
  <si>
    <t xml:space="preserve">EMPRESA DE SERVICIOS PUBLICOS DEL VALLE DE SAN JOSE S.A - E.S.P </t>
  </si>
  <si>
    <t>ASOCIACION DE USUARIOS DEL ACUEDUCTO COMUNITARIO GAITAN LA PLAYA</t>
  </si>
  <si>
    <t xml:space="preserve">ASOCIACION DE SUSCRIPTORES DEL ACUEDUCTO  DE LAS VEREDAS SALITRE SIATOCA Y TIERRA NEGRA </t>
  </si>
  <si>
    <t>EMPRESAS PUBLICAS DE CAÑASGORDAS S.A.  E.S.P</t>
  </si>
  <si>
    <t>ASOCIACION DE SERVICIOS PUBLICOS DE MONTEBONITO MARULANDA</t>
  </si>
  <si>
    <t>ASOCIACION DE USUARIOS DE SERVICIOS COLECTIVOS DE NARANJAL, LA QUIEBRA Y LA FLORESTA</t>
  </si>
  <si>
    <t>ASOCIACIÓN DE USUARIOS DE ACUEDUCTO DE LA VEREDA AGUALINDA CHIGUAZA</t>
  </si>
  <si>
    <t xml:space="preserve">JUNTA ADMINISTRADORA DEL ACUEDUCTO REGIONAL LA PITA DEL MUNICIPIO DE GARZON </t>
  </si>
  <si>
    <t xml:space="preserve">ASOCIACIÓN  DE USUARIOS DE ACUEDUCTO DE LAS VEREDAS PEÑALIZA, RAIZAL, BETANIA, EL CARMEN E ISTMO TABACO DE LA LOCALIDAD DE SUMAPAZ BOGOTA </t>
  </si>
  <si>
    <t>JUNTA DE ACCIÓN COMUNAL DE AURORA ALTA SECTOR LA CAPILLA</t>
  </si>
  <si>
    <t xml:space="preserve">JUNTA ADMINISTRADORA ACUEDUCTO VEREDAL EL DESTINO USME </t>
  </si>
  <si>
    <t>JUNTA ADMINISTRADORA DE ACUEDUCTO VEREDA EL VENADO</t>
  </si>
  <si>
    <t>ASOCIACIÓN DE USUARIOS DEL ACUEDUCTO DE PIEDRA PARADA</t>
  </si>
  <si>
    <t>JUNTA ADMINISTRADORA ACUEDUCTO REGIONAL AGUA BLANCA CLAROS GARZON</t>
  </si>
  <si>
    <t>ASOCIACION DE USUARIOS DEL ACUEDUCTO COMUNITARIO RURAL DE LA VEREDA PEPINO Y LAS PLANADAS</t>
  </si>
  <si>
    <t>JUNTA DE ACCION COMUNAL DE LA VEREDA LA QUINTA DEL MUNICIPIO DE SUPIA</t>
  </si>
  <si>
    <t>JUNTA ADMINISTRADORA DE ACUEDUCTO CABILDO INDIGENA INGA DE SAN ANDRES PUTUMAYO</t>
  </si>
  <si>
    <t>LA JUNTA ADMINISTRADORA DEL ACUEDUCTO DE LA VEREDA ALTO DE SAN JOAQUIN DEL MUNICIPIO DE SANTA MARIA, DEPARTAMENTO DEL HUILA</t>
  </si>
  <si>
    <t>JUNTA ADMININSTRADORA DEL ACUEDUCTO DE LA VEREDA LAS ORQUIDEAS</t>
  </si>
  <si>
    <t>JUNTA ADMINISTRADORA DEL SERVICIO DEL ACUEDUCTO DE LAS VEREDAS ALTO SAN MIGUEL, LA CUMBRE Y SANTA INES</t>
  </si>
  <si>
    <t>JUNTA ADMINISTRADORA DEL SERVICIO DEL ACUEDUCTO DE LA VEREDA LAS MINAS DEL MUNICIPIO DE LA ARGENTINA HUILA</t>
  </si>
  <si>
    <t>JUNTA ADMINISTRADORA DEL ACUEDUCTO DE LA VEREDA MAJO Y  JAGUALITO DEL MUNICIPIO DE GARZON</t>
  </si>
  <si>
    <t xml:space="preserve">JUNTA ADMINISTRADORA DEL ACUEDUCTO VEREDAL POTRERILLOS DEL MUNICIPIO DE GARZON </t>
  </si>
  <si>
    <t>ASOCIACION DE USUARIOS DE ACUEDUCTO Y ALCANTARILLADO DE LA VEREDA PASQUILLA CENTRO</t>
  </si>
  <si>
    <t>JUNTA DE ACCION COMUNAL DE LA VEREDA EL BRILLANTE</t>
  </si>
  <si>
    <t>ASOCIACIÓN DE USUARIIOS DE SERVICIIOS PUBLICOS DEL CORREGIMIENTO DE LAS PALMAS</t>
  </si>
  <si>
    <t>ASOCIACION DE USUARIOS DEL ACUEDUCTO Y/O ALCANTARILLADO Y/O ASEO DE GUANABANAL E.S.P</t>
  </si>
  <si>
    <t>JUNTA DE ACCION COMUNAL BARRIO LA CRUZ</t>
  </si>
  <si>
    <t>ASOCIACION DE USUARIOS DEL ACUEDUCTO COMUNITARIO VEREDA LA PALMA</t>
  </si>
  <si>
    <t>ASOCIACION DE USUARIOS DEL ACUEDUCTO COMUNITARIO DEL BARRIO LAURELES PRIMERA ETAPA</t>
  </si>
  <si>
    <t>COMITE DE SERVICIOS PUBLICOS REMOLINOS DEL CAGUAN</t>
  </si>
  <si>
    <t>JUNTA DE ACCION COMUNAL VEREDA MORRO AZUL</t>
  </si>
  <si>
    <t>ASOCIACIO DE USUARIOS DE SERVICIOS COLECTIVOS DEL CORREGIMIENTO DE SAN LUIS</t>
  </si>
  <si>
    <t>ASOCIACION DE USUARIOS MICRO CUENCA PECHIBLANCA CHINCHANO ARBOLEDA BERRUECOS</t>
  </si>
  <si>
    <t>ASOCIACION DE ACUEDUCTO VEREDA LA PAZ ALTA, LA QUIEBRA DE SANTA BARBARA Y LA PATRIA</t>
  </si>
  <si>
    <t xml:space="preserve">ASOCIACION DE USUARIOS DE SERVICIOS COLECTIVOS DE LAS COLES LA LOMA LAS TROJES Y EL ZANCUDO  </t>
  </si>
  <si>
    <t>ASOCIACION JUNTA ADMINISTRADORA DE ACUEDUCTO Y ALCANTARILLADO DEL CORREGIMIENTO DE CUATIS</t>
  </si>
  <si>
    <t>JUNTA ADMINISTRADORA DEL ACUEDUCTO DE LAS VEREDAS LA CUCHILLA TACUAYA MINDA Y LA COCHA MUNICIPIO DEYACUANQUER</t>
  </si>
  <si>
    <t>ASOCIACIÓN JUNTA ADMINISTRADORA DE ACUEDUCTO VEREDA PLAZUELAS</t>
  </si>
  <si>
    <t>JUNTA ADMINISTRADORA DE AGUA POTABLE DE LA VEREDA SAN ANTONIO DE CASANARE CORREGIMIENTO DE CATAMBUCO</t>
  </si>
  <si>
    <t>JUNTA ADMINISTRADORA DEL ACUEDUCTO DE CATAMBUCO</t>
  </si>
  <si>
    <t>ASOCIACION JUNTA ADMINISTRADORA DE ACUEDUCTO DE SAN JOSE Y ALTO CASANARE</t>
  </si>
  <si>
    <t>ASOCIACION ACUEDUCTOVEREDA EL ESTANQUILLO LA FRIA</t>
  </si>
  <si>
    <t>ASOCIACION DE USUARIOS DEL ACUEDUCTO COMUNITARIO LA PRIMAVERA Y GUAYACANES</t>
  </si>
  <si>
    <t>JUNTA ADMINISTRADORA DEL SERVICIO DE ACUECTO REGIONAL DE BORBONES EN EL MUNICIPIO DE ISNOS</t>
  </si>
  <si>
    <t xml:space="preserve">ASOCIACION DE USUARIOS DE ACUEDUCTO DE LA VEREDA DOMINGO LOMA DEL MUNICIPIO SAN PEDRO DE CARTAGO </t>
  </si>
  <si>
    <t>ASOCIACIÓN DE USUARIOS DE ACUEDUCTO VEREDA LA ESTANCIA MUNICIPIO SAN PEDRO DE CARTAGO</t>
  </si>
  <si>
    <t>ASOCIACION DE USUARIOS DE ACUEDUCTO BUENAVISTA VEREDA LA RINCONADA MUNICIPIO SAN PEDRO DE CARTAGO</t>
  </si>
  <si>
    <t>ASOCIACION DE USUARIOS DE ACUEDUCTO VEREDA LAS ACACIAS MUNICIPIO DE SAN PEDRO DE CARTAGO</t>
  </si>
  <si>
    <t>ASOCIACIÓN JUNTA ADMINISTRADORA DE ACUEDUCTO VEREDAL MARACAS</t>
  </si>
  <si>
    <t>JUNTA ADMINISTRADORA DEL SERVICIO DEL ACUEDUCTO DE LA VEREDA SINAI DEL MUNICIPIO DE TESALIA</t>
  </si>
  <si>
    <t>JUNTA ADMINISTRADORA DEL ACUEDUCTO REGIONAL DE LAS VEREDAS RICABRISAS BELLAVISTA Y LA PLAYA DEL MUNICIPIO DE TARQUI</t>
  </si>
  <si>
    <t>JUNTA ADMINISTRADORA DEL SERVICIO DEL ACUEDUCTO REGIONAL SAN ROQUE - ALTO SAN FRANCISCO DEL MUNICIPIO DE OPORAPA</t>
  </si>
  <si>
    <t>ASOCIACIÓN DE USUARIOS DEL SERVICIO DE ACUEDUCTO Y AGUA POTABLE DEL CORREGIMIENTO DE ALTO PEÑOL</t>
  </si>
  <si>
    <t>JUNTA ADMINISTRADORA DE ACUEDUCTO ARANDA</t>
  </si>
  <si>
    <t>JUNTA ADMINISTRADORA DEL ACUEDUCTO DE LA SECCION DEL BARRANCO</t>
  </si>
  <si>
    <t>JUNTA ADMINISTRADORA DEL ACUEDUCTO DE CAMPO MARIA Y LA ESPERANZA</t>
  </si>
  <si>
    <t>ASOCIACION JUNTA ADMINISTRADORA DE ACUEDUCTO AGUAS BAJO CASANARE</t>
  </si>
  <si>
    <t>JUNTA DE ACCION COMUNAL DE LA VEREDA CHAGRAURCO</t>
  </si>
  <si>
    <t>ASOCIACION DE USUARIOS DE ACUEDUCTO Y ALCANTARILLADO DE JONGOVITO</t>
  </si>
  <si>
    <t>JUNTA ADMINISTRADORA ACUEDUCTO LOS CEDROS GUALMATAN</t>
  </si>
  <si>
    <t>ASOCIACIÓN DE USUARIOS DE SERVICIOS COLECTIVOS DE SAN NICOLAS-ALTO DE LA MONTAÑA</t>
  </si>
  <si>
    <t>ASOCIACIÓN DE USUARIOS DEL ACUEDUCTO LA BADEA</t>
  </si>
  <si>
    <t>JUNTA ADMINISTRADORA DEL ACUEDCUCTO DE LA INSPECCION DE QUINTURO MUNICIPIO DE TARQUI</t>
  </si>
  <si>
    <t xml:space="preserve">ASOCIACION DE USUARIOS DE SERVICIOS COLECTIVOS DE SAN PEDRO </t>
  </si>
  <si>
    <t>JUNTA ADMINISTRADORA DEL ACUDUCTO DE BUESAQUILLO</t>
  </si>
  <si>
    <t>ASOCIACION JUNTA ADMINISTRADORA DE ACUEDUCTO DE LA VEREDA CANDAGAN</t>
  </si>
  <si>
    <t>ASOCIACION DE SUSCRIPTORES DEL ACUEDUCTO CANTAMONOS</t>
  </si>
  <si>
    <t>ASOCIACION DE USUARIOS DEL ACUEDUCTO DEL CORREGIMIENTO DE CHIMARRAN</t>
  </si>
  <si>
    <t>ASOCIACION JUNTA ADMINISTRADORA DEL ACUEDUCTO CUADQUIRAN</t>
  </si>
  <si>
    <t>JUNTA ADMINISTRADORA DEL ACUEDUCTO DE LA VEREDA EL CARMEN CORREGIMIENTO SANTA BARBARA</t>
  </si>
  <si>
    <t>ASOCIACION DE USUARIOS ACUEDUCTO EL POBLADO</t>
  </si>
  <si>
    <t>ASOCIACION JUNTA ADMINISTRADORA DEL ACUEDUCTO EL BARRIO EL ROSAL</t>
  </si>
  <si>
    <t>JUNTA ADMINISTRADORA DEL ACUEDUCTO Y ALCANTARILLDO BARRIO LA ESTRELLA</t>
  </si>
  <si>
    <t>JUNTA ADMINISTRADORA ACUEDUCTO LA UNION</t>
  </si>
  <si>
    <t>JUNTA ADMINISTRADORA DEL SERVICIO DEL ACUEDUCTO REGIONAL DE LAS VEREDAS EL TENIENTE-LAS MERCEDES</t>
  </si>
  <si>
    <t>JUNTA DE ACCION COMUNAL DEL BARRIO EL MENTIDERO</t>
  </si>
  <si>
    <t xml:space="preserve">JUNTA ADMINISTRADORA DEL ACUEDUCTO NARIÑO </t>
  </si>
  <si>
    <t>ASOCIACION DE USUARIOS DEL ACUEDUCTO PINAR DEL RIO Y PLAYA RICA</t>
  </si>
  <si>
    <t>ASOCIACION DE JUNTA ADMINISTRADORA DEL ACUEDUCTO DE LA VEREDA SAN JAVIER</t>
  </si>
  <si>
    <t>ASOCIACION DE USUARIOS DEL ACUEDUCTO DE LA VEREDA LA ARGENTINA</t>
  </si>
  <si>
    <t>JUNTA ADMINISTRADORA DEL SERVICIPO DE ACUEDUCTO ALTO SINAI</t>
  </si>
  <si>
    <t>ASOCIACIÓN DE USUARIOS DEL ACUEDUCTO DE ALDEA DE MARIA</t>
  </si>
  <si>
    <t>JUNTA DE ACCION COMUNAL DEL BARRIO SAN NICOLAS</t>
  </si>
  <si>
    <t>ASOCIACION DE USUARIOS DEL ACUEDUCTO REGIONAL BONAFONT</t>
  </si>
  <si>
    <t>ASOCIACION DE USUARIOS ADMINISTRADORA DEL SERVICIO PUBLICO DOMICILIARIO DE ACUEDUCTO DE LA VEREDA CAMPO ALEGRE Y LAS ARADAS TABLON DE GOMEZ NARIÑO</t>
  </si>
  <si>
    <t>ASOCIACION DE USUARIOS DEL ACUEDUCTO COMUNITARIO DEL BARRIO DIVINO NIÑO</t>
  </si>
  <si>
    <t>ASOCIACION DE USUARIOS DEL ACUEDUCTO COMUNITARIO DEL BARRIO LAS ACACIAS</t>
  </si>
  <si>
    <t xml:space="preserve">ASOCIACION DE USUARIOS ACUEDUCTO EL MADROÑO </t>
  </si>
  <si>
    <t>ASOCIACION JUNTA ADMINISTRADORA DE ACUEDUCTO EL PESACADOR DEL TABLOR OBRAJE</t>
  </si>
  <si>
    <t>ASOCIACION DE PESCADORES DE LAS PAVITAS</t>
  </si>
  <si>
    <t>ASOCIACION DE USUARIOS DEL ACUEDUCTO PUEBLO VIEJO MUNICIPIO DE SAN BERNARDO</t>
  </si>
  <si>
    <t>ASOCIACION JUNTA ADMINISTRADORA DE ACUEDUCTO VEREDA SAN BOSCO</t>
  </si>
  <si>
    <t xml:space="preserve">ASOCIACION DE USUARIOS SERVICIOS COLECTIVOS DE LA VEREDA EL CERRO </t>
  </si>
  <si>
    <t>JUNTA ADMINISTRADORA DEL ACUEDUCTO VEREDA SIERRA DEL GRAMAL</t>
  </si>
  <si>
    <t>JUNTA ADMINISTRADORA DE SERVICIOS DEL ACUEDUCTO DE LA VEREDA EL OROZCO MUNICIPIO DE NATAGA</t>
  </si>
  <si>
    <t>JUNTA ADMINISTRADORA ACUEDUCTO VEREDA EL PATA</t>
  </si>
  <si>
    <t xml:space="preserve">JUNTA ADMINISTRADORA DEL ACUEDUCTO DE GUACACALLO </t>
  </si>
  <si>
    <t>ASOCIACION DE USUARIOS DE SERVICIOS COLECTIVOS DE MARAPRA</t>
  </si>
  <si>
    <t>JUNTA DE ACCION COMUNAL DE LA VEREDA LA ESTRELLA</t>
  </si>
  <si>
    <t>COMITE EMPRESARIAL DE SERVICIOS PUBLICOS DOMICILIARIOS EL CRISTAL</t>
  </si>
  <si>
    <t>ASOCIACION COMUNAL DE USUARIOS DEL ACUEDUCTO LA ESTRELLA</t>
  </si>
  <si>
    <t>JUNTA DE ACCION COMUNAL VEREDA CRISTALES</t>
  </si>
  <si>
    <t>ASOCIACION AMBIENTAL ADMINISTRADORA DEL ACUEDUCTO DEL PLAN DE VIVIENDA EL RAYO</t>
  </si>
  <si>
    <t>JUNTA DE ACCION COMUNAL VEREDA PURACE</t>
  </si>
  <si>
    <t>JUNTA DE ACCIÓN COMUNAL VEREDA LA MANCHA</t>
  </si>
  <si>
    <t>JUNTA DE ACCION COMUNAL VEREDA LA PALMERA</t>
  </si>
  <si>
    <t>ASOCIACION DE USUARIOS DEL ACUEDUCTO VEREDAL INTERMUNICIPAL SANJOSE-ALBANIA E.S.P</t>
  </si>
  <si>
    <t>JUNTA ADMINISTRADORA DEL ACUEDUCTO DE LA VEREDA EL UVITAL DE MUNICIPIO DE EL PITAL</t>
  </si>
  <si>
    <t>ASOCIACION DE USUARIOS DEL ACUEDUCTO AGUACILLAS BAJA MUNICIPIO DE SAN BERNARDO</t>
  </si>
  <si>
    <t>ASOCIACION CIVICA SOCIAL DE LAS VEREDAS LA AGUADITA GRANDE Y LA AGUADITA PEQUENA</t>
  </si>
  <si>
    <t>JUNTA ADMINISTRADORA DEL ACUEDUCTO DEL CORREGIMIENTO DE CORNETA</t>
  </si>
  <si>
    <t>ASOCIACION DE USUARIOS DEL ACUEDUCTO INTERVEREDAL SUCUNCHOQUE DEL MUNICIPIO DE UBATE</t>
  </si>
  <si>
    <t>ASOCIACION DE USUARIOS DEL ACUEDUCTO COMUNITARIO DEL BARRIO LAS VEGAS</t>
  </si>
  <si>
    <t>ASOCIACION DE SUSCRIPTORES DEL ACUEDUCTO EL GRAN TESORO DE LA VEREDA EL CHIVECHE DEL MUNICIPIO DE GUACAMAYAS BOYACA</t>
  </si>
  <si>
    <t>ASOCIACION DE USUARIOS DEL ACUEDUCTO EL CONGO Y SAN JOSE S.J</t>
  </si>
  <si>
    <t>ASOCIACION DE USUARIOS  ACUEDUCTO SANTA ANA</t>
  </si>
  <si>
    <t>ASOCIACION DE USUARIOS ACUEDUCTO EL PORVENIR DE GUATICA</t>
  </si>
  <si>
    <t>ASOCIACION AMBIENTALISTA LOS ARRAYANES</t>
  </si>
  <si>
    <t>ASOCIACION DE USUARIOS DEL ACUEDUCTO COMUNITARIO BARRIO LOS GUAMOS</t>
  </si>
  <si>
    <t>ASOCIACION DE USUARIOS DEL ACUEDUCTO COMUNITARIO BARRIO GALAXIA</t>
  </si>
  <si>
    <t>ASOCIACION DE USUARIOS DEL ACUEDUCTO COMUNITARIO DEL BARRIO LOS PINOS</t>
  </si>
  <si>
    <t>ACUEDUCTO LA TOMINEJA</t>
  </si>
  <si>
    <t>ASOCIACION DE USUARIOS DEL ACUEDUCTO DE COROZAL</t>
  </si>
  <si>
    <t>ASOCIACION DE USUARIOS DE LOS ACUEDUCTOS PRIMAVERA 1 Y PRIMAVERA 2 DE LA VEREDA PRIMAVERA</t>
  </si>
  <si>
    <t>ASOCIACION DE USUARIOS DEL ACUEDUCTO DE LA VEREDA PIRA</t>
  </si>
  <si>
    <t>ASOCIACION AMBIENTAL ADMINISTRADORA DEL ACUEDUCTO DE LA VEREDA VILLANUEVA</t>
  </si>
  <si>
    <t>ASOCIACION DE SUSCRIPTORES DEL ACUEDUCTO PIE DE PEÑA DEL MUNICIPIO DE EL ESPINO DEPARTAMENTO DE BOYACA</t>
  </si>
  <si>
    <t>ASOCIACION DE SUSCRIPTORES DEL ACUEDUCTO SABANETA</t>
  </si>
  <si>
    <t>ASOCIACION DE SUSCRIPTORES DEL ACUEDUCTO LOMA DEL TORO DE LA VEREDA EL TOBAL DEL MUNICIPIO DEL ESPINO</t>
  </si>
  <si>
    <t>ASOCIACION DE SUSCRIPTORES DEL ACUEDUCTO  DE PUERTA GRANDE LAS MERCEDES</t>
  </si>
  <si>
    <t>ASOCIACION DE SUSCRIPTORES DE LOS ACUEDUCTOS DEL SECTOR DE EL LIMON</t>
  </si>
  <si>
    <t>ASOCIACION DE SUSCRIPTORES DEL ACUEDUCTO REGIONAL JORDAN OVEJERAS</t>
  </si>
  <si>
    <t>JUNTA ADMINISTRADORA DE ACUEDUCTO PITALITO BAJO</t>
  </si>
  <si>
    <t>EMPRESA DE SERVICIOS PUBLICOS DOMICILIARIOS DE LA PROVINCIA DE MARQUEZ -SERVIMARQUEZ SA ESP</t>
  </si>
  <si>
    <t>ASOCIACION DE USUARIOS DEL ACUEDUCTO SANTA RITA</t>
  </si>
  <si>
    <t>ASOCIACION DE USUARIOS ACUEDUCTO DE LA CUENCA BUENOS AIRES</t>
  </si>
  <si>
    <t>ASOCIACION DE USUARIOS DEL ACUEDUCTO DE LA VEREDA MINAS DEL SOCORRO</t>
  </si>
  <si>
    <t>ACUEDUCTO LA LEONA</t>
  </si>
  <si>
    <t>JUNTA ADMINISTRADORA DEL ACUEDUCTO DE LA VEREDA DE CASCAJAL</t>
  </si>
  <si>
    <t>JUNTA ADMINISTRADORA DEL SERVICIO DE ACUEDUCTO DE LA VEREDA DE SAN ISIDRO</t>
  </si>
  <si>
    <t>JUNTA DE ACCION COMUNAL DE LA VEREDA LAS PALMAS</t>
  </si>
  <si>
    <t>JUNTA ADMINISTRADORA ACUEDUCTO VEREDA PARAISO LA PALMA</t>
  </si>
  <si>
    <t>ASOCIACION DE USUARIOS ADMINISTRADORA DE LOS SRVICIOS PUBLICOS DOMICILIARIOS DE ACUEDUCTO ALCANTARILLADO Y ASEO DE LA VEREDA DE LOS ALPES TABLON DE GOMEZ</t>
  </si>
  <si>
    <t>EMPRESAS PUBLICAS DE VILLAVIEJA S.A.S.  E.S.P.</t>
  </si>
  <si>
    <t xml:space="preserve">ASOCIACION JUNTA ADMINISTRADORA DE ACUEDUCTO VEREDA POTRERITO </t>
  </si>
  <si>
    <t>ASOCIACION DE SUSCRIPTORES DEL ACUEDUCTO RURAL DE LA VEREDA CUSAGUI</t>
  </si>
  <si>
    <t>ASOCIACION DE USUARIOS DEL ACUEDUCTO REGIONAL OLAYA HERRERA, CANALI, BALSILLAS, GUAIPA DEL MUNICIPIO DE ORTEGA TOLIMA.</t>
  </si>
  <si>
    <t>ASOCIACION DE SUSCRIPTORES DEL ACUEDUCTO DE LA VEREDA LLUVIOSOS PARTE ALTA DEL MUNICIPIO DE CUCAITA - BOYACA</t>
  </si>
  <si>
    <t>ASOCIACION DE SUSCRIPTORES DEL ACUEDUCTO DE LA VEREDA EL LLANO ACUALLANO DEL MUNICIPIO DE CUCAITA</t>
  </si>
  <si>
    <t>ASOCIACION DE SUSCRIPTORES DEL ACUEDUCTO DE LA VEREDA EL ESCALONES DEL MUNICIPIO DE CUCAITA BOYACA</t>
  </si>
  <si>
    <t>ASOCIACION DE USUARIOS DEL ACUEDUCTO RURAL COMUNITARIO DEL CORREGIMIENTO LA PRADERA, MUNICIPIO DE EL DOVIO DEPARTAMENTO DEL VALLE DEL CAUCA</t>
  </si>
  <si>
    <t>ASOCIACION DE USUARIOS DEL ACUEDUCTO SEBASTOPOL</t>
  </si>
  <si>
    <t>EMPRESA DE SERVICIOS PUBLICOS DOMICILIARIOS DE CACHIRA E.S.P SAS</t>
  </si>
  <si>
    <t>ASOCIACION ADMINISTRADORA DEL ACUEDUCTO RURAL COMUNITARIO DEL CORREGIMIENTO DE LA FLORIDA</t>
  </si>
  <si>
    <t>ASOCIACION DE USUARIOS DEL ACUEDUCTO COMUNITARIO DEL BARRIO SANTA TERESITA</t>
  </si>
  <si>
    <t>JUNTA  ADMINISTRADORA DEL ACUEDUCTO LA BALSORA</t>
  </si>
  <si>
    <t>JUNTA DE ACCION COMUNAL DEL BARRIO PUEBLO NUEVO</t>
  </si>
  <si>
    <t>ASOCIACION DE USUARIOS DEL ACUEDUCTO LA CEIBA DE LA VEREDA LA CEIBA</t>
  </si>
  <si>
    <t>ASOCIACION DE USUARIOS DEL ACUEDUCTO RURAL COMUNITARIO DEL CORREGIMIENTO MONTE AZUL MUNICIO DEL DOVIO</t>
  </si>
  <si>
    <t>JUNTA DE ACCIÓN COMUNAL VEREDA GÉNOVA</t>
  </si>
  <si>
    <t>JUNTA DE ACCION COMUNAL DE LAVEREDA BAJO PEÑAS BLANCAS</t>
  </si>
  <si>
    <t>ASOCIACION DE USUARIOS DEL ACUEDUCTO  DEL CORREGIMIENTO DE PERALONSO</t>
  </si>
  <si>
    <t>JUNTA ADMINISTRADORA DE LOS SERVICIOS DE ACUEDUCTO Y ALCANTARILLADO DE LA URBANIZACION CERROS DEL GRANATE</t>
  </si>
  <si>
    <t>ASOCIACION DE USUARIOS DEL ACUEDUCTO LA CRISTALINA</t>
  </si>
  <si>
    <t>ASOCIACION DE USUARIOS DEL ACUEDUCTO LA PALMA</t>
  </si>
  <si>
    <t>ASOCIACION DE USUARIOS DEL ACUEDUCTO RURAL COMUNITARIO DE LA VEREDA CUCHILLA ALTA</t>
  </si>
  <si>
    <t>ASOCIACION DE SUSCRIPTORES DEL ACUEDUCTO Y REGADIO DE LAS VEREDAS DE SAN ANTONIO</t>
  </si>
  <si>
    <t>ASOCIACIÓN DE USUARIOS DEL ACUEDUCTO RURAL COMUNITARIO DE LA VEREDA BUENOS AIRES, MUNICIPIO DE OBANDO, VALLE DEL CAUCA</t>
  </si>
  <si>
    <t>ASOCIACION DE SUSCRIPTORES DEL ACUEDUCTO EL CABUYAL</t>
  </si>
  <si>
    <t>ASOCIACION DE SUSCRIPTORES DE LOS ACUEDUCTOS DEL SECTOR DE BETAVEBA</t>
  </si>
  <si>
    <t>ASOCIACION DE SUSCRIPTORES DE LOS ACUEDUCTOS DEL SECTOR DE SOYAGRA</t>
  </si>
  <si>
    <t>ASOCIACION DE AFILIADOS A LOS ACUEDUCTOS DE LA RAMADA</t>
  </si>
  <si>
    <t>ASOCIACION DE BENEFICIARIOS DIRECTOS E INDIRECTOS DE LA QUEBRADA MACHACUNTA LOS PACHECOS O LA CALERANA DEL MUNICIPIO DE TIPACOQUE</t>
  </si>
  <si>
    <t>ASOCIACION DE USUARIOS Y SUSCRIPTORES DEL ACUEDUCTO DE LA VEREDA DE SAN IGNACIO</t>
  </si>
  <si>
    <t>ASOCIACION DE SUSCRIPTORES DEL ACUEDUCTO CHINCHILLA SECTOR EL PORTILLO</t>
  </si>
  <si>
    <t>ACUEDUCTO EL HAYO VEREDA SOCOTACITO SECTOR ALTO</t>
  </si>
  <si>
    <t>ASOCIACION DE USUARIOS DEL SERVICIO DE AGUA POTABLE DE LA VEREDA ALTO SANTA MARTA</t>
  </si>
  <si>
    <t>ASOCIACION DE SUSCRIPTORES DEL ACUEDUCTO DE LA VEREDA CENTRO SECTOR SINAI DE SANTA ROSA DE VITERBO</t>
  </si>
  <si>
    <t>AGUAS DE NUQUI SA ESP</t>
  </si>
  <si>
    <t>EMPRESA SOLIDARIA DE SERVICIOS PUBLICOS DOMICILIARIOS DEL MEDIO BAUDO CHOCO</t>
  </si>
  <si>
    <t>JUNTA ADMINISTRADORA DEL SERVICIO DEL ACUEDUCTO DE LA VEREDA EL CARMEN DEL MUNICIPIO DE GUADALUPE</t>
  </si>
  <si>
    <t>ASOCIACION JUNTA ADMINISTRADORA DE ACUEDUCTO DE SAN ANTONIO</t>
  </si>
  <si>
    <t>ASOCIACION DE USUARIOS DEL ACUEDUCTO DE LAS VEREDAS LA CRISTALINA Y PURNIO</t>
  </si>
  <si>
    <t>ASOCIACION DE USUARIOS DEL ACUEDUCTO RURAL COMUNITARIO DE LA VEREDA LA PLAZUELA</t>
  </si>
  <si>
    <t>ASOCIACION DE USUARIOS DEL SERVICIO COMUNITARIO RURAL DE AGUA Y ALCANTARILLADO LA MONTAÑUELA</t>
  </si>
  <si>
    <t>ASOCIACION DE SUSCRIPTORES DE ACUEDUCTO Y ALCANTARILLADO</t>
  </si>
  <si>
    <t>ASOCIACION DE USUARIOS DEL CORREGIMIENTO DE COROZAL</t>
  </si>
  <si>
    <t>ASOCIACION DE SUSCRIPTORES DEL ACUEDUCTO INTERVEREDAL DE LAS VEREDAS TEBGUA REGINALDO Y SAN ANTONIO DEL MUNICIPIO DE MONGUI</t>
  </si>
  <si>
    <t>ASOCIACION DE USUARIOS DEL ACUEDUCTO DE LA VEREDA HOLANDA ASUHOL</t>
  </si>
  <si>
    <t>JUNTA ADMINISTRADORA ACUEDUCTO LA ESPERANZA VEREDA EL REMOLINO</t>
  </si>
  <si>
    <t>JUNTA ADMINISTRADORA ACUEDUCTO CUIDEMOS LOS BOSQUES DE LA VEREDA EL BATAN</t>
  </si>
  <si>
    <t>JUNTA ADMINISTRADORA DEL ACUEDUCTO REGIONAL DE MIRAFLORES LOS MEDIOS LA AZULITA, MUNICIPIO DE GARZON</t>
  </si>
  <si>
    <t>JUNTA ADMINISTRADORA DEL ACUEDUCTO DE LA VEREDA PALMAR BAJO</t>
  </si>
  <si>
    <t>JUNTA ADMINISTRADORA ACUEDUCTO VEREDA VEGA DE ORIENTE</t>
  </si>
  <si>
    <t xml:space="preserve">JUNTA ADMINISTRADORA DEL SERVICO DEL ACUEDUCTO DE LA VEREDA SAN ISIDRO BAJO DEL MUNICIPIO DE CAMPOALEGRE </t>
  </si>
  <si>
    <t>JUNTA ADMINISTRADORA DEL SERVICIO DEL ACUEDUCTO DE LA VEREDA PANDO EL ROBLE</t>
  </si>
  <si>
    <t>JUNTA ADMINISTRADORA DEL SERVICIO DEL ACUEDUCTO EL PROGRESO VEREDA BAJO PIRAVANTE, DEL MUNICIPIO DE CAMPOALEGRE</t>
  </si>
  <si>
    <t>JUNTA DE ACCION COMUNAL DE LA VEREDA EL DIVISO LA LOMA PUEBLO VIEJO</t>
  </si>
  <si>
    <t>MEJOR VIVIR S.A  E.S.P</t>
  </si>
  <si>
    <t>ASOCIACION JUNTA ADMINISTRADORA ACUEDUCTO DEL SECTOR BELLAFLORIDA</t>
  </si>
  <si>
    <t>LA ASOCIACION DE USUARIOS DEL SERVICIO DE ACUEDUCTO DE LA VEREDA BARRANCO BAJO-MUNICIPIO DE GINEBRA</t>
  </si>
  <si>
    <t>ASOCIACION DE RECURSOS HIDRICOS NATURALES Y ACUEDUCTO DE EL CASTILLO</t>
  </si>
  <si>
    <t>ASOCIACION DE USUARIOS DEL ACUEDUCTO DE PARRAGA</t>
  </si>
  <si>
    <t>JUNTA DEL ACUEDUCTO DE LAS VEREDAS ARBOLEDAS Y CORDOBITAS DEL MUNICIPIO DE LA CUMBRE</t>
  </si>
  <si>
    <t>ADMINISTRACION PÚBLICA COOPERATIVA DE SERVICIOS PÚBLICOS DOMICILIARIOS DE SAN BERNARDO DEL VIENTO</t>
  </si>
  <si>
    <t>ADMINISTRACION PUBLICA COOPERATIVA DE SERVICIOS PÚBLICOS DOMICILIARIOS DE ACUEDUCTO, ALCANTARILLADO Y ASEO - AGUACOR</t>
  </si>
  <si>
    <t>ASOCIACION AGRO ECOLOGICA LA PRADERA A</t>
  </si>
  <si>
    <t>JUNTA DE ACCION COMUNAL DEL BARRIO BELALCAZAR</t>
  </si>
  <si>
    <t>ACUEDUCTO ALCANTARILLADO Y ASEO DE SANTA ROSA S.A E.S.P</t>
  </si>
  <si>
    <t>ASOCIACIÓN DE USUARIOS DEL ACUEDUCTO DE LA VEREDA PARAÍSO DEL MUNICIPIO DE SUPATÁ</t>
  </si>
  <si>
    <t>ASOCIACION DE USUARIOS ADMINISTRADORA DEL SERVICIO PUBLICO DOMICILIARIO DE ACUEDUCTO DE LA VEREDA CUATRO ESQUINAS MUNICIPIO DE GUATARILLA NARIÑO</t>
  </si>
  <si>
    <t>ASOCIACION DE USUARIOS ADMMINISTRADORA DEL SERVICIO PUBLICO DOMICILIARIO DE ACUEDUCTO DE LA VEREDA SAN VICENTE MUNICIPIO DE GUATARILLA NARIÑO</t>
  </si>
  <si>
    <t>JUNTA ADMINISTRADORA DE ACUEDUCTO CHIRES</t>
  </si>
  <si>
    <t>JUNTA ADMINISTRADORA DEL ACUEDUCTO DE LA VEREDA TAPIALQUER BAJO MUNICIPIO DE TANGUA</t>
  </si>
  <si>
    <t>EMPRESA DE ASEO CACERES SAS ESP</t>
  </si>
  <si>
    <t>ASOCIACION JUNTA ADMINISTRADORA ACUEDUCTO MANANTIAL</t>
  </si>
  <si>
    <t>ASOCIACION JUNTA ADMINISTRADORA DEL ACUEDUCTO Y ALCANTARILLADO PALMAS BAJO</t>
  </si>
  <si>
    <t>COOPERATIVA AGUAS DE URUMITA LTDA ESP</t>
  </si>
  <si>
    <t>ASOCIACION JUNTA ADMONISTRADORA DE USUARIOS DEL SRVICIO DE ACUEDUCTO DEL RESGUARDO DE YARAMAL</t>
  </si>
  <si>
    <t>ASOCIACION DE SUSCRIPTORES DEL ACUEDUCTO DE LA VEREDA PIJAOS</t>
  </si>
  <si>
    <t>ASOCIACION DE USUARIOS ADMINISTRADORA DEL SERVICIO PUBLICO DOMICILIARIO DE ACUEDUCTO DE LA VEREDA SAN NICOLAS MUNICIPIO DE GUAITARILLA</t>
  </si>
  <si>
    <t>ASOCIACION DE USUARIOS ADMINISTRADORA DEL SERVICIO PUBLIICO DOMICILIARIO  DE ACUEDUCTO DEL CORREGIMIENTO DE CASABUY</t>
  </si>
  <si>
    <t>ASOCIACION DE SUSCRIPTORES DEL PROACUEDUCTO DE LA VEREDA PIJAOS PARTE ALTA DEL MUNICIPIO DE CUCAITA BOYACA</t>
  </si>
  <si>
    <t>ASOCIACION DE SUSCRIPTORES DEL ACUEDUCTO DE LA VEREDA LA CANDELARIA</t>
  </si>
  <si>
    <t>ASOCIACION DE USUARIOS DEL SERVICIO DE ACUEDUCTO Y ALCANTARILLADO DE PARADERO DE CHIPALO</t>
  </si>
  <si>
    <t>ASOCIACION DE SUSCRIPTORES VEREDA CHIPACATA DEL MUNICIPIO DE CUCAITA</t>
  </si>
  <si>
    <t>ASOCIACION DE SUSCRIPTORES DEL ACUEDUCTO GACAL CENTRO DEL MUNICIPIO DE SAMACA DEPARTAMENTO DE BOYACA</t>
  </si>
  <si>
    <t>ASOCIACION DE SUSCRIPTORES DEL ACUEDUCTO EL TRIUNFO DE LAS VEREDAS PARAMO CENTRO TIBAQUIRA Y GUANTOQUE DEL MUNICIPIO DE SAMACA DEPARTAMENTO DE BOYACA</t>
  </si>
  <si>
    <t>EMPRESA DE ACUEDUCTO ALCANTARILLADO Y ASEO DE LABRANZAGRANDE SA ESP</t>
  </si>
  <si>
    <t>ASOCIACION DE SUSCRIPTORES DEL ACUEDUCTO VEREDAL LAS PEÑITAS DEL MUNICIPIO DE SAMACA</t>
  </si>
  <si>
    <t>ASOCIACION DE SUSCRIPTORES DEL PROACUEDUCTO RINCONES DE LA VEREDA TAPIAS DEL MUNICIPIO DE RAQUIRA BOYACA</t>
  </si>
  <si>
    <t>ASOCIACION DE SUSCRIPTORES DEL ACUEDUCTO LAS ANIMAS DE LA VEREDA RUCHICAL RINCON SANTO DEL MUNICIPIO DE SAMACA</t>
  </si>
  <si>
    <t>ASOCIACION DE SUSCRIPTORES DEL ACUEDUCTO CARTAGENA</t>
  </si>
  <si>
    <t>ASOCIACION DE USUARIOS PRO ACUEDUCTO VEREDA CALAVERNAS SECTOR BOSQUE BAJO Y PUNTOS ALEDAÑOS A LAS VEREDAS OCAN VEREDA LA VICTORIA</t>
  </si>
  <si>
    <t>ASOCIACION DE SUSCRIPTORES DEL ACUEDUCTO QUEBRADA QUIPE Y PALMAR</t>
  </si>
  <si>
    <t>ASOCIACION DE SUSCRIPTORES DEL PROACUEDUCTO LA UMBA Y SECTOR BOCADEMONTE DE LA VEREDA CHINGAGUTA Y QUIPE DEL MUNICIPIO DE CALDAS BOYACA</t>
  </si>
  <si>
    <t>ASOCIACION DE SUSCRIPTORES DEL ACUEDUCTO PUERTO LOPEZ DE LA VEREDA LA ZANJA DEL MUNICIPIO DE TIBANA</t>
  </si>
  <si>
    <t>ASOCIACION DE SUSCRIPTORES DEL ACUEDUCTO REGIONAL SASTOQUE DEL MUNICIPIO DE TIBANA</t>
  </si>
  <si>
    <t>ASOCIACION DE SUSCRIPTORES DEL ACUEDUCTO DE LAS VEREDAS CAISEDOS ROMASAL Y SANTUARIO DEL MUNICIPIO DE RAMIRIQUI BOYACA</t>
  </si>
  <si>
    <t>ASOCIACION DE USUARIOS DEL ACUEDUCTO TAJAMAR LA BOVEDA DEL MUNICIPIO DE FIRAVITOBA</t>
  </si>
  <si>
    <t>ASOCIACION DE USUARIOS DEL ACUEDUCTO LAS CALES DE LA VEREDA SAN ANTONIO DEL MUNICIPIO DE FIRAVITOBA</t>
  </si>
  <si>
    <t>ASOCIACION DE USUARIOS DEL ACUEDUCTO LAS DELICIAS DE LA VEREDA SAN ANTONIO DEL MUNICIPIO DE FIRAVITOBA</t>
  </si>
  <si>
    <t>ASOCIACION DE SUSCRIPTORES DEL ACUEDUCTO ARRAYANCITOS DE LA VEREDA BARON GERMANIA DEL MUNICIPIO DE TUNJA</t>
  </si>
  <si>
    <t>ASOCIACION DE SUSCRIPTORES DEL ACUEDUCTO POZO DE BURRO ALTAMIRA VENTAQUEMADA DEL MUNICIPIO DE SANTANA</t>
  </si>
  <si>
    <t>ASOCIACION DE SUSCRIPTORES DEL ACUEDUCTO DE LAS VEREDAS DE GARIBAY MANGA GACHANZUCA DEL MUNICIPIO DE TOGUI</t>
  </si>
  <si>
    <t>ASOCIACION DE SUSCRIPTORES DEL ACUEDUCTO DE LA VEREDA LOS BANCOS DEL MUNICIPIO DE OTANCHE</t>
  </si>
  <si>
    <t>ASOCIACION DE USUARIOS DEL SERVICIO DE ACUEDUCTO VEREDA EL FLORAL</t>
  </si>
  <si>
    <t>JUNTA DE ACCION COMUNAL DE LA VEREDA LOS ANDES</t>
  </si>
  <si>
    <t>JUNTA ADMINISTRADORA DEL SERVICIO DEL ACUEDUCTO DE LAS VEREDAS LA FLORESTA Y ALTO GUALPI</t>
  </si>
  <si>
    <t>JUNTA ADMINISTRADORA ACUEDUCTO REGIONAL VEREDA EL DINDAL</t>
  </si>
  <si>
    <t>AGUAS DEL ROBLE SAS E.S.P.</t>
  </si>
  <si>
    <t>EMPRESA DE SERVICIOS PUBLICOS DE ACUEDUCTO, ALCANTARILLADO Y ASEO "GONZALO ROMAÑA PALACIOS" E.S.P.  S.A</t>
  </si>
  <si>
    <t>EMPRESA DE SERVICIOS PUBLICOS DE LA PALMEÑA SAS ESP</t>
  </si>
  <si>
    <t>ASOCIACION ADMINISTRADORA DE ACUEDUCTO LOS ROBLES Y LA GEMELA</t>
  </si>
  <si>
    <t>EMPAAAYAC SAS ESP SOCIEDAD POR ACCIONES SIMPLIFICADA SAS EMPRESA DE SERVICIOS PUBLICOS DOMICILIARIOS DE ECONOMIA MIXTA</t>
  </si>
  <si>
    <t xml:space="preserve">JUNTA DE ACCION COMUNAL DE LA VEREDA RICAURTE </t>
  </si>
  <si>
    <t>ASOCIACION DE USUARIOS DEL ACUEDUCTO DE LAS VEREDAS JUAICA EL CARRON JUAICA EL SANTUARIO Y DEFENSA DEL MEDIO AMBIENTE</t>
  </si>
  <si>
    <t>JUNTA ADMINISTRADORA DEL ACUEDUCTO DE BELLA VISTA, LA TOLA Y LLANO GRANDE</t>
  </si>
  <si>
    <t>EMPRESA DE SERVICIOS PUBLICOS DOMICILIARIOS DEL MUNICIPIO DE SORACA SERVIR SORACA S.A. E.S.P.</t>
  </si>
  <si>
    <t>EMPRESA COMUNITARIA DE ACUEDUCTO, ALCANTARILLADO Y ASEO  DE PANAMA DE ARAUCA E.S.P.</t>
  </si>
  <si>
    <t>ASOCIACION AMBIENTAL ADMINISTRADORA DEL ACUEDUCTO VEREDA LAS TAZAS DEL MUNICIPIO DE MARSELLA</t>
  </si>
  <si>
    <t>AQUA TOSCANA E.S.P  S.A.S.</t>
  </si>
  <si>
    <t>AGUAS DE MALAMBO S.A. E.S.P.</t>
  </si>
  <si>
    <t>EMPRESA DE ACUEDUCTO ALCANTARILLADO Y ASEO DEL MUNICIPIO DE DIBULLA S.A. ESP</t>
  </si>
  <si>
    <t>ASOCIACION DE USUARIOS DE ACUEDUCTO VEREDA SAN GABRIEL</t>
  </si>
  <si>
    <t>ASOCIACION DE USUARIOS DEL ACUEDUCTO DE LA VEREDA AGUA CALIENTE PARTE BAJA MUNICIPIO DE CHOCONTA</t>
  </si>
  <si>
    <t xml:space="preserve">ASOCIACION DE USUARIOS DEL ACUEDUCTO DE LAS VEREDAS ALIZAL Y CARRIZAL </t>
  </si>
  <si>
    <t>ASOCIACION DE SUSCRIPTORES DEL ACUEDUCTO SALAMANCA DE MUNICIPIO DE SAMACA</t>
  </si>
  <si>
    <t>ASOCIACION DE SUSCRIPTORES DEL ACUEDUCTO DE LA VEREDA TOBA</t>
  </si>
  <si>
    <t xml:space="preserve">ASOCIACIÓN DE SUSCRIPTORES DEL ACUEDUCTO DE LA VEREDA PIRGUA DEL MUNICIPIO DE TUNJA </t>
  </si>
  <si>
    <t>ASOCIACION DE SUSCRIPTORES DEL ACUEDUCTO LA ESPERANZA DEL MUNICIPIO DE TUNJA</t>
  </si>
  <si>
    <t>ASOCIACION DE SUSCRIPTORESDEL ACUEDUCTO EL CHUSCAL VEREDA LA LAGUNA Y SECTOR SALINITAS</t>
  </si>
  <si>
    <t>ASOCIACION DE USUARIOS DEL ACUEDUCTO TOMA DE MORENOS SECTOR ESCUELA PARTE BAJA</t>
  </si>
  <si>
    <t>ASOCIACION DE SUSCRIPTORES DEL ACUEDUCTO EL AMARILLAL VEREDA CHORRO BLANCO BAJO SECTOR EL CASADERO</t>
  </si>
  <si>
    <t>ASOCIACION DE SUSCRIPTORES DEL ACUEDUCTO LA PRIMAVERA DE LAS VEREDAS SIACHOQUE ARIIBA Y SIACHOQUE ABAJO</t>
  </si>
  <si>
    <t>ASOCIACION DE SUSCRIPTORES DEL ACUEDUCTO CUPAMUY DE LA VEREDA RIQUE MUNICIPIO DE BOYACA</t>
  </si>
  <si>
    <t>ACUEDUCTO RURAL RUCHICAL DE LAS VEREDAS CHINGAGUTA CUBO CENTRO QUIPE TIERRA NEGRA Y AREA URBANA DEL MUNICIPIO DE CALDAS DEPARTAMENTO DE BOYACA</t>
  </si>
  <si>
    <t>ASOCIACION DE USUARIOS DEL ACUEDUCTO DE LAS VEREDAS CAPILLA ALTO CAPILLA, BAJO CANTANO Y ALTO CATANO DEL MUNICIPIO DE PUENTE NACIONAL SANTANDER</t>
  </si>
  <si>
    <t>ASOCIACION SUSCRIPTORES ACUEDUCTO DE LA VDA TRAS DEL ALTO SECTOR EL MANZANO TUNJA</t>
  </si>
  <si>
    <t>JUNTA DE ACCION COMUNAL DE LA VEREDA CLARAS</t>
  </si>
  <si>
    <t>ASOCIACION DE USUARIOS DEL ACUEDUCTO NO. 2 DEL  CORREGIMIENTO CAIMALITO</t>
  </si>
  <si>
    <t>ASOCIACION DE SUSCRIPTORES DEL ACUEDUCTO PANTANO DE DUGA</t>
  </si>
  <si>
    <t>ASOCIACION DE SUSCRIPTORES DEL ACUEDUCTO VEREDAL DE LA LAGUNA DEL MUNICIPIO DE GUACAMAYAS</t>
  </si>
  <si>
    <t>ASOCIACION DE SUSCRIPTORES DEL ACUEDUCTO EL MANANTIAL DE LA VEREDA DE GUIRAGON</t>
  </si>
  <si>
    <t>ASOCIACIÓN DE SUSCRIPTORES DEL ACUEDUCTO VEREDAL DE CHISCOTE Y CHIMITA</t>
  </si>
  <si>
    <t xml:space="preserve">ASOCIACIÓN DE USUARIOS ADMINISTRADORA DE LOS SERVICIOS PUBLICOS Y DOMICILIARIOS DE ACUEDUCTO ALCANTARILLADO Y ASEO DE LA VEREDA LA VICTORIA </t>
  </si>
  <si>
    <t>ASOCIACIÓN DE USUARIOS ADMINISTRADORA DE LOS SERVICIOS PUBLICOS DE ACAUEDUCTO ALCANTARILLADO Y ASEO DEL CORREGIMIENTO DE LAS MESAS EL TABLON DE GOMEZ</t>
  </si>
  <si>
    <t>CABILDO MENOR PARA LA ADMINISTRACION DE SERVICIOS PUBLICOS DEL RESGUARDO INGA DE APONTE</t>
  </si>
  <si>
    <t>ASOCIACION CLUB AMAS DE CASA EL PROGRESO</t>
  </si>
  <si>
    <t>ASOCIACION DE USUARIOS DE ACUEDUCTO DE LA VEREDA SAN ISIDRO DEL MUNICIPIO DE SAN PEDRO DE CARTAGO</t>
  </si>
  <si>
    <t>GRUPO ASOCIATIVO LOMA LARGA TAUSO ARBOLEDA</t>
  </si>
  <si>
    <t>ASOCIACION DE USUARIOS DEL ACUEDUCTO LLANO GRANDE COFRADIA ALTO CABUYAL</t>
  </si>
  <si>
    <t>JUNTA ADMINISTRADORA ACUEDUCTO VEREDA PROGRESO MUNICIPIO DE ELIAS</t>
  </si>
  <si>
    <t>JUNTA ADMINISTRADORA ACUEDUCTO ALCANTARILLADO DE EL MESON NORTE</t>
  </si>
  <si>
    <t>JUNTA ADMINISTRADORA DEL SERVICIO DEL ACUEDUCTO REGIONAL LA GRAN VIA</t>
  </si>
  <si>
    <t>JUNTA ADMINISTRADORA DEL ACUEDUCTO DE LOS PLANES DE VIVIENDA TINAJITAS Y EL PORVENIR DE LA VEREDA RIO NEIVA DE CAMPOALEGRE</t>
  </si>
  <si>
    <t>ASOCIACION DE SUSCRIPTORES DEL ACUEDUCTO SANTA TERESA DE LA VEREDA CHORRERA</t>
  </si>
  <si>
    <t>ASOCIACION PROACUEDUCTO DE LA VEREDA CHURUVITA SECTOR CERRITO</t>
  </si>
  <si>
    <t>ASOCIACION DE SUSCRIPTORES DEL PRO-ACUEDUCTO DE LA VEREDA GACAL BAJO SECTOR BARRIO LOPEZ</t>
  </si>
  <si>
    <t>ASOCIACION DE SUSCRIPTORES DEL ACUEDUCTO LA MANITA DE LA VEREDA RUCHICAL SECTOR MEDIO MUNICIPIO DE SAMACA</t>
  </si>
  <si>
    <t>ASOCIACION DE SUSCRIPTORES DEL ACUEDUCTO DE LA VEREDA QUEBRADA ARRIBA</t>
  </si>
  <si>
    <t>ASOCIACION DE SUSCRIPTORES DEL ACUEDUCTO TUNAL DEL MUNICIPIO DE SACHICA</t>
  </si>
  <si>
    <t>JUNTA ADMIN ACUEDUCTO DE LAS VEREDAS LA PLAYA LA ESPALDA SECTOR BAJO</t>
  </si>
  <si>
    <t>ASOCIACION DE USUARIOS DEL ACUEDUCTO EL HORNILLO DEL MUNICIPIO DE TABIO</t>
  </si>
  <si>
    <t>EMPRESA SOLIDARIA DE SERVICIOS PUBLICOS DOMICILIARIOS DE NUEVO COLON BOYACA</t>
  </si>
  <si>
    <t>EMPRESA DE ACUEDUCTO ALCANTARILLADO Y ASEO DEL MUNICIPIO DE GUARANDA SA ESP</t>
  </si>
  <si>
    <t>ASOCIACION DE USUARIOS ADMINISTRADORA DE LOS SERVICIOS PUBLICOS DE ACUEDUCTO ALCANTARILLADO Y ASEO DEL CORREGIMIENTO OPONGOY VEREDA DE SANTANDER TANGU</t>
  </si>
  <si>
    <t xml:space="preserve">ASOCIACION DE USUARIOS DE ACUEDUCTO Y ALCANTARILLADO DEL BARRIO BOSQUES DE BELLAVISTA ACUABOSQUES </t>
  </si>
  <si>
    <t>CORPORACION DE SERVICIOS DEL ACUEDUCTO DE LA FUENTE</t>
  </si>
  <si>
    <t>ASOCIACION DE SUSCRIPTORES DEL ACUEDUCTO REGIONAL AGUA TIBIA DE LAS VEREDAS SAN ANTONIO SECTOR GARROCHAL EL BOSQUE SECTOR SAN CARLOS Y PASTOREROS SECT</t>
  </si>
  <si>
    <t>ASOCIACION DE USUARIOS DEL ACUEDUCTO NACEDERO POZO HONDO LINEA RICKENMANN</t>
  </si>
  <si>
    <t>ASOCIACION DE SUSCRIPTORES DEL ACUEDUCTO HUERTA CHIQUITA DE LA VEREDA VILLA FRANCA Y CARICHANA DEL MUNICIPIO DE PAZ DE RIO BOYACÁ</t>
  </si>
  <si>
    <t>ASOCIACION DE USUARIOS DEL ACUEDUCTO RURAL DE MATAREDONDA</t>
  </si>
  <si>
    <t>EMPRESA REGIONAL DE ACUEDUCTO Y SANEAMIENTO BASICO S.A.S. E.S.P.</t>
  </si>
  <si>
    <t xml:space="preserve">EMPRESA MUNICIPAL DE SERVICIOS PUBLICOS DOMICILIARIOS DEL MUNICIPIO DE SAN LORENZO </t>
  </si>
  <si>
    <t>EMPRESA  DE  ACUEDUCTO ALCANTARILLADO Y  ASEO DE  GUASCA S.A. E.S.P. ECOSIECHA S.A. E.S.P.</t>
  </si>
  <si>
    <t xml:space="preserve">ASOCIACION DE USUARIOS DEL ACUEDUCTO DE QUEBRADA NUEVA </t>
  </si>
  <si>
    <t>ASOCIACION DE USUARIOS DEL ACUEDUCTO RURAL DE LAS VEREDAS EL BOSQUE LA ALDANA</t>
  </si>
  <si>
    <t>ASOCIACION DE USUARIOS DEL ACUEDUCTO DEL CORREGIMIENTO DE CHORRERAS MUNICIPIO DE BUGALAGRANDE</t>
  </si>
  <si>
    <t>ASOCIACION DE USUARIOS DEL ACUEDUCTO VEREDA BARRIO NUEVO CORREGIMIENTO BOLO ALIZAL PALMIRA VALLE</t>
  </si>
  <si>
    <t>ASOCIACION DE USUARIOS DEL ACUEDUCTO Y/O ALCANTARILLADO Y/O ASEO DE BOYACA E.S.P</t>
  </si>
  <si>
    <t>ASOCIACION DE ACUEDUCTO ALCANTARILLADO Y ASEO DE LA VEREDA LA CASCADA CORREGIMIENTO DE TIENDA NUEVA MUNICIPIO DE PALMIRA E S P</t>
  </si>
  <si>
    <t>JUNTA DE AGUAS VEREDA LA VENTURA</t>
  </si>
  <si>
    <t>ASOCIACION ADMINITRADORA DEL ACUEDUCTO RURAL COMUNITARIO DEL CORREGIMIENTO DE PUENTE ROJO ACUASALUD PUENTE ROJO</t>
  </si>
  <si>
    <t>ASOCIACION DE USUARIOS Y SUSCRIPTORES DEL SERVICIO DE ACUEDUCTO DE LAS VEREDAS AGUACATE POTRERILLO</t>
  </si>
  <si>
    <t>ASOCIACION DE USUARIOS AGUA ALBANIA ESP</t>
  </si>
  <si>
    <t>ASOCIACION DE SUSCRIPTORES DEL ACUEDUCTO DE SAN JUAN ESP</t>
  </si>
  <si>
    <t>ASOCIACION DE USUARIOS DEL ACUEDUCTO RURAL RINCON PLACER</t>
  </si>
  <si>
    <t>JUNTA DE ACCION COMUNAL DE LA VEREDA LA CERRAJOSA</t>
  </si>
  <si>
    <t>ASOCIACION DE USUARIOS ACUEDUCTO RURAL SAN LORENZO ALTO Y BAJO</t>
  </si>
  <si>
    <t xml:space="preserve">ASOCIACIÓN DE USUARIOS DEL ACUEDUCTO DE LA VEREDA LA CAJITA DEL MUNICIPIO DE MELGAR DEPARTAMENTO DEL TOLIMA </t>
  </si>
  <si>
    <t>CORPORACION DE SERVICIOS DE ACUEDUCTO DE CASAS BLANCAS LA LOMA Y LA CORCOVADA</t>
  </si>
  <si>
    <t>EMPRESA DE SERVICIOS PUBLICOS DE SAN ANTONIO DEL TEQUENDAMA - PROGRESAR SA. ESP</t>
  </si>
  <si>
    <t>ASOCIACION DE USUARIOS DEL ACUEDUCTO MULTIVEREDAL AMORSSAN SANTA ROSA DE OSOS</t>
  </si>
  <si>
    <t>ASOCIACION JUNTA ADMINISTRADORA DEL ACUEDUCTO VEREDA ESTORACAL DE EL HOBO</t>
  </si>
  <si>
    <t>ASOCIACIÓN DE JUNTA ADMINISTRADORA DEL ACUEDUCTO  DE LA VEREDA SIMON BOLIVAR</t>
  </si>
  <si>
    <t>EMPRESA DE SERVICOS PUBLICOS DE GUADUAS S.A. E.S.P. - AGUAS DEL CAPIRA S.A. E.S.P.</t>
  </si>
  <si>
    <t>ASOCIACION DE SUSCRIPTORES DEL ACUEDUCTO VEREDA CHURUVITA SECTOR EL MAMONAL DE SAMACA</t>
  </si>
  <si>
    <t xml:space="preserve">EMPRESA DE SERVICIOS PUBLICOS DOMICILIARIOS DE GIRALDO S.A. E.S.P </t>
  </si>
  <si>
    <t xml:space="preserve">EMPRESAS PUBLICAS MUNICIPALES DE BETANIA S.A E.S.P </t>
  </si>
  <si>
    <t>ASOCIACIÓN DE USUARIOS DEL ACUEDUCTO DE LA VEREDA EL CARMELO BAJO</t>
  </si>
  <si>
    <t>JUNTA ADMINISTRADORA DEL ACUEDUCTO REGIONAL IDOLOS</t>
  </si>
  <si>
    <t>ASOCIACION DE USUARIOS  DEL  ACUEDUCTO Y/O ALCANTARILLADO DE LA PEDREGOSA</t>
  </si>
  <si>
    <t>ASOCIACION DE USUARIOS DEL ACUEDUCTO CERRO DE GUATICA DE LA VEREDA DIRAVITA ALTO MUNICIPIO FIRAVITOBA</t>
  </si>
  <si>
    <t>EMPRESA DE SERVICIOS PUBLICOS  DOMICILIARIOS DE MOLAGAVITA E.A.M. S.A. E.S.P.</t>
  </si>
  <si>
    <t>COOPERATIVA DE GESTORES AMBIENTALES DE TASAJERA</t>
  </si>
  <si>
    <t>EMPRESA DE SERVICIOS PUBLICOS DOMICILIARIOS DE GUATAVITA CUNDINAMARCA S.A. E.S.P.</t>
  </si>
  <si>
    <t>ASOCIACION DE SUSCRIPTORES DEL ACUEDUCTO LOS CERROS DE LAS VEREDAS DE CARAPACHO ALTO Y BAJO DEL MUNICIPIO DE CHIQUINQUIRA</t>
  </si>
  <si>
    <t>ASOCIACION DE SUSCRIPTORES DEL ACUEDUCTO RURAL "FUENTE DE ORO" VEREDA LA CABUYA, MUNICIPIO ENCINO</t>
  </si>
  <si>
    <t>ASOCIACION DE USUARIOS DEL ACUEDUCTO Y ALCANTARILLADO DE PALMASECA</t>
  </si>
  <si>
    <t>ASOCIACION DE USUARIOS DEL ACUEDUCTO RURAL LA MARIA</t>
  </si>
  <si>
    <t>ASOCIACION ACUEDUCTO GUAPANTE ASOAGUA</t>
  </si>
  <si>
    <t>ASOCIACION DE SUSCRIPTORES DEL ACUEDUCTO BARRIO SAN ANTONIO AGUASANAN</t>
  </si>
  <si>
    <t>ADMINISTRACION PUBLICA COOPERATIVA DE AGUA POTABLE Y SANEAMIENTO BASICO DE CUMBITARA</t>
  </si>
  <si>
    <t>AGUAS Y ASEO DEL MACIZO S.A.S. E.S.P.</t>
  </si>
  <si>
    <t>EMPRESA DE SERVICIOS PUBLICOS DE GUADALUPE S.A.S ESP</t>
  </si>
  <si>
    <t>ASOCIACION DE USUARIOS DEL ACUEDUCTO COLECTIVO (COSTA)</t>
  </si>
  <si>
    <t>JUNTA DE ACCIÓN COMUNAL - LA CONCEPCIÓN</t>
  </si>
  <si>
    <t>Asociacion de Usuarios del Servicio de Agua Potable y Alcantrillado del Estero municipio de Cali Dpto del Valle</t>
  </si>
  <si>
    <t>EMPRESA DE SERVICIOS PUBLICOS DOMICILIARIOS DE ACUEDUCTO ALCANTARILLADO Y ASEO - SANTA HELENA A.A.A.  S.A. - E.S.P</t>
  </si>
  <si>
    <t>ASOSIACION DE USUARIOS DE ACUEDUCTOS SAN RAFAEL</t>
  </si>
  <si>
    <t>EMPRESAS PUBLICAS DE SAN RAFAEL S.A. E.S.P.</t>
  </si>
  <si>
    <t>ASOCIACION DE USUARIOS DEL ACUEDUCTO DE LAS VEREDAS BOQUERON ALTO Y BOQUERON BAJO DEL MUNICIPIO DE CHOCONTA</t>
  </si>
  <si>
    <t>CURIPA EMPRESA DE SERVICIOS PUBLICOS DE SAN JOAQUIN AAA SAS ESP</t>
  </si>
  <si>
    <t>ASOCIACION JUNTA ADMINISTRADORA DEL ACUEDUCTO VEREDA PEÑOLCITO PARTE MEDIA Y ALTA MUNICIPIO DE COPACABANA</t>
  </si>
  <si>
    <t>AGUAS DE TUMACO SA ESP</t>
  </si>
  <si>
    <t>ASOCIACION DE SUSCRIPTORES DEL ACUEDUCTO DE 4 VEREDAS MONJAS, MONSALVE, PILA GRANDE Y POTRERO GRANDE DEL MUNICIPIO DE MONIQUIRA</t>
  </si>
  <si>
    <t>AGUAS CON FUTURO SA ESP</t>
  </si>
  <si>
    <t>ASOCIACION DE SUSRIPTORES PROACUEDUCTO DE LA VEREDA DE LLUVIOSOS SECTOR ALTO BLANCO</t>
  </si>
  <si>
    <t>EMPRESA DE SERVICIOS PUBLICOS DE LEIVA ESP SAS</t>
  </si>
  <si>
    <t>ADMINISTRACION PUBLICA COOPERATIVA DE AGUA POTABLE Y SANEAMIENTO BASICO DE ALMAGUER CAUCA</t>
  </si>
  <si>
    <t>EDIFICIO HANSA REEF CLUB</t>
  </si>
  <si>
    <t>SOCIEDAD LIMITADA</t>
  </si>
  <si>
    <t>JUNTA DE ACCIÓN COMUNAL VEREDA LAS ENCARNACIONES</t>
  </si>
  <si>
    <t>ASOCIACION DE USUARIOS DEL ACUEDUCTO INTERVEREDAL DE SONSA GUANGUITA ALTO GUANGUITA BAJO NEMOCONCITO Y TIBIA DEL MUNICIPIO DE VILLAPINZON DEPARTAMENTO</t>
  </si>
  <si>
    <t>ASOCIACION DE USUARIOS DEL ACUEDUCTO LAS ANIMAS LAS AURAS Y NAZARETH</t>
  </si>
  <si>
    <t>ASOCIACIÓN DE USUARIOS DEL ACUEDUCTO DE LA VEREDA LAGUNA VERDE ESP</t>
  </si>
  <si>
    <t>ASOCIACIÓN DE USUARIOS DE ACUEDUCTO ARRAYANES ARGENTINA</t>
  </si>
  <si>
    <t>ASOCIACION DE USUARIOS DE ACUEDUCTO MANANTIAL DE AGUAS CERRO REDONDO Y CORINTO ESP</t>
  </si>
  <si>
    <t>ASOCIACIÓN ASOQUIBA</t>
  </si>
  <si>
    <t>ASOCIACIÓN DE USUARIOS DEL SERVICIO DE AGUA POTABLE  DE LA FLORESTA DE LA SABANA</t>
  </si>
  <si>
    <t>ASOCIACION DE USUARIOS ACUEDUCTO EL JORDAN</t>
  </si>
  <si>
    <t>ASOCIACIÓN DE USUARIOS DEL ACUEDUCTO DE LA VEREDA LA MAGDALENA DEL MUNICIPIO DE SAN VICENTE</t>
  </si>
  <si>
    <t>EMPRESA MUNICIPAL DE ACUEDUCTO ALCANTARILLADO Y ASEO DEL MUNICIPIO DE BUENAVISTA SUCRE SA ESP</t>
  </si>
  <si>
    <t>ASOCIACION COMUNITARIA DE ACUEDUCTO VEREDA SANTIAGO PEREZ</t>
  </si>
  <si>
    <t>ASOCIACION DE USUARIOS DEL ACUEDUCTO INTERVEREDAL EL RETIRO Y OTRAS ASUAINRO</t>
  </si>
  <si>
    <t>ASOCIACION DE USUARIOS DEL ACUEDUCTO MULTIVEREDAL ASOAGUAS TAMESIS</t>
  </si>
  <si>
    <t>ASOCIACION DE SUSCRIPTORES DEL ACUEDUCTO LA PIÑUELA DE LAS VEREDAS CHORRO BLANCO ALTO</t>
  </si>
  <si>
    <t>CORPORACION DE ACUEDUCTO PIEDRAS BLANCAS</t>
  </si>
  <si>
    <t>ASOCIACION DE USUARIOS DEL ACUEDUCTO Y ALCANTARILLADO DE EL HATILLO</t>
  </si>
  <si>
    <t>EMPRESA COMUNITARIA DE SERVICIOS PUBLICOS Y SANEAMIENTO BASICO DEL CORREGIMIENTO DE LA ESMERALDA</t>
  </si>
  <si>
    <t>ASOCIACION DE USUARIOS DE ACUEDUCTO PANTANILLO</t>
  </si>
  <si>
    <t>EMPRESA COMUNITARIA DE ACUEDUCTO ALCANTARILLADO Y ASEO DEL OASIS Y AGUACHICA</t>
  </si>
  <si>
    <t>ASOCIACION DE USUARIOS DE ACUEDUCTO LA CHINA-CUARTAS</t>
  </si>
  <si>
    <t>ASOCIACIÓN ADMINISTRADORA DEL ACUEDUCTO MARÍA SANTIFICADORA</t>
  </si>
  <si>
    <t>ASOCIACION DE SUSCRIPTORES DE ACUEDUCTO BARON GALLERO SECTOR LA CAPILLA</t>
  </si>
  <si>
    <t>ASOCIACION DE SUSCRIPTORES DEL ACUEDUCTO BARON GALLERO</t>
  </si>
  <si>
    <t>ASOCIACION DE SUSCRIPTORES DEL ACUEDUCTO VEREDAL DE RUNTA ALTA SECTOR LA AGUADITA</t>
  </si>
  <si>
    <t>EMPRESA DE SERVICIOS PUBLICOS DOMICILIARIOS DEL MUNICIPIO DE VIANI "EMSERVIANI" S.A.S. E.S.P.</t>
  </si>
  <si>
    <t xml:space="preserve">ASOCIACION DE USUARIOS ACUEDUCTO MULTIVEREDAL LA MIEL Y LOS RODAS </t>
  </si>
  <si>
    <t>ASOCIACION DE USUSARIOS DEL ACUEDUCTOY/O ALCANTARILLADO Y/O ASEO DE BOLO ALIZAL  E. S.P</t>
  </si>
  <si>
    <t>ASOCIACION DE USUARIOS DEL ACUEDUCTO REGIONAL DE LA VEREDA RINCON SANTO</t>
  </si>
  <si>
    <t>ASOCIACION ADMINISTRADORA DEL ACUEDUCTO SAN ISIDRO LA FLORIDA</t>
  </si>
  <si>
    <t>ASOCIACION RURAL COMUNITARIA DE ACUEDUCTO DE LA VEREDA SABANA MUNICIPIO VILLA DE LEYVA</t>
  </si>
  <si>
    <t>AGUAS Y ASEO DE LA CORDIALIDAD S.A.S. E.S.P.</t>
  </si>
  <si>
    <t>JUNTA ADMINISTRADORA DEL SERVICIO DEL ACUEDUCTO EL JORDAN DEL MUNICIPIO DE PALERMO</t>
  </si>
  <si>
    <t>AGUAS DEL TRAPICHE SAS ESP</t>
  </si>
  <si>
    <t>EMPRESAS PUBLICAS DE EL DONCELLO S.A.E.S.P.</t>
  </si>
  <si>
    <t>REFUGIO DEL ARCO IRIS ESP SAS</t>
  </si>
  <si>
    <t>EMPRESAS PUBLICAS DE NILO SAS ESP</t>
  </si>
  <si>
    <t>JUNTA DE ACCION COMUNAL BARRIO LA VEGA</t>
  </si>
  <si>
    <t xml:space="preserve">ASOCIACIÓN DE USUARIOS DEL SERVICIO DE AGUA POTABLE Y ALCANTARILLADO DE LA VEREDA PALMIRA </t>
  </si>
  <si>
    <t>ASOCIACION DE USUARIOS DE SERVICIOS PUBLICOS ACUEDUCTO ALCANTARILLADO Y ASEO DEL BARRIO SANTO Y EL TRONCAL E.S.P.</t>
  </si>
  <si>
    <t>ASOCIACION DE  USUARIOS DEL ACUEDUCTO COMUNITARIO NUEVA COLOMBIA</t>
  </si>
  <si>
    <t>ASOCIACION DE USUARIOS DEL ACUEDUCTO COMUNITARIO DEL BARRIO LOS LIBERTADORES</t>
  </si>
  <si>
    <t>EMPRESA DE SERVICIOS PUBLICOS DOMICILIARIOS DE VALPARAISO SAS ESP</t>
  </si>
  <si>
    <t xml:space="preserve">AGUAS MARAKATA S.A. EMPRESA DE SERVICIOS PUBLICOS </t>
  </si>
  <si>
    <t>SABANALARGA EMPRESA DE SERVICIOS PÚBLICOS E.S.P. S.A.</t>
  </si>
  <si>
    <t>ASOCIACION DE USUARIOS AGUAS DE SANTANDERCITO ESP</t>
  </si>
  <si>
    <t>ASOCIACION DE USUARIOS DEL ACUEDUCTO RURAL DE MIREYA</t>
  </si>
  <si>
    <t>ASOCIACION DE USUARIOS DE LOS SERVICIOS DE ACUEDUCTO ALCANTARILLADO Y ASEO DEL CORREGIMIENTO LA DANTA MUNICIPIO DE SONSON</t>
  </si>
  <si>
    <t>ASOCIACIÓN DE PROPIETARIOS DE LA PARCELACIÓN LA FLORESTA</t>
  </si>
  <si>
    <t>FONDO DE EMPLEADOS DE CARULLA</t>
  </si>
  <si>
    <t>ENERGIA &amp; AGUA SAS ESP</t>
  </si>
  <si>
    <t>JUNTA ADMINISTRADORA DEL SERVICIO DE AGUA POTABLE Y ALCANTARILLADO Y ALCANTARILLADO DE LA VEREDA LOS LIMONES DEL CORREGIMIENTO DE LA CASTILLA</t>
  </si>
  <si>
    <t>ASOCIACION DE USUARIOS DEL ACUEDUCTO DEL ESPINAL</t>
  </si>
  <si>
    <t>EMPRESAS PUBLICAS DE SUAZA SOCIEDAD ANONIMA EMPRESA DE SERVICIOS PUBLICOS</t>
  </si>
  <si>
    <t xml:space="preserve">ADMINISTRACIÓN PÚBLICA COOPERATIVA DE BARRANCO DE LOBA BOLÍVAR  </t>
  </si>
  <si>
    <t>ASOCIACION DE USUARIOS DEL ACUEDUCTO Y DE PRODUCTORES AGROPECUARIOS JORDAN ORTIZ</t>
  </si>
  <si>
    <t>ASOCIACIÓN DE USUARIOS DEL ACUEDUCTO REGIONAL NO 1 DE GUACHETÁ</t>
  </si>
  <si>
    <t>EMPRESA DE SERVICIOS PUBLICOS DE NOVITA S.A ESP</t>
  </si>
  <si>
    <t>EMPRESAS PUBLICAS DE SAN LUIS S.A.S. E.S.P.</t>
  </si>
  <si>
    <t>ACUEDUCTO SAN ANTONIO</t>
  </si>
  <si>
    <t>JUNTA DE ACCION COMUNAL VEREDA EL TABLAZO MUNICIPIO DE MANZANARES</t>
  </si>
  <si>
    <t>UNIDAD ADMINISTRATIVA MUNICIPAL DE SERVICIOS PUBLICOS DOMICILIARIOS DE ACUEDUCTO, ALCANTARILLADO Y ASEO</t>
  </si>
  <si>
    <t>ASOCIACION DE USUARIOS DEL ACUEDUCTO DEL CORREGIMIENTO DE CANDELARIA (CESAR)</t>
  </si>
  <si>
    <t xml:space="preserve">JUNTA ADMINISTRADORA DE ACUEDUCTO, ALCANTARILLADO Y ASEO DEL CORREGIMIENTO GUACIRCO </t>
  </si>
  <si>
    <t>EMPRESA DE SERVICIOS PÚBLICOS DE EL MUNICIPIO DE CUCUNUBÁ SAS ESP</t>
  </si>
  <si>
    <t xml:space="preserve">ASOCIACION DE USUARIOS DE LOS SERVICIOS PUBLICOS DOMICILIARIOS DE ACUEDUCTO Y DEMAS SERVICIOS COMPLEMENTARIOS DEL CORREGIMIENTO DE SALOA MUNICIPIO DE </t>
  </si>
  <si>
    <t>ASOCIACION DE USUARIOS DE ACUEDUCTO Y ALCANTARILLADO DE LAS COMUNIDADES DE ROCHE CHANCLETA Y PATILLA</t>
  </si>
  <si>
    <t>ASOCIACION JUNTA ADMINISTRADORA DE SERVICIOS PUBLICOS E.S.P. DE COLON</t>
  </si>
  <si>
    <t>ASOCIACION DE SUSCRIPTORES DEL ACUEDUCTO RURAL EL CARPINTERO DE LA VEREDA SOAPAGA DEL MUNICIPIO DE PAZ DE RÍO DEPARTAMENTO DE BOYACA</t>
  </si>
  <si>
    <t>ASOCIACION DE USUARIOS PROPIETARIOS DEL ACUEDUCTO MULTIVEREDAL POZO INMACULADA  MILAGROSA</t>
  </si>
  <si>
    <t>AGUAS DE CHIRIBIQUETE S.A.S. ESP.</t>
  </si>
  <si>
    <t>ASOCIACION DE USUARIOS DEL ACUEDUCTO LOS CHARCOS VEREDA LOS CHARCOS MUNICIPIO DE GUADUAS</t>
  </si>
  <si>
    <t>ADMINISTRACIÓN PUBLICA COOPERATIVA AGUAS DE SANTA BARBARA EMPRESA DE SERVICIOS PUBLICOS</t>
  </si>
  <si>
    <t>INGENIERIA Y GESTION DEL AGUA SAS ESP</t>
  </si>
  <si>
    <t>MUNICIPIO DE PROVIDENCIA Y SANTA CATALINA ISLAS</t>
  </si>
  <si>
    <t>ASOCIACION DE USUARIOS DEL SERVICIO DE ACUEDUCTO DE LA VEREDA YOLOMBAL</t>
  </si>
  <si>
    <t>ASOCIACION DE USUARIOS DEL ACUEDUCTO DE LA VEREDA SINAI EL NOGAL</t>
  </si>
  <si>
    <t>JUNTA ADMINISTRADORA ACUEDUCTO TANGUANA VILLANUEVA</t>
  </si>
  <si>
    <t>JUNTA DE ACCION COMUNAL DE LA VEREDA POTRERILLO</t>
  </si>
  <si>
    <t>JUNTA DE ACCION COMUNAL DEL BARRIO SAN JOSE MUNICIPIO DEL TAMBO</t>
  </si>
  <si>
    <t>JUNTA DE ACCION COMUNAL DEL BARRIO FATIMA DEL MUNICIPIO DE EL TAMBO</t>
  </si>
  <si>
    <t>JUNTA ADMINISTRADORA ACUEDUCTO REGIONAL EL LIBANO MUNICIPIO DE SUAZA DEPARTAMENTO DEL HUILA</t>
  </si>
  <si>
    <t>ASOCIACIÓN DE USUARIOS ACUEDUCTO NUEVA ANTIOQUIA</t>
  </si>
  <si>
    <t>EMPRESA PRESTADORA DE LOS SERVICIOS PUBLICOS DOMICILIARIOS DE ACUEDUCTO, ALCANTARILLADO Y ASEO DEL MUNICIPIO DE RIO IRO</t>
  </si>
  <si>
    <t>UNIDAD DE SERVICIOS PUBLICOS DE CORRALES</t>
  </si>
  <si>
    <t>AGUAS DE MANARE S.A.S E.S.P</t>
  </si>
  <si>
    <t xml:space="preserve">ASOCIACION DE USUARIOS DEL ACUEDUCTO CHISQUIO MONTERREDONDO DE EL TAMBO CAUCA </t>
  </si>
  <si>
    <t>ASOCIACION DE USUARIOS DEL ACUEDUCTO DE FRAILEJONAL</t>
  </si>
  <si>
    <t>ASOCIACION DE USUARIOS DEL ACUEDUCTO RURAL VEREDA CARBONERA ALTA DEL MUNICIPIO DE GUATAVITA</t>
  </si>
  <si>
    <t>ASOCIACION DE USUARIOS DEL SERVICIO DE AGUA DE LA VEREDA BUENAVISTA</t>
  </si>
  <si>
    <t>ASOCIACION DE SUSCRIPTORES DEL SERVICIO DE ACUEDUCTO  DE LA INSPECCION DE MAYA DEL MUNICIPIODE PARATEBUENO</t>
  </si>
  <si>
    <t xml:space="preserve">ASOCIACION DE USUARIOS DEL ACUEDUCTO DE LAS VEREDAS PONCHOS Y ZARAGOZA </t>
  </si>
  <si>
    <t>asociación de usuarios de acueducto de la vereda teneria</t>
  </si>
  <si>
    <t xml:space="preserve">ASOCIACION DE USUARIOS DEL ACUEDUCTO DE LA VEREDA DE PALACIO </t>
  </si>
  <si>
    <t>ASOCIACION DE SUSCRIPTORES DEL ACUEDUCTO DE LA VEREDA HUERTA GRANDE SECTOR AGUA BLANCA  MUNICIPIO DE BOYACA - BOYACA</t>
  </si>
  <si>
    <t>ASOCIACION DE SUSCRIPTORES DEL ACUEDUCTO VEREDA COPER Y MATA REDONDA DEL MUNICIPIO DE MONIQUIRA</t>
  </si>
  <si>
    <t>CORPORACION DE SERVICIOS DEL ACUEDUCTO Y ALCANTARILLADO DE LAS VEREDAS VILLA HERMOSA, FUNCIAL Y CAMPO HERMOSO</t>
  </si>
  <si>
    <t>ASOCIACION DE USUARIOS DEL ACUEDUCTO DE CUMACA</t>
  </si>
  <si>
    <t>ASOCIACIÓN DE USUARIOS DEL ACUEDUCTO INTERVEREDAL MARGEN DERECHA RIO MAGDALENA DEL MUNICIPIO DE NATAGAIMA</t>
  </si>
  <si>
    <t xml:space="preserve">ASOCIACION DE USUARIOS DEL ACUEDUCTO REGIONAL VELU </t>
  </si>
  <si>
    <t>ASOCIACION DE USUARIOS DEL ACUEDUCTO VEREDAL COLOYA-LA PALMITA DE NATAGAIMA TOLIMA</t>
  </si>
  <si>
    <t>ADMINISTRACION PUBLICA COOPERATIVA DE AGUA POTABLE Y SANEAMIENTO BASICO DE EL ROSARIO</t>
  </si>
  <si>
    <t>Asociación de usuarios suscriptores del acueducto San Isidro vereda laguneta</t>
  </si>
  <si>
    <t>AGUAS MOCOA SA ESP</t>
  </si>
  <si>
    <t>EMPRESAS PUBLICAS DE CARAMANTA S.A.S. E.S.P.</t>
  </si>
  <si>
    <t>EMPRESA MUNICIPAL DE ACUEDUCTO ALCANTARILLADO Y ASEO DEL MUNICIPIO DE CAIMITO SUCRE SA ESP</t>
  </si>
  <si>
    <t xml:space="preserve">EMPRESA DE SERVICIOS PUBLICOS DOMICILIARIOS DEL MUNICIPIO DE PEQUE ANTIOQUIA S.A E.S.P </t>
  </si>
  <si>
    <t>EMPRESAS PUBLICAS DE ACUEDUCTO, ALCANTARILLADO Y ASEO DE VILLA RICA S.A.  E.S.P.</t>
  </si>
  <si>
    <t>EMPRESA DE SERVICIOS PÚBLICOS DEL MUNICIPIO DE LLORO E.S.P FUENTE DE VIDA DE LLORO S.A.S</t>
  </si>
  <si>
    <t>ASOSIACION DE USUARIOS DEL ACUEDUCTO DEL CORREGIMIENTO DE SANTA ISABEL MONTERIA</t>
  </si>
  <si>
    <t>SOCIEDAD DE ACUEDUCTO ALCANTARILLADO Y ASEO DEL NORTE  SAS  E.S.P</t>
  </si>
  <si>
    <t>ASOCIACION DE USUARIOS DE LOS SERVICIOS PUBLICOS DOMICILIARIOS DE ACUEDUCTO, ALCANTARILLADO Y ASEO  "AGUAS DE JURADO O.A. E.S.P."</t>
  </si>
  <si>
    <t>AGUAS Y AMBIENTE LA FONTANA DEL LLANO SAS ESP</t>
  </si>
  <si>
    <t xml:space="preserve">ASOCIACION DE USUARIOS DEL SERVICIOS DE ACUEDUCTO Y SANEAMIENTO BÁSICO DEL CORREGIMIENTO DE NARANJAL SUCRE </t>
  </si>
  <si>
    <t>AGUAS DE SAN FRANCISCO EMPRESA PRESTADORA DE SERVICIOS DE ACUEDUCTO ALCANTARILLADO Y ASEO ESP SA</t>
  </si>
  <si>
    <t>EMPRESA PRESTADORA DE LOS SERVICIOS PÚBLICOS DOMICILIARIOS DE ACUEDUCTO, ALCANTARILLADO Y ASEO DEL MUNICIPIO DE VALPARAÍSO S.A.S. E.S.P.</t>
  </si>
  <si>
    <t>EMPRESA DE SERVICIOS PUBLICOS DOMICILIARIOS DE MURILLO TOLIMA S.A.S - E.S.P</t>
  </si>
  <si>
    <t>ASOCIACION DE USUARIOS ACUEDUCTO PALMIRA GUADUAL NUEVO MUNDO Y LLANA FRIA</t>
  </si>
  <si>
    <t>ACUEDUCTO ALCANTARILLADO Y ASEO DE COCONUCO S.A ESP</t>
  </si>
  <si>
    <t>ASOCIACIÓN DE USUARIOS DEL ACUEDUCTO Y ALCANTARILLADO DE LA ZONA RURAL-RESGUARDO INDIGENA WAYUU TAMAQUITO II</t>
  </si>
  <si>
    <t>JUNTA DE ACCION COMUNAL INSPECCION DE SANTA HELENA</t>
  </si>
  <si>
    <t>EMPRESA DE SERVICIOS PUBLICOS DOMICILIARIOS DE PROVIDENCIA SAS E.S.P</t>
  </si>
  <si>
    <t>ASOCIACION DE SUSCRIPTORES DEL ACUEDUCTO LAGUNA NEGRA DE LA VEREDA ALIZAL DEL MUNICIPIO DE GUACAMAYAS</t>
  </si>
  <si>
    <t>ASOCIACION DE USUARIOS DEL ACUEDUCTO DEL CORREGIMIENTO DE CAUCA DEL MUNICIPIO DE ARACATACA</t>
  </si>
  <si>
    <t>EMPRESA DE SERVICIOS PUBLICOS DOMICILIARIOS DE ITUANGO S.A. E.S.P.</t>
  </si>
  <si>
    <t>ASOCIACION DE USUARIOS DEL ACUEDUCTO DE LAS VEREDAS SANTA FE LA ESPERANZA Y TRES VINDES</t>
  </si>
  <si>
    <t xml:space="preserve">ADMINISTRACION PUBLICA COOPERATIVA DE SERVICIOS PUBLICOS DE ALTOS DEL ROSARIO </t>
  </si>
  <si>
    <t>ASOCIACION DE USUARIOS DE SERVICIOS PUBLICOS AAA DE SUCRE CAUCA</t>
  </si>
  <si>
    <t>CAFUCHES EMPRESA DE SERVICIOS PÚBLICOS DOMICILIARIOS DE SAN MARTÍN DE LOS LLANOS S.A E.S.P</t>
  </si>
  <si>
    <t>ASOCIACION DE SUSCRIPTORES DEL ACUEDUCTO EL  TOBAL</t>
  </si>
  <si>
    <t>EMPRESA DE AGUAS DE CIUDAD DEL SUR SURAGUAS S.A. E.S.P.</t>
  </si>
  <si>
    <t>AGUAS DEL SOCORRO S.A E.S.P</t>
  </si>
  <si>
    <t>EMPRESA PRESTADORA DE SERVICIOS PÚBLICOS DE OCCIDENTE SAS ESP AQUAMBIENTAL</t>
  </si>
  <si>
    <t>AGUAS PUBLICAS DE GUADALUPE  E.P.G. S.A - E.S.P</t>
  </si>
  <si>
    <t>EMPRESA DE SERVICIOS PÚBLICOS DE ALCANTARILLADO Y ACUEDUCTO DEL MUNICIPIO DE RICAURTE S.A.S. E.S.P.</t>
  </si>
  <si>
    <t>EMPRESA DE SERVICIO PÚBLICOS DOMICILIARIOS ACUASER SAS ESP</t>
  </si>
  <si>
    <t>EMPRESA DE SERVICIOS PUBLICOS DE FALAN S.A.S E.S.P</t>
  </si>
  <si>
    <t>ASOCIACION DE USUARIOS ACUEDUCTO NUTIBARA</t>
  </si>
  <si>
    <t>EMPRESA MUNICIPAL DE ACUEDUCTO ALCANTARILLADO Y ASEO DEL MUNICIPIO DE EL BAGRE ANTIOQUIA SA ESP</t>
  </si>
  <si>
    <t>AQUAOCCIDENTE S.A. E.S.P.</t>
  </si>
  <si>
    <t>ADMINISTRACION PUBLICA COOPERATIVA DE ACUEDUCTO ALCANTARILLADO Y ASEO DE LA SIERRA CAUCA</t>
  </si>
  <si>
    <t>AGUAS DEL PÁRAMO DE SONSÓN S.A.S. E.S.P</t>
  </si>
  <si>
    <t>EMPRESA DE SERVICIOS PUBLICOS DE SAN FRANCISCO ANTIOQUIA SAS ESP</t>
  </si>
  <si>
    <t>EMPRESA DE SERVICIOS PUBLICOS DE ROBERTO PAYAN SAS</t>
  </si>
  <si>
    <t>ASOCIACION DE USUARIOS DEL ACUEDUCTO  Y ALCANTARILLADO DE LAS MERCEDES PUERTO TRIUNFO</t>
  </si>
  <si>
    <t>JUNTA ADMINISTRADORA DEL ACUEDUCTO VEREDA HONDA PORVENIR</t>
  </si>
  <si>
    <t>EMPRESA DE SERVICIOS PUBLICOS DOMICILIARIOS DE ACUEDUCTO ALCANTARILLADO Y ASEO DEL MUNICIPIO DE ANCUYA NARINO SAS ESP</t>
  </si>
  <si>
    <t xml:space="preserve">ASOCIACIÓN DE USUARIOS DEL ACUEDUCTO REGIONAL SAN GREGORIO DE QUEBRADA DE BECERRAS DE DUITAMA </t>
  </si>
  <si>
    <t>EMPRESA DE SERVICIOS PUBLICOS MIXTA LA CANDELARIA S.A. ESP DEL MUNICIPIO DE CERTEGUI</t>
  </si>
  <si>
    <t>AFROCAUCANA DE AGUAS S.A.S. E.S.P.</t>
  </si>
  <si>
    <t>EMPRESA DE SERVICIOS PUBLICOS DE SANTANDER S.A.E.S.P.</t>
  </si>
  <si>
    <t>ASOCIACIÓN DE USUARIOS DEL MICROACUEDUCTO DEL CORREGIMIENTO DE SAN LUIS SUCRE</t>
  </si>
  <si>
    <t>OFICINA DE SERVICIOS PUBLICOS DE SAN BERNARDO CUNDINAMARCA</t>
  </si>
  <si>
    <t>EMPRESAS PUBLICAS DE SON ROQUE SAS</t>
  </si>
  <si>
    <t>ACUEDUCTO ALCANTARILLADO Y ASEO DE ROSAS S.A E.S.P</t>
  </si>
  <si>
    <t>ASOCIACIÓN DE SUSCRIPTORES DEL ACUEDUCTO EL MANANTIAL VEREDA CHURUVITA DEL MUNICIPIO DE SAMACA DEPARTAMENTO DE BOYACA</t>
  </si>
  <si>
    <t>ASOCIACIÓN DE SUSCRIPTORES DEL ACUEDUCTO VEREDAL SAN FELIPE DE LA VEREDA CHORRERA ALTO DEL AIRE DEL MUNICIPIO DE SAMACA</t>
  </si>
  <si>
    <t>ASOCIACIÓN DE USUARIOS DE ACUEDUCTO Y ALCANTARILLADO EL PEDREGAL</t>
  </si>
  <si>
    <t>EMPRESA DE SERVICIOS PUBLICOS DOMICILIARIOS DE ACUEDUCTO ALCANTARILLADO Y ASEO DEL MUNICIPIO DE LA FLORIDA NARIÑO AGUAS DEL GUILQUE SAS ESP</t>
  </si>
  <si>
    <t>ADMINISTRACION PUBLICA COOPERATIVA DE SAN JOSE DE URE</t>
  </si>
  <si>
    <t>ASOCIACION ADMINISTRADORA DE ACUEDUCTO DE SAN FRANCISCO DE LA SIERRA</t>
  </si>
  <si>
    <t>EMPRESA DE SERVICIOS PÚBLICOS VITALES DE ACUEDUCTO ALCANTARILLADO ASEO ELECTRICIDAD GAS Y COMUNICACIONES S.A., E.S.P.</t>
  </si>
  <si>
    <t>ASOCIACION DE USUARIOS DEL ACUEDUCTO VEREDAL LA PASTORCITA</t>
  </si>
  <si>
    <t>ASOCIACION DE ACUEDUCTO VEREDA SANTO DOMINGO COCORNA</t>
  </si>
  <si>
    <t>ASOCIACION DE USUARIOS DEL ACUEDUCTO VEREDAL EL COCO DEL MUNICIPIO DE COCORNA</t>
  </si>
  <si>
    <t>ASOCIACION DE USUARIOS DEL SERVICIO DE AGUA POTABLE DE PALENQUE AKUAPALENQUE</t>
  </si>
  <si>
    <t>ASOCIACION DE SUSCRIPTORES DEL ACUEDUCTO EL MIRADOR DE LA VEREDA DE SALAMANCA SECTOR LA FABRICA</t>
  </si>
  <si>
    <t>ASOCIACIÓN DE SUSCRIPTORES DEL ACUEDUCTO LOS PINOS DEL MUNICIPIO DE SAMACA</t>
  </si>
  <si>
    <t>IWM AGUA &amp; SANEAMIENTO SAS ESP</t>
  </si>
  <si>
    <t>ASOCIACIÓN DE USUARIOS DEL ACUEDUCTO DEL BARRIO LA LAGUNA</t>
  </si>
  <si>
    <t>EMPRESA DE SERVICIOS PUBLICOS DOMICILIARIOS TAMESIS ESP SAS</t>
  </si>
  <si>
    <t>ASOCIACION DE USUARIOS PRO ACUEDUCTO BOTERO</t>
  </si>
  <si>
    <t>ASOCIACION COMUNITARIA DE USUARIOS DEL SERVICIO DE AGUA POTABLE Y ALCANTARILLADO DE LA VEREDA EL CHOCHO</t>
  </si>
  <si>
    <t>ASOCIACION  DE SUSCRIPTORES DEL ACUEDUCTO Y ALCANTARILLADO DEL CORREGIMIENTO DE ZANJON HONDO</t>
  </si>
  <si>
    <t>JUNTA ADMINISTRADORA DEL  ACUEDUCTO DE LA VEREDA LA FLORIDA DEL MUNICIPIO DE DUITAMA</t>
  </si>
  <si>
    <t>ASOCIACION COMUNITARIA DE SERVICIO DE AGUA Y SANEAMIENTO BASICO DEL CORREGIMIENTO DE EL ENCANO</t>
  </si>
  <si>
    <t>LA PRADERA DE POTOSI S.A. E.S.P.</t>
  </si>
  <si>
    <t>ASOCIACIÓN DE USUARIOS DE ACUEDUCTO MAZATAS</t>
  </si>
  <si>
    <t>ASOCIACION DE USUARIOS DE ACUEDUCTO DE LAS VEREDAS REQUILINA Y EL UVAL AGUAS DORADAS ESP</t>
  </si>
  <si>
    <t>EMPRESA DE SERVICIOS PUBLICOS DE ANDES S.A E.S.P</t>
  </si>
  <si>
    <t>EMPRESA DE SERVICIOS PÚBLICOS DOMICILIARIOS DEL MUNICIPIO DE SAN MIGUEL S.A.  E.S.P.</t>
  </si>
  <si>
    <t>MONASH S.A. ESP</t>
  </si>
  <si>
    <t>EMPRESA MUNICIPAL DE ACUEDUCTO ALCANTARILLADO Y ASEO DEL MUNICIPIO DE SAN BENITO ABAD SA ESP</t>
  </si>
  <si>
    <t>EMPRESA DE ACUEDUCTO, ALCANTARILLADO, ASEO Y ENERGIA (ZNI) DE PUERTO GUZMAN S.A ESP</t>
  </si>
  <si>
    <t>JUNTA ADMINISTRADORA DE USUARIOS ACUEDUCTO COMUNITARIO DE LOS HIGALES</t>
  </si>
  <si>
    <t>ACUEDUCTO EL POBLADITO S.A.S.</t>
  </si>
  <si>
    <t xml:space="preserve">CORPORACIÓN LLANO LINDO ASOCIACIÓN DE USUARIOS PRESTADOR AUTORIZADA DE SERVICIOS PÚBLICOS DOMICILIARIOS ACUEDUCTO Y ALCANTARILLADO </t>
  </si>
  <si>
    <t>ASOCIACION DE USUARIOS DEL ACUEDUCTO RURAL INTERVEREDAL MECHE SAN CAYETANO, BUENAVISTA Y ZANJA HONDA</t>
  </si>
  <si>
    <t>ASOCIACION DE SUSCRIPTORES DEL ACUEDUCTO RAMA BLANCA DE LA VEREDA PATAGUY DEL MUNICIPIO DE SAMACA</t>
  </si>
  <si>
    <t>EMPRESA DE SERVICIOS PUBLICOS DOMICILIARIOS  DE ACUEDUCTO Y ALCANTARILLADO DE GAMARRA CESAR SAS ESP</t>
  </si>
  <si>
    <t>CORPORACION DE ACUEDUCTO EL MANANTIAL DE ANA DIAZ</t>
  </si>
  <si>
    <t>ASOCIACION DE USUARIOS DE ACUEDUCTO DE LA VEREDA CURUBITAL AGUAS CRISTALINAS DE BOCAGRANDE</t>
  </si>
  <si>
    <t>EMPRESA MUNICIPAL DE AGUA Y ASEO  LA MERCED S.A.S E.S.P</t>
  </si>
  <si>
    <t>3A EMPRESA DE SERVICIOS PUBLICOS S.A.S.</t>
  </si>
  <si>
    <t>ASOCIACION DE USUARIOS DEL SERVICIO DE MICROACUEDUCTO DEL CORREGIMIENTO DE ARBOLEDA SUCRE</t>
  </si>
  <si>
    <t>ASOCIACION  DE USUARIOS DEL ACUEDUCTO RURAL GAITANIA</t>
  </si>
  <si>
    <t>ADMINISTRACION PUBLICA COOPERATIVA DE AYAPEL</t>
  </si>
  <si>
    <t xml:space="preserve">ASOCIACIÓN DE SUSCRIPTORES DEL ACUEDUCTO RURAL TOBA COBAGOTE Y NOVARE DEL MUNICIPIO DE CERINZA, BOYACA </t>
  </si>
  <si>
    <t>ASOCIACION ACUEDUCTO ECOSOSTENIBLE VEREDA LA MESETA</t>
  </si>
  <si>
    <t xml:space="preserve">ASOCIACION DE SUSCRIPTORES DEL ACUEDUCTO DE LA VEREDA CHURUVITA DEL SECTOR SANTO DOMINGO MUNICIPIO DE SAMACA-BOYACA DESAGUADERO </t>
  </si>
  <si>
    <t>ASOCIACIÓN DE USUARIOS DEL SERVICIO PÚBLICO DE ACUEDUCTO DEL CORREGIMIENTO DEL REMOLINO MUNICIPIO DE SANTA CRUZ DE LORICA</t>
  </si>
  <si>
    <t>ASOCIACIÓN DE USUARIOS DEL SERVICIO PÚBLICO DE ACUEDUCTO DEL CORREGIMIENTO DEL CAMPANO MUNICIPIO DE SANTA CRUZ DE LORICA</t>
  </si>
  <si>
    <t>ASOCIACIÓN DE SUSCRIPTORES DEL ACUEDUCTO EL PAPAYO DE LA VEREDA SIRATA DEL MUNICIPIO DE DUITAMA BOYACA</t>
  </si>
  <si>
    <t xml:space="preserve">ASOCIACIÓN DE USUARIOS DEL SERVICIO PÚBLICO DE ACUEDUCTO DE LOS CORREGIMIENTOS DE MANATIAL CAMPO ALEGRE Y EL GUANABANO MUNICIPIO LORICA </t>
  </si>
  <si>
    <t>ASOCIACIÓN COMUNITARIA DE USUARIOS DEL ACUEDUCTO DE VILLACONCEPCIÓN</t>
  </si>
  <si>
    <t xml:space="preserve">ADMINISTRACIÓN PUBLICA COOPERATIVA DE ACUEDUCTO ALCANTARILLADO Y ASEO   DE TOTORO </t>
  </si>
  <si>
    <t xml:space="preserve">ADMINISTRACIÓN PÚBLICA COOPERATIVA DE SERVICIOS PÚBLICOS DE ACUEDUCTO ALCANTARILLADO Y ASEO DEL MUNICIPIO DE LABATECA </t>
  </si>
  <si>
    <t>EMPRESA DE SERVICIOS PUBLICOS DEL MUNICIPIO VILLA SAN DIEGO DE UBATE EMSERVILLA S.A E.S.P</t>
  </si>
  <si>
    <t>ASOCIACION DE SUSCRIPTORES DEL ACUEDUCTO LA RANCHERIA DE LA VEREDA EL QUITE</t>
  </si>
  <si>
    <t>AGUAS DE PUERTO CAICEDO S.A.S E.S.P</t>
  </si>
  <si>
    <t>EMPRESA DE ACUEDUCTO, ALCANTARILLADO Y ASEO DEL MUNICIPIO DE LA JAGUA DE IBIRICO - CESAR S.A E.S.P</t>
  </si>
  <si>
    <t>ASOCIACIÓN DE USUARIOS DEL SERVICIO DE MICROACUEDUCTO Y SANEAMIENTO BÁSICO DEL CORREGIMIENTO DE SAN MATEO SUCRE</t>
  </si>
  <si>
    <t>EMPRESA EFICIENTE DE SERVICIOS PUBLICOS DE YUTO SAS ESP</t>
  </si>
  <si>
    <t>AGUAS DEL POCUNÉ S.A.S E.S.P.</t>
  </si>
  <si>
    <t>EMPRESA DE ACUEDUCTO ALCANTARILLADO Y ASEO DEL MUNICIPIO DE BELTRAN S.A.S.</t>
  </si>
  <si>
    <t>ASOCIACION DE SUSCRIPTORES DEL ACUEDUCTO LAS QUEBRADITAS DE LA VEREDA SALAMANCA DE SAMACA BOYACA</t>
  </si>
  <si>
    <t>EMPRESA DE SERVICIOS PUBLICOS DE ACUEDUCTO Y ALCANTARILLADO SERCOV SA ESP</t>
  </si>
  <si>
    <t>ASOCIACIÓN DE USUARIOS DE ACUEDUCTO DE LA VEREDA LAS MARGARITAS DE LA LOCALIDAD DE USME SANTA DE DE BOGOTA D.C</t>
  </si>
  <si>
    <t>EMPRESA DE ACUEDUCTO DEL LLANO SAS - ESP</t>
  </si>
  <si>
    <t>COOPERATIVA DE SERVICIOS PUBLICOS MUNICIPAL DE SAN ZENON</t>
  </si>
  <si>
    <t>ADMINISTRACIÓN PUBLICA COOPERATIVA DE SANTA BARBARA DE PINTO LIMITADA</t>
  </si>
  <si>
    <t>IGLESIA CRISTIANA DE LOS TESTIGOS DE JEHOVA</t>
  </si>
  <si>
    <t xml:space="preserve">ASOCIACION DE SUSCRIPTORES DEL ACUEDUCTO ALTO DE LOS MIGUELES DE LA VEREDA EL ROBLE </t>
  </si>
  <si>
    <t>JUNTA ADMINISTRADORA DEL ACUEDUCTO Y ALCANTARILLADO REGIONAL DEL CENTRO POBLADO EL NARANJAL</t>
  </si>
  <si>
    <t>ASOCIACION DE USUARIOS DE ACUEDUCTO LOS CORREGIMIENTOS DE CASTAÑEDA Y MIRABEL</t>
  </si>
  <si>
    <t>SERVIDONMATIAS ESP SAS</t>
  </si>
  <si>
    <t>EMPRESA DE SERVICIOS PUBLICOS DE BARBACOAS S.A.S E.S.P</t>
  </si>
  <si>
    <t>ASOCIACION DE SOCIOS DEL ACUEDUCTO RIVERA ARRIBA</t>
  </si>
  <si>
    <t>ASOCIACION AGUA AZUL DE EL SITIO</t>
  </si>
  <si>
    <t>ASOCIACION DE USUARIOS DEL ACUEDUCTO VEREDAL LA FORTUNA E.S.P</t>
  </si>
  <si>
    <t>ASOCIACION DE SOCIOS DEL ACUEDUCTO LA FLORIDA MUNICIPIO DE EL CARMEN DE VIBORAL</t>
  </si>
  <si>
    <t>AGUAS DE ARACATACA S.A.S E.S.P</t>
  </si>
  <si>
    <t>AGUAS Y SERVICIOS DEL ITE  S.A.S   E.S.P.</t>
  </si>
  <si>
    <t>ASOCIACION DE USUARIOS DE ACUEDUCTO ALCANTARILLADO Y ASEO DE LA VEREDA ROSABLANCA - BIRMANIA Y PARCELACION LAS CRISTALINAS Y LA BAHIA</t>
  </si>
  <si>
    <t xml:space="preserve">Empresa de servicios públicos de Planadas Tolima ESP SAS OFICIAL </t>
  </si>
  <si>
    <t>ASOCIACION DE USUARIOS DE ACUEDUCTO ALCANTARILLADO Y ASEO DE LAS VEREDAS LA PEÑA - AGUASEMBRADA</t>
  </si>
  <si>
    <t>CORPORACIÓN DE SERVICIO DE ACUEDUCTO, ALCANTARILLADO Y ASEO JAIRO RICO NIÑO DE LA VEREDA CLAVELLINAS SECTOR LA LAJA SAN IGNACIO</t>
  </si>
  <si>
    <t>ASOCIACIÓN ACUEDUCTO MULTIVEREDAL SAN ESTEBAN</t>
  </si>
  <si>
    <t xml:space="preserve">ASOCIACIÓN DE USUARIOS DEL SERVICIO DE ACUEDUCTO Y ALCANTARILLADO DEL CORREGIMIENTO DE SAN JUAN LOCALIDAD DE SUMAPAZ ESP </t>
  </si>
  <si>
    <t>ASOCIACION DE USUARIOS DEL ACUEDUCTO DE SIROMA DE LA VEREDA CUALAMANA DE MELGAR TOLIMA AGUASIROMA</t>
  </si>
  <si>
    <t>ASOCIACIÓN DE USUARIOS DEL ACUEDUCTO INTERVEREDAL IDELFONSO OBANDO</t>
  </si>
  <si>
    <t>AGUAS PUBLICAS DE CANTAGALLO S.A. E.S.P.</t>
  </si>
  <si>
    <t>ASOCIACIÓN DE USUARIOS DE ACUEDUCTO DE LA VEREDA LAS ANIMAS CON LA SIGLA ASOAGUA Y CAÑIZO ESP</t>
  </si>
  <si>
    <t>ASOCIACION  DE USUARIOS DEL ACUEDUCTO INTERVEREDAL DEL CARMEN DE PASCA Y BATAN DE FUSAGASUGA</t>
  </si>
  <si>
    <t>AGUAS DE ALBANIA S.A.S. E.S.P.</t>
  </si>
  <si>
    <t>AQUAMAG S.A.S E.S.P.</t>
  </si>
  <si>
    <t>ASOCIACION COMUNITARIADE ACUEDUCTO ALCANTARILLADO Y ASEO DE PUERTO JORDAN</t>
  </si>
  <si>
    <t>ASOCIACION DE SUSCRIPTORES DEL ACUEDUCTO LAS PILAS DEL MUNICIPIO DE PAIPA</t>
  </si>
  <si>
    <t>ASOCIACION DE USUARIOS DEL ACUEDUCTO DE CAMALA</t>
  </si>
  <si>
    <t>ASOCIACION DE USUARIOS DEL ACUEDUCTO DE TARQUI PARADERO 2</t>
  </si>
  <si>
    <t>EMPRESA DE SERVICIOS PUBLICOS DE TENA S.A. E.S.P.</t>
  </si>
  <si>
    <t>EMPRESA AGUAS DE BARRANCAS SA.ESP</t>
  </si>
  <si>
    <t>ASOCIACION DE USUARIOS DEL ACUEDUCTO DE PATIO BONITO</t>
  </si>
  <si>
    <t>EMPRESA DE SERVICIOS PUBLICOS DEL ALTO BAUDO E.S.P. S.A.S.</t>
  </si>
  <si>
    <t>EMPRESA DE SERVICIOS PUBLICOS DE VIOTA S.A.S E.S.P</t>
  </si>
  <si>
    <t>INTERASEO SOLUCIONES AMBIENTALES S.A.S. E.S.P.</t>
  </si>
  <si>
    <t>ASOCIACION DE USUARIOS DEL ACUEDUCTO CENTRO POBLADO  EL TOTUMO</t>
  </si>
  <si>
    <t>EMPRESA COMUNITARIA DE SERVICIOS PUBLICOS DOMICILIARIOS DE CARTAGENA DEL CHAIRA S.A.S E.S.P</t>
  </si>
  <si>
    <t>ASOCIACIÓN ACUEDUCTO RURAL SAN JUAN DE CAROLINA</t>
  </si>
  <si>
    <t>ASOCIACION DE SUSCRIPTORES DEL ACUEDUCTO EL LAUREL DEL MUNICIPIO DE SAMACA DEPARTAMENTO DE BOYACA</t>
  </si>
  <si>
    <t>Empresa de Servicios Publicos Mixta Servi Medio San Juan S.A ESP</t>
  </si>
  <si>
    <t>ASOCIACION DE USUARIOS DELSERVICIO PUBLICO DE ACUEDUCTO DELOS CORREGIMIENTOS DE SANTA LUCIA DE LAS GARITAS Y LA DOCTRINA</t>
  </si>
  <si>
    <t>ASOCIACIÓN DE USUARIOS ACUECUCTO JUAN COJO- CUCHILLAS</t>
  </si>
  <si>
    <t>ASOCIACION DE SUSCRIPTORES DEL ACUEDUCTO LA PIÑUELA DE LA VEREDA EL QUITE DEL MUNICIPIO DE SAMACA</t>
  </si>
  <si>
    <t>OZONO EMPRESA DE SERVICIOS PUBLICOS S.A.S E.S.P</t>
  </si>
  <si>
    <t>EMPRESA DE SERVICIOS PÚBLICOS DOMICILIARIOS SERVIARAUCARIAS SAS ESP</t>
  </si>
  <si>
    <t>ASOCIACION DE USUARIOS DE ACUEDUCTO ALCANTARILLADO Y ASEO DE LA VEREDA SAN RAFAEL DE PAYOA</t>
  </si>
  <si>
    <t>ASOCIACIÓN DE USUARIOS DEL ACUEDUCTO AGUAS DE PORCESITO</t>
  </si>
  <si>
    <t xml:space="preserve">ASOCIACIÓN DE USUARIOS DE SERVICIOS COLECTIVOS AGUAS EL PARAÍSO </t>
  </si>
  <si>
    <t>ASOCIACION DE USUARIOS DEL ACUEDUCTO DE LA VEREDA  LA VICTORIA</t>
  </si>
  <si>
    <t>ACUEDUCTO ALTOS DE MIRAMAR S.A.S. E.S.P.</t>
  </si>
  <si>
    <t>EMPRESA DE SERVICIOS PÚBLICOS LA FUENTE S.A.S E.S.P</t>
  </si>
  <si>
    <t>HONDA TRIPLE A SAS ESP</t>
  </si>
  <si>
    <t>ASOCIACION JUNTA ADMINISTRADORA DE SERVICIOS PUBLICOS DOMICILIARIOS ESP</t>
  </si>
  <si>
    <t>Asociacion de Usuarios del Acueducto Yarumito Tamborcito</t>
  </si>
  <si>
    <t>ASOCIACION DE USUARIOS ACUEDUCTO LA CHARANGA PARTE ALTA</t>
  </si>
  <si>
    <t>ASOCIACION DE USUARIOS DEL ACUEDUCTO POTRERO GRANDE LA YERBABUENA Y AGUADAS</t>
  </si>
  <si>
    <t>SERVICIOS MULTIPLES DOMICILIARIOS SAS ESP</t>
  </si>
  <si>
    <t>ASOCIACION DE USUARIOS DEL ACUEDUCTO DE LA VEREDA SAN ISIDRO</t>
  </si>
  <si>
    <t>ASOCIACIÓN DE USUARIOS DE SERVICIOS COLECTIVOS DE EL HORRO</t>
  </si>
  <si>
    <t>ASOCIACIÓN DE USUARIOS DE ACUEDUCTO Y SANEAMIENTO BÁSICO DEL CORREGIMIENTO DE OREJERO SUCRE</t>
  </si>
  <si>
    <t>ASOCIACIÓN AGUAS DE SAN JOAQUÍN</t>
  </si>
  <si>
    <t>Empresa de Servicios Publicos Santa Cecilia SA ESP</t>
  </si>
  <si>
    <t>ASOCIACION DE SERVICIOS PUBLICOS DOMICILIARIOS DE ACUEDUCTO Y ALCANTARILLADO DE LA VEREDA DE PALENQUITO CORREGIMIENTO DE MALAGANA MUNICIPIO DE MAHATES</t>
  </si>
  <si>
    <t>ASOCIACION DE USUARIOS DEL ACUEDUCTO RURAL VEREDA EL CURAL CORREGIMIENTO 17 DE LA FLORIDA MUNCIPIO DE IBAGUE</t>
  </si>
  <si>
    <t>ASOCIACIÓN DE USUARIOS DEL SERVICIO DE MICROACUEDUCTO DEL CORREGIMIENTO DE CAMPO ALEGRE</t>
  </si>
  <si>
    <t>UBOCAR</t>
  </si>
  <si>
    <t>ASOCIACION ACUEDUCTO REGIONAL VILLARAZO</t>
  </si>
  <si>
    <t>EMPRESA MUNICIPAL DE ACUEDUCTO ALCANTARILLADO Y ASEO DEL MUNICIPIO DE SAN JACINTO DEL CAUCA SA ESP</t>
  </si>
  <si>
    <t>AQUASIBUNDOY SA ESP</t>
  </si>
  <si>
    <t>EMPRESA DE SERVICIOS PUBLICOS DE SAPUYES EMSSAP SA ESP</t>
  </si>
  <si>
    <t>AGUAS Y ESQUEMAS SANITARIOS S.A.S. E.S.P.</t>
  </si>
  <si>
    <t>ADMINISTRACIÓN PÚBLICA COOPERATIVA DE CORDOBA BOLÍVAR LIMITADA</t>
  </si>
  <si>
    <t>ASOCIACION DE SUSCRIPTORES DEL ACUEDUCTO LA CASCADA VEREDA CHURUBITA MUNICIPIO DE SAMACA</t>
  </si>
  <si>
    <t>ASOCIACION DE SERVICIOS PUBLICOS DOMICILIARIOS DE ACUEDUCTO Y SANEAMIENTO BASICO DEL CORREGIMIENTO DE SINCERIN ARJONA DEPARTAMENTO DE BOLIVAR</t>
  </si>
  <si>
    <t>ASOCIACION UNIDOS POR MANDINGA</t>
  </si>
  <si>
    <t>EMPRESA COMUNITARIA DE ACUEDUCTO Y ALCANTARILLADO AMBALA SECTOR TRIUNFO</t>
  </si>
  <si>
    <t>EMPRESA DE SERVICIOS PUBLICOS DOMICILIARIOS DE ARENAL S.A. E.S.P.</t>
  </si>
  <si>
    <t>ASOCIACIÓN  DE SUSCRIPTORES DEL ACUEDUCTO SAN PEDRO DE LAS VEREDAS DE SOLERES Y VOLADOR</t>
  </si>
  <si>
    <t>INTERAMERICANA DE SERVICIOS PUBLICOS SAS ESP</t>
  </si>
  <si>
    <t>AGUAS DE NOROSI S.A.S. E.S.P.</t>
  </si>
  <si>
    <t>UNIDAD MUNICIPAL DE ACUEDUCTO Y ASEO DE EL GUAMO -BOLIVAR</t>
  </si>
  <si>
    <t xml:space="preserve">ASOCIACION DE USUARIOS DEL ACUEDUCTO DE LA VEREDA SAN JOSE </t>
  </si>
  <si>
    <t>ASOCIACION DE USUARIOS DE LOS SERVICIOS PUBLICOS DOMICILIARIOS DE ACUEDUCTO, ALCANTARILLADO Y ASEO CORREGIMIENTO DE TUTUNENDO</t>
  </si>
  <si>
    <t>AGUASEO TOTAL S.A. E.S.P.</t>
  </si>
  <si>
    <t>EMPRESA DE SERVICIOS PUBLICOS DOMICILIARIOS DEL VALLE DE SAN JUAN S.A.S. E.S.P.</t>
  </si>
  <si>
    <t xml:space="preserve">EMPRESA DE SERVICIOS PÚBLICOS DOMICILIARIOS DEL VALLE S.A.S E.S.P </t>
  </si>
  <si>
    <t>ADMINISTRACION PUBLICA COOPERATIVA DE SERVICIOS PUBLICOS DE NUEVA GRANADA LIMITADA</t>
  </si>
  <si>
    <t>CNC DEL MAR SAS ESP</t>
  </si>
  <si>
    <t>SERVICIOS MUNICIPALES 1A SAS ESP</t>
  </si>
  <si>
    <t>EMPRESA DE SERVICIOS PUBLICOS DOMICILIARIOS DE EL CASTILLO SA ESP</t>
  </si>
  <si>
    <t>ASOCIACION DE USUARIOS DEL ACUEDUCTO BERMEJAL DEL MUNICIPIO DE PACHO DEPARTAMENTO DE CUNDINAMARCA</t>
  </si>
  <si>
    <t xml:space="preserve">ASOCIACION DE USUARIOS DEL SERVICIO DE AGUA DE ACUEDUCTO DE JIGUALES  </t>
  </si>
  <si>
    <t>ASOCIACIÓN DE USUARIOS DEL ACUEDUCTO DE ALTAMIRA, MUNICIPIO DE BETULIA - ANTIOQUIA</t>
  </si>
  <si>
    <t>JUNTA ADMINISTRADORA DEL ACUEDUCTO VEREDAL CAÑO ROJO LUSITANIA AGUALINDA ALBANIA Y YUCAPE</t>
  </si>
  <si>
    <t>ADMINISTRACION PUBLICA COOPERATIVA DE SERVICIOS PUBLICOS DE PUEBLOVIEJO LIMITADA</t>
  </si>
  <si>
    <t>ASOCIACION DE USUARIOS DEL ACUEDUCTO REGIONAL DEL HATILLO</t>
  </si>
  <si>
    <t>EMPRESA DE ACUEDUCTO ALCANTARILLADO Y ASEO DEL MUNICIPIO DE PIJIÑO DEL CARMEN MAGDALENA S.A E.S.P</t>
  </si>
  <si>
    <t>AGUAS RONDON SAS ESP</t>
  </si>
  <si>
    <t>EMPRESA DE SERVICIOS PUBLICOS DE NARIÑO S.A.S. E.S.P.</t>
  </si>
  <si>
    <t>ASOCIACION DE USUARIOS DEL ACUEDUCTO MONTANES EL AGUACATE</t>
  </si>
  <si>
    <t>EMPRESA DE SERVICIOS PÚBLICOS DE ACUEDUCTO, ALCANTARILLADO Y ASEO DE SUAITA S.A. E.S.P</t>
  </si>
  <si>
    <t>ADMINISTRACIÓN PUBLICA COOPERATIVA CORAZÓN DEL MACIZO</t>
  </si>
  <si>
    <t>ASOCIACIÓN DE USUARIOS DEL ACUEDUCTO PALMIRA MARIAL</t>
  </si>
  <si>
    <t>EMPRESA MUNICIPAL OFICIAL DE SERVICIOS PÚBLICOS DOMICILIARIOS DE ACUEDUCTO, ALCANTARILLADO Y ASEO DE GUAPI CAUCA SAS ESP</t>
  </si>
  <si>
    <t>ASOCIACION JUNTA ADMINISTRADORA ACUEDUCTO EL PLACER</t>
  </si>
  <si>
    <t>EMPRESA  DE ACUEDUCTO ALCANTARILLADO Y ASEO E.S.P DEL MUNICIPIO DE MAGUI PAYAN S.A.S</t>
  </si>
  <si>
    <t>ASOCIACIÓN ACUEDUCTO DE JUANCHITO - MALTERIA</t>
  </si>
  <si>
    <t>AGUAS DEL SUR DEL ATLANTICO S.A E.S.P</t>
  </si>
  <si>
    <t>EMPRESA COMUNITARIA DE SERVICIOS PUBLICOS DE ACUEDUCTO ALCANTARILLADO Y ASEO DE LA PESQUERA</t>
  </si>
  <si>
    <t>ASOCIACIÓN DE USUARIOS DEL ACUEDUCTO DE SABANA LARGA Y SANTA INES DE PALITO ESP</t>
  </si>
  <si>
    <t xml:space="preserve"> ACUALLANITOS S.A.S.</t>
  </si>
  <si>
    <t>ASOCIACIÓN DE SUSCRIPTORES DEL ACUEDUCTO REGIONAL "MOCHÁ"</t>
  </si>
  <si>
    <t>ASOCIACION DE SUSCRIPTORES DEL ACUEDUCTO REGIONAL DE GAVALDA Y JARDIN</t>
  </si>
  <si>
    <t>EMPRESA DE SERVICIOS PUBLICOS ANORI S.A. E.S.P.</t>
  </si>
  <si>
    <t>Junta de Acción Comunal la Magdalena</t>
  </si>
  <si>
    <t>ADMINISTRACIÓN PUBLICA COOPERATIVA DE SERVICIOS PÚBLICOS DE GONZALEZ</t>
  </si>
  <si>
    <t>AGUAS DE LA PROSPERIDAD S.A.S. E.S.P.</t>
  </si>
  <si>
    <t>ASOCIACION DE USUARIOS DEL ACUEDUCTO DE POTRERITO</t>
  </si>
  <si>
    <t>JUNTA ADMINISTRADORA ACUEDUCTO VEREDA PAQUIES DEL MUNICIPIO DE TIMANA</t>
  </si>
  <si>
    <t>ASOCIACIÓN DE USUARIOS DEL ACUEDUCTO CORREGIMIENTO SANTIAGO BERRIO</t>
  </si>
  <si>
    <t>EMPRESA DE SERVICIOS PÚBLICOS DE PANDI SAS ESP</t>
  </si>
  <si>
    <t>ASOCIACION DE USUARIOS DEL SERVICIO DE ACUEDUCTO Y ALCANTARILLADO DEL CORREGIMIENTO DE LA MATA</t>
  </si>
  <si>
    <t>EMPRESA DE SERVICIOS PUBLICOS DE MESETAS S.A.S. ESP</t>
  </si>
  <si>
    <t>ASOCIACIÓN DE USUARIOS DEL ACUEDUCTO VEREDAL LA VETA CENTRO</t>
  </si>
  <si>
    <t xml:space="preserve">ASOCIACIÓN DE ACUEDUCTO MULTIVEREDAL JESUS ARCESIO BOTERO BOTERO VEREDA MORRO - UVITAL </t>
  </si>
  <si>
    <t>ASOCIACIÓN DE ASOCIADOS ACUEDUCTO ALTO DEL CALVARIO</t>
  </si>
  <si>
    <t>JUNTA ADMINISTRADORA DEL ACUEDUCTO DE LA VEREDA LOS TUNELES</t>
  </si>
  <si>
    <t>EMPRESA DE SERVICIOS PÚBLICOS SAN  FRANCISCO  DOIMA S.A.S. E.S.P.</t>
  </si>
  <si>
    <t>ASOCIACION DE USUARIOS DEL ACUEDUCTO EL ARRAYANAL</t>
  </si>
  <si>
    <t>ANTIOQUEÑA DE AGUAS Y ASEO SAS ESP</t>
  </si>
  <si>
    <t>Asociación de suscriptores del acueducto Suaneme del municipio de Pesca departamento de Boyaca</t>
  </si>
  <si>
    <t>ADMINISTRACIÓN PUBLICA COOPERATIVA DE SERVICIOS PÚBLICOS DOMICILIARIOS DE SAN SEBASTIÁN DE BUENAVISTA</t>
  </si>
  <si>
    <t>AGUAS DE SUCRE CAUCA EMPRESA DE SERVICIOS PUBLICOS SOCIEDAD POR ACCIONES SIMPLIFICADAS</t>
  </si>
  <si>
    <t>ASOCIACION DE USUARIOS DE  ACUEDUCTO Y ALCANTARILLADO AGUA BLANCA DE PANAN</t>
  </si>
  <si>
    <t>CORPORACIÓN ACUEDUCTO TRECE VEREDAS</t>
  </si>
  <si>
    <t>Administración Pública Cooperativa de servicios Públicos domiciliarios de Acueducto, Alcantarillado y Aseo de Herrán</t>
  </si>
  <si>
    <t>ASOCIACIÓN DE SUSCRIPTORES DEL ACUEDUCTO AGUA BUENA DE LAS VEREDAS CANDELARIA OCCIDENTE Y PUEBLO VIEJO</t>
  </si>
  <si>
    <t xml:space="preserve">AGUACARIBE COLOMBIA SAS ESP </t>
  </si>
  <si>
    <t>EMPRESA DE SERVICIOS PÚBLICOS DOMICILIARIOS GIRÓN S.A.S E.S.P</t>
  </si>
  <si>
    <t>ASOCIACIÓN DE USUARIOS DE ACUEDUCTO Y ALCANTARILLADO VEREDA EL ROBLE</t>
  </si>
  <si>
    <t>ASOCIACION DE USUARIOS DEL ACUEDUCTO DEL CORREGIMIENTO DE CIEN PESOS LAS TABLAS</t>
  </si>
  <si>
    <t>Empresas Publicas de Apartado S.A.S. ESP</t>
  </si>
  <si>
    <t>ASOCIACION DE USUARIOS DEL ACUEDUCTO DE NARIÑO SUCRE</t>
  </si>
  <si>
    <t>ASOCIACIÓN DE USUARIOS DEL SERVICIO DE ACUEDUCTO DE LA VEREDA SAN AGUSTÍN</t>
  </si>
  <si>
    <t>ASOCIACION DE USUARIOS ACUEDUCTO Y ALCANTARILLADO VEREDA TIERRA MORADA FACATATIVA</t>
  </si>
  <si>
    <t>ASOCIACION USUARIOS ACUEDUCTO DE LA COCA BARRAGAN</t>
  </si>
  <si>
    <t>EMPRESAS DE SERVICIOS PUBLICOS DE COLOMBIA HUILA S.A.S. E.S.P.</t>
  </si>
  <si>
    <t>ADMINSTRACION PUBLICA COOPERATIVA DE ACUEDUCTO Y ALCANTARILLADO DE LA ZONA CAMPESINA DEL MUNICIPIO DE SILVIA CAUCA</t>
  </si>
  <si>
    <t>Corporación de servicios de acueducto veredal Flores de San Guillerma del municipio del Carmen de Chucuri</t>
  </si>
  <si>
    <t>ACUEDUCTO RURAL VEREDAS LA JULIA LA CASTALIA Y LA LOTERIA</t>
  </si>
  <si>
    <t>Asociación de Usuarios Colectivos de Cuba</t>
  </si>
  <si>
    <t>ASOCIACION DE SUSCRIPTORES DEL ACUEDUCTO RURAL EL ROSARIO DE LA VEREDA BOQUIA DEL MUNICIPIO DE SALENTO</t>
  </si>
  <si>
    <t>ASOCIACION DE USUARIOS ACUEDUTO DE LA VEREDA MOQUENTIVA DEL MUNICIPIO DE GACHETA</t>
  </si>
  <si>
    <t>JUNTA ADMINISTRADORA CAPUGARNA SERVICIOS PUBLICOS</t>
  </si>
  <si>
    <t>ASOCIACION DE USUARIOS ACUEDUCTO VEREDA JUAN DE VERA</t>
  </si>
  <si>
    <t>Asociacion de autoridades tradicionales indigenas wayuu AKATALAWA</t>
  </si>
  <si>
    <t>ASOCIACION DE USUARIOS ACUEDUCTO EL GUADUAL</t>
  </si>
  <si>
    <t>Asociación de Usuarios del Acueducto Horizonte</t>
  </si>
  <si>
    <t>JUNTA ADMINISTRADORA DE ACUEDUCTO Y ALCANTARILLADO ALTO CANCHALA</t>
  </si>
  <si>
    <t>JUNTA ADMINISTRADORA DE SERVICIOS PUBLICOS MIRAMAR</t>
  </si>
  <si>
    <t>ADMINISTRACION PUBLICA COOPERATIVA DE SERVICIOS PUBLICOS DOMICILIARIOS POR EL BIENESTAR DE ACANDI</t>
  </si>
  <si>
    <t>ASOCIACIÓN DE USUARIOS DE LOS SERVICIOS PÚBLICOS DE LAS COMUNIDADES CENTRICAS DEL RESGUARDO INDÍGENA KANKUAMO</t>
  </si>
  <si>
    <t>AGUAS DE CIMITARRA S.A.S E.S.P</t>
  </si>
  <si>
    <t>ASOCIACION DE USUARIOS DEL ACUEDUCTO DE PLAYARRICA</t>
  </si>
  <si>
    <t>ASOCIACION DE ACUEDUCTO COMUNITARIO HERRERA</t>
  </si>
  <si>
    <t>JUNTA ADMINISTRADORA ACUEDUCTO VEREDA SAN ANTONIO MUNICIPIO DE ANZOATEGUI TOLIMA</t>
  </si>
  <si>
    <t>ASOCIACION DE USUARIOS DEL ACUEDUCTTO RURAL COLECTIVO SAN RAFAEL PUEBLO NUEVO</t>
  </si>
  <si>
    <t>MUNICIPIO DE OCAÑA</t>
  </si>
  <si>
    <t>ASOCIACION ADMINISTRADORA ACUEDUCTO VEREDAL LA ESPERANZA</t>
  </si>
  <si>
    <t>Asociación Acueducto Veredal El Pedregal</t>
  </si>
  <si>
    <t>Junta Administradora Acueducto Vereda El Ajizal sector Los Florianos</t>
  </si>
  <si>
    <t>Asociación Acueducto Veredal Fuente de Vida</t>
  </si>
  <si>
    <t>Asociación Acueducto Veredal Barrio Nuevo</t>
  </si>
  <si>
    <t>ASOCIACIÓN DE SUSCRIPTORES DEL ACUEDUCTO RURAL LLANO DEL COMBEIMA</t>
  </si>
  <si>
    <t>EMPRESA DE SERVICIOS PUBLICOS AGUAS DE VALENCIA SAS ESP</t>
  </si>
  <si>
    <t>ASOCIACION DE USUARIOS DEL ACUEDUCTO VEREDA LA PRIMAVERA DEL MUNICIPIO DE PRADO TOLIMA</t>
  </si>
  <si>
    <t>EMPRESA DE SERVICIOS PUBLICOS ISCUANDE SAS</t>
  </si>
  <si>
    <t>Acueducto Veredal Comunidad Unida por el Mejoramiento del Agua</t>
  </si>
  <si>
    <t>ASOCIACION DE USUARIOS DEL ACUEDUCTO CAMPAMENTO Y MITACAS</t>
  </si>
  <si>
    <t>ASOCIACION DE USUARIOS DE ACUEDUCTO Y ALCANTARILLADO CALDAS VIEJO</t>
  </si>
  <si>
    <t>ASOCIACION DE USUARIOS DEL ACUEDUCTO DEL CORREGIMIENTO DE MANDINGUILLA</t>
  </si>
  <si>
    <t xml:space="preserve">asociación de usuarios del servicio de acueducto de la vereda la bricha municipio de Macaravita </t>
  </si>
  <si>
    <t>asociación de usuarios del servicio publico de acueducto de la vereda el juncal municipio de Macaravita</t>
  </si>
  <si>
    <t>asociación de usuarios del servicio de acueducto de la vereda pajarito parte alta municipio de Macaravita</t>
  </si>
  <si>
    <t xml:space="preserve">asociación de usuarios del servicio de acueducto Donaldo Ortiz sierra del municipio de Macaravita </t>
  </si>
  <si>
    <t>ASOCIACION DE USUARIOS DEL ACUEDUCTO DEL CORREGIMIENTO EL BOSQUE MUNICIPIO MURILLO TOLIMA</t>
  </si>
  <si>
    <t>EMPRESA DE SERVICIOS PÚBLICOS DOMICILIARIOS DE EL CHARCO S.A.S.</t>
  </si>
  <si>
    <t>AGUAS DE ARROYOHONDO EMPRESA DE SERVICIOS PUBLICOS DOMICILIARIOS E.S.P. S.A.S.</t>
  </si>
  <si>
    <t>AQUALIA VILLA DEL ROSARIO S.A.S. E.S.P</t>
  </si>
  <si>
    <t>AQUALIA LATINOAMERICA S.A. E.S.P.</t>
  </si>
  <si>
    <t>ASOCIACION DE USUARIOS RURAL VEREDA CHUCUNI</t>
  </si>
  <si>
    <t>ASOCIACION DE SUSCRIPTORES DEL ACUEDUCTO Y ALCANTARILLADO LA ISLA</t>
  </si>
  <si>
    <t xml:space="preserve">JUNTA DE ACCION COMUNAL DEL BARRIO BELLAVISTA </t>
  </si>
  <si>
    <t>ASOCIACION JUNTA ADMINISTRADORA DEL ACUEDUCTO DE LA VEREDA MARTINICA BAJA NACIMIENTO LA CRISTALINA SECTOR MIRADOR MUNICIPIO DE IBAGUE TOLIMA</t>
  </si>
  <si>
    <t>ASOCIACIÓN DE USUARIOS DE ACUEDUCTO Y ALCANTARILLADO DEL CENTRO POBLADO MARACAIBO Y VEREDA GUAPAYA BAJO</t>
  </si>
  <si>
    <t>ASOCIACIÓN DE USUARIOS DE SERVICIOS COLECTIVOS DE PUEBLO RICO</t>
  </si>
  <si>
    <t>junta administradora de usuarios del acueducto la montañuela</t>
  </si>
  <si>
    <t>ASOCIACIÓN INTEGRAL ACUEDUCTO LA LOMA</t>
  </si>
  <si>
    <t>asociación de usuarios del acueducto del corregimiento de Bilbao</t>
  </si>
  <si>
    <t>ASOCIACIÓN DE USUARIOS DEL ACUEDUCTO LA DELGADITA BARBOSA</t>
  </si>
  <si>
    <t>ASOCIACION DEL ACUEDUCTO DE CEIBAL</t>
  </si>
  <si>
    <t>ASOCIACION COMUNITARIA DE ACUEDUCTO RURAL ALCANTARILLADO Y ASEO DE LA VEREDA MARARABE</t>
  </si>
  <si>
    <t>JUNTA ADMINSITRADORA DEL ACUEDUCTO REGIONAL LAS TRES P</t>
  </si>
  <si>
    <t>ASOCIACION ACUEDUCTO EL AMOR A MI PUEBLO</t>
  </si>
  <si>
    <t>ASOCIACIÓN DE USUARIOS DEL ACUEDUCTO DE LAS VEREDAS DOIMA-HOSPICIO Y SAN JAVIER</t>
  </si>
  <si>
    <t>ASOCIACIÓN DE USUARIOS DEL ACUEDUCTO DE LA VEREDA HOJAS ANCHAS</t>
  </si>
  <si>
    <t>JUNTA DE ACCION COMUNAL VEREDA LAS CRUCES</t>
  </si>
  <si>
    <t>ASOCIACION DE USUARIOS DEL ACUEDUCTO DE LA VEREDA LA PIEDRA</t>
  </si>
  <si>
    <t>ASOCIACION DE USUARIOS DEL AGUA DEL CORREGIMIENTO DE SOLERA SUCRE</t>
  </si>
  <si>
    <t>ASOCIACION DE USUARIOS DEL ACUEDUCTO VEREDA EL TIGRE</t>
  </si>
  <si>
    <t>ASOCIACION DE USUARIOS ACUEDUCTO VEREDA PALOQUEMAO PARTE ALTA</t>
  </si>
  <si>
    <t>ASOCIACIÓN COMUNITARIA AGUAS DE SANTIAGO APÓSTOL SUCRE</t>
  </si>
  <si>
    <t xml:space="preserve">ASOCIACION DE USUARIOS ACUEDUCTO VEREDA TIMANA PARTE BAJA </t>
  </si>
  <si>
    <t>JUNTA DE ACCIÓN COMUNAL DE LA VEREDA CASTILLA</t>
  </si>
  <si>
    <t xml:space="preserve">ASOCIACION DE USUARIOS DEL ACUEDCUTO NOE VEREDA LA VUELTA </t>
  </si>
  <si>
    <t>ASOCIACION DE SUSCRIPTORES DEL ACUEDUCTO VEREDAL CALDERA, SIECHA Y CUMBA</t>
  </si>
  <si>
    <t>JUNTA DE ACCIÓN COMUNAL VEREDA LAS MINAS</t>
  </si>
  <si>
    <t>ASOCIACIÓN DE SUSCRIPTORES DEL ACUEDUCTO ALFARAS DEL MUNICIPIO DE NUEVO COLÓN</t>
  </si>
  <si>
    <t>JUNTA DE ACCION COMUNAL DE LA VEREDA EL TAMBILLO</t>
  </si>
  <si>
    <t>JUNTA DE ACCION COMUNAL DE LA VEREDA EL CAPULI</t>
  </si>
  <si>
    <t>ASOCIACION DE ACUEDUCTO DE BAJO DE PIEDRA CEJA GRANDE</t>
  </si>
  <si>
    <t>JAC.VEREDAALTOSANO</t>
  </si>
  <si>
    <t>ASOCIACION DE SUSCRIPTORES DEL ACUEDUCTO DE LAS VEREDAS TIERRA DE CASTRO TIERRA DE GONZALEZ PAPAYAL Y COLORADO DEL MUNICIPIO DE MONIQUIRA BOYACA</t>
  </si>
  <si>
    <t>ASOCIACION DE USUARIOS DE ACUEDUCTO Y ALCANTARILLADO COMUNITARIO ASUICHAL</t>
  </si>
  <si>
    <t>JUNTA DE ACCIÓN COMUNAL VEREDA PUERANQUER</t>
  </si>
  <si>
    <t>ASOCIACION DE USUARIOS DEL ACUEDUCTO RURAL SAN MIGUEL RESPALDO</t>
  </si>
  <si>
    <t>JUNTA DE ACCION COMUNAL DE LA VEREDA CAPULI DE MINAS MUNICIPIO DE EL TAMBO NARIÑO</t>
  </si>
  <si>
    <t>ASOCIACION DE USUARIOS DEL ACUEDUCTO ALTO DE LOS JARAMILLOS</t>
  </si>
  <si>
    <t>ASOCIACION DE USUARIOS DEL ACUEDUCTO MULTIVEREDAL VENTORRILLO - ABEJERO MUNICIPIO CIUDAD BOLÍVAR</t>
  </si>
  <si>
    <t>JUNTA DE ACCION COMUNAL DE LA VEREDA LA CAFELINA</t>
  </si>
  <si>
    <t>Asociación de Suscriptores del Servicio de Acueducto de las Veredas Villa Nueva Bobadillas</t>
  </si>
  <si>
    <t>ASOCIACION DE SUSCRIPTORES DEL ACUEDUCTO MULTIVEREDAL LA QUINTERO</t>
  </si>
  <si>
    <t xml:space="preserve">ASOCIACION JUNTA ADMINISTRADORA DE ACUEDUCTO </t>
  </si>
  <si>
    <t>ASOCIACION DE USUARIOS AGUAS TAPIAS</t>
  </si>
  <si>
    <t>JUNTA ADMINISTRADORA DE ACUEDUCTO SAN FRANCISCO YUNGACHALA</t>
  </si>
  <si>
    <t>JUNTA DE ACCION COMUNAL DEL CORREGIMIENTO SAN ANDRES PALOMO</t>
  </si>
  <si>
    <t>ASOCIACION DE USUARIOS DEL ACUEDUCTO VEREDAL EL POPO</t>
  </si>
  <si>
    <t xml:space="preserve">ASOCIACIÓN DE SUSCRIPTORES DEL ACUEDUCTO TRAS DEL ALTO SECTOR FLORENCIA DEL MUNICIPIO DE TUNJA DEPARTAMENTO DE BOYACA </t>
  </si>
  <si>
    <t>ASOCIACION ACUEDUCTO COMUNITARIO AGUAS CLARAS VEREDA TAUMA</t>
  </si>
  <si>
    <t>JUNTA DE ACCION COMUNAL DE AMINDA MUNICIPO DEL TAMBO</t>
  </si>
  <si>
    <t>JUNTA DE ACCION COMUNAL DE LA VEREDA LA SULTANA</t>
  </si>
  <si>
    <t>ASOCIACION DE SUSCRIPTORES O USUARIOS DEL ACUEDUCTO LA ARBOLEDA</t>
  </si>
  <si>
    <t>ASOCIACION DE USUARIOS DEL ACUEDUCTO VEREDA LA UNION MUNICIPIO QUIPILE DEPARTAMENTO DE CUNDINAMARCA</t>
  </si>
  <si>
    <t>ASOCIACION ADMINISTRADORA DE SERVICIOS PUBLICOS DE SANTA CECILIA</t>
  </si>
  <si>
    <t>JUNTA ADMINISTRADORA DEL ACUEDUCTO DE LAS VEREDAS DE PUEBLO NUEVO EL TENDIDO Y EL RECREO</t>
  </si>
  <si>
    <t>ASOCIACION DE SUSCRIPTORES O USUARIOS ACUEDUCTO Y ALCANTARILLADO EL PORVENIR</t>
  </si>
  <si>
    <t>ASOCIACION DE AGUAS DE PALENQUITO BOLIVAR E.S.P-</t>
  </si>
  <si>
    <t>asociacion de usuarios del acueducto de mateo perez, mata de caña y calle fria esp</t>
  </si>
  <si>
    <t xml:space="preserve">ASOCIACIÓN DE SUSCRIPTORES DEL ACUEDUCTO PEÑA DE LAS ÁGUILAS DE LA VEREDA DE CENTRO ARRIBA DEL MUNICIPIO DE TOCA DEPARTAMENTO DE BOYACÁ </t>
  </si>
  <si>
    <t xml:space="preserve">asociación administradora de acueducto vereda guaimaral bocatoma la estrella </t>
  </si>
  <si>
    <t>ASOCIACION DE USUARIOS DEL ACUEDUCTO VEREDA MINIPI DE QUIJANO</t>
  </si>
  <si>
    <t>ASOCIACION DE USUARIOS DE ACUEDUCTO Y SANEAMIENTO BASICO DEL CORREGIMIENTO DE HATONUEVO ARRIBA AGUAS EL PROGRESO</t>
  </si>
  <si>
    <t>Asociación de Usuarios del Servicio de Agua Potable Alcantarillado y/o Aseo de Canutal Municipio de Ovejas Departamento de Sucre</t>
  </si>
  <si>
    <t>JUNTA CENTRAL INDIGENA LA PIEDRA BLANCA</t>
  </si>
  <si>
    <t>ASOCIACION DE USUARIOS ACUEDUCTO TAPARCAL</t>
  </si>
  <si>
    <t>ASOCIACION DE USUARIOS DE SERVICIOS PUBLICOS DOMICILIARIOS DE LA ESMERALDA PUERTO RICO CAQUETA</t>
  </si>
  <si>
    <t>ASOCIACION DE USUARIOS DE LOS SERVICIOS PUBLICOS DOMICILIARIOS DE GUACAMAYAS</t>
  </si>
  <si>
    <t>Asociacion de Usuarios del Acueducto Inter-Veredal El Alba,Marañon,Caicedo, San Nicolas y Santa Rosa</t>
  </si>
  <si>
    <t>ASOCIACION DE USUARIOS DE ACUEDUCTO DE SAN FRANCISCO CALANDAIMA</t>
  </si>
  <si>
    <t>JUNTA DE ACCION COMUNAL DEN LA VEREDA TERMINOS</t>
  </si>
  <si>
    <t>asociacion de usuarios acueductoy alcantarillado puerto claver</t>
  </si>
  <si>
    <t>ASOCIACION DE USUARIOS DEL ACUEDUCTO VEREDA LEJOS DEL NIDO</t>
  </si>
  <si>
    <t>JUNTA ADMINISTRADORA ACUEDUCTO REGIONAL EL ROBLE EL TABLON CAPARROSA ALTO CAPARROSA Y SANCIRO</t>
  </si>
  <si>
    <t>JUNTA DE ACCION COMUNAL VEREDA LA VALERIA</t>
  </si>
  <si>
    <t>ACUEDUCTO SAN PEDRO DE CACHIPAY</t>
  </si>
  <si>
    <t>ASOCIACION ADMINISTRADORA DE AGUAS DEL SOCORRO</t>
  </si>
  <si>
    <t>ASOCIACION DE USUARIOS DEL ACUEDUCTO VIBORAL</t>
  </si>
  <si>
    <t>JUNTA DE ACCION COMUNAL DE LA VEREDA DE GRANADILLO</t>
  </si>
  <si>
    <t>JUNTA DE ACCION COMUNAL DE LA VEREDA LOS LLANOS DE MANCHABAJOY</t>
  </si>
  <si>
    <t>ASOCIACIÓN DE USUARIOS DE LOS SERVICIOS PÚBLICOS DE ATANQUES</t>
  </si>
  <si>
    <t>ASOCIACION DE SERVICIOS PUBLICOS DOMICILIARIOS DE ACUEDUCTO Y SANEAMIENTO BASICO DEL CORREGIMIENTO DE GAMBOTE, ARJONA - DEPARTAMENTO DE BOLIVAR</t>
  </si>
  <si>
    <t>Junta de Acción Comunal Vereda el Naranjo</t>
  </si>
  <si>
    <t xml:space="preserve">EMPRESA DE SERVICIOS PUBLICOS AGUAS DE SANTA HELENA SAS </t>
  </si>
  <si>
    <t>ASOCIACION JUNTA ADMINISTRADORA DE ACUEDUCTO DEL CORREGIMIENTO DE SANTA ROSALIA</t>
  </si>
  <si>
    <t>ASOCIACIÓN DE USUARIOS DEL SERVICIO DE AGUA POTABLE Y ALCANTARILLADO DEL CONJUNTO CAMPESTRE EL IMPERIO</t>
  </si>
  <si>
    <t>CORPORACION DE SERVICIO DE ACUEDUCTO DE LAS VEREDAS LLANITA Y LLANOGRANDE DEL MUNICIPIO DE SIMACOTA</t>
  </si>
  <si>
    <t>ASOCIACIÓN DE SUSCRIPTORES DEL ACUEDUCTO DE LAS VEREDAS  CENTRO Y LLANOGRANDE</t>
  </si>
  <si>
    <t>JUNTA DE ACCION COMUNAL DE LA VEREDA LA GRANJA</t>
  </si>
  <si>
    <t>JUNTA DE ACCION COMUNAL DE LA VEREDA ALTO CASCAJAL</t>
  </si>
  <si>
    <t>ASOCIACION DE USUARIOS DEL ACUEDUCTO VEREDAL LA ROSITA   E.S.P</t>
  </si>
  <si>
    <t>ASOCIACION DE SUSCRIPTORES DEL ACUEDUCTO EL ROBLE DE SAN ISIDRO VEREDA HATILLO Y SOCHA AGUAS DEL MUNICIPIO DE GACHANTIVA</t>
  </si>
  <si>
    <t>ASOCIACIÓN DE USUARIOS DE ACUEDUCTO LA POBLACEÑA</t>
  </si>
  <si>
    <t>JUNTA DE ACCION COMUNAL DE LA VEREDA BELLO HORIZONTE</t>
  </si>
  <si>
    <t>JUNTA ACCION COMUNAL  DEL BARRIO PORVENIR</t>
  </si>
  <si>
    <t>ASOCIACION DE SUSCRIPTORES DEL ACUEDUCTO LA NARANJA VEREDA LA CAPILLA DEL MUNICIPIO DE MONIQUIRA</t>
  </si>
  <si>
    <t>JUNTA ADMINISTRADORA DEL ACUEDUCTO CORREGIMIENTOS SANCHEZ EL CONVENTO</t>
  </si>
  <si>
    <t>ASOCIACION COMUNITARIA DE USUARIOS DEL ACUEDUCTO DE LA VEREDA CULEBRAS</t>
  </si>
  <si>
    <t>ASOCIACION DE USUARIOS DEL ACUEDUCTO VEREDAL AGUA PURA LA MARIA</t>
  </si>
  <si>
    <t>ASOCIACION DE SUSCRIPTORES DEL ACUEDUCTO RURAL DE LA VEREDA LA FLORIDA</t>
  </si>
  <si>
    <t>Código Dane</t>
  </si>
  <si>
    <t>Departamento</t>
  </si>
  <si>
    <t>Municipio</t>
  </si>
  <si>
    <t>Servicios Prestados</t>
  </si>
  <si>
    <t>17873</t>
  </si>
  <si>
    <t>CALDAS</t>
  </si>
  <si>
    <t>VILLAMARIA</t>
  </si>
  <si>
    <t>15753</t>
  </si>
  <si>
    <t>BOYACA</t>
  </si>
  <si>
    <t>SOATA</t>
  </si>
  <si>
    <t>15500</t>
  </si>
  <si>
    <t>OICATA</t>
  </si>
  <si>
    <t>15322</t>
  </si>
  <si>
    <t>GUATEQUE</t>
  </si>
  <si>
    <t>15183</t>
  </si>
  <si>
    <t>CHITA</t>
  </si>
  <si>
    <t>15047</t>
  </si>
  <si>
    <t>AQUITANIA</t>
  </si>
  <si>
    <t>13650</t>
  </si>
  <si>
    <t>BOLIVAR</t>
  </si>
  <si>
    <t>SAN FERNANDO</t>
  </si>
  <si>
    <t>05467</t>
  </si>
  <si>
    <t>ANTIOQUIA</t>
  </si>
  <si>
    <t>MONTEBELLO</t>
  </si>
  <si>
    <t>05585</t>
  </si>
  <si>
    <t>PUERTO NARE</t>
  </si>
  <si>
    <t>08078</t>
  </si>
  <si>
    <t>ATLANTICO</t>
  </si>
  <si>
    <t>BARANOA</t>
  </si>
  <si>
    <t>08001</t>
  </si>
  <si>
    <t>BARRANQUILLA</t>
  </si>
  <si>
    <t>08296</t>
  </si>
  <si>
    <t>GALAPA</t>
  </si>
  <si>
    <t>08433</t>
  </si>
  <si>
    <t>MALAMBO</t>
  </si>
  <si>
    <t>08520</t>
  </si>
  <si>
    <t>PALMAR DE VARELA</t>
  </si>
  <si>
    <t>08573</t>
  </si>
  <si>
    <t>PUERTO COLOMBIA</t>
  </si>
  <si>
    <t>08638</t>
  </si>
  <si>
    <t>SABANALARGA</t>
  </si>
  <si>
    <t>08758</t>
  </si>
  <si>
    <t>SOLEDAD</t>
  </si>
  <si>
    <t>08832</t>
  </si>
  <si>
    <t>TUBARA</t>
  </si>
  <si>
    <t>05400</t>
  </si>
  <si>
    <t>LA UNION</t>
  </si>
  <si>
    <t>05148</t>
  </si>
  <si>
    <t>EL CARMEN DE VIBORAL</t>
  </si>
  <si>
    <t>19455</t>
  </si>
  <si>
    <t>CAUCA</t>
  </si>
  <si>
    <t>MIRANDA</t>
  </si>
  <si>
    <t>19698</t>
  </si>
  <si>
    <t>SANTANDER DE QUILICHAO</t>
  </si>
  <si>
    <t>20013</t>
  </si>
  <si>
    <t>CESAR</t>
  </si>
  <si>
    <t>AGUSTIN CODAZZI</t>
  </si>
  <si>
    <t>20175</t>
  </si>
  <si>
    <t>CHIMICHAGUA</t>
  </si>
  <si>
    <t>25175</t>
  </si>
  <si>
    <t>CUNDINAMARCA</t>
  </si>
  <si>
    <t>CHIA</t>
  </si>
  <si>
    <t>25178</t>
  </si>
  <si>
    <t>CHIPAQUE</t>
  </si>
  <si>
    <t>25181</t>
  </si>
  <si>
    <t>CHOACHI</t>
  </si>
  <si>
    <t>25245</t>
  </si>
  <si>
    <t>EL COLEGIO</t>
  </si>
  <si>
    <t>25258</t>
  </si>
  <si>
    <t>EL PENON</t>
  </si>
  <si>
    <t>25281</t>
  </si>
  <si>
    <t>FOSCA</t>
  </si>
  <si>
    <t>25286</t>
  </si>
  <si>
    <t>FUNZA</t>
  </si>
  <si>
    <t>25324</t>
  </si>
  <si>
    <t>GUATAQUI</t>
  </si>
  <si>
    <t>25339</t>
  </si>
  <si>
    <t>GUTIERREZ</t>
  </si>
  <si>
    <t>25407</t>
  </si>
  <si>
    <t>LENGUAZAQUE</t>
  </si>
  <si>
    <t>25430</t>
  </si>
  <si>
    <t>MADRID</t>
  </si>
  <si>
    <t>25506</t>
  </si>
  <si>
    <t>VENECIA</t>
  </si>
  <si>
    <t>25779</t>
  </si>
  <si>
    <t>SUSA</t>
  </si>
  <si>
    <t>25793</t>
  </si>
  <si>
    <t>TAUSA</t>
  </si>
  <si>
    <t>41615</t>
  </si>
  <si>
    <t>HUILA</t>
  </si>
  <si>
    <t>RIVERA</t>
  </si>
  <si>
    <t>47245</t>
  </si>
  <si>
    <t>MAGDALENA</t>
  </si>
  <si>
    <t>EL BANCO</t>
  </si>
  <si>
    <t>50223</t>
  </si>
  <si>
    <t>META</t>
  </si>
  <si>
    <t>CUBARRAL</t>
  </si>
  <si>
    <t>50313</t>
  </si>
  <si>
    <t>GRANADA</t>
  </si>
  <si>
    <t>66440</t>
  </si>
  <si>
    <t>RISARALDA</t>
  </si>
  <si>
    <t>MARSELLA</t>
  </si>
  <si>
    <t>52399</t>
  </si>
  <si>
    <t>NARINO</t>
  </si>
  <si>
    <t>52560</t>
  </si>
  <si>
    <t>POTOSI</t>
  </si>
  <si>
    <t>52683</t>
  </si>
  <si>
    <t>SANDONA</t>
  </si>
  <si>
    <t>54003</t>
  </si>
  <si>
    <t>NORTE DE SANTANDER</t>
  </si>
  <si>
    <t>ABREGO</t>
  </si>
  <si>
    <t>54206</t>
  </si>
  <si>
    <t>CONVENCION</t>
  </si>
  <si>
    <t>54810</t>
  </si>
  <si>
    <t>TIBU</t>
  </si>
  <si>
    <t>54871</t>
  </si>
  <si>
    <t>VILLA CARO</t>
  </si>
  <si>
    <t>66045</t>
  </si>
  <si>
    <t>APIA</t>
  </si>
  <si>
    <t>66170</t>
  </si>
  <si>
    <t>DOSQUEBRADAS</t>
  </si>
  <si>
    <t>66001</t>
  </si>
  <si>
    <t>PEREIRA</t>
  </si>
  <si>
    <t>66318</t>
  </si>
  <si>
    <t>GUATICA</t>
  </si>
  <si>
    <t>66383</t>
  </si>
  <si>
    <t>LA CELIA</t>
  </si>
  <si>
    <t>66456</t>
  </si>
  <si>
    <t>MISTRATO</t>
  </si>
  <si>
    <t>68092</t>
  </si>
  <si>
    <t>SANTANDER</t>
  </si>
  <si>
    <t>BETULIA</t>
  </si>
  <si>
    <t>68147</t>
  </si>
  <si>
    <t>CAPITANEJO</t>
  </si>
  <si>
    <t>68245</t>
  </si>
  <si>
    <t>EL GUACAMAYO</t>
  </si>
  <si>
    <t>68444</t>
  </si>
  <si>
    <t>MATANZA</t>
  </si>
  <si>
    <t>68615</t>
  </si>
  <si>
    <t>RIONEGRO</t>
  </si>
  <si>
    <t>25168</t>
  </si>
  <si>
    <t>CHAGUANI</t>
  </si>
  <si>
    <t>25290</t>
  </si>
  <si>
    <t>FUSAGASUGA</t>
  </si>
  <si>
    <t>73200</t>
  </si>
  <si>
    <t>TOLIMA</t>
  </si>
  <si>
    <t>COELLO</t>
  </si>
  <si>
    <t>73275</t>
  </si>
  <si>
    <t>FLANDES</t>
  </si>
  <si>
    <t>73283</t>
  </si>
  <si>
    <t>FRESNO</t>
  </si>
  <si>
    <t>73411</t>
  </si>
  <si>
    <t>LIBANO</t>
  </si>
  <si>
    <t>73585</t>
  </si>
  <si>
    <t>PURIFICACION</t>
  </si>
  <si>
    <t>81001</t>
  </si>
  <si>
    <t>ARAUCA</t>
  </si>
  <si>
    <t>81794</t>
  </si>
  <si>
    <t>TAME</t>
  </si>
  <si>
    <t>85430</t>
  </si>
  <si>
    <t>CASANARE</t>
  </si>
  <si>
    <t>TRINIDAD</t>
  </si>
  <si>
    <t>05134</t>
  </si>
  <si>
    <t>CAMPAMENTO</t>
  </si>
  <si>
    <t>18150</t>
  </si>
  <si>
    <t>CAQUETA</t>
  </si>
  <si>
    <t>CARTAGENA DEL CHAIRA</t>
  </si>
  <si>
    <t>41524</t>
  </si>
  <si>
    <t>PALERMO</t>
  </si>
  <si>
    <t>52260</t>
  </si>
  <si>
    <t>EL TAMBO</t>
  </si>
  <si>
    <t>05847</t>
  </si>
  <si>
    <t>URRAO</t>
  </si>
  <si>
    <t>85225</t>
  </si>
  <si>
    <t>NUNCHIA</t>
  </si>
  <si>
    <t>81736</t>
  </si>
  <si>
    <t>SARAVENA</t>
  </si>
  <si>
    <t>13473</t>
  </si>
  <si>
    <t>MORALES</t>
  </si>
  <si>
    <t>15572</t>
  </si>
  <si>
    <t>PUERTO BOYACA</t>
  </si>
  <si>
    <t>85010</t>
  </si>
  <si>
    <t>AGUAZUL</t>
  </si>
  <si>
    <t>15759</t>
  </si>
  <si>
    <t>SOGAMOSO</t>
  </si>
  <si>
    <t>85410</t>
  </si>
  <si>
    <t>TAURAMENA</t>
  </si>
  <si>
    <t>19212</t>
  </si>
  <si>
    <t>CORINTO</t>
  </si>
  <si>
    <t>19548</t>
  </si>
  <si>
    <t>PIENDAMO</t>
  </si>
  <si>
    <t>15407</t>
  </si>
  <si>
    <t>VILLA DE LEYVA</t>
  </si>
  <si>
    <t>15176</t>
  </si>
  <si>
    <t>CHIQUINQUIRA</t>
  </si>
  <si>
    <t>15367</t>
  </si>
  <si>
    <t>JENESANO</t>
  </si>
  <si>
    <t>25293</t>
  </si>
  <si>
    <t>GACHALA</t>
  </si>
  <si>
    <t>25398</t>
  </si>
  <si>
    <t>LA PENA</t>
  </si>
  <si>
    <t>15667</t>
  </si>
  <si>
    <t>SAN LUIS DE GACENO</t>
  </si>
  <si>
    <t>25572</t>
  </si>
  <si>
    <t>PUERTO SALGAR</t>
  </si>
  <si>
    <t>25402</t>
  </si>
  <si>
    <t>LA VEGA</t>
  </si>
  <si>
    <t>25120</t>
  </si>
  <si>
    <t>CABRERA</t>
  </si>
  <si>
    <t>25317</t>
  </si>
  <si>
    <t>GUACHETA</t>
  </si>
  <si>
    <t>05044</t>
  </si>
  <si>
    <t>ANZA</t>
  </si>
  <si>
    <t>05318</t>
  </si>
  <si>
    <t>GUARNE</t>
  </si>
  <si>
    <t>25871</t>
  </si>
  <si>
    <t>VILLAGOMEZ</t>
  </si>
  <si>
    <t>25148</t>
  </si>
  <si>
    <t>CAPARRAPI</t>
  </si>
  <si>
    <t>41668</t>
  </si>
  <si>
    <t>SAN AGUSTIN</t>
  </si>
  <si>
    <t>52838</t>
  </si>
  <si>
    <t>TUQUERRES</t>
  </si>
  <si>
    <t>68406</t>
  </si>
  <si>
    <t>LEBRIJA</t>
  </si>
  <si>
    <t>68679</t>
  </si>
  <si>
    <t>SAN GIL</t>
  </si>
  <si>
    <t>66400</t>
  </si>
  <si>
    <t>LA VIRGINIA</t>
  </si>
  <si>
    <t>66682</t>
  </si>
  <si>
    <t>SANTA ROSA DE CABAL</t>
  </si>
  <si>
    <t>63001</t>
  </si>
  <si>
    <t>QUINDIO</t>
  </si>
  <si>
    <t>ARMENIA</t>
  </si>
  <si>
    <t>54261</t>
  </si>
  <si>
    <t>EL ZULIA</t>
  </si>
  <si>
    <t>54498</t>
  </si>
  <si>
    <t>OCANA</t>
  </si>
  <si>
    <t>54518</t>
  </si>
  <si>
    <t>PAMPLONA</t>
  </si>
  <si>
    <t>52585</t>
  </si>
  <si>
    <t>PUPIALES</t>
  </si>
  <si>
    <t>73616</t>
  </si>
  <si>
    <t>RIOBLANCO</t>
  </si>
  <si>
    <t>73408</t>
  </si>
  <si>
    <t>LERIDA</t>
  </si>
  <si>
    <t>73675</t>
  </si>
  <si>
    <t>SAN ANTONIO</t>
  </si>
  <si>
    <t>25513</t>
  </si>
  <si>
    <t>PACHO</t>
  </si>
  <si>
    <t>25200</t>
  </si>
  <si>
    <t>COGUA</t>
  </si>
  <si>
    <t>73030</t>
  </si>
  <si>
    <t>AMBALEMA</t>
  </si>
  <si>
    <t>73547</t>
  </si>
  <si>
    <t>PIEDRAS</t>
  </si>
  <si>
    <t>73861</t>
  </si>
  <si>
    <t>VENADILLO</t>
  </si>
  <si>
    <t>05284</t>
  </si>
  <si>
    <t>FRONTINO</t>
  </si>
  <si>
    <t>05541</t>
  </si>
  <si>
    <t>PENOL</t>
  </si>
  <si>
    <t>66572</t>
  </si>
  <si>
    <t>PUEBLO RICO</t>
  </si>
  <si>
    <t>25377</t>
  </si>
  <si>
    <t>LA CALERA</t>
  </si>
  <si>
    <t>15296</t>
  </si>
  <si>
    <t>GAMEZA</t>
  </si>
  <si>
    <t>68780</t>
  </si>
  <si>
    <t>SURATA</t>
  </si>
  <si>
    <t>68167</t>
  </si>
  <si>
    <t>CHARALA</t>
  </si>
  <si>
    <t>15518</t>
  </si>
  <si>
    <t>PAJARITO</t>
  </si>
  <si>
    <t>05021</t>
  </si>
  <si>
    <t>ALEJANDRIA</t>
  </si>
  <si>
    <t>19532</t>
  </si>
  <si>
    <t>PATIA</t>
  </si>
  <si>
    <t>15580</t>
  </si>
  <si>
    <t>QUIPAMA</t>
  </si>
  <si>
    <t>68051</t>
  </si>
  <si>
    <t>ARATOCA</t>
  </si>
  <si>
    <t>68152</t>
  </si>
  <si>
    <t>CARCASI</t>
  </si>
  <si>
    <t>25653</t>
  </si>
  <si>
    <t>SAN CAYETANO</t>
  </si>
  <si>
    <t>15757</t>
  </si>
  <si>
    <t>SOCHA</t>
  </si>
  <si>
    <t>85250</t>
  </si>
  <si>
    <t>PAZ DE ARIPORO</t>
  </si>
  <si>
    <t>68217</t>
  </si>
  <si>
    <t>COROMORO</t>
  </si>
  <si>
    <t>68533</t>
  </si>
  <si>
    <t>PARAMO</t>
  </si>
  <si>
    <t>41503</t>
  </si>
  <si>
    <t>OPORAPA</t>
  </si>
  <si>
    <t>25123</t>
  </si>
  <si>
    <t>CACHIPAY</t>
  </si>
  <si>
    <t>05086</t>
  </si>
  <si>
    <t>BELMIRA</t>
  </si>
  <si>
    <t>91540</t>
  </si>
  <si>
    <t>AMAZONAS</t>
  </si>
  <si>
    <t>PUERTO NARINO</t>
  </si>
  <si>
    <t>15690</t>
  </si>
  <si>
    <t>SANTA MARIA</t>
  </si>
  <si>
    <t>15696</t>
  </si>
  <si>
    <t>SANTA SOFIA</t>
  </si>
  <si>
    <t>20443</t>
  </si>
  <si>
    <t>MANAURE BALCON DEL CESAR</t>
  </si>
  <si>
    <t>25099</t>
  </si>
  <si>
    <t>BOJACA</t>
  </si>
  <si>
    <t>50606</t>
  </si>
  <si>
    <t>RESTREPO</t>
  </si>
  <si>
    <t>54670</t>
  </si>
  <si>
    <t>SAN CALIXTO</t>
  </si>
  <si>
    <t>68207</t>
  </si>
  <si>
    <t>CONCEPCION</t>
  </si>
  <si>
    <t>68432</t>
  </si>
  <si>
    <t>MALAGA</t>
  </si>
  <si>
    <t>25040</t>
  </si>
  <si>
    <t>ANOLAIMA</t>
  </si>
  <si>
    <t>25335</t>
  </si>
  <si>
    <t>GUAYABETAL</t>
  </si>
  <si>
    <t>05240</t>
  </si>
  <si>
    <t>EBEJICO</t>
  </si>
  <si>
    <t>25299</t>
  </si>
  <si>
    <t>GAMA</t>
  </si>
  <si>
    <t>25662</t>
  </si>
  <si>
    <t>SAN JUAN DE RIOSECO</t>
  </si>
  <si>
    <t>15531</t>
  </si>
  <si>
    <t>PAUNA</t>
  </si>
  <si>
    <t>17513</t>
  </si>
  <si>
    <t>PACORA</t>
  </si>
  <si>
    <t>25483</t>
  </si>
  <si>
    <t>50568</t>
  </si>
  <si>
    <t>PUERTO GAITAN</t>
  </si>
  <si>
    <t>15810</t>
  </si>
  <si>
    <t>TIPACOQUE</t>
  </si>
  <si>
    <t>15480</t>
  </si>
  <si>
    <t>MUZO</t>
  </si>
  <si>
    <t>27205</t>
  </si>
  <si>
    <t>CHOCO</t>
  </si>
  <si>
    <t>CONDOTO</t>
  </si>
  <si>
    <t>05321</t>
  </si>
  <si>
    <t>GUATAPE</t>
  </si>
  <si>
    <t>25845</t>
  </si>
  <si>
    <t>UNE</t>
  </si>
  <si>
    <t>20750</t>
  </si>
  <si>
    <t>SAN DIEGO</t>
  </si>
  <si>
    <t>68669</t>
  </si>
  <si>
    <t>SAN ANDRES</t>
  </si>
  <si>
    <t>25436</t>
  </si>
  <si>
    <t>MANTA</t>
  </si>
  <si>
    <t>41396</t>
  </si>
  <si>
    <t>LA PLATA</t>
  </si>
  <si>
    <t>25899</t>
  </si>
  <si>
    <t>ZIPAQUIRA</t>
  </si>
  <si>
    <t>15272</t>
  </si>
  <si>
    <t>FIRAVITOBA</t>
  </si>
  <si>
    <t>25183</t>
  </si>
  <si>
    <t>CHOCONTA</t>
  </si>
  <si>
    <t>25518</t>
  </si>
  <si>
    <t>PAIME</t>
  </si>
  <si>
    <t>20383</t>
  </si>
  <si>
    <t>LA GLORIA</t>
  </si>
  <si>
    <t>52317</t>
  </si>
  <si>
    <t>GUACHUCAL</t>
  </si>
  <si>
    <t>15218</t>
  </si>
  <si>
    <t>COVARACHIA</t>
  </si>
  <si>
    <t>15248</t>
  </si>
  <si>
    <t>EL ESPINO</t>
  </si>
  <si>
    <t>25372</t>
  </si>
  <si>
    <t>JUNIN</t>
  </si>
  <si>
    <t>54099</t>
  </si>
  <si>
    <t>BOCHALEMA</t>
  </si>
  <si>
    <t>05002</t>
  </si>
  <si>
    <t>ABEJORRAL</t>
  </si>
  <si>
    <t>27660</t>
  </si>
  <si>
    <t>SAN JOSE DEL PALMAR</t>
  </si>
  <si>
    <t>15638</t>
  </si>
  <si>
    <t>SACHICA</t>
  </si>
  <si>
    <t>05674</t>
  </si>
  <si>
    <t>SAN VICENTE FERRER</t>
  </si>
  <si>
    <t>15537</t>
  </si>
  <si>
    <t>PAZ DE RIO</t>
  </si>
  <si>
    <t>15212</t>
  </si>
  <si>
    <t>COPER</t>
  </si>
  <si>
    <t>73624</t>
  </si>
  <si>
    <t>ROVIRA</t>
  </si>
  <si>
    <t>70110</t>
  </si>
  <si>
    <t>SUCRE</t>
  </si>
  <si>
    <t>BUENAVISTA</t>
  </si>
  <si>
    <t>25489</t>
  </si>
  <si>
    <t>NIMAIMA</t>
  </si>
  <si>
    <t>73483</t>
  </si>
  <si>
    <t>NATAGAIMA</t>
  </si>
  <si>
    <t>73124</t>
  </si>
  <si>
    <t>CAJAMARCA</t>
  </si>
  <si>
    <t>73873</t>
  </si>
  <si>
    <t>VILLARRICA</t>
  </si>
  <si>
    <t>25438</t>
  </si>
  <si>
    <t>MEDINA</t>
  </si>
  <si>
    <t>73352</t>
  </si>
  <si>
    <t>ICONONZO</t>
  </si>
  <si>
    <t>68820</t>
  </si>
  <si>
    <t>TONA</t>
  </si>
  <si>
    <t>68522</t>
  </si>
  <si>
    <t>PALMAR</t>
  </si>
  <si>
    <t>25823</t>
  </si>
  <si>
    <t>TOPAIPI</t>
  </si>
  <si>
    <t>25426</t>
  </si>
  <si>
    <t>MACHETA</t>
  </si>
  <si>
    <t>15533</t>
  </si>
  <si>
    <t>PAYA</t>
  </si>
  <si>
    <t>68179</t>
  </si>
  <si>
    <t>CHIPATA</t>
  </si>
  <si>
    <t>68773</t>
  </si>
  <si>
    <t>68655</t>
  </si>
  <si>
    <t>SABANA DE TORRES</t>
  </si>
  <si>
    <t>68162</t>
  </si>
  <si>
    <t>CERRITO</t>
  </si>
  <si>
    <t>19450</t>
  </si>
  <si>
    <t>MERCADERES</t>
  </si>
  <si>
    <t>25154</t>
  </si>
  <si>
    <t>CARMEN DE CARUPA</t>
  </si>
  <si>
    <t>68160</t>
  </si>
  <si>
    <t>CEPITA</t>
  </si>
  <si>
    <t>15720</t>
  </si>
  <si>
    <t>SATIVANORTE</t>
  </si>
  <si>
    <t>73168</t>
  </si>
  <si>
    <t>CHAPARRAL</t>
  </si>
  <si>
    <t>19807</t>
  </si>
  <si>
    <t>TIMBIO</t>
  </si>
  <si>
    <t>54172</t>
  </si>
  <si>
    <t>CHINACOTA</t>
  </si>
  <si>
    <t>05209</t>
  </si>
  <si>
    <t>CONCORDIA</t>
  </si>
  <si>
    <t>25019</t>
  </si>
  <si>
    <t>ALBAN</t>
  </si>
  <si>
    <t>25486</t>
  </si>
  <si>
    <t>NEMOCON</t>
  </si>
  <si>
    <t>05376</t>
  </si>
  <si>
    <t>LA CEJA</t>
  </si>
  <si>
    <t>05150</t>
  </si>
  <si>
    <t>CAROLINA</t>
  </si>
  <si>
    <t>85001</t>
  </si>
  <si>
    <t>YOPAL</t>
  </si>
  <si>
    <t>15114</t>
  </si>
  <si>
    <t>BUSBANZA</t>
  </si>
  <si>
    <t>15092</t>
  </si>
  <si>
    <t>BETEITIVA</t>
  </si>
  <si>
    <t>73520</t>
  </si>
  <si>
    <t>PALOCABILDO</t>
  </si>
  <si>
    <t>05579</t>
  </si>
  <si>
    <t>PUERTO BERRIO</t>
  </si>
  <si>
    <t>25718</t>
  </si>
  <si>
    <t>SASAIMA</t>
  </si>
  <si>
    <t>25875</t>
  </si>
  <si>
    <t>VILLETA</t>
  </si>
  <si>
    <t>52083</t>
  </si>
  <si>
    <t>BELEN</t>
  </si>
  <si>
    <t>50006</t>
  </si>
  <si>
    <t>ACACIAS</t>
  </si>
  <si>
    <t>68861</t>
  </si>
  <si>
    <t>VELEZ</t>
  </si>
  <si>
    <t>54239</t>
  </si>
  <si>
    <t>DURANIA</t>
  </si>
  <si>
    <t>25126</t>
  </si>
  <si>
    <t>CAJICA</t>
  </si>
  <si>
    <t>86320</t>
  </si>
  <si>
    <t>PUTUMAYO</t>
  </si>
  <si>
    <t>ORITO</t>
  </si>
  <si>
    <t>25269</t>
  </si>
  <si>
    <t>FACATATIVA</t>
  </si>
  <si>
    <t>05697</t>
  </si>
  <si>
    <t>EL SANTUARIO</t>
  </si>
  <si>
    <t>68547</t>
  </si>
  <si>
    <t>PIEDECUESTA</t>
  </si>
  <si>
    <t>05890</t>
  </si>
  <si>
    <t>YOLOMBO</t>
  </si>
  <si>
    <t>05310</t>
  </si>
  <si>
    <t>GOMEZ PLATA</t>
  </si>
  <si>
    <t>05440</t>
  </si>
  <si>
    <t>MARINILLA</t>
  </si>
  <si>
    <t>19256</t>
  </si>
  <si>
    <t>68500</t>
  </si>
  <si>
    <t>OIBA</t>
  </si>
  <si>
    <t>05313</t>
  </si>
  <si>
    <t>54313</t>
  </si>
  <si>
    <t>GRAMALOTE</t>
  </si>
  <si>
    <t>15806</t>
  </si>
  <si>
    <t>TIBASOSA</t>
  </si>
  <si>
    <t>25592</t>
  </si>
  <si>
    <t>QUEBRADANEGRA</t>
  </si>
  <si>
    <t>99773</t>
  </si>
  <si>
    <t>VICHADA</t>
  </si>
  <si>
    <t>CUMARIBO</t>
  </si>
  <si>
    <t>25535</t>
  </si>
  <si>
    <t>PASCA</t>
  </si>
  <si>
    <t>25530</t>
  </si>
  <si>
    <t>PARATEBUENO</t>
  </si>
  <si>
    <t>25777</t>
  </si>
  <si>
    <t>SUPATA</t>
  </si>
  <si>
    <t>15135</t>
  </si>
  <si>
    <t>CAMPOHERMOSO</t>
  </si>
  <si>
    <t>52019</t>
  </si>
  <si>
    <t>52685</t>
  </si>
  <si>
    <t>SAN BERNARDO</t>
  </si>
  <si>
    <t>15814</t>
  </si>
  <si>
    <t>TOCA</t>
  </si>
  <si>
    <t>15861</t>
  </si>
  <si>
    <t>VENTAQUEMADA</t>
  </si>
  <si>
    <t>19743</t>
  </si>
  <si>
    <t>SILVIA</t>
  </si>
  <si>
    <t>15681</t>
  </si>
  <si>
    <t>SAN PABLO DE BORBUR</t>
  </si>
  <si>
    <t>17050</t>
  </si>
  <si>
    <t>ARANZAZU</t>
  </si>
  <si>
    <t>52693</t>
  </si>
  <si>
    <t>SAN PABLO</t>
  </si>
  <si>
    <t>05197</t>
  </si>
  <si>
    <t>COCORNA</t>
  </si>
  <si>
    <t>54820</t>
  </si>
  <si>
    <t>TOLEDO</t>
  </si>
  <si>
    <t>47541</t>
  </si>
  <si>
    <t>PEDRAZA</t>
  </si>
  <si>
    <t>73043</t>
  </si>
  <si>
    <t>ANZOATEGUI</t>
  </si>
  <si>
    <t>54553</t>
  </si>
  <si>
    <t>PUERTO SANTANDER</t>
  </si>
  <si>
    <t>54680</t>
  </si>
  <si>
    <t>SANTIAGO</t>
  </si>
  <si>
    <t>25841</t>
  </si>
  <si>
    <t>UBAQUE</t>
  </si>
  <si>
    <t>15368</t>
  </si>
  <si>
    <t>JERICO</t>
  </si>
  <si>
    <t>25772</t>
  </si>
  <si>
    <t>SUESCA</t>
  </si>
  <si>
    <t>54418</t>
  </si>
  <si>
    <t>LOURDES</t>
  </si>
  <si>
    <t>25805</t>
  </si>
  <si>
    <t>TIBACUY</t>
  </si>
  <si>
    <t>97001</t>
  </si>
  <si>
    <t>VAUPES</t>
  </si>
  <si>
    <t>MITU</t>
  </si>
  <si>
    <t>05004</t>
  </si>
  <si>
    <t>ABRIAQUI</t>
  </si>
  <si>
    <t>66687</t>
  </si>
  <si>
    <t>SANTUARIO</t>
  </si>
  <si>
    <t>52573</t>
  </si>
  <si>
    <t>PUERRES</t>
  </si>
  <si>
    <t>15897</t>
  </si>
  <si>
    <t>ZETAQUIRA</t>
  </si>
  <si>
    <t>66075</t>
  </si>
  <si>
    <t>BALBOA</t>
  </si>
  <si>
    <t>68298</t>
  </si>
  <si>
    <t>GAMBITA</t>
  </si>
  <si>
    <t>25095</t>
  </si>
  <si>
    <t>BITUIMA</t>
  </si>
  <si>
    <t>54673</t>
  </si>
  <si>
    <t>25862</t>
  </si>
  <si>
    <t>VERGARA</t>
  </si>
  <si>
    <t>54174</t>
  </si>
  <si>
    <t>CHITAGA</t>
  </si>
  <si>
    <t>23090</t>
  </si>
  <si>
    <t>CORDOBA</t>
  </si>
  <si>
    <t>CANALETE</t>
  </si>
  <si>
    <t>05125</t>
  </si>
  <si>
    <t>CAICEDO</t>
  </si>
  <si>
    <t>54125</t>
  </si>
  <si>
    <t>CACOTA</t>
  </si>
  <si>
    <t>05893</t>
  </si>
  <si>
    <t>YONDO</t>
  </si>
  <si>
    <t>18479</t>
  </si>
  <si>
    <t>MORELIA</t>
  </si>
  <si>
    <t>68132</t>
  </si>
  <si>
    <t>CALIFORNIA</t>
  </si>
  <si>
    <t>15542</t>
  </si>
  <si>
    <t>PESCA</t>
  </si>
  <si>
    <t>73067</t>
  </si>
  <si>
    <t>ATACO</t>
  </si>
  <si>
    <t>15599</t>
  </si>
  <si>
    <t>RAMIRIQUI</t>
  </si>
  <si>
    <t>15293</t>
  </si>
  <si>
    <t>GACHANTIVA</t>
  </si>
  <si>
    <t>50245</t>
  </si>
  <si>
    <t>EL CALVARIO</t>
  </si>
  <si>
    <t>25394</t>
  </si>
  <si>
    <t>LA PALMA</t>
  </si>
  <si>
    <t>25288</t>
  </si>
  <si>
    <t>FUQUENE</t>
  </si>
  <si>
    <t>05819</t>
  </si>
  <si>
    <t>18205</t>
  </si>
  <si>
    <t>CURILLO</t>
  </si>
  <si>
    <t>25781</t>
  </si>
  <si>
    <t>SUTATAUSA</t>
  </si>
  <si>
    <t>68169</t>
  </si>
  <si>
    <t>CHARTA</t>
  </si>
  <si>
    <t>15162</t>
  </si>
  <si>
    <t>CERINZA</t>
  </si>
  <si>
    <t>20178</t>
  </si>
  <si>
    <t>CHIRIGUANA</t>
  </si>
  <si>
    <t>17388</t>
  </si>
  <si>
    <t>LA MERCED</t>
  </si>
  <si>
    <t>15332</t>
  </si>
  <si>
    <t>GUICAN</t>
  </si>
  <si>
    <t>15762</t>
  </si>
  <si>
    <t>SORA</t>
  </si>
  <si>
    <t>15774</t>
  </si>
  <si>
    <t>SUSACON</t>
  </si>
  <si>
    <t>68673</t>
  </si>
  <si>
    <t>SAN BENITO</t>
  </si>
  <si>
    <t>19513</t>
  </si>
  <si>
    <t>PADILLA</t>
  </si>
  <si>
    <t>19137</t>
  </si>
  <si>
    <t>CALDONO</t>
  </si>
  <si>
    <t>15778</t>
  </si>
  <si>
    <t>SUTATENZA</t>
  </si>
  <si>
    <t>15362</t>
  </si>
  <si>
    <t>IZA</t>
  </si>
  <si>
    <t>68572</t>
  </si>
  <si>
    <t>PUENTE NACIONAL</t>
  </si>
  <si>
    <t>68211</t>
  </si>
  <si>
    <t>CONTRATACION</t>
  </si>
  <si>
    <t>15660</t>
  </si>
  <si>
    <t>SAN EDUARDO</t>
  </si>
  <si>
    <t>68867</t>
  </si>
  <si>
    <t>VETAS</t>
  </si>
  <si>
    <t>54109</t>
  </si>
  <si>
    <t>BUCARASICA</t>
  </si>
  <si>
    <t>15723</t>
  </si>
  <si>
    <t>SATIVASUR</t>
  </si>
  <si>
    <t>68013</t>
  </si>
  <si>
    <t>AGUADA</t>
  </si>
  <si>
    <t>73443</t>
  </si>
  <si>
    <t>SAN SEBASTIAN DE MARIQUITA</t>
  </si>
  <si>
    <t>41244</t>
  </si>
  <si>
    <t>ELIAS</t>
  </si>
  <si>
    <t>25596</t>
  </si>
  <si>
    <t>QUIPILE</t>
  </si>
  <si>
    <t>47189</t>
  </si>
  <si>
    <t>CIENAGA</t>
  </si>
  <si>
    <t>54660</t>
  </si>
  <si>
    <t>SALAZAR</t>
  </si>
  <si>
    <t>15776</t>
  </si>
  <si>
    <t>SUTAMARCHAN</t>
  </si>
  <si>
    <t>41013</t>
  </si>
  <si>
    <t>AGRADO</t>
  </si>
  <si>
    <t>41548</t>
  </si>
  <si>
    <t>PITAL</t>
  </si>
  <si>
    <t>54874</t>
  </si>
  <si>
    <t>VILLA DEL ROSARIO</t>
  </si>
  <si>
    <t>25745</t>
  </si>
  <si>
    <t>SIMIJACA</t>
  </si>
  <si>
    <t>18785</t>
  </si>
  <si>
    <t>SOLITA</t>
  </si>
  <si>
    <t>63130</t>
  </si>
  <si>
    <t>CALARCA</t>
  </si>
  <si>
    <t>73217</t>
  </si>
  <si>
    <t>COYAIMA</t>
  </si>
  <si>
    <t>27001</t>
  </si>
  <si>
    <t>QUIBDO</t>
  </si>
  <si>
    <t>54720</t>
  </si>
  <si>
    <t>SARDINATA</t>
  </si>
  <si>
    <t>73461</t>
  </si>
  <si>
    <t>MURILLO</t>
  </si>
  <si>
    <t>15514</t>
  </si>
  <si>
    <t>PAEZ</t>
  </si>
  <si>
    <t>41026</t>
  </si>
  <si>
    <t>ALTAMIRA</t>
  </si>
  <si>
    <t>76130</t>
  </si>
  <si>
    <t>VALLE DEL CAUCA</t>
  </si>
  <si>
    <t>CANDELARIA</t>
  </si>
  <si>
    <t>76364</t>
  </si>
  <si>
    <t>JAMUNDI</t>
  </si>
  <si>
    <t>05690</t>
  </si>
  <si>
    <t>SANTO DOMINGO</t>
  </si>
  <si>
    <t>68368</t>
  </si>
  <si>
    <t>JESUS MARIA</t>
  </si>
  <si>
    <t>68684</t>
  </si>
  <si>
    <t>SAN JOSE DE MIRANDA</t>
  </si>
  <si>
    <t>15837</t>
  </si>
  <si>
    <t>TUTA</t>
  </si>
  <si>
    <t>95015</t>
  </si>
  <si>
    <t>GUAVIARE</t>
  </si>
  <si>
    <t>CALAMAR</t>
  </si>
  <si>
    <t>19780</t>
  </si>
  <si>
    <t>SUAREZ</t>
  </si>
  <si>
    <t>50124</t>
  </si>
  <si>
    <t>CABUYARO</t>
  </si>
  <si>
    <t>50226</t>
  </si>
  <si>
    <t>CUMARAL</t>
  </si>
  <si>
    <t>50270</t>
  </si>
  <si>
    <t>EL DORADO</t>
  </si>
  <si>
    <t>50287</t>
  </si>
  <si>
    <t>FUENTE DE ORO</t>
  </si>
  <si>
    <t>50350</t>
  </si>
  <si>
    <t>LA MACARENA</t>
  </si>
  <si>
    <t>50325</t>
  </si>
  <si>
    <t>MAPIRIPAN</t>
  </si>
  <si>
    <t>50450</t>
  </si>
  <si>
    <t>PUERTO CONCORDIA</t>
  </si>
  <si>
    <t>50577</t>
  </si>
  <si>
    <t>PUERTO LLERAS</t>
  </si>
  <si>
    <t>50590</t>
  </si>
  <si>
    <t>PUERTO RICO</t>
  </si>
  <si>
    <t>50680</t>
  </si>
  <si>
    <t>SAN CARLOS DE GUAROA</t>
  </si>
  <si>
    <t>50683</t>
  </si>
  <si>
    <t>SAN JUAN DE ARAMA</t>
  </si>
  <si>
    <t>50370</t>
  </si>
  <si>
    <t>URIBE</t>
  </si>
  <si>
    <t>05501</t>
  </si>
  <si>
    <t>OLAYA</t>
  </si>
  <si>
    <t>54599</t>
  </si>
  <si>
    <t>RAGONVALIA</t>
  </si>
  <si>
    <t>52378</t>
  </si>
  <si>
    <t>LA CRUZ</t>
  </si>
  <si>
    <t>15087</t>
  </si>
  <si>
    <t>68872</t>
  </si>
  <si>
    <t>VILLANUEVA</t>
  </si>
  <si>
    <t>15204</t>
  </si>
  <si>
    <t>COMBITA</t>
  </si>
  <si>
    <t>68020</t>
  </si>
  <si>
    <t>ALBANIA</t>
  </si>
  <si>
    <t>47707</t>
  </si>
  <si>
    <t>SANTA ANA</t>
  </si>
  <si>
    <t>47545</t>
  </si>
  <si>
    <t>PIJINO DEL CARMEN</t>
  </si>
  <si>
    <t>54520</t>
  </si>
  <si>
    <t>PAMPLONITA</t>
  </si>
  <si>
    <t>05642</t>
  </si>
  <si>
    <t>SALGAR</t>
  </si>
  <si>
    <t>05036</t>
  </si>
  <si>
    <t>ANGELOPOLIS</t>
  </si>
  <si>
    <t>05649</t>
  </si>
  <si>
    <t>SAN CARLOS</t>
  </si>
  <si>
    <t>47703</t>
  </si>
  <si>
    <t>SAN ZENON</t>
  </si>
  <si>
    <t>47660</t>
  </si>
  <si>
    <t>SABANAS DE SAN ANGEL</t>
  </si>
  <si>
    <t>68318</t>
  </si>
  <si>
    <t>GUACA</t>
  </si>
  <si>
    <t>47205</t>
  </si>
  <si>
    <t>54743</t>
  </si>
  <si>
    <t>SILOS</t>
  </si>
  <si>
    <t>68686</t>
  </si>
  <si>
    <t>SAN MIGUEL</t>
  </si>
  <si>
    <t>97666</t>
  </si>
  <si>
    <t>TARAIRA</t>
  </si>
  <si>
    <t>73026</t>
  </si>
  <si>
    <t>ALVARADO</t>
  </si>
  <si>
    <t>25594</t>
  </si>
  <si>
    <t>QUETAME</t>
  </si>
  <si>
    <t>17495</t>
  </si>
  <si>
    <t>NORCASIA</t>
  </si>
  <si>
    <t>47030</t>
  </si>
  <si>
    <t>ALGARROBO</t>
  </si>
  <si>
    <t>50711</t>
  </si>
  <si>
    <t>VISTAHERMOSA</t>
  </si>
  <si>
    <t>97161</t>
  </si>
  <si>
    <t>CARURU</t>
  </si>
  <si>
    <t>27073</t>
  </si>
  <si>
    <t>BAGADO</t>
  </si>
  <si>
    <t>73236</t>
  </si>
  <si>
    <t>DOLORES</t>
  </si>
  <si>
    <t>25328</t>
  </si>
  <si>
    <t>GUAYABAL DE SIQUIMA</t>
  </si>
  <si>
    <t>25807</t>
  </si>
  <si>
    <t>TIBIRITA</t>
  </si>
  <si>
    <t>47960</t>
  </si>
  <si>
    <t>ZAPAYAN</t>
  </si>
  <si>
    <t>20614</t>
  </si>
  <si>
    <t>RIO DE ORO</t>
  </si>
  <si>
    <t>15236</t>
  </si>
  <si>
    <t>CHIVOR</t>
  </si>
  <si>
    <t>41078</t>
  </si>
  <si>
    <t>BARAYA</t>
  </si>
  <si>
    <t>70265</t>
  </si>
  <si>
    <t>GUARANDA</t>
  </si>
  <si>
    <t>47170</t>
  </si>
  <si>
    <t>CHIVOLO</t>
  </si>
  <si>
    <t>15299</t>
  </si>
  <si>
    <t>GARAGOA</t>
  </si>
  <si>
    <t>52207</t>
  </si>
  <si>
    <t>CONSACA</t>
  </si>
  <si>
    <t>15600</t>
  </si>
  <si>
    <t>RAQUIRA</t>
  </si>
  <si>
    <t>85162</t>
  </si>
  <si>
    <t>MONTERREY</t>
  </si>
  <si>
    <t>52323</t>
  </si>
  <si>
    <t>GUALMATAN</t>
  </si>
  <si>
    <t>19050</t>
  </si>
  <si>
    <t>ARGELIA</t>
  </si>
  <si>
    <t>52210</t>
  </si>
  <si>
    <t>CONTADERO</t>
  </si>
  <si>
    <t>52227</t>
  </si>
  <si>
    <t>CUMBAL</t>
  </si>
  <si>
    <t>52506</t>
  </si>
  <si>
    <t>OSPINA</t>
  </si>
  <si>
    <t>52678</t>
  </si>
  <si>
    <t>SAMANIEGO</t>
  </si>
  <si>
    <t>15172</t>
  </si>
  <si>
    <t>CHINAVITA</t>
  </si>
  <si>
    <t>44420</t>
  </si>
  <si>
    <t>LA GUAJIRA</t>
  </si>
  <si>
    <t>LA JAGUA DEL PILAR</t>
  </si>
  <si>
    <t>15403</t>
  </si>
  <si>
    <t>LA UVITA</t>
  </si>
  <si>
    <t>73226</t>
  </si>
  <si>
    <t>CUNDAY</t>
  </si>
  <si>
    <t>54051</t>
  </si>
  <si>
    <t>ARBOLEDAS</t>
  </si>
  <si>
    <t>54480</t>
  </si>
  <si>
    <t>MUTISCUA</t>
  </si>
  <si>
    <t>19290</t>
  </si>
  <si>
    <t>FLORENCIA</t>
  </si>
  <si>
    <t>25873</t>
  </si>
  <si>
    <t>VILLAPINZON</t>
  </si>
  <si>
    <t>15106</t>
  </si>
  <si>
    <t>BRICENO</t>
  </si>
  <si>
    <t>15325</t>
  </si>
  <si>
    <t>GUAYATA</t>
  </si>
  <si>
    <t>15822</t>
  </si>
  <si>
    <t>TOTA</t>
  </si>
  <si>
    <t>15832</t>
  </si>
  <si>
    <t>TUNUNGUA</t>
  </si>
  <si>
    <t>25885</t>
  </si>
  <si>
    <t>YACOPI</t>
  </si>
  <si>
    <t>13688</t>
  </si>
  <si>
    <t>SANTA ROSA DEL SUR</t>
  </si>
  <si>
    <t>19355</t>
  </si>
  <si>
    <t>INZA</t>
  </si>
  <si>
    <t>41206</t>
  </si>
  <si>
    <t>COLOMBIA</t>
  </si>
  <si>
    <t>41483</t>
  </si>
  <si>
    <t>NATAGA</t>
  </si>
  <si>
    <t>41518</t>
  </si>
  <si>
    <t>PAICOL</t>
  </si>
  <si>
    <t>41791</t>
  </si>
  <si>
    <t>TARQUI</t>
  </si>
  <si>
    <t>68573</t>
  </si>
  <si>
    <t>PUERTO PARRA</t>
  </si>
  <si>
    <t>68344</t>
  </si>
  <si>
    <t>HATO</t>
  </si>
  <si>
    <t>18592</t>
  </si>
  <si>
    <t>15442</t>
  </si>
  <si>
    <t>MARIPI</t>
  </si>
  <si>
    <t>73686</t>
  </si>
  <si>
    <t>SANTA ISABEL</t>
  </si>
  <si>
    <t>15223</t>
  </si>
  <si>
    <t>CUBARA</t>
  </si>
  <si>
    <t>68324</t>
  </si>
  <si>
    <t>GUAVATA</t>
  </si>
  <si>
    <t>68705</t>
  </si>
  <si>
    <t>SANTA BARBARA</t>
  </si>
  <si>
    <t>81065</t>
  </si>
  <si>
    <t>ARAUQUITA</t>
  </si>
  <si>
    <t>19418</t>
  </si>
  <si>
    <t>LOPEZ DE MICAY</t>
  </si>
  <si>
    <t>18410</t>
  </si>
  <si>
    <t>LA MONTANITA</t>
  </si>
  <si>
    <t>15761</t>
  </si>
  <si>
    <t>SOMONDOCO</t>
  </si>
  <si>
    <t>70508</t>
  </si>
  <si>
    <t>OVEJAS</t>
  </si>
  <si>
    <t>85136</t>
  </si>
  <si>
    <t>LA SALINA</t>
  </si>
  <si>
    <t>70400</t>
  </si>
  <si>
    <t>18460</t>
  </si>
  <si>
    <t>MILAN</t>
  </si>
  <si>
    <t>70742</t>
  </si>
  <si>
    <t>SAN LUIS DE SINCE</t>
  </si>
  <si>
    <t>68370</t>
  </si>
  <si>
    <t>JORDAN</t>
  </si>
  <si>
    <t>25368</t>
  </si>
  <si>
    <t>JERUSALEN</t>
  </si>
  <si>
    <t>25839</t>
  </si>
  <si>
    <t>UBALA</t>
  </si>
  <si>
    <t>68250</t>
  </si>
  <si>
    <t>68271</t>
  </si>
  <si>
    <t>FLORIAN</t>
  </si>
  <si>
    <t>54398</t>
  </si>
  <si>
    <t>LA PLAYA</t>
  </si>
  <si>
    <t>47318</t>
  </si>
  <si>
    <t>GUAMAL</t>
  </si>
  <si>
    <t>52250</t>
  </si>
  <si>
    <t>EL CHARCO</t>
  </si>
  <si>
    <t>52696</t>
  </si>
  <si>
    <t>54800</t>
  </si>
  <si>
    <t>TEORAMA</t>
  </si>
  <si>
    <t>68689</t>
  </si>
  <si>
    <t>SAN VICENTE DE CHUCURI</t>
  </si>
  <si>
    <t>19693</t>
  </si>
  <si>
    <t>SAN SEBASTIAN</t>
  </si>
  <si>
    <t>15464</t>
  </si>
  <si>
    <t>MONGUA</t>
  </si>
  <si>
    <t>68176</t>
  </si>
  <si>
    <t>CHIMA</t>
  </si>
  <si>
    <t>15511</t>
  </si>
  <si>
    <t>PACHAVITA</t>
  </si>
  <si>
    <t>52352</t>
  </si>
  <si>
    <t>ILES</t>
  </si>
  <si>
    <t>15740</t>
  </si>
  <si>
    <t>SIACHOQUE</t>
  </si>
  <si>
    <t>15550</t>
  </si>
  <si>
    <t>PISBA</t>
  </si>
  <si>
    <t>54245</t>
  </si>
  <si>
    <t>EL CARMEN</t>
  </si>
  <si>
    <t>15621</t>
  </si>
  <si>
    <t>RONDON</t>
  </si>
  <si>
    <t>15090</t>
  </si>
  <si>
    <t>BERBEO</t>
  </si>
  <si>
    <t>15097</t>
  </si>
  <si>
    <t>BOAVITA</t>
  </si>
  <si>
    <t>15755</t>
  </si>
  <si>
    <t>SOCOTA</t>
  </si>
  <si>
    <t>68425</t>
  </si>
  <si>
    <t>MACARAVITA</t>
  </si>
  <si>
    <t>15401</t>
  </si>
  <si>
    <t>LA VICTORIA</t>
  </si>
  <si>
    <t>15187</t>
  </si>
  <si>
    <t>CHIVATA</t>
  </si>
  <si>
    <t>18029</t>
  </si>
  <si>
    <t>15131</t>
  </si>
  <si>
    <t>13440</t>
  </si>
  <si>
    <t>MARGARITA</t>
  </si>
  <si>
    <t>25214</t>
  </si>
  <si>
    <t>COTA</t>
  </si>
  <si>
    <t>15380</t>
  </si>
  <si>
    <t>LA CAPILLA</t>
  </si>
  <si>
    <t>52480</t>
  </si>
  <si>
    <t>25297</t>
  </si>
  <si>
    <t>GACHETA</t>
  </si>
  <si>
    <t>05390</t>
  </si>
  <si>
    <t>LA PINTADA</t>
  </si>
  <si>
    <t>27075</t>
  </si>
  <si>
    <t>BAHIA SOLANO</t>
  </si>
  <si>
    <t>13780</t>
  </si>
  <si>
    <t>TALAIGUA NUEVO</t>
  </si>
  <si>
    <t>15466</t>
  </si>
  <si>
    <t>MONGUI</t>
  </si>
  <si>
    <t>05858</t>
  </si>
  <si>
    <t>VEGACHI</t>
  </si>
  <si>
    <t>05142</t>
  </si>
  <si>
    <t>CARACOLI</t>
  </si>
  <si>
    <t>25799</t>
  </si>
  <si>
    <t>TENJO</t>
  </si>
  <si>
    <t>05353</t>
  </si>
  <si>
    <t>HISPANIA</t>
  </si>
  <si>
    <t>05411</t>
  </si>
  <si>
    <t>LIBORINA</t>
  </si>
  <si>
    <t>05190</t>
  </si>
  <si>
    <t>CISNEROS</t>
  </si>
  <si>
    <t>50686</t>
  </si>
  <si>
    <t>SAN JUANITO</t>
  </si>
  <si>
    <t>54385</t>
  </si>
  <si>
    <t>LA ESPERANZA</t>
  </si>
  <si>
    <t>76863</t>
  </si>
  <si>
    <t>VERSALLES</t>
  </si>
  <si>
    <t>52110</t>
  </si>
  <si>
    <t>BUESACO</t>
  </si>
  <si>
    <t>05347</t>
  </si>
  <si>
    <t>HELICONIA</t>
  </si>
  <si>
    <t>41132</t>
  </si>
  <si>
    <t>CAMPOALEGRE</t>
  </si>
  <si>
    <t>27077</t>
  </si>
  <si>
    <t>BAJO BAUDO</t>
  </si>
  <si>
    <t>05576</t>
  </si>
  <si>
    <t>PUEBLORRICO</t>
  </si>
  <si>
    <t>19100</t>
  </si>
  <si>
    <t>41801</t>
  </si>
  <si>
    <t>TERUEL</t>
  </si>
  <si>
    <t>15232</t>
  </si>
  <si>
    <t>CHIQUIZA</t>
  </si>
  <si>
    <t>13838</t>
  </si>
  <si>
    <t>TURBANA</t>
  </si>
  <si>
    <t>27800</t>
  </si>
  <si>
    <t>UNGUIA</t>
  </si>
  <si>
    <t>27099</t>
  </si>
  <si>
    <t>BOJAYA</t>
  </si>
  <si>
    <t>81591</t>
  </si>
  <si>
    <t>PUERTO RONDON</t>
  </si>
  <si>
    <t>05854</t>
  </si>
  <si>
    <t>VALDIVIA</t>
  </si>
  <si>
    <t>41349</t>
  </si>
  <si>
    <t>HOBO</t>
  </si>
  <si>
    <t>95025</t>
  </si>
  <si>
    <t>EL RETORNO</t>
  </si>
  <si>
    <t>73148</t>
  </si>
  <si>
    <t>CARMEN DE APICALA</t>
  </si>
  <si>
    <t>15686</t>
  </si>
  <si>
    <t>SANTANA</t>
  </si>
  <si>
    <t>27787</t>
  </si>
  <si>
    <t>TADO</t>
  </si>
  <si>
    <t>85125</t>
  </si>
  <si>
    <t>HATO COROZAL</t>
  </si>
  <si>
    <t>25817</t>
  </si>
  <si>
    <t>TOCANCIPA</t>
  </si>
  <si>
    <t>05887</t>
  </si>
  <si>
    <t>YARUMAL</t>
  </si>
  <si>
    <t>50573</t>
  </si>
  <si>
    <t>PUERTO LOPEZ</t>
  </si>
  <si>
    <t>52435</t>
  </si>
  <si>
    <t>MALLAMA</t>
  </si>
  <si>
    <t>19809</t>
  </si>
  <si>
    <t>TIMBIQUI</t>
  </si>
  <si>
    <t>41378</t>
  </si>
  <si>
    <t>LA ARGENTINA</t>
  </si>
  <si>
    <t>19533</t>
  </si>
  <si>
    <t>PIAMONTE</t>
  </si>
  <si>
    <t>41660</t>
  </si>
  <si>
    <t>SALADOBLANCO</t>
  </si>
  <si>
    <t>52254</t>
  </si>
  <si>
    <t>EL PENOL</t>
  </si>
  <si>
    <t>52699</t>
  </si>
  <si>
    <t>SANTACRUZ</t>
  </si>
  <si>
    <t>41885</t>
  </si>
  <si>
    <t>YAGUARA</t>
  </si>
  <si>
    <t>70204</t>
  </si>
  <si>
    <t>COLOSO</t>
  </si>
  <si>
    <t>15693</t>
  </si>
  <si>
    <t>SANTA ROSA DE VITERBO</t>
  </si>
  <si>
    <t>25151</t>
  </si>
  <si>
    <t>CAQUEZA</t>
  </si>
  <si>
    <t>15879</t>
  </si>
  <si>
    <t>VIRACACHA</t>
  </si>
  <si>
    <t>70523</t>
  </si>
  <si>
    <t>PALMITO</t>
  </si>
  <si>
    <t>85230</t>
  </si>
  <si>
    <t>OROCUE</t>
  </si>
  <si>
    <t>68121</t>
  </si>
  <si>
    <t>13300</t>
  </si>
  <si>
    <t>HATILLO DE LOBA</t>
  </si>
  <si>
    <t>41306</t>
  </si>
  <si>
    <t>GIGANTE</t>
  </si>
  <si>
    <t>41006</t>
  </si>
  <si>
    <t>ACEVEDO</t>
  </si>
  <si>
    <t>70702</t>
  </si>
  <si>
    <t>SAN JUAN DE BETULIA</t>
  </si>
  <si>
    <t>85263</t>
  </si>
  <si>
    <t>PORE</t>
  </si>
  <si>
    <t>15763</t>
  </si>
  <si>
    <t>SOTAQUIRA</t>
  </si>
  <si>
    <t>68235</t>
  </si>
  <si>
    <t>EL CARMEN DE CHUCURI</t>
  </si>
  <si>
    <t>50150</t>
  </si>
  <si>
    <t>CASTILLA LA NUEVA</t>
  </si>
  <si>
    <t>68101</t>
  </si>
  <si>
    <t>15051</t>
  </si>
  <si>
    <t>ARCABUCO</t>
  </si>
  <si>
    <t>15244</t>
  </si>
  <si>
    <t>EL COCUY</t>
  </si>
  <si>
    <t>18094</t>
  </si>
  <si>
    <t>BELEN DE LOS ANDAQUIES</t>
  </si>
  <si>
    <t>41016</t>
  </si>
  <si>
    <t>AIPE</t>
  </si>
  <si>
    <t>68296</t>
  </si>
  <si>
    <t>GALAN</t>
  </si>
  <si>
    <t>41357</t>
  </si>
  <si>
    <t>IQUIRA</t>
  </si>
  <si>
    <t>85440</t>
  </si>
  <si>
    <t>70235</t>
  </si>
  <si>
    <t>GALERAS</t>
  </si>
  <si>
    <t>68209</t>
  </si>
  <si>
    <t>CONFINES</t>
  </si>
  <si>
    <t>05628</t>
  </si>
  <si>
    <t>52411</t>
  </si>
  <si>
    <t>LINARES</t>
  </si>
  <si>
    <t>25898</t>
  </si>
  <si>
    <t>ZIPACON</t>
  </si>
  <si>
    <t>25580</t>
  </si>
  <si>
    <t>PULI</t>
  </si>
  <si>
    <t>73563</t>
  </si>
  <si>
    <t>PRADO</t>
  </si>
  <si>
    <t>15317</t>
  </si>
  <si>
    <t>GUACAMAYAS</t>
  </si>
  <si>
    <t>15425</t>
  </si>
  <si>
    <t>MACANAL</t>
  </si>
  <si>
    <t>15646</t>
  </si>
  <si>
    <t>SAMACA</t>
  </si>
  <si>
    <t>15522</t>
  </si>
  <si>
    <t>PANQUEBA</t>
  </si>
  <si>
    <t>15516</t>
  </si>
  <si>
    <t>PAIPA</t>
  </si>
  <si>
    <t>05792</t>
  </si>
  <si>
    <t>TARSO</t>
  </si>
  <si>
    <t>52354</t>
  </si>
  <si>
    <t>IMUES</t>
  </si>
  <si>
    <t>73622</t>
  </si>
  <si>
    <t>RONCESVALLES</t>
  </si>
  <si>
    <t>15180</t>
  </si>
  <si>
    <t>CHISCAS</t>
  </si>
  <si>
    <t>25785</t>
  </si>
  <si>
    <t>TABIO</t>
  </si>
  <si>
    <t>50400</t>
  </si>
  <si>
    <t>LEJANIAS</t>
  </si>
  <si>
    <t>85015</t>
  </si>
  <si>
    <t>CHAMEZA</t>
  </si>
  <si>
    <t>52224</t>
  </si>
  <si>
    <t>CUASPUD</t>
  </si>
  <si>
    <t>70418</t>
  </si>
  <si>
    <t>LOS PALMITOS</t>
  </si>
  <si>
    <t>15798</t>
  </si>
  <si>
    <t>TENZA</t>
  </si>
  <si>
    <t>19130</t>
  </si>
  <si>
    <t>CAJIBIO</t>
  </si>
  <si>
    <t>52694</t>
  </si>
  <si>
    <t>SAN PEDRO DE CARTAGO</t>
  </si>
  <si>
    <t>52788</t>
  </si>
  <si>
    <t>TANGUA</t>
  </si>
  <si>
    <t>52612</t>
  </si>
  <si>
    <t>RICAURTE</t>
  </si>
  <si>
    <t>05107</t>
  </si>
  <si>
    <t>68264</t>
  </si>
  <si>
    <t>ENCINO</t>
  </si>
  <si>
    <t>68745</t>
  </si>
  <si>
    <t>SIMACOTA</t>
  </si>
  <si>
    <t>15224</t>
  </si>
  <si>
    <t>CUCAITA</t>
  </si>
  <si>
    <t>70823</t>
  </si>
  <si>
    <t>TOLU VIEJO</t>
  </si>
  <si>
    <t>52215</t>
  </si>
  <si>
    <t>25736</t>
  </si>
  <si>
    <t>SESQUILE</t>
  </si>
  <si>
    <t>70230</t>
  </si>
  <si>
    <t>CHALAN</t>
  </si>
  <si>
    <t>54344</t>
  </si>
  <si>
    <t>HACARI</t>
  </si>
  <si>
    <t>05885</t>
  </si>
  <si>
    <t>YALI</t>
  </si>
  <si>
    <t>15276</t>
  </si>
  <si>
    <t>FLORESTA</t>
  </si>
  <si>
    <t>85279</t>
  </si>
  <si>
    <t>RECETOR</t>
  </si>
  <si>
    <t>52385</t>
  </si>
  <si>
    <t>LA LLANADA</t>
  </si>
  <si>
    <t>73671</t>
  </si>
  <si>
    <t>SALDANA</t>
  </si>
  <si>
    <t>68385</t>
  </si>
  <si>
    <t>LANDAZURI</t>
  </si>
  <si>
    <t>EMPRESA DE SERVICIOS PÚBLICOS AGUAS DEL UPÍA S.A. E.S.P. EN LIQUIDACION</t>
  </si>
  <si>
    <t>50110</t>
  </si>
  <si>
    <t>BARRANCA DE UPIA</t>
  </si>
  <si>
    <t>15839</t>
  </si>
  <si>
    <t>TUTAZA</t>
  </si>
  <si>
    <t>73055</t>
  </si>
  <si>
    <t>ARMERO GUAYABAL</t>
  </si>
  <si>
    <t>05038</t>
  </si>
  <si>
    <t>ANGOSTURA</t>
  </si>
  <si>
    <t>85400</t>
  </si>
  <si>
    <t>TAMARA</t>
  </si>
  <si>
    <t>15022</t>
  </si>
  <si>
    <t>ALMEIDA</t>
  </si>
  <si>
    <t>52022</t>
  </si>
  <si>
    <t>ALDANA</t>
  </si>
  <si>
    <t>05055</t>
  </si>
  <si>
    <t>70233</t>
  </si>
  <si>
    <t>EL ROBLE</t>
  </si>
  <si>
    <t>52418</t>
  </si>
  <si>
    <t>LOS ANDES</t>
  </si>
  <si>
    <t>15673</t>
  </si>
  <si>
    <t>SAN MATEO</t>
  </si>
  <si>
    <t>05093</t>
  </si>
  <si>
    <t>25260</t>
  </si>
  <si>
    <t>EL ROSAL</t>
  </si>
  <si>
    <t>52258</t>
  </si>
  <si>
    <t>EL TABLON DE GOMEZ</t>
  </si>
  <si>
    <t>41020</t>
  </si>
  <si>
    <t>ALGECIRAS</t>
  </si>
  <si>
    <t>52203</t>
  </si>
  <si>
    <t>COLON</t>
  </si>
  <si>
    <t>27600</t>
  </si>
  <si>
    <t>RIO QUITO</t>
  </si>
  <si>
    <t>25386</t>
  </si>
  <si>
    <t>LA MESA</t>
  </si>
  <si>
    <t>52540</t>
  </si>
  <si>
    <t>POLICARPA</t>
  </si>
  <si>
    <t>15109</t>
  </si>
  <si>
    <t>15455</t>
  </si>
  <si>
    <t>MIRAFLORES</t>
  </si>
  <si>
    <t>05842</t>
  </si>
  <si>
    <t>URAMITA</t>
  </si>
  <si>
    <t>86885</t>
  </si>
  <si>
    <t>VILLAGARZON</t>
  </si>
  <si>
    <t>41807</t>
  </si>
  <si>
    <t>TIMANA</t>
  </si>
  <si>
    <t>76616</t>
  </si>
  <si>
    <t>RIOFRIO</t>
  </si>
  <si>
    <t>41319</t>
  </si>
  <si>
    <t>GUADALUPE</t>
  </si>
  <si>
    <t>73870</t>
  </si>
  <si>
    <t>VILLAHERMOSA</t>
  </si>
  <si>
    <t>15664</t>
  </si>
  <si>
    <t>SAN JOSE DE PARE</t>
  </si>
  <si>
    <t>25491</t>
  </si>
  <si>
    <t>NOCAIMA</t>
  </si>
  <si>
    <t>41797</t>
  </si>
  <si>
    <t>TESALIA</t>
  </si>
  <si>
    <t>85315</t>
  </si>
  <si>
    <t>SACAMA</t>
  </si>
  <si>
    <t>05113</t>
  </si>
  <si>
    <t>BURITICA</t>
  </si>
  <si>
    <t>15820</t>
  </si>
  <si>
    <t>TOPAGA</t>
  </si>
  <si>
    <t>15226</t>
  </si>
  <si>
    <t>CUITIVA</t>
  </si>
  <si>
    <t>15507</t>
  </si>
  <si>
    <t>OTANCHE</t>
  </si>
  <si>
    <t>25743</t>
  </si>
  <si>
    <t>SILVANIA</t>
  </si>
  <si>
    <t>68464</t>
  </si>
  <si>
    <t>MOGOTES</t>
  </si>
  <si>
    <t>05368</t>
  </si>
  <si>
    <t>68377</t>
  </si>
  <si>
    <t>LA BELLEZA</t>
  </si>
  <si>
    <t>05425</t>
  </si>
  <si>
    <t>MACEO</t>
  </si>
  <si>
    <t>73347</t>
  </si>
  <si>
    <t>HERVEO</t>
  </si>
  <si>
    <t>18256</t>
  </si>
  <si>
    <t>EL PAUJIL</t>
  </si>
  <si>
    <t>05647</t>
  </si>
  <si>
    <t>SAN ANDRES DE CUERQUIA</t>
  </si>
  <si>
    <t>15185</t>
  </si>
  <si>
    <t>CHITARAQUE</t>
  </si>
  <si>
    <t>15808</t>
  </si>
  <si>
    <t>TINJACA</t>
  </si>
  <si>
    <t>05234</t>
  </si>
  <si>
    <t>DABEIBA</t>
  </si>
  <si>
    <t>68575</t>
  </si>
  <si>
    <t>PUERTO WILCHES</t>
  </si>
  <si>
    <t>68079</t>
  </si>
  <si>
    <t>BARICHARA</t>
  </si>
  <si>
    <t>73152</t>
  </si>
  <si>
    <t>CASABIANCA</t>
  </si>
  <si>
    <t>15491</t>
  </si>
  <si>
    <t>NOBSA</t>
  </si>
  <si>
    <t>68502</t>
  </si>
  <si>
    <t>ONZAGA</t>
  </si>
  <si>
    <t>27745</t>
  </si>
  <si>
    <t>SIPI</t>
  </si>
  <si>
    <t>27245</t>
  </si>
  <si>
    <t>EL CARMEN DE ATRATO</t>
  </si>
  <si>
    <t>15816</t>
  </si>
  <si>
    <t>TOGUI</t>
  </si>
  <si>
    <t>85325</t>
  </si>
  <si>
    <t>SAN LUIS DE PALENQUE</t>
  </si>
  <si>
    <t>68498</t>
  </si>
  <si>
    <t>OCAMONTE</t>
  </si>
  <si>
    <t>91001</t>
  </si>
  <si>
    <t>LETICIA</t>
  </si>
  <si>
    <t>15469</t>
  </si>
  <si>
    <t>MONIQUIRA</t>
  </si>
  <si>
    <t>25599</t>
  </si>
  <si>
    <t>APULO</t>
  </si>
  <si>
    <t>73678</t>
  </si>
  <si>
    <t>SAN LUIS</t>
  </si>
  <si>
    <t>44847</t>
  </si>
  <si>
    <t>URIBIA</t>
  </si>
  <si>
    <t>15676</t>
  </si>
  <si>
    <t>SAN MIGUEL DE SEMA</t>
  </si>
  <si>
    <t>41799</t>
  </si>
  <si>
    <t>TELLO</t>
  </si>
  <si>
    <t>19364</t>
  </si>
  <si>
    <t>JAMBALO</t>
  </si>
  <si>
    <t>81220</t>
  </si>
  <si>
    <t>CRAVO NORTE</t>
  </si>
  <si>
    <t>19760</t>
  </si>
  <si>
    <t>SOTARA</t>
  </si>
  <si>
    <t>68855</t>
  </si>
  <si>
    <t>VALLE DE SAN JOSE</t>
  </si>
  <si>
    <t>05138</t>
  </si>
  <si>
    <t>CANASGORDAS</t>
  </si>
  <si>
    <t>17446</t>
  </si>
  <si>
    <t>MARULANDA</t>
  </si>
  <si>
    <t>15104</t>
  </si>
  <si>
    <t>15189</t>
  </si>
  <si>
    <t>CIENEGA</t>
  </si>
  <si>
    <t>15804</t>
  </si>
  <si>
    <t>TIBANA</t>
  </si>
  <si>
    <t>15842</t>
  </si>
  <si>
    <t>UMBITA</t>
  </si>
  <si>
    <t>41872</t>
  </si>
  <si>
    <t>VILLAVIEJA</t>
  </si>
  <si>
    <t>54128</t>
  </si>
  <si>
    <t>CACHIRA</t>
  </si>
  <si>
    <t>27430</t>
  </si>
  <si>
    <t>MEDIO BAUDO</t>
  </si>
  <si>
    <t>23419</t>
  </si>
  <si>
    <t>LOS CORDOBAS</t>
  </si>
  <si>
    <t>19701</t>
  </si>
  <si>
    <t>SANTA ROSA</t>
  </si>
  <si>
    <t>15377</t>
  </si>
  <si>
    <t>LABRANZAGRANDE</t>
  </si>
  <si>
    <t>52051</t>
  </si>
  <si>
    <t>ARBOLEDA</t>
  </si>
  <si>
    <t>27135</t>
  </si>
  <si>
    <t>EL CANTON DEL SAN PABLO</t>
  </si>
  <si>
    <t>68524</t>
  </si>
  <si>
    <t>PALMAS DEL SOCORRO</t>
  </si>
  <si>
    <t>52885</t>
  </si>
  <si>
    <t>YACUANQUER</t>
  </si>
  <si>
    <t>15764</t>
  </si>
  <si>
    <t>SORACA</t>
  </si>
  <si>
    <t>15494</t>
  </si>
  <si>
    <t>NUEVO COLON</t>
  </si>
  <si>
    <t>68895</t>
  </si>
  <si>
    <t>ZAPATOCA</t>
  </si>
  <si>
    <t>73770</t>
  </si>
  <si>
    <t>52687</t>
  </si>
  <si>
    <t>SAN LORENZO</t>
  </si>
  <si>
    <t>25322</t>
  </si>
  <si>
    <t>GUASCA</t>
  </si>
  <si>
    <t>25645</t>
  </si>
  <si>
    <t>SAN ANTONIO DEL TEQUENDAMA</t>
  </si>
  <si>
    <t>25320</t>
  </si>
  <si>
    <t>GUADUAS</t>
  </si>
  <si>
    <t>05306</t>
  </si>
  <si>
    <t>GIRALDO</t>
  </si>
  <si>
    <t>05091</t>
  </si>
  <si>
    <t>BETANIA</t>
  </si>
  <si>
    <t>68468</t>
  </si>
  <si>
    <t>MOLAGAVITA</t>
  </si>
  <si>
    <t>25326</t>
  </si>
  <si>
    <t>GUATAVITA</t>
  </si>
  <si>
    <t>52233</t>
  </si>
  <si>
    <t>CUMBITARA</t>
  </si>
  <si>
    <t>05315</t>
  </si>
  <si>
    <t>68720</t>
  </si>
  <si>
    <t>SANTA HELENA DEL OPON</t>
  </si>
  <si>
    <t>05667</t>
  </si>
  <si>
    <t>SAN RAFAEL</t>
  </si>
  <si>
    <t>68682</t>
  </si>
  <si>
    <t>SAN JOAQUIN</t>
  </si>
  <si>
    <t>15632</t>
  </si>
  <si>
    <t>SABOYA</t>
  </si>
  <si>
    <t>52405</t>
  </si>
  <si>
    <t>LEIVA</t>
  </si>
  <si>
    <t>19022</t>
  </si>
  <si>
    <t>ALMAGUER</t>
  </si>
  <si>
    <t>25867</t>
  </si>
  <si>
    <t>VIANI</t>
  </si>
  <si>
    <t>18247</t>
  </si>
  <si>
    <t>EL DONCELLO</t>
  </si>
  <si>
    <t>25488</t>
  </si>
  <si>
    <t>NILO</t>
  </si>
  <si>
    <t>05856</t>
  </si>
  <si>
    <t>VALPARAISO</t>
  </si>
  <si>
    <t>85300</t>
  </si>
  <si>
    <t>05756</t>
  </si>
  <si>
    <t>SONSON</t>
  </si>
  <si>
    <t>41770</t>
  </si>
  <si>
    <t>SUAZA</t>
  </si>
  <si>
    <t>27491</t>
  </si>
  <si>
    <t>NOVITA</t>
  </si>
  <si>
    <t>05660</t>
  </si>
  <si>
    <t>25224</t>
  </si>
  <si>
    <t>CUCUNUBA</t>
  </si>
  <si>
    <t>18756</t>
  </si>
  <si>
    <t>SOLANO</t>
  </si>
  <si>
    <t>88564</t>
  </si>
  <si>
    <t>ARCHIPIELAGO DE SAN ANDRES, PROVIDENCIA Y SANTA CATALINA</t>
  </si>
  <si>
    <t>PROVIDENCIA</t>
  </si>
  <si>
    <t>27580</t>
  </si>
  <si>
    <t>RIO IRO</t>
  </si>
  <si>
    <t>15215</t>
  </si>
  <si>
    <t>CORRALES</t>
  </si>
  <si>
    <t>52256</t>
  </si>
  <si>
    <t>EL ROSARIO</t>
  </si>
  <si>
    <t>05145</t>
  </si>
  <si>
    <t>CARAMANTA</t>
  </si>
  <si>
    <t>70124</t>
  </si>
  <si>
    <t>CAIMITO</t>
  </si>
  <si>
    <t>05543</t>
  </si>
  <si>
    <t>PEQUE</t>
  </si>
  <si>
    <t>19845</t>
  </si>
  <si>
    <t>VILLA RICA</t>
  </si>
  <si>
    <t>27413</t>
  </si>
  <si>
    <t>LLORO</t>
  </si>
  <si>
    <t>27372</t>
  </si>
  <si>
    <t>JURADO</t>
  </si>
  <si>
    <t>18860</t>
  </si>
  <si>
    <t>19585</t>
  </si>
  <si>
    <t>PURACE</t>
  </si>
  <si>
    <t>52565</t>
  </si>
  <si>
    <t>05361</t>
  </si>
  <si>
    <t>ITUANGO</t>
  </si>
  <si>
    <t>13030</t>
  </si>
  <si>
    <t>ALTOS DEL ROSARIO</t>
  </si>
  <si>
    <t>19785</t>
  </si>
  <si>
    <t>50689</t>
  </si>
  <si>
    <t>SAN MARTIN</t>
  </si>
  <si>
    <t>68320</t>
  </si>
  <si>
    <t>73270</t>
  </si>
  <si>
    <t>FALAN</t>
  </si>
  <si>
    <t>19392</t>
  </si>
  <si>
    <t>LA SIERRA</t>
  </si>
  <si>
    <t>05652</t>
  </si>
  <si>
    <t>SAN FRANCISCO</t>
  </si>
  <si>
    <t>52036</t>
  </si>
  <si>
    <t>ANCUYA</t>
  </si>
  <si>
    <t>27160</t>
  </si>
  <si>
    <t>CERTEGUI</t>
  </si>
  <si>
    <t>68266</t>
  </si>
  <si>
    <t>ENCISO</t>
  </si>
  <si>
    <t>05670</t>
  </si>
  <si>
    <t>SAN ROQUE</t>
  </si>
  <si>
    <t>19622</t>
  </si>
  <si>
    <t>ROSAS</t>
  </si>
  <si>
    <t>52381</t>
  </si>
  <si>
    <t>LA FLORIDA</t>
  </si>
  <si>
    <t>05789</t>
  </si>
  <si>
    <t>TAMESIS</t>
  </si>
  <si>
    <t>05034</t>
  </si>
  <si>
    <t>ANDES</t>
  </si>
  <si>
    <t>86571</t>
  </si>
  <si>
    <t>PUERTO GUZMAN</t>
  </si>
  <si>
    <t>19824</t>
  </si>
  <si>
    <t>TOTORO</t>
  </si>
  <si>
    <t>54377</t>
  </si>
  <si>
    <t>LABATECA</t>
  </si>
  <si>
    <t>25843</t>
  </si>
  <si>
    <t>VILLA DE SAN DIEGO DE UBATE</t>
  </si>
  <si>
    <t>86569</t>
  </si>
  <si>
    <t>PUERTO CAICEDO</t>
  </si>
  <si>
    <t>27050</t>
  </si>
  <si>
    <t>ATRATO</t>
  </si>
  <si>
    <t>25086</t>
  </si>
  <si>
    <t>BELTRAN</t>
  </si>
  <si>
    <t>47720</t>
  </si>
  <si>
    <t>SANTA BARBARA DE PINTO</t>
  </si>
  <si>
    <t>05237</t>
  </si>
  <si>
    <t>DONMATIAS</t>
  </si>
  <si>
    <t>52079</t>
  </si>
  <si>
    <t>BARBACOAS</t>
  </si>
  <si>
    <t>73555</t>
  </si>
  <si>
    <t>PLANADAS</t>
  </si>
  <si>
    <t>13160</t>
  </si>
  <si>
    <t>CANTAGALLO</t>
  </si>
  <si>
    <t>25797</t>
  </si>
  <si>
    <t>TENA</t>
  </si>
  <si>
    <t>27025</t>
  </si>
  <si>
    <t>ALTO BAUDO</t>
  </si>
  <si>
    <t>25878</t>
  </si>
  <si>
    <t>VIOTA</t>
  </si>
  <si>
    <t>27450</t>
  </si>
  <si>
    <t>MEDIO SAN JUAN</t>
  </si>
  <si>
    <t>52720</t>
  </si>
  <si>
    <t>SAPUYES</t>
  </si>
  <si>
    <t>13212</t>
  </si>
  <si>
    <t>13042</t>
  </si>
  <si>
    <t>ARENAL</t>
  </si>
  <si>
    <t>13490</t>
  </si>
  <si>
    <t>NOROSI</t>
  </si>
  <si>
    <t>73854</t>
  </si>
  <si>
    <t>VALLE DE SAN JUAN</t>
  </si>
  <si>
    <t>47460</t>
  </si>
  <si>
    <t>NUEVA GRANADA</t>
  </si>
  <si>
    <t>50251</t>
  </si>
  <si>
    <t>EL CASTILLO</t>
  </si>
  <si>
    <t>05483</t>
  </si>
  <si>
    <t>68770</t>
  </si>
  <si>
    <t>SUAITA</t>
  </si>
  <si>
    <t>19397</t>
  </si>
  <si>
    <t>52427</t>
  </si>
  <si>
    <t>MAGUI</t>
  </si>
  <si>
    <t>05040</t>
  </si>
  <si>
    <t>ANORI</t>
  </si>
  <si>
    <t>20310</t>
  </si>
  <si>
    <t>GONZALEZ</t>
  </si>
  <si>
    <t>25524</t>
  </si>
  <si>
    <t>PANDI</t>
  </si>
  <si>
    <t>50330</t>
  </si>
  <si>
    <t>MESETAS</t>
  </si>
  <si>
    <t>54347</t>
  </si>
  <si>
    <t>HERRAN</t>
  </si>
  <si>
    <t>LA ADMINISTRACION PUBLICA COOPERATIVA DE ACUEDUCTO ALCANTARILLADO Y ASEO DEL MUNICIPIO DE PAEZ CAUCA</t>
  </si>
  <si>
    <t>19517</t>
  </si>
  <si>
    <t>27006</t>
  </si>
  <si>
    <t>ACANDI</t>
  </si>
  <si>
    <t>68190</t>
  </si>
  <si>
    <t>CIMITARRA</t>
  </si>
  <si>
    <t>COOPERATIVA DE SERVICIOS PUBLICOS DE SANTA BARBARA DE PINTO LIMITADA</t>
  </si>
  <si>
    <t>EMPRESA DE SERVICIOS PÚBLICOS DOMICILIARIOS AGUAS DEL UPIA S.A.S E.S.P</t>
  </si>
  <si>
    <t xml:space="preserve">ADMINISTRACION PUBLICA COOPERATIVA REGIONAL DE SERVICIOS PÚBLICOS DE ACUEDUCTO, ALCANTARILLADO, ASEO Y OTROS  SERVICIOS PUBLICOS - COOPSERVICOSTA APC </t>
  </si>
  <si>
    <t>23675</t>
  </si>
  <si>
    <t>SAN BERNARDO DEL VIENTO</t>
  </si>
  <si>
    <t>AGUAS DE PINILLOS E.S.P.S.A.S.</t>
  </si>
  <si>
    <t>13549</t>
  </si>
  <si>
    <t>PINILLOS</t>
  </si>
  <si>
    <t>EMPRESA DE SERVICIOS PÚBLICOS DOMICILIARIOS DE ACUEDUCTO ALCANTARILLADO Y   ASEO DE CURITI S.A.S. E.S.P.</t>
  </si>
  <si>
    <t>68229</t>
  </si>
  <si>
    <t>CURITI</t>
  </si>
  <si>
    <t>EMPRESA COMUNITARIA DE SERVICIOS PUBLICOS DE ARGELIA CAUCA SA ESP</t>
  </si>
  <si>
    <t>15835</t>
  </si>
  <si>
    <t>TURMEQUE</t>
  </si>
  <si>
    <t>25295</t>
  </si>
  <si>
    <t>GACHANCIPA</t>
  </si>
  <si>
    <t>05607</t>
  </si>
  <si>
    <t>RETIRO</t>
  </si>
  <si>
    <t>08372</t>
  </si>
  <si>
    <t>JUAN DE ACOSTA</t>
  </si>
  <si>
    <t>05364</t>
  </si>
  <si>
    <t>JARDIN</t>
  </si>
  <si>
    <t>73001</t>
  </si>
  <si>
    <t>IBAGUE</t>
  </si>
  <si>
    <t>05001</t>
  </si>
  <si>
    <t>MEDELLIN</t>
  </si>
  <si>
    <t>05030</t>
  </si>
  <si>
    <t>AMAGA</t>
  </si>
  <si>
    <t>19142</t>
  </si>
  <si>
    <t>CALOTO</t>
  </si>
  <si>
    <t>19300</t>
  </si>
  <si>
    <t>GUACHENE</t>
  </si>
  <si>
    <t>19573</t>
  </si>
  <si>
    <t>PUERTO TEJADA</t>
  </si>
  <si>
    <t>25035</t>
  </si>
  <si>
    <t>ANAPOIMA</t>
  </si>
  <si>
    <t>25815</t>
  </si>
  <si>
    <t>TOCAIMA</t>
  </si>
  <si>
    <t>25658</t>
  </si>
  <si>
    <t>41359</t>
  </si>
  <si>
    <t>ISNOS</t>
  </si>
  <si>
    <t>54405</t>
  </si>
  <si>
    <t>LOS PATIOS</t>
  </si>
  <si>
    <t>68001</t>
  </si>
  <si>
    <t>BUCARAMANGA</t>
  </si>
  <si>
    <t>68276</t>
  </si>
  <si>
    <t>FLORIDABLANCA</t>
  </si>
  <si>
    <t>68307</t>
  </si>
  <si>
    <t>GIRON</t>
  </si>
  <si>
    <t>17001</t>
  </si>
  <si>
    <t>MANIZALES</t>
  </si>
  <si>
    <t>17541</t>
  </si>
  <si>
    <t>PENSILVANIA</t>
  </si>
  <si>
    <t>73024</t>
  </si>
  <si>
    <t>ALPUJARRA</t>
  </si>
  <si>
    <t>73504</t>
  </si>
  <si>
    <t>ORTEGA</t>
  </si>
  <si>
    <t>76041</t>
  </si>
  <si>
    <t>ANSERMANUEVO</t>
  </si>
  <si>
    <t>76122</t>
  </si>
  <si>
    <t>CAICEDONIA</t>
  </si>
  <si>
    <t>76606</t>
  </si>
  <si>
    <t>76845</t>
  </si>
  <si>
    <t>ULLOA</t>
  </si>
  <si>
    <t>76113</t>
  </si>
  <si>
    <t>BUGALAGRANDE</t>
  </si>
  <si>
    <t>76828</t>
  </si>
  <si>
    <t>TRUJILLO</t>
  </si>
  <si>
    <t>13654</t>
  </si>
  <si>
    <t>SAN JACINTO</t>
  </si>
  <si>
    <t>05615</t>
  </si>
  <si>
    <t>05266</t>
  </si>
  <si>
    <t>ENVIGADO</t>
  </si>
  <si>
    <t>05129</t>
  </si>
  <si>
    <t>86568</t>
  </si>
  <si>
    <t>PUERTO ASIS</t>
  </si>
  <si>
    <t>41298</t>
  </si>
  <si>
    <t>GARZON</t>
  </si>
  <si>
    <t>50001</t>
  </si>
  <si>
    <t>VILLAVICENCIO</t>
  </si>
  <si>
    <t>05088</t>
  </si>
  <si>
    <t>BELLO</t>
  </si>
  <si>
    <t>76834</t>
  </si>
  <si>
    <t>TULUA</t>
  </si>
  <si>
    <t>05656</t>
  </si>
  <si>
    <t>SAN JERONIMO</t>
  </si>
  <si>
    <t>41530</t>
  </si>
  <si>
    <t>PALESTINA</t>
  </si>
  <si>
    <t>25769</t>
  </si>
  <si>
    <t>SUBACHOQUE</t>
  </si>
  <si>
    <t>17877</t>
  </si>
  <si>
    <t>VITERBO</t>
  </si>
  <si>
    <t>25053</t>
  </si>
  <si>
    <t>ARBELAEZ</t>
  </si>
  <si>
    <t>52287</t>
  </si>
  <si>
    <t>FUNES</t>
  </si>
  <si>
    <t>JUNTA ADMINISTRADORA DEL ACUEDUCTO RURAL TEPUD</t>
  </si>
  <si>
    <t>25312</t>
  </si>
  <si>
    <t>ASOCIACION DEL ACUEDUCTO INTERVEREDAL POZO HONDODEL MUNICIPIO DE BOYACA BOYACA</t>
  </si>
  <si>
    <t>25740</t>
  </si>
  <si>
    <t>SIBATE</t>
  </si>
  <si>
    <t>25754</t>
  </si>
  <si>
    <t>SOACHA</t>
  </si>
  <si>
    <t>ASOCIACION DE USUARIOS DEL ACUEDUCTO VIEJO DE JOSE MARIA HERNANDEZ DE PUPIALES</t>
  </si>
  <si>
    <t>05282</t>
  </si>
  <si>
    <t>FREDONIA</t>
  </si>
  <si>
    <t>05604</t>
  </si>
  <si>
    <t>REMEDIOS</t>
  </si>
  <si>
    <t>25649</t>
  </si>
  <si>
    <t>05490</t>
  </si>
  <si>
    <t>NECOCLI</t>
  </si>
  <si>
    <t>05665</t>
  </si>
  <si>
    <t>SAN PEDRO DE URABA</t>
  </si>
  <si>
    <t>25758</t>
  </si>
  <si>
    <t>SOPO</t>
  </si>
  <si>
    <t>76233</t>
  </si>
  <si>
    <t>DAGUA</t>
  </si>
  <si>
    <t>73319</t>
  </si>
  <si>
    <t>GUAMO</t>
  </si>
  <si>
    <t>76001</t>
  </si>
  <si>
    <t>CALI</t>
  </si>
  <si>
    <t>68549</t>
  </si>
  <si>
    <t>PINCHOTE</t>
  </si>
  <si>
    <t>76892</t>
  </si>
  <si>
    <t>YUMBO</t>
  </si>
  <si>
    <t>76248</t>
  </si>
  <si>
    <t>EL CERRITO</t>
  </si>
  <si>
    <t>44279</t>
  </si>
  <si>
    <t>FONSECA</t>
  </si>
  <si>
    <t>66088</t>
  </si>
  <si>
    <t>BELEN DE UMBRIA</t>
  </si>
  <si>
    <t>52240</t>
  </si>
  <si>
    <t>CHACHAGUI</t>
  </si>
  <si>
    <t>76520</t>
  </si>
  <si>
    <t>PALMIRA</t>
  </si>
  <si>
    <t>54223</t>
  </si>
  <si>
    <t>CUCUTILLA</t>
  </si>
  <si>
    <t>05631</t>
  </si>
  <si>
    <t>SABANETA</t>
  </si>
  <si>
    <t>52356</t>
  </si>
  <si>
    <t>IPIALES</t>
  </si>
  <si>
    <t>05809</t>
  </si>
  <si>
    <t>TITIRIBI</t>
  </si>
  <si>
    <t>05101</t>
  </si>
  <si>
    <t>CIUDAD BOLIVAR</t>
  </si>
  <si>
    <t>05380</t>
  </si>
  <si>
    <t>LA ESTRELLA</t>
  </si>
  <si>
    <t>05664</t>
  </si>
  <si>
    <t>SAN PEDRO DE LOS MILAGROS</t>
  </si>
  <si>
    <t>73449</t>
  </si>
  <si>
    <t>MELGAR</t>
  </si>
  <si>
    <t>08770</t>
  </si>
  <si>
    <t>SUAN</t>
  </si>
  <si>
    <t>05212</t>
  </si>
  <si>
    <t>COPACABANA</t>
  </si>
  <si>
    <t>05308</t>
  </si>
  <si>
    <t>GIRARDOTA</t>
  </si>
  <si>
    <t>41001</t>
  </si>
  <si>
    <t>NEIVA</t>
  </si>
  <si>
    <t>99001</t>
  </si>
  <si>
    <t>PUERTO CARRENO</t>
  </si>
  <si>
    <t>15790</t>
  </si>
  <si>
    <t>TASCO</t>
  </si>
  <si>
    <t>76823</t>
  </si>
  <si>
    <t>TORO</t>
  </si>
  <si>
    <t>47980</t>
  </si>
  <si>
    <t>ZONA BANANERA</t>
  </si>
  <si>
    <t>05679</t>
  </si>
  <si>
    <t>86001</t>
  </si>
  <si>
    <t>MOCOA</t>
  </si>
  <si>
    <t>05360</t>
  </si>
  <si>
    <t>ITAGUI</t>
  </si>
  <si>
    <t>68077</t>
  </si>
  <si>
    <t>BARBOSA</t>
  </si>
  <si>
    <t>68081</t>
  </si>
  <si>
    <t>BARRANCABERMEJA</t>
  </si>
  <si>
    <t>08606</t>
  </si>
  <si>
    <t>REPELON</t>
  </si>
  <si>
    <t>70708</t>
  </si>
  <si>
    <t>SAN MARCOS</t>
  </si>
  <si>
    <t>70713</t>
  </si>
  <si>
    <t>SAN ONOFRE</t>
  </si>
  <si>
    <t>76377</t>
  </si>
  <si>
    <t>LA CUMBRE</t>
  </si>
  <si>
    <t>13620</t>
  </si>
  <si>
    <t>SAN CRISTOBAL</t>
  </si>
  <si>
    <t>47058</t>
  </si>
  <si>
    <t>ARIGUANI</t>
  </si>
  <si>
    <t>47001</t>
  </si>
  <si>
    <t>SANTA MARTA</t>
  </si>
  <si>
    <t>05079</t>
  </si>
  <si>
    <t>17524</t>
  </si>
  <si>
    <t>23686</t>
  </si>
  <si>
    <t>SAN PELAYO</t>
  </si>
  <si>
    <t>23300</t>
  </si>
  <si>
    <t>COTORRA</t>
  </si>
  <si>
    <t>23417</t>
  </si>
  <si>
    <t>LORICA</t>
  </si>
  <si>
    <t>76736</t>
  </si>
  <si>
    <t>SEVILLA</t>
  </si>
  <si>
    <t>19473</t>
  </si>
  <si>
    <t>13188</t>
  </si>
  <si>
    <t>CICUCO</t>
  </si>
  <si>
    <t>25279</t>
  </si>
  <si>
    <t>FOMEQUE</t>
  </si>
  <si>
    <t>13052</t>
  </si>
  <si>
    <t>ARJONA</t>
  </si>
  <si>
    <t>13836</t>
  </si>
  <si>
    <t>TURBACO</t>
  </si>
  <si>
    <t>ASOCIACION DE USUARIOS DEL ACUEDUCTO GUAMITO</t>
  </si>
  <si>
    <t>05495</t>
  </si>
  <si>
    <t>NECHI</t>
  </si>
  <si>
    <t>13647</t>
  </si>
  <si>
    <t>SAN ESTANISLAO</t>
  </si>
  <si>
    <t>13683</t>
  </si>
  <si>
    <t>13760</t>
  </si>
  <si>
    <t>SOPLAVIENTO</t>
  </si>
  <si>
    <t>13873</t>
  </si>
  <si>
    <t>63190</t>
  </si>
  <si>
    <t>CIRCASIA</t>
  </si>
  <si>
    <t>63690</t>
  </si>
  <si>
    <t>SALENTO</t>
  </si>
  <si>
    <t>05264</t>
  </si>
  <si>
    <t>ENTRERRIOS</t>
  </si>
  <si>
    <t>13433</t>
  </si>
  <si>
    <t>MAHATES</t>
  </si>
  <si>
    <t>11001</t>
  </si>
  <si>
    <t>BOGOTA, D.C.</t>
  </si>
  <si>
    <t>47268</t>
  </si>
  <si>
    <t>EL RETEN</t>
  </si>
  <si>
    <t>13244</t>
  </si>
  <si>
    <t>EL CARMEN DE BOLIVAR</t>
  </si>
  <si>
    <t>05686</t>
  </si>
  <si>
    <t>SANTA ROSA DE OSOS</t>
  </si>
  <si>
    <t>05837</t>
  </si>
  <si>
    <t>TURBO</t>
  </si>
  <si>
    <t>76054</t>
  </si>
  <si>
    <t>15476</t>
  </si>
  <si>
    <t>MOTAVITA</t>
  </si>
  <si>
    <t>ASOCIACION DE USUARIOS DE LA EMPRESA COMUNITARIA DEL ACUEDUCTO Y ALCANTARILLADO DE CAIMALITO</t>
  </si>
  <si>
    <t>63272</t>
  </si>
  <si>
    <t>FILANDIA</t>
  </si>
  <si>
    <t>13673</t>
  </si>
  <si>
    <t>SANTA CATALINA</t>
  </si>
  <si>
    <t>15001</t>
  </si>
  <si>
    <t>TUNJA</t>
  </si>
  <si>
    <t>76400</t>
  </si>
  <si>
    <t>50318</t>
  </si>
  <si>
    <t>66594</t>
  </si>
  <si>
    <t>QUINCHIA</t>
  </si>
  <si>
    <t>13657</t>
  </si>
  <si>
    <t>SAN JUAN NEPOMUCENO</t>
  </si>
  <si>
    <t>19110</t>
  </si>
  <si>
    <t>BUENOS AIRES</t>
  </si>
  <si>
    <t>15238</t>
  </si>
  <si>
    <t>DUITAMA</t>
  </si>
  <si>
    <t>08560</t>
  </si>
  <si>
    <t>PONEDERA</t>
  </si>
  <si>
    <t>08421</t>
  </si>
  <si>
    <t>LURUACO</t>
  </si>
  <si>
    <t>08558</t>
  </si>
  <si>
    <t>POLONUEVO</t>
  </si>
  <si>
    <t>JUNTA DE ACCION COMUNAL DE LA VEREDA LA CLARA</t>
  </si>
  <si>
    <t>13074</t>
  </si>
  <si>
    <t>BARRANCO DE LOBA</t>
  </si>
  <si>
    <t>05761</t>
  </si>
  <si>
    <t>SOPETRAN</t>
  </si>
  <si>
    <t>85139</t>
  </si>
  <si>
    <t>MANI</t>
  </si>
  <si>
    <t>19821</t>
  </si>
  <si>
    <t>TORIBIO</t>
  </si>
  <si>
    <t>23500</t>
  </si>
  <si>
    <t>MONITOS</t>
  </si>
  <si>
    <t>13468</t>
  </si>
  <si>
    <t>MOMPOS</t>
  </si>
  <si>
    <t>41551</t>
  </si>
  <si>
    <t>PITALITO</t>
  </si>
  <si>
    <t>70473</t>
  </si>
  <si>
    <t>MORROA</t>
  </si>
  <si>
    <t>76020</t>
  </si>
  <si>
    <t>ALCALA</t>
  </si>
  <si>
    <t>76670</t>
  </si>
  <si>
    <t>SAN PEDRO</t>
  </si>
  <si>
    <t>20011</t>
  </si>
  <si>
    <t>AGUACHICA</t>
  </si>
  <si>
    <t>19001</t>
  </si>
  <si>
    <t>POPAYAN</t>
  </si>
  <si>
    <t>17614</t>
  </si>
  <si>
    <t>RIOSUCIO</t>
  </si>
  <si>
    <t>17272</t>
  </si>
  <si>
    <t>FILADELFIA</t>
  </si>
  <si>
    <t>76622</t>
  </si>
  <si>
    <t>ROLDANILLO</t>
  </si>
  <si>
    <t>52001</t>
  </si>
  <si>
    <t>PASTO</t>
  </si>
  <si>
    <t>ASOCIACIÒN COMUNITARIA DEL USUARIO DEL ACUEDUCTO HILARCO GUAYAQUIL MUNICIPIO DE COYAIMA</t>
  </si>
  <si>
    <t>86865</t>
  </si>
  <si>
    <t>VALLE DEL GUAMUEZ</t>
  </si>
  <si>
    <t>18001</t>
  </si>
  <si>
    <t>76100</t>
  </si>
  <si>
    <t>17662</t>
  </si>
  <si>
    <t>SAMANA</t>
  </si>
  <si>
    <t>17777</t>
  </si>
  <si>
    <t>SUPIA</t>
  </si>
  <si>
    <t>17665</t>
  </si>
  <si>
    <t>SAN JOSE</t>
  </si>
  <si>
    <t>ASOCIACIÓN DE USUARIOS DEL ACUEDUCTO Y ALCANTARILLADO DE LA INSPECCIÓN DEPARTAMENTAL DE SUBIA CENTRAL</t>
  </si>
  <si>
    <t>68322</t>
  </si>
  <si>
    <t>GUAPOTA</t>
  </si>
  <si>
    <t>17174</t>
  </si>
  <si>
    <t>CHINCHINA</t>
  </si>
  <si>
    <t>86760</t>
  </si>
  <si>
    <t>41676</t>
  </si>
  <si>
    <t>70001</t>
  </si>
  <si>
    <t>SINCELEJO</t>
  </si>
  <si>
    <t>17616</t>
  </si>
  <si>
    <t>17013</t>
  </si>
  <si>
    <t>AGUADAS</t>
  </si>
  <si>
    <t>17042</t>
  </si>
  <si>
    <t>ANSERMA</t>
  </si>
  <si>
    <t>17088</t>
  </si>
  <si>
    <t>BELALCAZAR</t>
  </si>
  <si>
    <t>76243</t>
  </si>
  <si>
    <t>EL AGUILA</t>
  </si>
  <si>
    <t>76250</t>
  </si>
  <si>
    <t>EL DOVIO</t>
  </si>
  <si>
    <t>76497</t>
  </si>
  <si>
    <t>OBANDO</t>
  </si>
  <si>
    <t>76306</t>
  </si>
  <si>
    <t>GINEBRA</t>
  </si>
  <si>
    <t>52320</t>
  </si>
  <si>
    <t>GUAITARILLA</t>
  </si>
  <si>
    <t>Asociacion de usuarios acueducto san Vicente Betania</t>
  </si>
  <si>
    <t>ASOCIACION DE USUARIOS DEL ACUEDUCTO EL ROBLE DE LA VEREDA RESGUARDO COCIDENTE PARTE ALTA</t>
  </si>
  <si>
    <t>76895</t>
  </si>
  <si>
    <t>ZARZAL</t>
  </si>
  <si>
    <t>76109</t>
  </si>
  <si>
    <t>BUENAVENTURA</t>
  </si>
  <si>
    <t>76318</t>
  </si>
  <si>
    <t>GUACARI</t>
  </si>
  <si>
    <t>76890</t>
  </si>
  <si>
    <t>YOTOCO</t>
  </si>
  <si>
    <t>68397</t>
  </si>
  <si>
    <t>LA PAZ</t>
  </si>
  <si>
    <t>88001</t>
  </si>
  <si>
    <t>ASOCIACION DE USUARIOS DEL ACUEDUCTO VEREDA MANGA ARRIBA SECTOR LA LOMA</t>
  </si>
  <si>
    <t>13222</t>
  </si>
  <si>
    <t>CLEMENCIA</t>
  </si>
  <si>
    <t>86757</t>
  </si>
  <si>
    <t>17433</t>
  </si>
  <si>
    <t>MANZANARES</t>
  </si>
  <si>
    <t>ASOCIACIÓN ACUEDUCTO EL ESPIGAL</t>
  </si>
  <si>
    <t>ASOCIACION DE USUARIOS DE LOS SERVICIOS PUBLICOS DE AGUA POTABLE Y SANEAMIENTO BASICO DEL CORREGIMIENTO DE SEMPEGUA</t>
  </si>
  <si>
    <t>44078</t>
  </si>
  <si>
    <t>BARRANCAS</t>
  </si>
  <si>
    <t>23001</t>
  </si>
  <si>
    <t>MONTERIA</t>
  </si>
  <si>
    <t>13442</t>
  </si>
  <si>
    <t>MARIA LA BAJA</t>
  </si>
  <si>
    <t>70771</t>
  </si>
  <si>
    <t>ASOCIACION DE USUARIOS DEL ACUEDUCTO SAN JUAN-LA MARIA</t>
  </si>
  <si>
    <t>47053</t>
  </si>
  <si>
    <t>ARACATACA</t>
  </si>
  <si>
    <t>ASOCIACION DE USUARIOS DE LOS SERVICIOS PUBLICOS DE AGUA POTABLE Y SANEAMIENTO BASICO DEL CORREGIMIENTO DEL GUAMO</t>
  </si>
  <si>
    <t>52621</t>
  </si>
  <si>
    <t>ROBERTO PAYAN</t>
  </si>
  <si>
    <t>ASOCIACIÓN DE SUSCRIPTORES DEL ACUEDUCTO EL RUBI DE LA VEREDA PARAMO CENTRO DEL MUNICIPIO DE SAMACÁ</t>
  </si>
  <si>
    <t>ASOCIACION DE USUARIOS DE LOS SERVICIOS PUBLICOS DOMICILIARIOS DE ACUEDUCTO Y DEMAS  SERVICIOS COMPLEMENTARIOS  DEL CORREGIMIENTO DE LAS VEGAS</t>
  </si>
  <si>
    <t>05736</t>
  </si>
  <si>
    <t>SEGOVIA</t>
  </si>
  <si>
    <t>70221</t>
  </si>
  <si>
    <t>COVENAS</t>
  </si>
  <si>
    <t>Corporación de Acueducto Multiveredal Palmitas La China</t>
  </si>
  <si>
    <t>17653</t>
  </si>
  <si>
    <t>SALAMINA</t>
  </si>
  <si>
    <t>13062</t>
  </si>
  <si>
    <t>ARROYOHONDO</t>
  </si>
  <si>
    <t>63470</t>
  </si>
  <si>
    <t>MONTENEGRO</t>
  </si>
  <si>
    <t>JUNTA ADMINISTRADORA DE ACUEDUCTO RURAL DEL CAIRO</t>
  </si>
  <si>
    <t>86749</t>
  </si>
  <si>
    <t>SIBUNDOY</t>
  </si>
  <si>
    <t>ASOCIACION COMUNITARIA DE AGUA Y ALCANTARILLADO DE EL SALDO</t>
  </si>
  <si>
    <t>13140</t>
  </si>
  <si>
    <t>19318</t>
  </si>
  <si>
    <t>GUAPI</t>
  </si>
  <si>
    <t>08675</t>
  </si>
  <si>
    <t>SANTA LUCIA</t>
  </si>
  <si>
    <t>70670</t>
  </si>
  <si>
    <t>SAMPUES</t>
  </si>
  <si>
    <t>76126</t>
  </si>
  <si>
    <t>CALIMA</t>
  </si>
  <si>
    <t>44098</t>
  </si>
  <si>
    <t>DISTRACCION</t>
  </si>
  <si>
    <t>05591</t>
  </si>
  <si>
    <t>PUERTO TRIUNFO</t>
  </si>
  <si>
    <t>CORPORACION ACUEDUCTO REGIONAL CORREGIMIENTO DE TRAVESIAS</t>
  </si>
  <si>
    <t xml:space="preserve">ASOCIACION DE SUSCRIPTORES DEL ACUEDUCTO COMUNITARIO DE LA VEREDA FIRITA PEÑA ARRIBA DEL MUNICIPIO DE RAQUIRA BOYACA </t>
  </si>
  <si>
    <t xml:space="preserve">ASOCIACION DE SUSCRIPTORES DEL ACUEDUCTO VENTA VIEJA DE LAS VEREDAS DE VALERO MIRQUE Y RESGUARDO OCCIDENTE SECTOR ALTO DEL MUNICIPIO DE RAQUIRA </t>
  </si>
  <si>
    <t xml:space="preserve">ASOCIACIÓN DE SUSCRIPTORES DEL ACUEDUCTO DE LA VEREDA DE SAN CAYETANO DEL MUNICIPIO DE RAQUIRA DEPARTAMENTO DE BOYACA  </t>
  </si>
  <si>
    <t>ASOCIACIÓN DE SUSCRIPTORES DEL ACUEDUCTO AGUAS DEL CHAUTE DE LAS VEREDAS QUICAGOTA Y SAN CAYETANO DEL MUNICIPIO DE RAQUIRA DEPARTAMENTO DE BOYACA</t>
  </si>
  <si>
    <t>ASOCIACIÓN DE SUSCRIPTORES DEL ACUEDUCTO EL CEDRO DE LA VEREDA CASA BLANCA DEL MUNICIPIO DE RAQUIRA BOYACA</t>
  </si>
  <si>
    <t>05045</t>
  </si>
  <si>
    <t>APARTADO</t>
  </si>
  <si>
    <t>63302</t>
  </si>
  <si>
    <t>GENOVA</t>
  </si>
  <si>
    <t>63548</t>
  </si>
  <si>
    <t>PIJAO</t>
  </si>
  <si>
    <t>JUNTA ADMINISTRADORA DEL AGUA ACUEDUCTO RURAL DE LAS LLANADA</t>
  </si>
  <si>
    <t>70215</t>
  </si>
  <si>
    <t>COROZAL</t>
  </si>
  <si>
    <t>17486</t>
  </si>
  <si>
    <t>NEIRA</t>
  </si>
  <si>
    <t>20001</t>
  </si>
  <si>
    <t>VALLEDUPAR</t>
  </si>
  <si>
    <t>Aguas del Calarma empresa de servicios públicos domiciliarios ESP SAS ZOMAC</t>
  </si>
  <si>
    <t>23678</t>
  </si>
  <si>
    <t>EMPRESA REGIONAL JERUSALEN NARIÑO GUATAQUI SAS ESP</t>
  </si>
  <si>
    <t>13430</t>
  </si>
  <si>
    <t>MAGANGUE</t>
  </si>
  <si>
    <t>JUNTA DE ACCION COMUNAL DEL CORREGIMIENTO PUEBLO NUEVO PRIMERO</t>
  </si>
  <si>
    <t>23079</t>
  </si>
  <si>
    <t>70678</t>
  </si>
  <si>
    <t>SAN BENITO ABAD</t>
  </si>
  <si>
    <t xml:space="preserve">ASOCIACION DE USUARIOS DEL ACUEDUCTO VEREDA LA VUELTA EL OCOBO MUNICIPIO TIBACUY </t>
  </si>
  <si>
    <t>23182</t>
  </si>
  <si>
    <t>CHINU</t>
  </si>
  <si>
    <t>18753</t>
  </si>
  <si>
    <t>SAN VICENTE DEL CAGUAN</t>
  </si>
  <si>
    <t>05250</t>
  </si>
  <si>
    <t>EL BAGRE</t>
  </si>
  <si>
    <t>ASOCIACION DE USUARIOS DEL SERVICIO DE AGUA POTABLE Y ALCANTARILLADO DE SAN ANTONIO DEL CHAMI</t>
  </si>
  <si>
    <t>asociacion de usuarios del acueducto asoaguas los ribereños</t>
  </si>
  <si>
    <t>JUNTA DE ACCION COMUNAL DE LA VEREDA GUARNE</t>
  </si>
  <si>
    <t>CORPORACION WUIN ANAASU</t>
  </si>
  <si>
    <t>44430</t>
  </si>
  <si>
    <t>MAICAO</t>
  </si>
  <si>
    <t>ASOCIACION DE USUARIOS DE ACUEDUCTO Y ALCANTARILLADO DEL CORREGIMIENTO DEL BOQUERON</t>
  </si>
  <si>
    <t>95001</t>
  </si>
  <si>
    <t>SAN JOSE DEL GUAVIARE</t>
  </si>
  <si>
    <t>ASOCIACION DE SUSCRIPTORES DEL ACUEDUCTO VEREDA SAN ESTEBAN DEL MUNICIPIO DE MONIQUIRA</t>
  </si>
  <si>
    <t>ASOCIACION DE SUSCRIPTORES DEL ACUEDUCTO VEREDA NARANJAL ALTO DEL MUNICIPIO DE MONIQUIRA DEPARTAMENTO DE BOYACA</t>
  </si>
  <si>
    <t>ASOCIACIÓN DE ACUEDUCTO EL RETIRO</t>
  </si>
  <si>
    <t xml:space="preserve">JUNTA DE ACCION COMUNAL VEREDA CALDO PRIETO </t>
  </si>
  <si>
    <t>JUNTA DE ACCION COMUNAL DE LA VEREDA COSTA RICA</t>
  </si>
  <si>
    <t>JUNTA DE ACCION COMUNAL ACUEDUCTO RURAL CORREGIMIENTO CIENAGA LAS MARIAS</t>
  </si>
  <si>
    <t>JUNTA DE ACCION COMUNAL VEREDA BUENOS AIRES</t>
  </si>
  <si>
    <t xml:space="preserve">JUNTA DE ACCION COMUNAL VEREDA LAS AGUADITAS </t>
  </si>
  <si>
    <t>ASOCIACION DE USUARIOS DEL AGUA LAGUNA PESCADOR</t>
  </si>
  <si>
    <t>ASOCIACION DE SUSCRIPTORES DEL ACUEDUCTO VEREDA CANOCAS</t>
  </si>
  <si>
    <t xml:space="preserve"> ASOCIACION DE SUSCRIPTORES DEL ACUEDUCTO VEREDAS MACIEGAL – SAN VICIENTE DEL MUNICIPIO DE MONIQUIRA  DEPARTAMENTO DE BOYACA</t>
  </si>
  <si>
    <t>ASOCIACION DE SUSCRIPTORES DEL ACUEDUCTO DE LA VEREDA SAN CRISTOBAL DEL MUNICIPIO DE MONIQUIRA DEPARTAMENTO DE BOYACA</t>
  </si>
  <si>
    <t>ASOCIACION DE USUARIOS SUSCRIPTORES DEL ACUEDUCTO MULTIVEREDAL CRUCES EL CERRO LA INMACULADA Y SAN JOSE</t>
  </si>
  <si>
    <t>ASOCIACION DE SUSCRIPTORES DEL ACUEDUCTO POZO DE BURRO SECTOR ALTOVIENTO DE LA VEREDA SANTA BARBARA DEL MUNICIPIO DE SANTANA</t>
  </si>
  <si>
    <t>ASOCIACION DE USUARIOS DEL SISTEMA DE AGUA SECTOR EL MANZANO ALTO</t>
  </si>
  <si>
    <t xml:space="preserve">JUNTA DE ACCION COMUNAL VEREDA VILLA ESPERANZA </t>
  </si>
  <si>
    <t>JUNTA DE ACCIÓN COMUNAL CORREGIMIENTO TIERRA SANTA</t>
  </si>
  <si>
    <t>JUNTA DE ACCION COMUNAL CORREGIMIENTO EL PARAISO</t>
  </si>
  <si>
    <t xml:space="preserve">JUNTA DE ACCION COMUNAL VEREDA LAS BARRAS </t>
  </si>
  <si>
    <t>JUNTA DE ACCION COMUNAL VEREDA TRES PALOS</t>
  </si>
  <si>
    <t>ASOCIACION ADMINISTRADORA DEL ACUEDUCTO REGIONAL LAS LOMAS</t>
  </si>
  <si>
    <t>JUNTA ADMINISTRADORA DEL ACUEDUCTO RURAL DE PALMITAL</t>
  </si>
  <si>
    <t>JUNTA ADMINISTRADORA DE ACUEDUCTO CUASPUD NUCLEO DEL MUNICIPIO DE POTOSI</t>
  </si>
  <si>
    <t>ASOCIACION DE USUARIOS DEL SERVICIO DE ACUEDUCTO ALCANTARILLADO Y ASEO DE LAS VEREDAS CRISTALES LA YE Y CAYUMBITA DEL AREA RURAL DEL MUNICIPIO DE SABA</t>
  </si>
  <si>
    <t>ASOCIACION JUNTA ADMINISTRADORA DEL ACUEDUCTO SAN VICENTE</t>
  </si>
  <si>
    <t>ASOCIACION JUNTA ACUEDUCTO REGIONAL</t>
  </si>
  <si>
    <t>CABILDO MENOR DE LAS LOMAS</t>
  </si>
  <si>
    <t>ASOCIACION JUNTA ADMINISTRADORA DE ACUEDUCTO DE LA VEREDA ARBOLEDA</t>
  </si>
  <si>
    <t>ASOCIACION JUNTA ADMINISTRADORA DE ACUEDUCTO DEL SECTOR FATIMA ALTO SAN FRANCISCO</t>
  </si>
  <si>
    <t>CABILDO MENOR DE EL TIGRE</t>
  </si>
  <si>
    <t>ASOCIACION JUNTA ADMINISTRADORA DE ACUEDUCTO EL ESPINO</t>
  </si>
  <si>
    <t>ASOCIACION DE USUARIOS DEL ACUEDUCTO VEREDAL TIESTOS PADILLA</t>
  </si>
  <si>
    <t>JUNTA DE ACCION COMUNAL VEREDA SANTA ROSA  MUNICIPIO DE SUBACHOQUE</t>
  </si>
  <si>
    <t>Acueducto y alcantarillado</t>
  </si>
  <si>
    <t>17380</t>
  </si>
  <si>
    <t>LA DORADA</t>
  </si>
  <si>
    <t>17442</t>
  </si>
  <si>
    <t>MARMATO</t>
  </si>
  <si>
    <t>17444</t>
  </si>
  <si>
    <t>MARQUETALIA</t>
  </si>
  <si>
    <t>17867</t>
  </si>
  <si>
    <t>VICTORIA</t>
  </si>
  <si>
    <t>13001</t>
  </si>
  <si>
    <t>CARTAGENA DE INDIAS</t>
  </si>
  <si>
    <t>08634</t>
  </si>
  <si>
    <t>SABANAGRANDE</t>
  </si>
  <si>
    <t>08685</t>
  </si>
  <si>
    <t>SANTO TOMAS</t>
  </si>
  <si>
    <t>08849</t>
  </si>
  <si>
    <t>USIACURI</t>
  </si>
  <si>
    <t>20060</t>
  </si>
  <si>
    <t>BOSCONIA</t>
  </si>
  <si>
    <t>20517</t>
  </si>
  <si>
    <t>PAILITAS</t>
  </si>
  <si>
    <t>20621</t>
  </si>
  <si>
    <t>25307</t>
  </si>
  <si>
    <t>GIRARDOT</t>
  </si>
  <si>
    <t>25612</t>
  </si>
  <si>
    <t>63111</t>
  </si>
  <si>
    <t>63401</t>
  </si>
  <si>
    <t>LA TEBAIDA</t>
  </si>
  <si>
    <t>63594</t>
  </si>
  <si>
    <t>QUIMBAYA</t>
  </si>
  <si>
    <t>68327</t>
  </si>
  <si>
    <t>GUEPSA</t>
  </si>
  <si>
    <t>76036</t>
  </si>
  <si>
    <t>ANDALUCIA</t>
  </si>
  <si>
    <t>76246</t>
  </si>
  <si>
    <t>EL CAIRO</t>
  </si>
  <si>
    <t>76275</t>
  </si>
  <si>
    <t>FLORIDA</t>
  </si>
  <si>
    <t>76403</t>
  </si>
  <si>
    <t>76563</t>
  </si>
  <si>
    <t>PRADERA</t>
  </si>
  <si>
    <t>76869</t>
  </si>
  <si>
    <t>VIJES</t>
  </si>
  <si>
    <t>76147</t>
  </si>
  <si>
    <t>CARTAGO</t>
  </si>
  <si>
    <t>20045</t>
  </si>
  <si>
    <t>BECERRIL</t>
  </si>
  <si>
    <t>73268</t>
  </si>
  <si>
    <t>ESPINAL</t>
  </si>
  <si>
    <t>20228</t>
  </si>
  <si>
    <t>CURUMANI</t>
  </si>
  <si>
    <t>20710</t>
  </si>
  <si>
    <t>SAN ALBERTO</t>
  </si>
  <si>
    <t>20032</t>
  </si>
  <si>
    <t>ASTREA</t>
  </si>
  <si>
    <t>20238</t>
  </si>
  <si>
    <t>EL COPEY</t>
  </si>
  <si>
    <t>25473</t>
  </si>
  <si>
    <t>MOSQUERA</t>
  </si>
  <si>
    <t>68255</t>
  </si>
  <si>
    <t>EL PLAYON</t>
  </si>
  <si>
    <t>25851</t>
  </si>
  <si>
    <t>UTICA</t>
  </si>
  <si>
    <t>05031</t>
  </si>
  <si>
    <t>AMALFI</t>
  </si>
  <si>
    <t>05051</t>
  </si>
  <si>
    <t>ARBOLETES</t>
  </si>
  <si>
    <t>05059</t>
  </si>
  <si>
    <t>05658</t>
  </si>
  <si>
    <t>SAN JOSE DE LA MONTANA</t>
  </si>
  <si>
    <t>05659</t>
  </si>
  <si>
    <t>SAN JUAN DE URABA</t>
  </si>
  <si>
    <t>05861</t>
  </si>
  <si>
    <t>81300</t>
  </si>
  <si>
    <t>FORTUL</t>
  </si>
  <si>
    <t>05895</t>
  </si>
  <si>
    <t>ZARAGOZA</t>
  </si>
  <si>
    <t>23555</t>
  </si>
  <si>
    <t>PLANETA RICA</t>
  </si>
  <si>
    <t>76111</t>
  </si>
  <si>
    <t>GUADALAJARA DE BUGA</t>
  </si>
  <si>
    <t>52786</t>
  </si>
  <si>
    <t>TAMINANGO</t>
  </si>
  <si>
    <t>19075</t>
  </si>
  <si>
    <t>23807</t>
  </si>
  <si>
    <t>TIERRALTA</t>
  </si>
  <si>
    <t>63212</t>
  </si>
  <si>
    <t>20250</t>
  </si>
  <si>
    <t>EL PASO</t>
  </si>
  <si>
    <t>44001</t>
  </si>
  <si>
    <t>RIOHACHA</t>
  </si>
  <si>
    <t>20570</t>
  </si>
  <si>
    <t>PUEBLO BELLO</t>
  </si>
  <si>
    <t>05120</t>
  </si>
  <si>
    <t>CACERES</t>
  </si>
  <si>
    <t>05154</t>
  </si>
  <si>
    <t>CAUCASIA</t>
  </si>
  <si>
    <t>05790</t>
  </si>
  <si>
    <t>TARAZA</t>
  </si>
  <si>
    <t>20550</t>
  </si>
  <si>
    <t>PELAYA</t>
  </si>
  <si>
    <t>20770</t>
  </si>
  <si>
    <t>23570</t>
  </si>
  <si>
    <t>PUEBLO NUEVO</t>
  </si>
  <si>
    <t>54001</t>
  </si>
  <si>
    <t>CUCUTA</t>
  </si>
  <si>
    <t>18610</t>
  </si>
  <si>
    <t>SAN JOSE DEL FRAGUA</t>
  </si>
  <si>
    <t>05147</t>
  </si>
  <si>
    <t>CAREPA</t>
  </si>
  <si>
    <t>05172</t>
  </si>
  <si>
    <t>CHIGORODO</t>
  </si>
  <si>
    <t>05480</t>
  </si>
  <si>
    <t>MUTATA</t>
  </si>
  <si>
    <t>05042</t>
  </si>
  <si>
    <t>SANTA FE DE ANTIOQUIA</t>
  </si>
  <si>
    <t>70820</t>
  </si>
  <si>
    <t>SANTIAGO DE TOLU</t>
  </si>
  <si>
    <t>20787</t>
  </si>
  <si>
    <t>TAMALAMEQUE</t>
  </si>
  <si>
    <t>47551</t>
  </si>
  <si>
    <t>PIVIJAY</t>
  </si>
  <si>
    <t>47555</t>
  </si>
  <si>
    <t>PLATO</t>
  </si>
  <si>
    <t>47798</t>
  </si>
  <si>
    <t>TENERIFE</t>
  </si>
  <si>
    <t>23466</t>
  </si>
  <si>
    <t>MONTELIBANO</t>
  </si>
  <si>
    <t>94001</t>
  </si>
  <si>
    <t>GUAINIA</t>
  </si>
  <si>
    <t>INIRIDA</t>
  </si>
  <si>
    <t>23350</t>
  </si>
  <si>
    <t>LA APARTADA</t>
  </si>
  <si>
    <t>23580</t>
  </si>
  <si>
    <t>PUERTO LIBERTADOR</t>
  </si>
  <si>
    <t>70717</t>
  </si>
  <si>
    <t>44855</t>
  </si>
  <si>
    <t>URUMITA</t>
  </si>
  <si>
    <t>Empresa de acueducto y alcantarillado Acuapinasaco SA empresa de servicios publicos</t>
  </si>
  <si>
    <t>86219</t>
  </si>
  <si>
    <t>25001</t>
  </si>
  <si>
    <t>AGUA DE DIOS</t>
  </si>
  <si>
    <t>68755</t>
  </si>
  <si>
    <t>SOCORRO</t>
  </si>
  <si>
    <t>68418</t>
  </si>
  <si>
    <t>LOS SANTOS</t>
  </si>
  <si>
    <t>20295</t>
  </si>
  <si>
    <t>GAMARRA</t>
  </si>
  <si>
    <t>23068</t>
  </si>
  <si>
    <t>AYAPEL</t>
  </si>
  <si>
    <t>20400</t>
  </si>
  <si>
    <t>LA JAGUA DE IBIRICO</t>
  </si>
  <si>
    <t>44035</t>
  </si>
  <si>
    <t>47288</t>
  </si>
  <si>
    <t>FUNDACION</t>
  </si>
  <si>
    <t>27810</t>
  </si>
  <si>
    <t>UNION PANAMERICANA</t>
  </si>
  <si>
    <t>73349</t>
  </si>
  <si>
    <t>HONDA</t>
  </si>
  <si>
    <t>86755</t>
  </si>
  <si>
    <t>08137</t>
  </si>
  <si>
    <t>CAMPO DE LA CRUZ</t>
  </si>
  <si>
    <t>08141</t>
  </si>
  <si>
    <t>08436</t>
  </si>
  <si>
    <t>MANATI</t>
  </si>
  <si>
    <t>SOCIEDAD FUENTE DE VIDA SAS ESP</t>
  </si>
  <si>
    <t>23855</t>
  </si>
  <si>
    <t>VALENCIA</t>
  </si>
  <si>
    <t>23162</t>
  </si>
  <si>
    <t>CERETE</t>
  </si>
  <si>
    <t>23168</t>
  </si>
  <si>
    <t>23189</t>
  </si>
  <si>
    <t>CIENAGA DE ORO</t>
  </si>
  <si>
    <t>23464</t>
  </si>
  <si>
    <t>MOMIL</t>
  </si>
  <si>
    <t>23586</t>
  </si>
  <si>
    <t>PURISIMA DE LA CONCEPCION</t>
  </si>
  <si>
    <t>23660</t>
  </si>
  <si>
    <t>SAHAGUN</t>
  </si>
  <si>
    <t>23670</t>
  </si>
  <si>
    <t>SAN ANDRES DE SOTAVENTO</t>
  </si>
  <si>
    <t>23672</t>
  </si>
  <si>
    <t>SAN ANTERO</t>
  </si>
  <si>
    <t>TUCHIN</t>
  </si>
  <si>
    <t>AGUA BLANCA SOCIEDAD DE GESTORES DE SERVICIOS PUBLICOS DE CIUDAD PORFIA E.S.P SAS</t>
  </si>
  <si>
    <t xml:space="preserve">Vakua S.A.S E.S.P </t>
  </si>
  <si>
    <t>Acueducto y aseo</t>
  </si>
  <si>
    <t>08549</t>
  </si>
  <si>
    <t>PIOJO</t>
  </si>
  <si>
    <t>86573</t>
  </si>
  <si>
    <t>PUERTO LEGUIZAMO</t>
  </si>
  <si>
    <t>99524</t>
  </si>
  <si>
    <t>LA PRIMAVERA</t>
  </si>
  <si>
    <t>95200</t>
  </si>
  <si>
    <t>44560</t>
  </si>
  <si>
    <t>MANAURE</t>
  </si>
  <si>
    <t>23574</t>
  </si>
  <si>
    <t>PUERTO ESCONDIDO</t>
  </si>
  <si>
    <t>47692</t>
  </si>
  <si>
    <t>SAN SEBASTIAN DE BUENAVISTA</t>
  </si>
  <si>
    <t>47161</t>
  </si>
  <si>
    <t>CERRO DE SAN ANTONIO</t>
  </si>
  <si>
    <t>27425</t>
  </si>
  <si>
    <t>MEDIO ATRATO</t>
  </si>
  <si>
    <t>27250</t>
  </si>
  <si>
    <t>EL LITORAL DEL SAN JUAN</t>
  </si>
  <si>
    <t>47605</t>
  </si>
  <si>
    <t>REMOLINO</t>
  </si>
  <si>
    <t>47745</t>
  </si>
  <si>
    <t>SITIONUEVO</t>
  </si>
  <si>
    <t>13744</t>
  </si>
  <si>
    <t>SIMITI</t>
  </si>
  <si>
    <t>52490</t>
  </si>
  <si>
    <t>OLAYA HERRERA</t>
  </si>
  <si>
    <t>13894</t>
  </si>
  <si>
    <t>ZAMBRANO</t>
  </si>
  <si>
    <t>05873</t>
  </si>
  <si>
    <t>VIGIA DEL FUERTE</t>
  </si>
  <si>
    <t>70429</t>
  </si>
  <si>
    <t>MAJAGUAL</t>
  </si>
  <si>
    <t>47258</t>
  </si>
  <si>
    <t>EL PINON</t>
  </si>
  <si>
    <t>47675</t>
  </si>
  <si>
    <t>54250</t>
  </si>
  <si>
    <t>EL TARRA</t>
  </si>
  <si>
    <t>99624</t>
  </si>
  <si>
    <t>SANTA ROSALIA</t>
  </si>
  <si>
    <t>13268</t>
  </si>
  <si>
    <t>27150</t>
  </si>
  <si>
    <t>CARMEN DEL DARIEN</t>
  </si>
  <si>
    <t>13810</t>
  </si>
  <si>
    <t>TIQUISIO</t>
  </si>
  <si>
    <t>13670</t>
  </si>
  <si>
    <t>13006</t>
  </si>
  <si>
    <t>ACHI</t>
  </si>
  <si>
    <t>27615</t>
  </si>
  <si>
    <t>27495</t>
  </si>
  <si>
    <t>NUQUI</t>
  </si>
  <si>
    <t>44090</t>
  </si>
  <si>
    <t>DIBULLA</t>
  </si>
  <si>
    <t>47570</t>
  </si>
  <si>
    <t>PUEBLOVIEJO</t>
  </si>
  <si>
    <t>52835</t>
  </si>
  <si>
    <t>SAN ANDRES DE TUMACO</t>
  </si>
  <si>
    <t>SAN JOSE DE URE</t>
  </si>
  <si>
    <t>13655</t>
  </si>
  <si>
    <t>SAN JACINTO DEL CAUCA</t>
  </si>
  <si>
    <t>13248</t>
  </si>
  <si>
    <t>EL GUAMO</t>
  </si>
  <si>
    <t>EMPRESA DE SERVICIOS PUBLICOS DOMICILIARIOS Y ECOLOGICOS DE SUCRE S.A.S E.S.P</t>
  </si>
  <si>
    <t>Alcantarillado y aseo</t>
  </si>
  <si>
    <t>Servicios</t>
  </si>
  <si>
    <t>Año registro</t>
  </si>
  <si>
    <t>ESTADO MERCADO REGIONAL</t>
  </si>
  <si>
    <t>EN PROCESO DE DECLARACIÓN</t>
  </si>
  <si>
    <t>MERCADO REGIONAL DECLARADO</t>
  </si>
  <si>
    <t xml:space="preserve">FUENTE DE INFORMACIÓN </t>
  </si>
  <si>
    <t>ESTRATO BAJO-BAJO</t>
  </si>
  <si>
    <t>ESTRATO BAJO</t>
  </si>
  <si>
    <t>ESTRATO MEDIO-BAJO</t>
  </si>
  <si>
    <t>ESTRATO MEDIO</t>
  </si>
  <si>
    <t>ESTRATO MEDIO-ALTO</t>
  </si>
  <si>
    <t>ESTRATO ALTO</t>
  </si>
  <si>
    <t>USO INDUSTRIAL</t>
  </si>
  <si>
    <t>USO COMERCIAL</t>
  </si>
  <si>
    <t>USO OFICIAL</t>
  </si>
  <si>
    <t>USO ESPECIAL</t>
  </si>
  <si>
    <t>USO TEMPORAL</t>
  </si>
  <si>
    <t>USO PROVISIONAL</t>
  </si>
  <si>
    <t>Total Suscriptores - CONSULTA OCT - 2021</t>
  </si>
  <si>
    <t>Res 2017</t>
  </si>
  <si>
    <t>Res 2010</t>
  </si>
  <si>
    <t>EMPRESA DE SERVICIOS PUBLICOS DE SOATA</t>
  </si>
  <si>
    <t>Base sectorial 2019</t>
  </si>
  <si>
    <t>DIRECCION ADMINISTRATIVA DE SERVICIOS PUBLICOS DE GUATEQUE</t>
  </si>
  <si>
    <t>JUNTA DE SERVICIOS PUBLICOS DEL MUNICIPIO DE CHITA BOYACA</t>
  </si>
  <si>
    <t>UNIDAD DE SERVICIOS PUBLICOS DOMICILIARIOS DE ACUEDUCTO, ALCANTARILLADO Y ASEO DE AQUITANIA</t>
  </si>
  <si>
    <t>EMPRESA DE ACUEDUCTO Y ALCANTARILLADO DE BOGOTA E.S.P</t>
  </si>
  <si>
    <t>OFICINA DE SERVICIOS PUBLICOS DE  MONTEBELLO</t>
  </si>
  <si>
    <t xml:space="preserve">ASOCIACION DE USUARIOS DEL ACUEDUCTO MULTIVEREDAL DE JARDIN </t>
  </si>
  <si>
    <t>EMPRESA DE SERVICIOS PUBLICOS DE EL CARMEN DE VIBORAL E.S.P.</t>
  </si>
  <si>
    <t>EMPRESA DE SERVICIOS PUBLICOS DE EL COLEGIO E.S.P.</t>
  </si>
  <si>
    <t>EL PEÑON</t>
  </si>
  <si>
    <t>NARIÑO</t>
  </si>
  <si>
    <t>EMPRESA DE SERVICIOS PUBLICOS  MUNICIPALES DE LA UNION NARIÑO E.I.C.E</t>
  </si>
  <si>
    <t>EMPRESAS MUNICIPALES DE TIBU E.S.P.</t>
  </si>
  <si>
    <t>UNIDAD DE SERVICIOS PUBLICOS DE AGUA POTABLE, ALCANTARILLADO Y ASEO DEL MUNICIPIO DE VILLA CARO</t>
  </si>
  <si>
    <t>EMPRESAS PUBLICAS DEL QUINDIO S.A.   E.S.P.</t>
  </si>
  <si>
    <t>EMPRESAS PUBLICAS MUNICIPALES DE APIA E.S.P.</t>
  </si>
  <si>
    <t>GÜEPSA</t>
  </si>
  <si>
    <t>EMPRESA DE SERVICIOS PUBLICOS DE ACUEDUCTO, ALCANTARILLADO Y ASEO DEL GUAMO - TOLIMA E.S.P.</t>
  </si>
  <si>
    <t>EMPRESA DE SERVICIOS PUBLICOS DE ACUEDUCTO, ALCANTARILLADO Y ASEO DE PURIFICACION TOLIMA E.S.P.</t>
  </si>
  <si>
    <t>EMPRESAS PUBLICAS DE MEDELLIN E.S.P.</t>
  </si>
  <si>
    <t>ITAGÜI</t>
  </si>
  <si>
    <t>EMPRESAS PUBLICAS  DE URRAO E.S.P.</t>
  </si>
  <si>
    <t>COMPAÑIA DE SERVICIOS PUBLICOS DE SOGAMOSO S.A. E.S.P.</t>
  </si>
  <si>
    <t>EMPRESA MUNICIPAL DE SERVICIOS PUBLICOS DE TAURAMENA S.A. E.S.P.</t>
  </si>
  <si>
    <t>PIENDAMO - TUNIA</t>
  </si>
  <si>
    <t>LA PEÑA</t>
  </si>
  <si>
    <t xml:space="preserve">CORPORACION CIVICA ACUEDUCTO SAN ANTONIO DE PEREIRA </t>
  </si>
  <si>
    <t>ALCALDIA MUNICIPAL DE CAPARRAPI</t>
  </si>
  <si>
    <t>EMPRESA DE SERVICIOS PUBLICOS DE LA VIRGINIA E.S.P.</t>
  </si>
  <si>
    <t>EMPRESA INDUSTRIAL Y COMERCIAL DEL ESTADO EMPRESA DE SERVICIOS PUBLICOS DOMICILIARIOS</t>
  </si>
  <si>
    <t>OCAÑA</t>
  </si>
  <si>
    <t>PEÑOL</t>
  </si>
  <si>
    <t>EMPRESA OFICIAL DE SERVICIOS PUBLICOS DE YUMBO S.A. E.S.P.</t>
  </si>
  <si>
    <t>UNIDAD DE SERVICIOS PUBLICOS DEL MUNICIPIO DE SAN CAYETANO</t>
  </si>
  <si>
    <t>EMPRESAS PUBLICAS DE BELMIRA  SA ESP</t>
  </si>
  <si>
    <t>PUERTO NARIÑO</t>
  </si>
  <si>
    <t>DIRECCION DE SERVICIOS PUBLICOS MUNICIPIO DE GUAYABETAL CUNDINAMARCA</t>
  </si>
  <si>
    <t>SUI Público 2018</t>
  </si>
  <si>
    <t>EMPRESA DE SERVICIOS PUBLICOS DEL DISTRITO DE SANTA MARTA E.S.P.</t>
  </si>
  <si>
    <t>UNIDAD DE SERVICIOS PUBLICOS DOMICILIARIOS DEL MUNICIPIO DE TIPACOQUE</t>
  </si>
  <si>
    <t>OFICINA DE SERVICIOS PUBLICOS DE AGUA POTABLE, ALCANTARILLADO Y ASEO DEL MUNICIPIO DE MANTA</t>
  </si>
  <si>
    <t>ASOCIACION DE USUARIOS DE ACUEDUCTO, ALCANTARILLADO Y ASEO DE BUENOS AIRES BRISAS DEL CERRO</t>
  </si>
  <si>
    <t>UNIDAD DE SERVICIOS PUBLICOS DOMICILIARIOS DEL MUNICIPIO DE COVARACHIA BOYACA</t>
  </si>
  <si>
    <t>OFICINA DE SERVICIOS PUBLCOS DE JUNIN</t>
  </si>
  <si>
    <t xml:space="preserve">FUNDACION FONDO ACUEDUCTO INTERVEREDAL MESITAS DE SANTA INES Y SAN MATEO </t>
  </si>
  <si>
    <t xml:space="preserve">ASOCIACION DE AFILIADOS ACUEDUCTO REGIONAL VEREDAS Y SECTORES DE LOS MUNICIPIOS DE SIBATE  SOACHA Y GRANADA </t>
  </si>
  <si>
    <t>UNIDAD ADMINISTRADORA  DE LOS SERVICIOS PUBLICOS DOMICILIARIOS DEL MUNICIPIO DE PAYA</t>
  </si>
  <si>
    <t>EMPRESA DE SERVICIOS PUBLICOS DE ACUEDUCTO ALCANTARILLADO Y ASEO DE CHIPATA - DEPENDENCIA MUNICIPAL</t>
  </si>
  <si>
    <t>ASOCIACION DE USUARIOS ACUEDUCTO LA CRUZADA, REMEDIOS</t>
  </si>
  <si>
    <t>EMPRESA DE SERVICIOS PUBLICOS MUNICIPALES DE CALIMA EL DARIEN</t>
  </si>
  <si>
    <t>MUNICIPIO DE CONCEPCION</t>
  </si>
  <si>
    <t>05206</t>
  </si>
  <si>
    <t>UNIDAD DE SERVICIOS PUBLICOS DOMICILIARIOS DE ZAPATOCA</t>
  </si>
  <si>
    <t>EMPRESAS PUBLICAS MUNICIPALES DE CONCORDIA E.S.P.</t>
  </si>
  <si>
    <t>ASOCIACION DE SERVICIOS PUBLICOS COMUNITARIOS SAN ISIDRO I Y II SECTOR SAN LUIS Y LA SUREÑA  ESP</t>
  </si>
  <si>
    <t>EMPRESAS PUBLICAS DE LA CEJA E.S.P.</t>
  </si>
  <si>
    <t>SAN JOSE DE LA MONTAÑA</t>
  </si>
  <si>
    <t>SECRETARIA DE SERVICIOS PUBLICOS DOMICILIARIOS DEL MUNICIPIO DE SASAIMA - CUNDINAMARCA</t>
  </si>
  <si>
    <t>EMPRESA DE SERVICIOS PUBLICOS E.S.P. DE VILLETA</t>
  </si>
  <si>
    <t>EMPRESA DE SERVICIOS PUBLICOS DE ACACIAS ESP</t>
  </si>
  <si>
    <t>COMITE EMPRESARIAL DE ACUEDUCTO Y ALCANTARILLADO DEL BARRIO LAS AMERICAS</t>
  </si>
  <si>
    <t>EMPRESA DE ACUEDUCTO Y ALCANTARILLADO DE SAN JOSE DEL GUAVIARE</t>
  </si>
  <si>
    <t>PUERTO CARREÑO</t>
  </si>
  <si>
    <t>EMPRESA DE SERVICIOS PUBLICOS DE GRANADA</t>
  </si>
  <si>
    <t>EMPRESAS PUBLICAS MUNICIPALES DE BELEN DE UMBRIA S.A.S.  E.S.P.</t>
  </si>
  <si>
    <t>CHACHAGÜI</t>
  </si>
  <si>
    <t>ASOCIACION DE USUARIOS DEL ACUEDUCTO DE PRADILLA</t>
  </si>
  <si>
    <t>OFICINA DE SERVICIOS PUBLICOS  DOMICIILIARIOS DE ACUEDUCTO,  ALCANTARILLADO Y ASEO DE SUPATA</t>
  </si>
  <si>
    <t>EMPRESA DE SERVICIOS PUBLICOS MUNICIPALES DE SAN PABLO E.S.P.</t>
  </si>
  <si>
    <t>CORPORACION DE ACUEDUCTO SAN JOSE</t>
  </si>
  <si>
    <t>UNIDAD DE SERVICIOS PUBLICOS DEL MUNICIPIO DE VERGARA</t>
  </si>
  <si>
    <t>CORPORACION DE ACUEDUCTO MULTIVEREDAL "ARCOIRIS"</t>
  </si>
  <si>
    <t>VEOLIA AGUAS DE MONTERIA S.A. E.S.P.</t>
  </si>
  <si>
    <t>UNIDAD DE SERVICIOS PUBLICOS DE FUQUENE</t>
  </si>
  <si>
    <t>ASOCIACION COMUNITARIA DE ACUEDUCTO Y ALCANTARILLADO  REGIONAL DEL CORREGIMIENTO LA LEONERA</t>
  </si>
  <si>
    <t xml:space="preserve">UNIDAD MUNICIPAL DE SERVICIOS PUBLICOS DOMICILIARIOS DE AAA DE SUTATENZA </t>
  </si>
  <si>
    <t>UNIDAD MUNICIPAL DE SERVICIOS PUBLICOS DOMICILIARIOS DEL MUNICIPIO DE  SALAZAR DE LAS PALMAS</t>
  </si>
  <si>
    <t>AGUAS DEL SUR DE LA GUAJIRA S.A.  E.S.P</t>
  </si>
  <si>
    <t>44110</t>
  </si>
  <si>
    <t>EL MOLINO</t>
  </si>
  <si>
    <t>44378</t>
  </si>
  <si>
    <t>HATONUEVO</t>
  </si>
  <si>
    <t>44650</t>
  </si>
  <si>
    <t>SAN JUAN DEL CESAR</t>
  </si>
  <si>
    <t>44874</t>
  </si>
  <si>
    <t>EMPRESA ASOCIATIVA DE SUSCRIPTORES DEL SERVICIO DE AGUA POTABLE Y ALCANTARILLADO DEL MUNICIPIO DE SAN CRISTOBAL BOLIVAR - ASOAGUAS ESP</t>
  </si>
  <si>
    <t>ASOCIACION DE USUARIOS DEL ACUEDUCTO Y ALCANTARILLADO SAN IGNACIO</t>
  </si>
  <si>
    <t>CORPORACION  ACUEDUCTO RURAL COMUNITARIO MUNICIPIO DE SANTA CRUZ DE LORICA</t>
  </si>
  <si>
    <t xml:space="preserve">UNIDAD ADMINISTRADORA DE LOS SERVICIOS PUBLICOS DE JESUS MARIA </t>
  </si>
  <si>
    <t>UNIDAD DE SERVICIOS PUBLICOS DEL MUNICIPIO DE ENTRERRIOS</t>
  </si>
  <si>
    <t>JUNTA DE SERVICIOS PUBLICOS DEL MUNICIPIO DE ANGELOPOLIS</t>
  </si>
  <si>
    <t>UNIDAD ADMINISTRADORA DE SERVICIOS PUBLICOS DE ACUEDUCTO, ALCANTARILLADO Y ASEO EN LA CABECERA MUNICIPAL  DEL MUNICIPIO DE SAN MIGUEL</t>
  </si>
  <si>
    <t>ADMINISTRACION PUBLICA COOPERATIVA DE SERVICIOS PUBLICOS DE ALGARROBO</t>
  </si>
  <si>
    <t>ASOCIACION DE SOCIOS DEL ACUEDUCTO LA PALMA RIVERA ALTO GRANDE</t>
  </si>
  <si>
    <t>ADMINISTRACION PUBLICA COOPERATIVA DE SERVICIOS PUBLICOS GALERAS</t>
  </si>
  <si>
    <t>ASOCIACION DE USUARIOS ACUEDUCTO LAGUNA VERDE VEREDA SAN REIMUNDO TERRITORIAL DEL MUNICIPIO DE GRANADA CUNDINAMARCA</t>
  </si>
  <si>
    <t>UNIDAD DE SERVICIOS PUBLICOS DOMICILIARIOS DEL MUNICIPIO DE LA UVITA</t>
  </si>
  <si>
    <t>VEOLIA AGUAS DEL ARCHIPIELAGO S.A.  E.S.P.</t>
  </si>
  <si>
    <t>EMPRESA DE SERVICIOS PUBLICOS DOMICILIARIOS DE ACUEDUCTO Y ALCANTARILLADO DE EL CARMEN DE BOLIVAR S.A. E.S.P.</t>
  </si>
  <si>
    <t>COMISION EMPRESARIAL DE ACUEDUCTO DE LA URBANIZACION VILLA DEL RIO I</t>
  </si>
  <si>
    <t>LA MONTAÑITA</t>
  </si>
  <si>
    <t xml:space="preserve">UNIDAD MUNICIPAL DE SERVICIOS PUBLICOS DE SOMONDOCO </t>
  </si>
  <si>
    <t>AGUAS KPITAL CUCUTA S.A. E.S.P.</t>
  </si>
  <si>
    <t>SAN JOSE DE CUCUTA</t>
  </si>
  <si>
    <t xml:space="preserve">OFICINA DE SERVICIOS PUBLICOS DEL MUNICIPIO DE UBALA </t>
  </si>
  <si>
    <t>UNIDAD DE SERVICIOS PUBLICOS DOMICILIARIOS DE ACUEDUCTO, ALCANTARILLADO Y ASEO DE GUAMAL MAGDALENA</t>
  </si>
  <si>
    <t>MUNICIPIO DE EL CHARCO</t>
  </si>
  <si>
    <t>ASOCIACION DE SUSCRIPTORES DEL ACUEDUCTO MULTIVEREDAL EL ROBLE</t>
  </si>
  <si>
    <t>OFICINA DE SERVICIOS PUBLICOS MUNICIPIO DE BOAVITA</t>
  </si>
  <si>
    <t>CORPORACION DE SERVICIOS PUBLICOS DE ACUEDUCTO ALCANTARILLADO Y ASEO</t>
  </si>
  <si>
    <t>EMPRESAS PUBLICAS DE LA PINTADA S.A.  E.S.P.</t>
  </si>
  <si>
    <t>EL PIÑON</t>
  </si>
  <si>
    <t>MOÑITOS</t>
  </si>
  <si>
    <t>ALCALDIA MUNICIPAL DE UNION PANAMERICANA</t>
  </si>
  <si>
    <t>ADMINISTRACION PUBLICA COOPERATIVA DE SANTA BARBARA DE PINTO LIMITADA</t>
  </si>
  <si>
    <t>SANTA CRUZ DE MOMPOX</t>
  </si>
  <si>
    <t>EL PEÑOL</t>
  </si>
  <si>
    <t>ADMINISTRACION PUBLICA COOPERATIVA DE AGUA POTABLE Y SANEAMIENTO BASICO DE LINARES</t>
  </si>
  <si>
    <t>EMPRESA DE SERVICIOS PUBLICOS DE RONCESVALLES S.A. E.S.P.</t>
  </si>
  <si>
    <t>ADMINISTRACION PUBLICA COOPERATIVA EMPRESA SOLIDARIA DE SERVICIOS PUBLICOS DE CHISCAS BOYACA</t>
  </si>
  <si>
    <t>EMPRESAS PUBLICAS DE BRICEÑO S.A. E.S.P</t>
  </si>
  <si>
    <t>BRICEÑO</t>
  </si>
  <si>
    <t>ADMINISTRACION PUBLICA COOPERATIVA DEL MUNICIPIO DE ENCINO, SANTANDER</t>
  </si>
  <si>
    <t>ADMINISTRACION PUBLICA COOPERATIVA ENTIDAD PRESTADORA DE SERVICIOS PUBLICOS DE ACUEDUCTO ALCANTARILLADO Y ASEO</t>
  </si>
  <si>
    <t>SERVICIOS PUBLICOS YALI S.A. E.S.P.</t>
  </si>
  <si>
    <t>EMPRESA SOLIDARIA DE SERVICIOS PUBLICOS DEL MUNICIPIO DE MOTAVITA EN LIQUIDACION</t>
  </si>
  <si>
    <t>ARMERO</t>
  </si>
  <si>
    <t>EMPRESA DE SERVICIOS PÙBLICOS ARGELIA DE MARIA S.A</t>
  </si>
  <si>
    <t>ASOCIACION DE USUARIOS DEL ACUEDUCTO DE LA LOCALIDAD DE PLAYA RICA</t>
  </si>
  <si>
    <t>EMPRESA DE SERVICIOS PUBLICOS DE BUENAVISTA S.A E.S.P.</t>
  </si>
  <si>
    <t>CAÑASGORDAS</t>
  </si>
  <si>
    <t>ASOCIACION DE USUARIOS DEL ACUEDUCTO LA BADEA</t>
  </si>
  <si>
    <t>ADMINISTRACION PUBLICA COOPERATIVA DE SERVICIOS PUBLICOS DOMICILIARIOS DE SAN BERNARDO DEL VIENTO</t>
  </si>
  <si>
    <t>ADMINISTRACION PUBLICA COOPERATIVA DE SERVICIOS PUBLICOS DOMICILIARIOS DE ACUEDUCTO, ALCANTARILLADO Y ASEO - AGUACOR</t>
  </si>
  <si>
    <t>SABANALARGA EMPRESA DE SERVICIOS PUBLICOS E.S.P. S.A.</t>
  </si>
  <si>
    <t>EMPRESA DE SERVICIOS PUBLICOS DE EL MUNICIPIO DE CUCUNUBA SAS ESP</t>
  </si>
  <si>
    <t>EMPRESA DE SERVICIOS PUBLICOS DEL MUNICIPIO DE LLORO E.S.P FUENTE DE VIDA DE LLORO S.A.S</t>
  </si>
  <si>
    <t>EMPRESA PRESTADORA DE LOS SERVICIOS PUBLICOS DOMICILIARIOS DE ACUEDUCTO, ALCANTARILLADO Y ASEO DEL MUNICIPIO DE VALPARAISO S.A.S. E.S.P.</t>
  </si>
  <si>
    <t>CAFUCHES EMPRESA DE SERVICIOS PUBLICOS DOMICILIARIOS DE SAN MARTIN DE LOS LLANOS S.A E.S.P</t>
  </si>
  <si>
    <t>AGUAS DEL PARAMO DE SONSON S.A.S. E.S.P</t>
  </si>
  <si>
    <t>ASOCIACION DE USUARIOS DE ACUEDUCTO MAZATAS</t>
  </si>
  <si>
    <t xml:space="preserve">CORPORACION LLANO LINDO ASOCIACION DE USUARIOS PRESTADOR AUTORIZADA DE SERVICIOS PUBLICOS DOMICILIARIOS ACUEDUCTO Y ALCANTARILLADO </t>
  </si>
  <si>
    <t>AGUAS DEL POCUNE S.A.S E.S.P.</t>
  </si>
  <si>
    <t xml:space="preserve">Empresa de servicios publicos de Planadas Tolima ESP SAS OFICIAL </t>
  </si>
  <si>
    <t>ASOCIACION DE USUARIOS ACUECUCTO JUAN COJO- CUCHILLAS</t>
  </si>
  <si>
    <t>EMPRESA DE SERVICIOS PUBLICOS DOMICILIARIOS SERVIARAUCARIAS SAS ESP</t>
  </si>
  <si>
    <t>EMPRESA DE SERVICIOS PUBLICOS LA FUENTE S.A.S E.S.P</t>
  </si>
  <si>
    <t xml:space="preserve">EMPRESA DE SERVICIOS PUBLICOS DOMICILIARIOS DEL VALLE S.A.S E.S.P </t>
  </si>
  <si>
    <t>ASOCIACION DE USUARIOS DEL ACUEDUCTO DE ALTAMIRA, MUNICIPIO DE BETULIA - ANTIOQUIA</t>
  </si>
  <si>
    <t>PIJIÑO DEL CARMEN</t>
  </si>
  <si>
    <t>EMPRESA DE SERVICIOS PUBLICOS DE ACUEDUCTO, ALCANTARILLADO Y ASEO DE SUAITA S.A. E.S.P</t>
  </si>
  <si>
    <t>EMPRESA DE SERVICIOS PUBLICOS DE PANDI SAS ESP</t>
  </si>
  <si>
    <t>ASOCIACION DE ASOCIADOS ACUEDUCTO ALTO DEL CALVARIO</t>
  </si>
  <si>
    <t>Administracion Publica Cooperativa de servicios Publicos domiciliarios de Acueducto, Alcantarillado y Aseo de Herran</t>
  </si>
  <si>
    <t>23815</t>
  </si>
  <si>
    <t>ASOCIACION COMUNITARIA DE USUARIOS DE ACUEDUCTO DEL BARRIOSAN ANTONIO</t>
  </si>
  <si>
    <t>ASOCIACION DE USUARIOS DEL ACUEDUCTO DEL BARRIO SANTA CRUZ</t>
  </si>
  <si>
    <t>EMPRESA DE SERVICIOS PUBLICOS DE LA PAZ</t>
  </si>
  <si>
    <t>OFICINA DE SERVICIOS PUBLICOS DEL MUNICPIO DE VENECIA</t>
  </si>
  <si>
    <t>EMPRESA DE SERVICIOS PUBLICOS DE GRANADA ESP -  META</t>
  </si>
  <si>
    <t>EMPRESA DE SERVICIOS PUBLICOS DE AGUA POTABLE, ALCANTARILLADO Y ASEO DEL MUNICIPIO DE  CONVENCION</t>
  </si>
  <si>
    <t>ASOCIACION DE USUARIOS DEL ACUEDUCTO REGIONAL DELA VICTORIA Y LAS VEREDAS LA PITALA, SUBIA, SANTA ISABEL, SANTA CRUZ, SAN MIGUEL, SANTA RITA, EL CARM</t>
  </si>
  <si>
    <t>EMPRESA DE SERVICIOS PUBLICOS DOMICILIARIOS DEL MUNICIPIODE SACHICA E.S.P.</t>
  </si>
  <si>
    <t>CORPORACION ACUEDUCTO MULTIVEREDAL CARMIN, CUCHILLAS,MAMPUESTO Y ANEXOS</t>
  </si>
  <si>
    <t xml:space="preserve">ACUABUITRERA </t>
  </si>
  <si>
    <t>EMPRESA DE SERVICIOS PUBLICOS DOMICILIARIOS DEPUENTE NACIONAL E.S.P.</t>
  </si>
  <si>
    <t>ASOCIACION DE PROGRESO LLANOS DE CUIVA</t>
  </si>
  <si>
    <t>CORPORACION DE   ACUEDUCTO MAZO</t>
  </si>
  <si>
    <t>CORPORACION JUNTA ADMINISTRADORA ACUEDUCTO AGUAS FRIAS</t>
  </si>
  <si>
    <t xml:space="preserve">CORPORACION REGIONAL DE ACUEDUCTO Y SANEAMIENTO BASICO PUENTE VELEZ </t>
  </si>
  <si>
    <t>ADMINISTRADORA PUBLICA COOPERATIVA DE SERVICIOSPUBLICOS DE PUERTO ESCONDIDO</t>
  </si>
  <si>
    <t>ADMINISTRACION PUBLICA COOPERATIVA DE AGUA POTABLE Y SANEAMIENTO BASICO AGUAS DEL FRAILEJON</t>
  </si>
  <si>
    <t>EMPRESA MUNICIPAL DE SERVICIOS PUBLICOS DE CUNDAY</t>
  </si>
  <si>
    <t>ADMINISTRACION PUBLICA COOPERATIVA DE ACUEDUCTO ALCANTARILLADO Y ASEO DEL MUNICIPIO DE INZA - CAUCA</t>
  </si>
  <si>
    <t>ASOCIACION DE SUSCRIPTORES DEL ACUEDUCTO DE LA VEREDA FIRAYA TOCAVITA, JURUVITA Y TURGA</t>
  </si>
  <si>
    <t>ASOCIACION DE SUSCRIPTORES DEL ACUEDUCTO DE CHORRO BLANCO DEL MUNICIPIO DE TASCO BOYACA</t>
  </si>
  <si>
    <t>ASOCIACION DE USUARIOS DEL ACUEDUCTO DEL CORREGIMIENTO DE IRRA</t>
  </si>
  <si>
    <t>ASOCIACION DE USUARIOS DEL ACUEDUCTO REGIONAL DE LA VEREDA PUNTA GRANDE GUACHETA</t>
  </si>
  <si>
    <t>EMPRESA DE SERVICIOS PUBLICOS DEL MUNICIPIO DE SANTANA -EMSANTANA S.A E.S.P</t>
  </si>
  <si>
    <t>ASOCIACION DE USUARIOS DEL ACUEDUCTO DEL LAS VEREDASPASTOR OSPINA Y FLORES</t>
  </si>
  <si>
    <t>EMPRESAS PUBLICAS DE CHAMEZA S.A.S   E.S.P</t>
  </si>
  <si>
    <t>ADMINISTRACION PUBLICA COOPERATIVA EMPRESA SOLIDARIA DESERVICIOS PUBLICOS DE SAN MATEO</t>
  </si>
  <si>
    <t>EMPRESA DE SERVICIOS PUBLICOS DOMICILIARIOS DE BURITICA S.A. E.S.P.</t>
  </si>
  <si>
    <t>RIO LUISA EMPRESA DE SERVICIOS PUBLICOS S.A. E.S.P.</t>
  </si>
  <si>
    <t>ASOCIACION DE USUARIOS DEL ACUEDUCTO INTERVEREDAL SUCUNCHOQUE</t>
  </si>
  <si>
    <t xml:space="preserve">ASOCIACION DE USUARIOS ACUEDUCTO MULTIVEREDAL LA MIELY LOS RODAS </t>
  </si>
  <si>
    <t>ADMINISTRACION PUBLICA COOPERATIVA AGUAS DE SANTA BARBARA EMPRESA DE SERVICIOS PUBLICOS</t>
  </si>
  <si>
    <t>23682</t>
  </si>
  <si>
    <t xml:space="preserve">ADMINISTRACION PUBLICA COOPERATIVA DE SERVICIOS PUBLICOS DE ACUEDUCTO ALCANTARILLADO Y ASEO DEL MUNICIPIO DE LABATECA </t>
  </si>
  <si>
    <t>COVEÑAS</t>
  </si>
  <si>
    <t>ASOCIACION DE SOCIOS DEL ACUEDUCTO RIVERAARRIBA</t>
  </si>
  <si>
    <t>AQUAMAG S.A. E.S.P.</t>
  </si>
  <si>
    <t>ASOCIACION  DE SUSCRIPTORES DEL ACUEDUCTO SAN PEDRO DE LAS VEREDAS DE SOLERES Y VOLADOR</t>
  </si>
  <si>
    <t>EMPRESA MUNICIPAL OFICIAL DE SERVICIOS PUBLICOS DOMICILIARIOS DE ACUEDUCTO, ALCANTARILLADO Y ASEO DE GUAPI CAUCA SAS ESP</t>
  </si>
  <si>
    <t xml:space="preserve"> </t>
  </si>
  <si>
    <t>EMPRESAS PUBLICAS MUNICIPALES DE CANDELARIA S.A.S E.S.P</t>
  </si>
  <si>
    <t xml:space="preserve">SALDAÑA </t>
  </si>
  <si>
    <t>EMPRESAS DE SERVICIOS PUBLICOS AGUAS DE VALENCIA SAS ESP</t>
  </si>
  <si>
    <t xml:space="preserve">VALENCIA </t>
  </si>
  <si>
    <t>EMPRESA REGIONAL DE SERVICIOS PUBLICOS SA ESP SEMSA</t>
  </si>
  <si>
    <t>EMPRESA DE SERVICOS PUBLICOS DE ACANDI S.A E.S.P.</t>
  </si>
  <si>
    <t>MUNICIPIO DE LA TOLA</t>
  </si>
  <si>
    <t>52390</t>
  </si>
  <si>
    <t>LA TOLA</t>
  </si>
  <si>
    <t>ASOCIACION DE GESTORES COMUNITARIOS DE SERVICIOS PUBLICOS DE CIUDAD PORFIA</t>
  </si>
  <si>
    <t>ADMINISTRACION PUBLICA COOPERATIVA DE ACUEDUCTO ALCANTARILLADO Y ASEO DE PINILLOS</t>
  </si>
  <si>
    <t>EMPRESA DE SERVICIOS PUBLICOS DOMICILIARIOS GIRON S.A.S E.S.P</t>
  </si>
  <si>
    <t>AGUAS CANAL DEL DIQUE SA ESP</t>
  </si>
  <si>
    <t xml:space="preserve">MAHATES </t>
  </si>
  <si>
    <t>EMPRESA DE SERVICIOS PUBLICOS DE ALCANTARILLADO Y ACUEDUCTO DEL MUNICIPIO DE RICAURTE S.A.S. E.S.P.</t>
  </si>
  <si>
    <t xml:space="preserve">RICAURTE </t>
  </si>
  <si>
    <t>IC %</t>
  </si>
  <si>
    <t>IC Hr/día
 Rsl 2115/17</t>
  </si>
  <si>
    <t>Clasificación
Rsl 2115/17</t>
  </si>
  <si>
    <t>AGUAS DEL SUR DE LA GUAJIRA S.A. E.S.P</t>
  </si>
  <si>
    <t>Consumo promedio m3/Suscriptor/Mes</t>
  </si>
  <si>
    <t>Promedio uso residencial</t>
  </si>
  <si>
    <t>Estrato 1</t>
  </si>
  <si>
    <t>Estrato 2</t>
  </si>
  <si>
    <t>Estrato 3</t>
  </si>
  <si>
    <t>Estrato 4</t>
  </si>
  <si>
    <t>Estrato 5</t>
  </si>
  <si>
    <t>Estrato 6</t>
  </si>
  <si>
    <t>PROMEDIO NACIONAL</t>
  </si>
  <si>
    <t>IRCA 2020</t>
  </si>
  <si>
    <t>Nivel de Riesgo 2020</t>
  </si>
  <si>
    <t>Bajo</t>
  </si>
  <si>
    <t>Alto</t>
  </si>
  <si>
    <t>Sin Riesgo</t>
  </si>
  <si>
    <t>Medio</t>
  </si>
  <si>
    <t>DON MATIAS</t>
  </si>
  <si>
    <t>N.D.</t>
  </si>
  <si>
    <t>MURINDÓ</t>
  </si>
  <si>
    <t>SAN VICENTE</t>
  </si>
  <si>
    <t>SANTAFE DE ANTIOQUIA</t>
  </si>
  <si>
    <t>ARCHIPIÉLAGO DE SAN ANDRÉS, PROVIDENCIA Y SANTA CATALINA</t>
  </si>
  <si>
    <t>BOGOTA D.C.</t>
  </si>
  <si>
    <t>CARTAGENA</t>
  </si>
  <si>
    <t>Inviable Sanitariamente</t>
  </si>
  <si>
    <t>MONTECRISTO</t>
  </si>
  <si>
    <t>REGIDOR</t>
  </si>
  <si>
    <t>RIO VIEJO</t>
  </si>
  <si>
    <t>SAN MARTIN DE LOBA</t>
  </si>
  <si>
    <t>TURBANÁ</t>
  </si>
  <si>
    <t>CAQUETÁ</t>
  </si>
  <si>
    <t>BELÉN DE LOS ANDAQUIES</t>
  </si>
  <si>
    <t>CARTAGENA DEL CHAIRÁ</t>
  </si>
  <si>
    <t>MILÁN</t>
  </si>
  <si>
    <t>SAN JOSÉ DEL FRAGUA</t>
  </si>
  <si>
    <t>SAN VICENTE DEL CAGUÁN</t>
  </si>
  <si>
    <t>VALPARAÍSO</t>
  </si>
  <si>
    <t>CAJIBÍO</t>
  </si>
  <si>
    <t>LÓPEZ</t>
  </si>
  <si>
    <t>POPAYÁN</t>
  </si>
  <si>
    <t>ACANDÍ</t>
  </si>
  <si>
    <t>BAGADÓ</t>
  </si>
  <si>
    <t>BAHÍA SOLANO</t>
  </si>
  <si>
    <t>BAJO BAUDÓ</t>
  </si>
  <si>
    <t>CÉRTEGUI</t>
  </si>
  <si>
    <t>EL CANTÓN DEL SAN PABLO</t>
  </si>
  <si>
    <t>ISTMINA</t>
  </si>
  <si>
    <t>JURADÓ</t>
  </si>
  <si>
    <t>LLORÓ</t>
  </si>
  <si>
    <t>MEDIO BAUDÓ</t>
  </si>
  <si>
    <t>NÓVITA</t>
  </si>
  <si>
    <t>NUQUÍ</t>
  </si>
  <si>
    <t>RÍO IRO</t>
  </si>
  <si>
    <t>RÍO QUITO</t>
  </si>
  <si>
    <t>SAN JOSÉ DEL PALMAR</t>
  </si>
  <si>
    <t>SIPÍ</t>
  </si>
  <si>
    <t>UNGUÍA</t>
  </si>
  <si>
    <t>UNIÓN PANAMERICANA</t>
  </si>
  <si>
    <t>CÓRDOBA</t>
  </si>
  <si>
    <t>CERETÉ</t>
  </si>
  <si>
    <t>CHIMÁ</t>
  </si>
  <si>
    <t>CHINÚ</t>
  </si>
  <si>
    <t>CIÉNAGA DE ORO</t>
  </si>
  <si>
    <t>LOS CÓRDOBAS</t>
  </si>
  <si>
    <t>MONTELÍBANO</t>
  </si>
  <si>
    <t>MONTERÍA</t>
  </si>
  <si>
    <t>PURÍSIMA</t>
  </si>
  <si>
    <t>SAHAGÚN</t>
  </si>
  <si>
    <t>SAN ANDRÉS SOTAVENTO</t>
  </si>
  <si>
    <t>SAN JUAN DE RIO SECO</t>
  </si>
  <si>
    <t>CERRO SAN ANTONIO</t>
  </si>
  <si>
    <t>CHIBOLO</t>
  </si>
  <si>
    <t>ZAPAYÁN</t>
  </si>
  <si>
    <t>FRANCISCO PIZARRO</t>
  </si>
  <si>
    <t>IMUÉS</t>
  </si>
  <si>
    <t>MAGÜI</t>
  </si>
  <si>
    <t>ROBERTO PAYÁN</t>
  </si>
  <si>
    <t>TÚQUERRES</t>
  </si>
  <si>
    <t>LEGUIZAMO</t>
  </si>
  <si>
    <t>CARCASÍ</t>
  </si>
  <si>
    <t>CEPITÁ</t>
  </si>
  <si>
    <t>CHARALÁ</t>
  </si>
  <si>
    <t>CONCEPCIÓN</t>
  </si>
  <si>
    <t>CONTRATACIÓN</t>
  </si>
  <si>
    <t>CURITÍ</t>
  </si>
  <si>
    <t>EL PLAYÓN</t>
  </si>
  <si>
    <t>FLORIÁN</t>
  </si>
  <si>
    <t>GALÁN</t>
  </si>
  <si>
    <t>GIRÓN</t>
  </si>
  <si>
    <t>GUAPOTÁ</t>
  </si>
  <si>
    <t>JORDÁN</t>
  </si>
  <si>
    <t>LANDÁZURI</t>
  </si>
  <si>
    <t>LEBRÍJA</t>
  </si>
  <si>
    <t>MÁLAGA</t>
  </si>
  <si>
    <t>PÁRAMO</t>
  </si>
  <si>
    <t>SAN ANDRÉS</t>
  </si>
  <si>
    <t>SAN JOAQUÍN</t>
  </si>
  <si>
    <t>SAN JOSÉ DE MIRANDA</t>
  </si>
  <si>
    <t>SANTA BÁRBARA</t>
  </si>
  <si>
    <t>SANTA HELENA DEL OPÓN</t>
  </si>
  <si>
    <t>SURATÁ</t>
  </si>
  <si>
    <t>VALLE DE SAN JOSÉ</t>
  </si>
  <si>
    <t>MARIQUITA</t>
  </si>
  <si>
    <t>SALDAÑA</t>
  </si>
  <si>
    <t>SANTA ROSALÍA</t>
  </si>
  <si>
    <t>EMPRESA DE SERVICIOS PUBLICOS ARGELIA DE MARIA S.A</t>
  </si>
  <si>
    <t>AGUASCOL ARVELAEZ SA ESP</t>
  </si>
  <si>
    <t xml:space="preserve"> AGUAS Y SERVICIOS DEL ITE S.A.S E.S.P.</t>
  </si>
  <si>
    <t>INGENIERIA TOTAL SERVICIOS PUBLICOS S.A. E.S.P.</t>
  </si>
  <si>
    <t>ASOCIACION JUNTA DE ACUEDUCTO Y ALCANTARILLADO LA PLATA DEL CORREGIMIENTO DE PROVIDENCIA</t>
  </si>
  <si>
    <t>ND</t>
  </si>
  <si>
    <t>JUNTA DE ACCION COMUNAL VEREDA LAS ENCARNACIONES</t>
  </si>
  <si>
    <t>EMPRESA DE SERVICIOS PUBLICOS DE TAME CARIBABARE E.S.P.</t>
  </si>
  <si>
    <t xml:space="preserve">	ADMINISTRACION PUBLICA COOPERATIVA DE ACUEDUCTO ALCANTARILLADO Y ASEO DE PINILLOS</t>
  </si>
  <si>
    <t>EMPRESA DE SERVICIOS PUBLICOS DOMICILIARIOS DE TALAIGUA NUEVO BOLIVAR</t>
  </si>
  <si>
    <t xml:space="preserve">	BRICENO</t>
  </si>
  <si>
    <t>UNIDAD ADMINISTRADORA DE LOS SERVICIOS PUBLICOS DOMICILIARIOS DE CALDAS-BOYACA</t>
  </si>
  <si>
    <t>EMPRESA SOLIDARIA DE SERVICIOS PUBLICOS DE CHINAVITA</t>
  </si>
  <si>
    <t xml:space="preserve">	DIRECCION ADMINISTRATIVA DE SERVICIOS PUBLICOS DE GUATEQUE</t>
  </si>
  <si>
    <t>EMPRESA SOLIDARIA DE SERVICIOS PUBLICOS DEL MUNICIPIO DE MOTAVITA</t>
  </si>
  <si>
    <t xml:space="preserve">	ADMINISTRACION PUBLICA COOPERATIVA DE PANQUEBA</t>
  </si>
  <si>
    <t>EMPRESA DE SERVICIOS PUBLICOS DEL MUNICIPIO DE SANTANA - EMSANTANA S.A E.S.P</t>
  </si>
  <si>
    <t xml:space="preserve">EMPRESA MUNICIPAL DE AGUA Y ASEO LA MERCED S.A.S E.S.P </t>
  </si>
  <si>
    <t>EMPRESA DE SERVICIOS DE CURILLO ESERCU S.A E.S.P</t>
  </si>
  <si>
    <t>EMPRESAS PUBLICAS DE CHAMEZA S.A.S E.S.P</t>
  </si>
  <si>
    <t>EMPRESAS PUBLICAS DE HATO COROZAL, ACUEDUCTO, ALCANTARILLADO, GAS Y ASEO S.A E.S.P</t>
  </si>
  <si>
    <t>MUNICIPIO DE ALMAGUER</t>
  </si>
  <si>
    <t>ADMINISTRACION PUBLICA COOPERATIVA DEL ACUEDUCTO ALCANTARILLADO Y ASEO DE ARGELIA CAUCA</t>
  </si>
  <si>
    <t>COOPERATIVA ACUEDUCTO Y ALCANTARILLADO DE BALBOA</t>
  </si>
  <si>
    <t>EMPRESA SE SERVICIOS PUBLICOS DOMICILIARIOS DE ACUEDUCTO ALCANTARILLADO Y ASEO DE BOLIVAR CAUCA E.S.P. S.A.</t>
  </si>
  <si>
    <t>ADMINISTRACION PUBLICA COOPERATIVA DE ACUEDUCTO ALCANTARILLADO Y ASEO DEL MUNICIPIO DE INZA</t>
  </si>
  <si>
    <t>ADMINISTRACION PUBLICA COOPERATIVA CORAZON DEL MACIZO</t>
  </si>
  <si>
    <t>ASOCIACION DE SERVICIOS PUBLICOS DE BELALCAZAR</t>
  </si>
  <si>
    <t xml:space="preserve"> EMPRESA MUNICIPAL DE ACUEDUCTO ALCANTARILLADO Y ASEO DE PATIA</t>
  </si>
  <si>
    <t>ACUEDUCTO ALCANTARILLADO Y ASEO DE PIAMONTE S.A. E.S.P.</t>
  </si>
  <si>
    <t>ADMINISTRACION PUBLICA COOPERATIVA DE ACUEDUCTO ALCANTARILLADO Y ASEO DEL MUNICIPIO DE TOTORO CAUCA</t>
  </si>
  <si>
    <t>EMPRESAS PUBLICAS DE ACUEDUCTO ALCANTARILLADO Y ASEO DE VILLA RICA S.A. E.S.P.</t>
  </si>
  <si>
    <t xml:space="preserve"> EMPRESA DE SERVICOS PUBLICOS DE EL COPEY E.S.P.</t>
  </si>
  <si>
    <t>ADMINISTRACION PUBLICA COOPERATIVA DE SERVICIOS PUBLICOS DE GONZALEZ</t>
  </si>
  <si>
    <t>EMPRESA DE SERVICIOS PUBLICOS MIXTA SERVI MEDIO SAN JUAN S.A ESP</t>
  </si>
  <si>
    <t>ADMINISTRACION PUBLICA COOPERATIVA DE SERVICIOS PUBLICOS DOMICILIARIOS DEL MUNICIPIO DE LA APARTADA</t>
  </si>
  <si>
    <t xml:space="preserve"> UNIAGUAS S.A. E.S.P.</t>
  </si>
  <si>
    <t>EMPRESA DE ACUEDUCTO Y ALCANTARILLADO DE MOSQUERA - EAMOS</t>
  </si>
  <si>
    <t xml:space="preserve">	EMPRESA DE SERVICIOS PUBLICOS DE TENJO S.A. E.S.P.</t>
  </si>
  <si>
    <t>EMPRESA DE SERVICIOS PUBLICOS DE VIOTA S.A.S E.S.P.</t>
  </si>
  <si>
    <t xml:space="preserve">EMPRESA DE ACUEDUCTO ALCANTARILLADO Y ASEO DE ZIPAQUIRA E.S.P.	</t>
  </si>
  <si>
    <t xml:space="preserve">	EMPRESA DE SERVICIOS PUBLICOS DE LA PLATA HUILA E.S.P.</t>
  </si>
  <si>
    <t>EMPRESAS PUBLICAS DE VILLAVIEJA S.A.S. E.S.P.</t>
  </si>
  <si>
    <t>ACUEDUCTO ALCANTARILLADO Y ASEO DE URIBIA SAS ESP</t>
  </si>
  <si>
    <t>ADMINISTRACION PUBLICA COOPERATIVA DE SERVICIOS PUBLICOS DE
CHIVOLO</t>
  </si>
  <si>
    <t xml:space="preserve">EL BANCO </t>
  </si>
  <si>
    <t>COOPERATIVA DE SERVICIOS PUBLICOS DE SABANAS DE SAN ANGEL</t>
  </si>
  <si>
    <t>EMPRESA DE SERVICIOS PUBLICOS DE GRANADA ESP - META</t>
  </si>
  <si>
    <t>ADMINISTRACION PUBLICA COOPERATIVA DE AGUA POTABLE Y SANEAMIENTO BASICO PARA EL CASCO URBANO DEL MUNICIPIO DE CUMBAL</t>
  </si>
  <si>
    <t>ASOCIACION DE USUARIOS ADMINISTRADORA DE LOS SERVICIOS PUBLICOS DE ACUEDUCTO ALCANTARILLADO Y ASEO DEL CASCO URBANO MUNICIPIO DEL TABLON DE GOMEZ</t>
  </si>
  <si>
    <t>MUNICIPIO DE MAGUI PAYAN</t>
  </si>
  <si>
    <t xml:space="preserve">EMPRESA REGIONAL DE OBRAS SANITARIAS DE TAMINANGO EMPOTAM ESP </t>
  </si>
  <si>
    <t>EMPRESA DE SERVICIOS PUBLICOS DE AGUA POTABLE, ALCANTARILLADO Y ASEO DEL MUNICIPIO DE CONVENCION</t>
  </si>
  <si>
    <t xml:space="preserve"> EMPRESAS MUNICIPALES DE SERVICIOS PUBLICOS DOMICILIARIOS DE EL ZULIA</t>
  </si>
  <si>
    <t>ASOCIACION DE USUARIOS DEL ACUEDUCTO Y/O ALCANTARILLADO DE LA PEDREGOSA</t>
  </si>
  <si>
    <t>ADMINISTRACION PUBLICA COOPERATIVA DE SERVICIOS PUBLICOS DE LA PLAYA DE BELEN</t>
  </si>
  <si>
    <t xml:space="preserve">	ADMINISTRACION PUBLICA COOPERATIVA DE SERVICIOS PUBLICOS DE ACUEDUCTO ALCANTARILLADO Y ASEO DEL MUNICIPIO DE LABATECA</t>
  </si>
  <si>
    <t xml:space="preserve"> EMPRESA DE ACUEDUCTO Y ALCANTARILLADO DE PUERTO ASIS E.S.P.</t>
  </si>
  <si>
    <t>EMPRESA DE SERVICIOS PUBLICOS DOMICILIARIOS DEL MUNICIPIO DE SAN MIGUEL S.A. E.S.P.</t>
  </si>
  <si>
    <t>EMPRESA COMUNITARIA DE ACUEDUCTO Y ALCANTAILLADO DE SANTIAGO EMCOAAS ESP</t>
  </si>
  <si>
    <t xml:space="preserve">EMPRESA DE SERVICIOS PUBLICOS DEL MUNICIPIO DE BALBOA EMILIO GARTNER GOMEZ S.A. E.S.P. </t>
  </si>
  <si>
    <t>EMPRESA DE ACUEDUCTO Y ALCANTARILLADO DE PEREIRA S.A. ESP.</t>
  </si>
  <si>
    <t>ASOCIACION DE SUSCRIPTORES DE LA EMPRESA DE SERVICIOS PUBLICOS TRIBUNAS CORCEGA E.S.P</t>
  </si>
  <si>
    <t xml:space="preserve">	EMPRESA DE SERVICIOS PUBLICOS DE ACUEDUCTO, ALCANTARILLADO Y ASEO DEL MUNICIPIO DE CERRITO</t>
  </si>
  <si>
    <t>CONFINEÑA DE SERVICIOS PUBLICOS S A E.S.P</t>
  </si>
  <si>
    <t>EMPRESA DE SERVICIOS PUBLICOS DOMICILIARIOS DE PUENTE NACIONAL E.S.P.</t>
  </si>
  <si>
    <t>ADMINISTRACION PUBLICA COOPERATIVA DEL MUNICIPIO DE SIMACOTA SANTANDER SIMSACOOP APC</t>
  </si>
  <si>
    <t xml:space="preserve">	EMPRESA DE ACUEDUCTO ALCANTARILLADO Y ASEO DEL MUNICIPIO DE CHALAN SA ESP</t>
  </si>
  <si>
    <t xml:space="preserve"> EMPRESA OFICIAL DE ACUEDUCTO, ALCANTARILLADO Y ASEO DE SAMPUES E.S.P.</t>
  </si>
  <si>
    <t xml:space="preserve">	AGUAS DEL MORROSQUILLO S.A E.S.P.</t>
  </si>
  <si>
    <t>OFICINA DE SERVICIOS PUBLICOS DOMICILIARIOS DE ACUEDUCTO ALCANTARILLADO Y ASEO</t>
  </si>
  <si>
    <t>EMPRESA DE SERVICIOS PUBLICOS DEL MUNICIPIO DE COELLO TOLIMA E.S.P.</t>
  </si>
  <si>
    <t xml:space="preserve">	EMPRESA DE SERVICIOS PUBLICOS DE FLANDES</t>
  </si>
  <si>
    <t xml:space="preserve"> HONDA TRIPLE A SAS ESP</t>
  </si>
  <si>
    <t xml:space="preserve"> EMPRESA DE SERVICIOS PUBLICOS DE LERIDA</t>
  </si>
  <si>
    <t>EMPRESA DE SERVICIOS PUBLICOS DOMICILIARIOS DE MURILLO TOLIMA S.A.S E.S.P</t>
  </si>
  <si>
    <t>EMPRESA DE SERVICIOS PUBLICOS DOMICILIARIOS DE ORTEGA E.S.P.</t>
  </si>
  <si>
    <t>Empresa de servicios publicos de Planadas Tolima ESP SAS</t>
  </si>
  <si>
    <t>EMPRESA DE SERVICIOS PUBLICOS DE SAN ANTONIO TOLIMA</t>
  </si>
  <si>
    <t>COOPERATIVA ADMINISTRADORA DE SERVICIOS PUBLICOS DE VERSALLES CAMINO VERDE</t>
  </si>
  <si>
    <t>Nombre de la empresa</t>
  </si>
  <si>
    <t>Código DANE</t>
  </si>
  <si>
    <t xml:space="preserve">Número de suscriptores residenciales </t>
  </si>
  <si>
    <t>Nombre del prestado del servicio público de alcantarillado/ Operador del sistema de tratamiento</t>
  </si>
  <si>
    <t>Nombre del STAR</t>
  </si>
  <si>
    <t>PTAR SECTOR NORTE</t>
  </si>
  <si>
    <t>PTAR SECTOR SUR</t>
  </si>
  <si>
    <t>EMPRESAS PUBLICAS DE AMAGA S.A.  E.S.P.</t>
  </si>
  <si>
    <t>PTAR PRINCIPAL AMAGÁ</t>
  </si>
  <si>
    <t>ACUEDUCTOS Y ALCANTARILLADOS SOSTENIBLES A.A.S. S.A. E.S.P.</t>
  </si>
  <si>
    <t>PTAR AMALFI</t>
  </si>
  <si>
    <t>PTAR SECTOR HOSPITAL</t>
  </si>
  <si>
    <t xml:space="preserve">JUNTA DE SERVICIOS PUBLICOS DEL MUNICIPIO DE ANGELOPOLIS </t>
  </si>
  <si>
    <t>PTAR PRINCIPAL</t>
  </si>
  <si>
    <t>PTAR SECUNDARIO</t>
  </si>
  <si>
    <t>EMPRESA DE SERVICIOS PUBLICOS DOMICILIARIOS DE ANGOSTURA S.A. E.S.P.</t>
  </si>
  <si>
    <t>PTAR ANGOSTURA</t>
  </si>
  <si>
    <t>LAGUNA DE OXIDACIÓN</t>
  </si>
  <si>
    <t xml:space="preserve">PTAR AGUAS CLARAS </t>
  </si>
  <si>
    <t>EMPRESAS PUBLICAS MUNICIPALES DE BETANIA S.A E.S.P</t>
  </si>
  <si>
    <t>STAR BETANIA</t>
  </si>
  <si>
    <t>EMPRESAS PUBLICAS DE BETULIA S.A E.S.P</t>
  </si>
  <si>
    <t>PTAR MANANTIALES</t>
  </si>
  <si>
    <t>EMPRESA DE SERVICIOS PUBLICOS TAMANA CACERES S.A. E.S.P.</t>
  </si>
  <si>
    <t>PTAR CÁCERES</t>
  </si>
  <si>
    <t>EMPRESAS PUBLICAS DE CARAMANTA SAS ESP</t>
  </si>
  <si>
    <t>PTAR SAN IGNACIO</t>
  </si>
  <si>
    <t>PTAR SEMENTERIO</t>
  </si>
  <si>
    <t>PTARD CUIDAD BOLÍVAR</t>
  </si>
  <si>
    <t>PTARD NO. 23102</t>
  </si>
  <si>
    <t>PTARD NO. 13101</t>
  </si>
  <si>
    <t>PTAR MPIO CONCEPCIÓN</t>
  </si>
  <si>
    <t>PTAR CENTRAL</t>
  </si>
  <si>
    <t>PTAR PEÑITAS</t>
  </si>
  <si>
    <t>PTAR DON MATÍAS</t>
  </si>
  <si>
    <t>EMPRESAS PUBLICAS DEL BAGRE E.S.P.</t>
  </si>
  <si>
    <t>PTAR LA FLORESTA</t>
  </si>
  <si>
    <t>EMPRESA DE SERVICIOS PUBLICOS DEL CARMEN DE VIBORAL E.S.P.</t>
  </si>
  <si>
    <t>PTAR SIEMPRE VIVA</t>
  </si>
  <si>
    <t>EMPRESAS PUBLICAS DEL MUNICIPIO DEL SANTUARIO E.S.P.</t>
  </si>
  <si>
    <t>PTAR EL SANTUARIO</t>
  </si>
  <si>
    <t>UNIDAD DE SERVICIOS PUBLICOS DE ENTRERIOS</t>
  </si>
  <si>
    <t>PTAR ENTRERRIOS</t>
  </si>
  <si>
    <t>OPERADORES DE SERVICIOS S.A. E.S.P.</t>
  </si>
  <si>
    <t>PTAR GUARCITOS</t>
  </si>
  <si>
    <t>EMPRESA DE SERVICIOS PUBLICOS DOMICILIARIOS DE FRONTINO E.S.P.</t>
  </si>
  <si>
    <t>PLANTA DE TRATAMIENTO DE AGUA RESIDUAL LAGUNA DE OXIDACIÓN</t>
  </si>
  <si>
    <t>EMPRESA DE SERVICIOS PUBLICOS DOMICILIARIOS DEL MUNICIPIO DE GUARNE E.S.P.</t>
  </si>
  <si>
    <t>EMPRESA DE SERVICIOS  PUBLICOS DOMICILIARIOS</t>
  </si>
  <si>
    <t>PTAR GUATAPÉ</t>
  </si>
  <si>
    <t>ITAGÜI, ENVIGADO, MEDELLIN, SABANETA, LA ESTRELLA</t>
  </si>
  <si>
    <t>PTAR SAN FERNANDO</t>
  </si>
  <si>
    <t>PTARD JARDÍN</t>
  </si>
  <si>
    <t>EMPRESAS PUBLICAS DE JERICO ANTIOQUIA S.A. E.S.P.</t>
  </si>
  <si>
    <t>PTAR JERICÓ CASTALIA</t>
  </si>
  <si>
    <t>PTAR JERICÓ LA BOMBA</t>
  </si>
  <si>
    <t>PTAR JERICÓ PRINCIPAL</t>
  </si>
  <si>
    <t>PTAR LA CEJA</t>
  </si>
  <si>
    <t>EMPRESA DE SERVICIOS PUBLICOS LA UNION E.S.P.</t>
  </si>
  <si>
    <t>STAR LA UNIÓN</t>
  </si>
  <si>
    <t>PTAR COCONUCO</t>
  </si>
  <si>
    <t>PTARD ALP</t>
  </si>
  <si>
    <t>EMPRESA DE SERVICIOS PUBLICOS DE MACEO S.A.S E.S.P.</t>
  </si>
  <si>
    <t>PTAR MACEO</t>
  </si>
  <si>
    <t xml:space="preserve">CORPORACION DE SERVICIOS PUBLICOS DE BELEN </t>
  </si>
  <si>
    <t>PTAR CORPOBELEN</t>
  </si>
  <si>
    <t>PTAR MARINILLA</t>
  </si>
  <si>
    <t>STAR SANTA ELENA</t>
  </si>
  <si>
    <t>PTAR MONTEBELLO</t>
  </si>
  <si>
    <t>TANQUE FAFA BARRIO LA PRIMAVERA</t>
  </si>
  <si>
    <t>LAGUNA DE OXIDACIÓN MUNICIPIO NECOCLÍ</t>
  </si>
  <si>
    <t>QUEBRADA SECA</t>
  </si>
  <si>
    <t>AGUAS Y ASEO DEL PENOL E.S.P.</t>
  </si>
  <si>
    <t>PTARD MUNICIPIO DE EL PEÑOL</t>
  </si>
  <si>
    <t>PTAR SUR PUENTE TIERRA</t>
  </si>
  <si>
    <t xml:space="preserve">PTAR NORTE AGUACATAL </t>
  </si>
  <si>
    <t>STAR EL PENSIL</t>
  </si>
  <si>
    <t>SISTEMA LAGUNA PUERTO BERRIO</t>
  </si>
  <si>
    <t>SECRETARIA DE PLANEACION Y OBRAS PUBLICAS DEL MUNICIPIO DE PUERTO NARE</t>
  </si>
  <si>
    <t>PTAR CORREGIMIENTO LA PESCA</t>
  </si>
  <si>
    <t>FAFA -  PTAR CORREGIMIENTO LA SIERRA</t>
  </si>
  <si>
    <t>PTAR PUERTO TRIUNFO</t>
  </si>
  <si>
    <t>LAGUNA DE OXIDACIÓN MUNICIPIO DE PUERTO TRIUNFO</t>
  </si>
  <si>
    <t>EMPRESA DE AGUAS DEL ORIENTE ANTIOQUEÑO S.A. E.S.P.</t>
  </si>
  <si>
    <t>PTAR EL RETIRO</t>
  </si>
  <si>
    <t>VILLA ELENA II</t>
  </si>
  <si>
    <t>SALADOS NORTE (SECTOR EL VERGEL VEREDA LOS SALADOS)</t>
  </si>
  <si>
    <t>VILLA ELENA I</t>
  </si>
  <si>
    <t>STAR RIONEGRO</t>
  </si>
  <si>
    <t>ASOCIACION DE USUARIOS DEL ACUEDUCTO RURAL SAJONIA-ALRO DEL VALLEJO</t>
  </si>
  <si>
    <t xml:space="preserve">PLANTA DE TRATAMIENTO DE AGUAS RESIDUALES DE LA ZONA FRANCA </t>
  </si>
  <si>
    <t>EMPRESAS PUBLICAS DE SALGAR S.A. E.S.P.</t>
  </si>
  <si>
    <t>STAR SALGAR</t>
  </si>
  <si>
    <t>P.T.A.R 3261</t>
  </si>
  <si>
    <t>EMPRESA DE SERVICIOS PUBLICOS DE SAN FRANCISCO</t>
  </si>
  <si>
    <t>LA TRIPA6506</t>
  </si>
  <si>
    <t>EL CASCAJO 6507</t>
  </si>
  <si>
    <t>PTAR SAN JOSE</t>
  </si>
  <si>
    <t>PTAR LAS DELICIAS</t>
  </si>
  <si>
    <t>PTAR SAN JUAN ORIENTAL</t>
  </si>
  <si>
    <t>PTAR 2 DE ABRIL</t>
  </si>
  <si>
    <t>PTAR SAN LUIS</t>
  </si>
  <si>
    <t>PTAR SAN LUIS 2</t>
  </si>
  <si>
    <t>PTAR EL HATO</t>
  </si>
  <si>
    <t>TANQUE FAFA</t>
  </si>
  <si>
    <t>LAGUNAS DE OXIDACIÓN</t>
  </si>
  <si>
    <t>PTAR LA PEÑA</t>
  </si>
  <si>
    <t>PTAR EL TURCO</t>
  </si>
  <si>
    <t xml:space="preserve">AGUAS REGIONALES EPM S.A E.S.P </t>
  </si>
  <si>
    <t>EL JUNGAL PTAR SANTAFE DE ANTIOQUIA</t>
  </si>
  <si>
    <t>PTAR CORREGIMIENTO LA DANTA</t>
  </si>
  <si>
    <t>PTAR URBANA SONSÓN</t>
  </si>
  <si>
    <t>PTAR TAMESIS</t>
  </si>
  <si>
    <t>MARIA AUXILIADORA</t>
  </si>
  <si>
    <t>PTAR OCCIDENTAL</t>
  </si>
  <si>
    <t>PTAR ORIENTAL</t>
  </si>
  <si>
    <t xml:space="preserve">LAGUNAS DE OXIDACIÓN LAS YUQUITAS </t>
  </si>
  <si>
    <t>EMPRESA DE SERVICIOS PUBLICOS DOMICILIARIOS DE VALPARAISO S.A.S. E.S.P.</t>
  </si>
  <si>
    <t>PTAR LA PALMICHALA NUEVA</t>
  </si>
  <si>
    <t>PTAR VENECIA</t>
  </si>
  <si>
    <t>YALÍ SUR</t>
  </si>
  <si>
    <t>YALÍ NORTE</t>
  </si>
  <si>
    <t>LAGUNAS DE OXIDACIÓN MONSERRATE MUNICIPIO DE ARAUCA</t>
  </si>
  <si>
    <t>STAR ARAUQUITA</t>
  </si>
  <si>
    <t>STAR CRAVO NORTE</t>
  </si>
  <si>
    <t>EMPRESA COMUNITARIA DE ACUEDUCTO, ALCANTARILLADO Y ASEO URBANO Y RURAL DEL MUNICIPIO DE FORTUL EMCOAAAFOR E.S.P</t>
  </si>
  <si>
    <t>STAR FORTUL</t>
  </si>
  <si>
    <t>LAGUNAS PUERTO RONDON</t>
  </si>
  <si>
    <t>EMPRESA COMUNITARIA DE ACUEDUCTO Y ALCANTARILLADO DE SARAVENA ESP</t>
  </si>
  <si>
    <t>STAR SARAVENA</t>
  </si>
  <si>
    <t>EL GUALABAO</t>
  </si>
  <si>
    <t>LA ITIBANA</t>
  </si>
  <si>
    <t>LA VICHA</t>
  </si>
  <si>
    <t>ARCHIPIELAGO DE SAN ANDRES,  PROVIDENCIA Y SANTA CATALINA</t>
  </si>
  <si>
    <t>LA GRANJA - SECTOR OLD TOWN</t>
  </si>
  <si>
    <t>PTAR SANTA CATALINA - ISLA SANTA CATALINA</t>
  </si>
  <si>
    <t>SAN ANDRES ISLA</t>
  </si>
  <si>
    <t>SISTEMA BOMBEO Y EMISARIO SUBMARINO</t>
  </si>
  <si>
    <t>EDAR BARANOA</t>
  </si>
  <si>
    <t>PRETRATAMIENTO BARRANQUILLITA</t>
  </si>
  <si>
    <t xml:space="preserve">EDAR EL PUEBLO </t>
  </si>
  <si>
    <t>AGUAS DEL SUR DEL ATLANTICO S.A E.S.P - AQSUR</t>
  </si>
  <si>
    <t>STAR LAGUNA</t>
  </si>
  <si>
    <t>STAR CANDELARIA</t>
  </si>
  <si>
    <t>EDAR GALAPA</t>
  </si>
  <si>
    <t>AGUAS DEL ATLANTICO S.A. E.S.P. - AGUAATLA</t>
  </si>
  <si>
    <t>PTAR URBANIZACION CIUDADELA DISTRITAL VILLA OLIMPICA</t>
  </si>
  <si>
    <t>STAR LURAUCO</t>
  </si>
  <si>
    <t>MUNICIPIO DE MALAMBO</t>
  </si>
  <si>
    <t>LAGUNAS MALAMBO</t>
  </si>
  <si>
    <t>STAR MANATÍ</t>
  </si>
  <si>
    <t>MUNICIPIO DE PALMAR DE VARELA</t>
  </si>
  <si>
    <t>STAR PALMAR DE VARELA</t>
  </si>
  <si>
    <t>STAR PALMAR DE VARELA 2</t>
  </si>
  <si>
    <t>EDAR POLONUEVO</t>
  </si>
  <si>
    <t>EDAR PUERTO COLOMBIA</t>
  </si>
  <si>
    <t>STAR REPELÓN</t>
  </si>
  <si>
    <t>EDAR SABANAGRANDE</t>
  </si>
  <si>
    <t>EDAR SABANALARGA NORORIENTAL</t>
  </si>
  <si>
    <t>EDAR SABANALARGA SURORIENTAL</t>
  </si>
  <si>
    <t>CORREGIMIENTO DE VILLA ROSA</t>
  </si>
  <si>
    <t>STAR SANTA LUCÍA</t>
  </si>
  <si>
    <t>EDAR SANTO TOMAS</t>
  </si>
  <si>
    <t>EDAR TUBARA</t>
  </si>
  <si>
    <t>EDAR USIACURÍ</t>
  </si>
  <si>
    <t>PTAR SALITRE FASE I</t>
  </si>
  <si>
    <t>ADMINSITRACION PUBLICA COOPERATIVA DE SERVICIOS PUBLICOS DE ALTOS DEL ROSARIO</t>
  </si>
  <si>
    <t>PTAR BRAZO DEL ROSARIO</t>
  </si>
  <si>
    <t>MUNICIPIO DE ARENAL</t>
  </si>
  <si>
    <t>PTAR ARENAL</t>
  </si>
  <si>
    <t>ALCALDIA DE CANTAGALLO</t>
  </si>
  <si>
    <t>STAR CANTAGALLO</t>
  </si>
  <si>
    <t>CARTAGENA DE INDIAS D.T. Y C</t>
  </si>
  <si>
    <t>AGUAS DE CARTAGENA S.A. E.S.P. – ACUACAR S.A. E.S.P.</t>
  </si>
  <si>
    <t>PTAR PUNTA CANOA</t>
  </si>
  <si>
    <t>MUNICIPIO DE CLEMENCIA</t>
  </si>
  <si>
    <t>STAR CLEMENCIA</t>
  </si>
  <si>
    <t>MUNICIPIO DEL CARMEN DE BOLIVAR</t>
  </si>
  <si>
    <t>PTAR ZANJONES DE OXIDACIÓN</t>
  </si>
  <si>
    <t>LAGUNAS HATILLO DE LOBA</t>
  </si>
  <si>
    <t>PTAR MARGARITA</t>
  </si>
  <si>
    <t>LAGUNAS MORALES</t>
  </si>
  <si>
    <t>MUNICIPIO DE NOROSI</t>
  </si>
  <si>
    <t>STAR NOROSÍ</t>
  </si>
  <si>
    <t>UNIDAD DE SERVICIOS PUBLICOS DOMICILIARIOS DE PINILLOS</t>
  </si>
  <si>
    <t>LAGUNAS PINILLOS</t>
  </si>
  <si>
    <t>EMPRESA DE SERVICOS PUBLICOS DOMICILIARIO DE RIOVIEJO SA ESP</t>
  </si>
  <si>
    <t>PTAR RIOVIEJO</t>
  </si>
  <si>
    <t>LAGUNA SAN FERNANDO</t>
  </si>
  <si>
    <t>EMPRESA DE SERVICIOS PUBLICOS DE SAN MARTIN DE LOBA E.S.P.</t>
  </si>
  <si>
    <t>STAR SAN MARTIN DE LOBA</t>
  </si>
  <si>
    <t>STAR TALAIGUA NUEVO</t>
  </si>
  <si>
    <t>AGUAS Y ASEO DE COLOMBIA S.A ESP</t>
  </si>
  <si>
    <t>STAR TURBACO</t>
  </si>
  <si>
    <t>MUNICIPIO DE TURBANA</t>
  </si>
  <si>
    <t>STAR TURBANÁ</t>
  </si>
  <si>
    <t>PTAR ALMEIDA</t>
  </si>
  <si>
    <t>PLANTA DE TRATAMIENTO DE AGUAS RESIDUALES MUNICIPIO DE AQUITANIA</t>
  </si>
  <si>
    <t>AGUAS DE ARCABUCO SA ESP</t>
  </si>
  <si>
    <t>PTAR ARCABUCO</t>
  </si>
  <si>
    <t>PTAR BUENAVISTA</t>
  </si>
  <si>
    <t>PTAR CHINAVITA</t>
  </si>
  <si>
    <t>PTAR CHIQUINQUIRA SBR (SEQUENCING BATCH REACTORS)</t>
  </si>
  <si>
    <t>STAR CHITARAQUE</t>
  </si>
  <si>
    <t>STAR CHIVOR</t>
  </si>
  <si>
    <t>PTAR MUNICIPIO DE CIENAGA</t>
  </si>
  <si>
    <t>ADMINSITRACION PUBLICA COOPERATIVA ENTIDAD PRESTADORA DE SERVICIOS PUBLICOS DE ACUEDUCTO ALCANTARILLADO Y ASEO</t>
  </si>
  <si>
    <t>STAR CUCAITA</t>
  </si>
  <si>
    <t>ADMINSITRACION PUBLICA COPERATIVA DE GUACAMAYAS</t>
  </si>
  <si>
    <t>STAR GUACAMAYAS</t>
  </si>
  <si>
    <t>DEPENDENCIA EMPRESA DE SERVICIOS PUBLICOS DE GUATEQUE</t>
  </si>
  <si>
    <t xml:space="preserve">STAR GUATEQUE </t>
  </si>
  <si>
    <t>PTAR JENEASANO</t>
  </si>
  <si>
    <t>STAR MACANAL</t>
  </si>
  <si>
    <t>STAR MOTAVITA</t>
  </si>
  <si>
    <t>SUAZAPAWA</t>
  </si>
  <si>
    <t>UNIDAD DE SERVICIOS PUBLICOS PARA ADMINISTRAR LOS SERVICIOS DE ACUEDUCTO, ALCANTARILLADO Y ASEO  EN EL SECTOR URBANO DEL MUNICIPIO DE NUEVO COLON</t>
  </si>
  <si>
    <t>STAR NUEVO COLÓN</t>
  </si>
  <si>
    <t>PTAR OICATA</t>
  </si>
  <si>
    <t xml:space="preserve">PTAR TAMBRIAS </t>
  </si>
  <si>
    <t>RED VITAL PAIPA S.A. E.S.P.</t>
  </si>
  <si>
    <t>PTAR PAIPA</t>
  </si>
  <si>
    <t>PTAR PAJARITO</t>
  </si>
  <si>
    <t>PLANTA DE AGUAS RESIDUALES 2570</t>
  </si>
  <si>
    <t>UNIDAD DE SERVICIOS PUBLICOS DOMICILIARIOS DE PISBA</t>
  </si>
  <si>
    <t>PTAR PISBA</t>
  </si>
  <si>
    <t>CRISTO REY</t>
  </si>
  <si>
    <t>AQUATOSCANA E.S.P. S.A.S</t>
  </si>
  <si>
    <t>TOSCANA 2</t>
  </si>
  <si>
    <t>LAGUNAS SABOYÁ 2491</t>
  </si>
  <si>
    <t>ADMINISTRACION PUBLICA COOPERATIVA EMPRESA SOLIDARIA DE SERVICIOS PUBLICOS DEL MUNICIPIO DE SAN MIGUEL DE SEMA EMSAN E.S.P</t>
  </si>
  <si>
    <t>PTAR CASCO URBANO SAN MIGUEL DE SEMA</t>
  </si>
  <si>
    <t>PTAR SOGAMOSO</t>
  </si>
  <si>
    <t>ADMON. PUBLICA COOP. SOLIDARIA DE SERVICIOS PUBLICOS DEL MUNICIPIO DE SOTAQUIRA</t>
  </si>
  <si>
    <t>LA BAJA</t>
  </si>
  <si>
    <t>UNIDAD ADMINISTRADORA DE SERVICIOS PUBLICOS DOMICILIARIOS DE ACUEDUCTO, ALCANTARILLADO Y ASEO DEL MUNICIPIO DE SUTAMARCHAN -</t>
  </si>
  <si>
    <t>STAR SUTAMARCHÁN</t>
  </si>
  <si>
    <t>STAR TIPACOQUE</t>
  </si>
  <si>
    <t>TOGÜI</t>
  </si>
  <si>
    <t>UNIDAD PRESTADORA DE LOS SERVICIOS PUBLICOS DOMICILIARIOS DE ACUEDUCTO ALCANTARILLADO Y ASEO DEL MUNICIPIO DE TOGÜI</t>
  </si>
  <si>
    <t>STAR TOGÜI</t>
  </si>
  <si>
    <t>PTAR TUNJA</t>
  </si>
  <si>
    <t xml:space="preserve">UNIDAD MUNICIPAL DE SERVICIOS PUBLICOS DOMICILIARIOS DE TUNUGUA </t>
  </si>
  <si>
    <t>PLANTA TRATAMIENTO AGUAS RESIDUALES 2376</t>
  </si>
  <si>
    <t>UNIDAD ADMINISTRATIVA DE SERVICIOS PUBLICOS DE AGUA POTABLE, ALCANTARILLADO Y ASEO DE UMBITA</t>
  </si>
  <si>
    <t>STAR UMBITA</t>
  </si>
  <si>
    <t>EMPRESA DE OBRAS SANITARIAS DE CALDAS S. A. EMPRESA DE SERVICIOS PUBLICOS</t>
  </si>
  <si>
    <t>PTAR GUARINOCITOS</t>
  </si>
  <si>
    <t>EMPRESA AGUAS DE LA MIEL E.S.P.</t>
  </si>
  <si>
    <t>PLANTA DE AGUAS RESIDUALES NORCASIA</t>
  </si>
  <si>
    <t>PTAR VICTORIA</t>
  </si>
  <si>
    <t>PTAR BELEN DE LOS ANDAQUIES</t>
  </si>
  <si>
    <t>PTAR CARTAGENA DEL CHAIRA</t>
  </si>
  <si>
    <t>PTAR DONCELLO</t>
  </si>
  <si>
    <t>PTAR EL PAUJIL</t>
  </si>
  <si>
    <t>EMPRESA DE SERVICIOS PUBLICOS DE AGUAZUL S.A. ESP</t>
  </si>
  <si>
    <t>PTAR AGUAZUL</t>
  </si>
  <si>
    <t>FAFA CHAMEZA</t>
  </si>
  <si>
    <t>EMPRESAS PUBLICAS DE HATO COROZAL, ACUEDUCTO, ALCANTARILLADO, GAS Y ASEO SA ESP</t>
  </si>
  <si>
    <t>PLANTA DE TRATAMIENTO DE AGUAS RESIDUALES DE HATO COROZAL PTAR</t>
  </si>
  <si>
    <t>PTAR MANÍ</t>
  </si>
  <si>
    <t>EMPRESAS PUBLICAS DE MONTERREY S.A. E.S.P.</t>
  </si>
  <si>
    <t>PTAR MUNICIPAL LECHEMIEL</t>
  </si>
  <si>
    <t>PTAR NUNCHÍA</t>
  </si>
  <si>
    <t>PTAR LA YOPALOSA</t>
  </si>
  <si>
    <t>PTAR PRETEXTO</t>
  </si>
  <si>
    <t>LA GUACAVA</t>
  </si>
  <si>
    <t>PAZ DE ARIPORO E.S.P</t>
  </si>
  <si>
    <t>NUEVA PTAR PAZ DE ARIPORO</t>
  </si>
  <si>
    <t>EMPRESA DE ACUEDUCTO ALCANTARILLADO Y ASEO DE PORE SA ESP</t>
  </si>
  <si>
    <t>PTAR PORE</t>
  </si>
  <si>
    <t>EMPRESAS PUBLICAS DE RECETOR SAS ESP</t>
  </si>
  <si>
    <t>PTAR RECETOR</t>
  </si>
  <si>
    <t>STAR CENTRO POBLADO EL SECRETO</t>
  </si>
  <si>
    <t>STAR CASCO URBANO</t>
  </si>
  <si>
    <t>STAR CENTRO POBLADO AGUA CLARA</t>
  </si>
  <si>
    <t>EMPRESA DE SERVICIOS PUBLICOS DE SACAMA S.A  ESP</t>
  </si>
  <si>
    <t>STAR SACAMA</t>
  </si>
  <si>
    <t>EMPRESA DE ACUEDUCTO ALCANTARILLADO Y ASEO DE SAN LUIS DE PALENQUE SA ESP</t>
  </si>
  <si>
    <t>SAREL SAN LUIS DE PALENQUE</t>
  </si>
  <si>
    <t>EMPRESAS PUBLICAS DE TAMARA SA ESP</t>
  </si>
  <si>
    <t>PTAR GUARÍN</t>
  </si>
  <si>
    <t>PLANTA DE TRATAMIENTO DE AGUA RESIDUAL DEL MUNICIPIO DE TAURAMENA-CASCO URBANO</t>
  </si>
  <si>
    <t>AGUA VITAL TRINIDAD SA ESP</t>
  </si>
  <si>
    <t>BOCAS DEL PAUTO</t>
  </si>
  <si>
    <t>PTAR TRINIDAD</t>
  </si>
  <si>
    <t xml:space="preserve">EMPRESA DE SERVICIOS PUBLICOS DE VILLANUEVA ESPAVI S.A. E.S.P </t>
  </si>
  <si>
    <t>PTAR VILLANUEVA</t>
  </si>
  <si>
    <t>EMPRESA DE ACUEDUCTO, ALCANTARILLADO Y ASEO DE YOPAL EICE - ESP</t>
  </si>
  <si>
    <t>PTAR YOPAL</t>
  </si>
  <si>
    <t xml:space="preserve">AAA ALMAGUER SA ESP OFICINA DE SERVICIOS PUBLICOS </t>
  </si>
  <si>
    <t>STAR ALMAGUER I</t>
  </si>
  <si>
    <t>STAR ALMAGUER II</t>
  </si>
  <si>
    <t>ADMINSITRACION PUBLICA COOPERATIVA DE ACUEDUCTO Y ALCANTARILLADO Y ASEO DE ARGELIA CAUCA</t>
  </si>
  <si>
    <t>CABECERA ARGELIA</t>
  </si>
  <si>
    <t>ASOCIACION DE USUARIOS DE ACUEDUCTO Y ALCANTARILLADO DE BUENOS AIRES BRISAS DEL CERRO</t>
  </si>
  <si>
    <t xml:space="preserve">PLAYON CABECERA </t>
  </si>
  <si>
    <t xml:space="preserve">LA LORENA CABECERA </t>
  </si>
  <si>
    <t>ADMINSITRACION PUBLICA COOPERATIVA DE CAJIBIO</t>
  </si>
  <si>
    <t>SALIDA EL CAIRO</t>
  </si>
  <si>
    <t>STAR CALDONO</t>
  </si>
  <si>
    <t>MUNICIPIO DE CALOTO</t>
  </si>
  <si>
    <t>GUASIMO</t>
  </si>
  <si>
    <t>CABECERA CALOTO</t>
  </si>
  <si>
    <t>EMPRESA DE ACUEDUCTO Y ALCANTARILLADO DE CORINTO CAUCA E.S.P.</t>
  </si>
  <si>
    <t>STAR CORREGIMIENTO RIONEGRO</t>
  </si>
  <si>
    <t>PTAR CORINTO</t>
  </si>
  <si>
    <t xml:space="preserve">URBANIZACION NUEVO TAMBO </t>
  </si>
  <si>
    <t>PTAR GUACHENE</t>
  </si>
  <si>
    <t>ADMINSITRACION PUBLICA COOPERATIVA DE SERVICIOS PUBLICOS DE INZA - CAUCA</t>
  </si>
  <si>
    <t>INZA URBANO FAFA</t>
  </si>
  <si>
    <t>ADMINSITRACION PUBLICA COOPERATIVA DE ACUEDUCTO ALCANTARILLADO Y ASEO DEL MUNICIPIO DE JAMBALO CAUCA</t>
  </si>
  <si>
    <t>CABECERA PTAR 1</t>
  </si>
  <si>
    <t>ADMINSITRACION PUBLICA COOPERATIVA DE ACUEDUCTO, ALCANTARILLADO Y ASEO DE LA SIERRA</t>
  </si>
  <si>
    <t>CABECERA LA SIERRA</t>
  </si>
  <si>
    <t>EMPRESA OFICIAL DE SERVICIOS PUBLICOS DOMICILIARIOS DE MERCADERES CAUCA E.S.P</t>
  </si>
  <si>
    <t>PTAR MUNICIPAL QUINDIQUÍ</t>
  </si>
  <si>
    <t>PTAR MIRANDA</t>
  </si>
  <si>
    <t>PTAR BARRIO SIMÓN BOLIVAR</t>
  </si>
  <si>
    <t>PTAR CABECERA PADILLA</t>
  </si>
  <si>
    <t>PTAR VEREDA CUERNAVACA</t>
  </si>
  <si>
    <t>PTAR YARUMALES</t>
  </si>
  <si>
    <t>PTAR CHAMIZO</t>
  </si>
  <si>
    <t>PTARD LA FLORESTA</t>
  </si>
  <si>
    <t>PTAR PIAMONTE</t>
  </si>
  <si>
    <t>PTAR MEDIA LOMA</t>
  </si>
  <si>
    <t>PTAR LOS VIVAS BETANIA</t>
  </si>
  <si>
    <t>MUNICIPIO DE PUERTO TEJADA</t>
  </si>
  <si>
    <t>SANTA HELENA</t>
  </si>
  <si>
    <t>STAR PURACE</t>
  </si>
  <si>
    <t>STAR SANTANDER DE QUILICHAO</t>
  </si>
  <si>
    <t>EMPRESA DE ACUEDUCTO Y ALCANTARILLADO DE SILVIA</t>
  </si>
  <si>
    <t>PLANTA DE TRATAMIENTO DE AGUAS RESIDUALES LA ESTANCIA</t>
  </si>
  <si>
    <t>ADMINSITRACION PUBLICA COOPERATIVA DE ACUEDUCTO ALCANTARILLADO Y ASEO DEL MUNICIPIO DE SOTARA</t>
  </si>
  <si>
    <t>SOTARA, PAISPAMBA</t>
  </si>
  <si>
    <t>EMPRESA DE SERVICIOS PUBLICOS EMSUAREZ ESP</t>
  </si>
  <si>
    <t>STAR SUÁREZ</t>
  </si>
  <si>
    <t>CABECERA SUCRE</t>
  </si>
  <si>
    <t xml:space="preserve">ASOCIACION DE USUARIOS DE ACUEDUCTO Y ALACANTARILLADO MUNICIPIO DE TORIBIO </t>
  </si>
  <si>
    <t>LA ISABELILLA</t>
  </si>
  <si>
    <t>MUNICIPIO DE TOTORO</t>
  </si>
  <si>
    <t>STAR TOTORO</t>
  </si>
  <si>
    <t>EMPRESAS PUBLICAS DE ACUEDUCTO, ALCANTARILLADO Y ASEO DE VILLA RICA S.A. E.S.P</t>
  </si>
  <si>
    <t>PTAR VILLA RICA</t>
  </si>
  <si>
    <t>EMPRESA DE SERVICIOS PUBLICOS DE ACUEDUCTO ALCANTARILLADO Y ASEO DE AGUACHICA E.S.P.</t>
  </si>
  <si>
    <t>PUERTO MOSQUITO</t>
  </si>
  <si>
    <t>EMPRESA DE SERVICIOS PUBLICOS DE AGUSTIN CODAZZI E.S.P</t>
  </si>
  <si>
    <t>STAR EMCODAZZI E.S.P.</t>
  </si>
  <si>
    <t xml:space="preserve">ALCALDIA MUNICIPAL DE ASTREA </t>
  </si>
  <si>
    <t>PTAR NORTE</t>
  </si>
  <si>
    <t xml:space="preserve">PTAR SUR </t>
  </si>
  <si>
    <t>STAR BECERRIL LAGUNAS</t>
  </si>
  <si>
    <t>LAGUNA DE OXIDACIÓN DE BOSCONIA</t>
  </si>
  <si>
    <t>STAR CHIMICHAGUA</t>
  </si>
  <si>
    <t>STAR CHIRIGUANÁ</t>
  </si>
  <si>
    <t>EMPRESA DE SERVICIOS PUBLICOS DE ACUEDUCTO, ALCANTARILLADO Y ASEO DEL MUNICIPIO DE CURUMANI E.S.P</t>
  </si>
  <si>
    <t>STAR EL COPEY</t>
  </si>
  <si>
    <t>LAGUNA DE ESTABILIZACIÓN EL PASO</t>
  </si>
  <si>
    <t>EMPRESA DE SERVICIOS PUBLICOS DOMICILIARIOS DE ACUEDUCTO Y ALCANTARILLADO DE GAMARRA CESAR SAS ESP (EMPUGAM SAS)
GAMARRA- CESAR</t>
  </si>
  <si>
    <t>SISTEMA LAGUNAR</t>
  </si>
  <si>
    <t>PTAR SUR</t>
  </si>
  <si>
    <t>STAR LA PAZ</t>
  </si>
  <si>
    <t>EMPRESA DE SERVICIOS PUBLICOS DE MANAURE BALCON DEL CESAR E.S.P.</t>
  </si>
  <si>
    <t>PTAR MANAURE</t>
  </si>
  <si>
    <t>EMPRESA SERVICIOS PUBLICOS ACUEDUCTO ALCANTARILLADO Y ASEO MUNICIPIO DE PAILITAS E.S.P.</t>
  </si>
  <si>
    <t>LAGUNA DE OXIDACIÓN EMSERPUPA E.S.P</t>
  </si>
  <si>
    <t>EMPRESA DE SERVICIOS PUBLICOS DE PUEBLO BELLO</t>
  </si>
  <si>
    <t>STAR PUEBLO BELLO</t>
  </si>
  <si>
    <t>ADMINSITRACION PUBLICA COOPERADA EMPRESA COMUNITARIA DE ACUEDUCTO DE RIO DE ORO – CESAR,</t>
  </si>
  <si>
    <t>STAR RÍO DE ORO</t>
  </si>
  <si>
    <t>EMPRESA DE ACUEDUCTO ALCANTARILLADO Y ASEO DE SAN ALBERTO EMPOSANAL S.A. E.S.P.</t>
  </si>
  <si>
    <t>LAGUNA DE OXIDACIÓN SAN ALBERTO</t>
  </si>
  <si>
    <t>STAR SAN DIEGO</t>
  </si>
  <si>
    <t>MUNICIPIO DE TAMALAMEQUE</t>
  </si>
  <si>
    <t>STAR TAMALAMEQUE</t>
  </si>
  <si>
    <t>EMPRESA DE SERVICIOS PUBLICOS DE VALLEDUPAR S.A. EMDUPAR S.A. E.S.P.</t>
  </si>
  <si>
    <t>EL SALGUERO</t>
  </si>
  <si>
    <t xml:space="preserve">EL TARULLAL </t>
  </si>
  <si>
    <t>STAR BAHÍA SOLANO</t>
  </si>
  <si>
    <t>COMPAÑIA DE SERVICIOS PUBLICOS DOMICILIARIOS DE BOJAYA S.A E.S.P.</t>
  </si>
  <si>
    <t>PTAR BOJAYA</t>
  </si>
  <si>
    <t>PDA AGUAS DEL CHOCO</t>
  </si>
  <si>
    <t>PTAR EL CARMEN DE ATRATO</t>
  </si>
  <si>
    <t>ASOCIACION DE USUARIOS DE LOS SERVICIOS PUBLICOS DOMICILIARIOS DE ACUEDUCTO, ALCANTARILLADO Y ASEO "AGUAS DE JURADO O.A. E.S.P."</t>
  </si>
  <si>
    <t>STAR JURADÓ</t>
  </si>
  <si>
    <t>STAR LLORÓ</t>
  </si>
  <si>
    <t>PTAR A CIUDADELA MIA</t>
  </si>
  <si>
    <t>PTAR D CIUDADELA MIA</t>
  </si>
  <si>
    <t>PTAR C CIUDADELA MIA</t>
  </si>
  <si>
    <t>PTAR E CIUDADELA MIA</t>
  </si>
  <si>
    <t>EMPRESA DE SERVICIOS PUBLICOS DE BUENAVISTA CODOBA E.S.P</t>
  </si>
  <si>
    <t>STAR BUENAVISTA</t>
  </si>
  <si>
    <t>STAR CANALETE</t>
  </si>
  <si>
    <t>STAR DEL MUNICIPIO DE CHIMA LAGUNAS DE OXIDACIÓN</t>
  </si>
  <si>
    <t>LAGUNA DE ESTABILIZACION ORIENTAL</t>
  </si>
  <si>
    <t>LAGUNA DE ESTABILIZACION OCCIDENTAL</t>
  </si>
  <si>
    <t>UNIAGUAS S.A. ESP</t>
  </si>
  <si>
    <t>STAR LAGUNA CIÉNAGA DE ORO</t>
  </si>
  <si>
    <t>MUNICIPIO DE COTORRA</t>
  </si>
  <si>
    <t>PTAR COTORRA</t>
  </si>
  <si>
    <t>DOMICILIARIOS DE ACUEDUCTO, ALCANTARILLADO Y ASEO AGUAS DEL SINU A.P.C.</t>
  </si>
  <si>
    <t>LAGUNA DE OXIDACIÓN PTAR</t>
  </si>
  <si>
    <t>STAR DEL MUNICIPIO DE SANTA CRUZ DE LORICA LAGUNAS DE ESTABILIZACION</t>
  </si>
  <si>
    <t>ADMINSITRACION PUBLICA COOPERATIVA DE SERVICIOS PUBLICOS DOMICILIARIOS DE ACUEDUCTO, ALCANTARILLADO Y ASEO – AGUACOR</t>
  </si>
  <si>
    <t>STAR LOS CORDOBAS</t>
  </si>
  <si>
    <t>STAR DEL MUNICIPIO DE MOMIL</t>
  </si>
  <si>
    <t>JAGUAZUL S.A. ESP</t>
  </si>
  <si>
    <t>STAR MONTELIBANO</t>
  </si>
  <si>
    <t>STAR NOR-ORIENTAL</t>
  </si>
  <si>
    <t>STAR SUR-ORIENTAL</t>
  </si>
  <si>
    <t>STAR MÁRGEN IZQUIERDA</t>
  </si>
  <si>
    <t>OPERADORA DE SERVICIOS PUBLICOS S.A. EMPRESA DE SERVICIOS PUBLICOS - OPSA S.A. ESP</t>
  </si>
  <si>
    <t>STAR VERACRUZ</t>
  </si>
  <si>
    <t>STAR LA ESPERANZA</t>
  </si>
  <si>
    <t xml:space="preserve">COOAGUAS DE PUEBLO NUEVO </t>
  </si>
  <si>
    <t>STAR PUEBLO NUEVO</t>
  </si>
  <si>
    <t>ADMINSITRACION COOPERATIVA DE SERVICIOS PUBLICOS DE ACUEDUCTO, ALCANTARILLADO, ASEO Y A FINES DE PUERTO LIBERTADOR</t>
  </si>
  <si>
    <t>STAR PUERTO LIBERTADOR</t>
  </si>
  <si>
    <t>PURISIMA</t>
  </si>
  <si>
    <t>STAR DEL MUNICIPIO DE PURÍSIMA LAGUNAS DE ESTABILIZACION</t>
  </si>
  <si>
    <t>LA ALPUJARRA</t>
  </si>
  <si>
    <t>BOSQUES DE BARAJI</t>
  </si>
  <si>
    <t>SAN ANDRES SOTAVENTO</t>
  </si>
  <si>
    <t>STAR DEL MUNICIPIO DE SAN ANDRÉS DE SOTAVENTO LAGUNAS DE ESTABILIZACION</t>
  </si>
  <si>
    <t>STAR DEL MUNICIPIO DE SAN ANTERO LAGUNA DE OXIDACIÓN</t>
  </si>
  <si>
    <t>ADMINSITRACION PUBLICA COOPERATIVA DE SERVICIOS PUBLICOS DOMICILIARIOS DE SAN BERNARDO DEL VIENTO</t>
  </si>
  <si>
    <t>PTAR SAN BERNARDO DEL VIENTO</t>
  </si>
  <si>
    <t>ADMINSITRACION PUBLICA COOPERATIVA DE SAN JOSE DE URE</t>
  </si>
  <si>
    <t>PTAR SAN JOSÉ DE URÉ</t>
  </si>
  <si>
    <t>STAR LAGUNA SAN PELAYO</t>
  </si>
  <si>
    <t>EMPRESAS PUBLICAS MUNICIPALES DE TIERRALTA E.S.P EE.PP.MM. ESP</t>
  </si>
  <si>
    <t>STAR LAGUNA TIERRALTA</t>
  </si>
  <si>
    <t>STAR DEL MUNICIPIO DE TUCHÍN</t>
  </si>
  <si>
    <t>EMPRESAS VARIAS MUNICIPALES DE VALENCIA CORDOBA E.S.P.</t>
  </si>
  <si>
    <t>STAR LAGUNA VALENCIA</t>
  </si>
  <si>
    <t>LAS GRANJAS</t>
  </si>
  <si>
    <t>NUEVA COLOMBIA</t>
  </si>
  <si>
    <t>APICATA</t>
  </si>
  <si>
    <t>OFICINA DE SERVICIOS PUBLICOS DE ARBELAEZ</t>
  </si>
  <si>
    <t>STAR ARBELÁEZ</t>
  </si>
  <si>
    <t>SECRETARIA DE SERVICIOS PUBLICOS DOMICILIARIOS DE ACUEDUCTO, ALCANTARILLADO Y ASEO DEL MUNICIPIO DE BOJACA</t>
  </si>
  <si>
    <t>PTAR BOJACÁ</t>
  </si>
  <si>
    <t>PTAR ENSUENO</t>
  </si>
  <si>
    <t>PTAR SAN MATEO</t>
  </si>
  <si>
    <t>PTAR PUERTO LÓPEZ</t>
  </si>
  <si>
    <t>PTAR UNE</t>
  </si>
  <si>
    <t>EMPRESA DE SERVICIOS PUBLICOS DE CAJICA S.A. E.S.P</t>
  </si>
  <si>
    <t>PTAR CALAHORRA</t>
  </si>
  <si>
    <t>PTAR CAPELLANÍA RINCÓN SANTO</t>
  </si>
  <si>
    <t>PTAR CHÍA I</t>
  </si>
  <si>
    <t>PTAR CHOCONTÁ</t>
  </si>
  <si>
    <t>MUNICIPIO DE COGUA CUNDINAMARCA</t>
  </si>
  <si>
    <t>PTAR VEREDA RODAMONTAL</t>
  </si>
  <si>
    <t>PTAR VEREDA LA CHAPA</t>
  </si>
  <si>
    <t>PTAR LA PLAZUELA</t>
  </si>
  <si>
    <t>PTAR MORTIÑO NORTE</t>
  </si>
  <si>
    <t>PTAR EL OLIVO -AUTOPISTA</t>
  </si>
  <si>
    <t>PTAR EL OLIVO -ESCUELA</t>
  </si>
  <si>
    <t>PTAR PEDERNALES- RINCÓN SANTO</t>
  </si>
  <si>
    <t>PTAR MORTIÑO SUR</t>
  </si>
  <si>
    <t>PTAR COGUA URBANA</t>
  </si>
  <si>
    <t>AGUAS DE  LA SABANA DE BOGOTA S.A.  E.S.P</t>
  </si>
  <si>
    <t>PTAR COTA</t>
  </si>
  <si>
    <t>PTAR PUEBLO VIEJO</t>
  </si>
  <si>
    <t>PTAR ROZO</t>
  </si>
  <si>
    <t>LAGUNA DE OXIDACIÓN CUCUNUBA</t>
  </si>
  <si>
    <t>PTAR EL PEÑÓN</t>
  </si>
  <si>
    <t>PTAR EL ROSAL</t>
  </si>
  <si>
    <t xml:space="preserve">EMPRESA AGUAS DE FACATATIVA -  ACUEDUCTO,  ALCANTARILLADO, ASEO Y SERVICIOS COMPLEMENTARIOS  E.A.F. S.A.S. E.S.P </t>
  </si>
  <si>
    <t>PTAR I SECTOR SANTA MARTA</t>
  </si>
  <si>
    <t>MUNICIPIO DE FACATATIVA</t>
  </si>
  <si>
    <t>LA HIERBABUENA</t>
  </si>
  <si>
    <t>EL PARAISO</t>
  </si>
  <si>
    <t>EL OASIS</t>
  </si>
  <si>
    <t>PASO ANCHO</t>
  </si>
  <si>
    <t>SECRETARIA DE SERVICIOS PUBLICOS DOMICILIARIOS DE FOMEQUE</t>
  </si>
  <si>
    <t>PTAR CARRIZAL</t>
  </si>
  <si>
    <t>PTAR FUNZA</t>
  </si>
  <si>
    <t>PTAR CENTRO POBLADO CAPELLANÍA</t>
  </si>
  <si>
    <t>STAR GACHALÁ</t>
  </si>
  <si>
    <t>PTAR GACHANCIPÁ</t>
  </si>
  <si>
    <t>ADMINSITRACION PUBLICA COOPERATIVA DE SERVICIOS PUBLICOS INTEGRALES DEL GUAVIO</t>
  </si>
  <si>
    <t>PTAR URBANIZACIÓN LA ESPERANZA</t>
  </si>
  <si>
    <t>STAR GAMA</t>
  </si>
  <si>
    <t>MUNICIPIO DE GIRARDOT</t>
  </si>
  <si>
    <t>BARZALOSA</t>
  </si>
  <si>
    <t>PTAR GRANADA</t>
  </si>
  <si>
    <t>EMPRESA DE ACUEDUCTO ALCANTARILLADO Y ASEO DE GUASCA S.A. E.S.P. ECOSIECHA S.A. E.S.P.</t>
  </si>
  <si>
    <t>PTAR SAN JOSÉ</t>
  </si>
  <si>
    <t xml:space="preserve">EMPRESA DE ACUEDUCTO ALCANTARILLADO Y ASEO DE GUASCA S.A. E.S.P. ECOSIECHA S.A. E.S.P. </t>
  </si>
  <si>
    <t>PTAR GUASCA</t>
  </si>
  <si>
    <t>PTAR LA CABRERITA</t>
  </si>
  <si>
    <t>PTAR LA FLORESTA SECTOR I</t>
  </si>
  <si>
    <t>PTAR EL PLACER</t>
  </si>
  <si>
    <t>PTAR SAN ISIDRO</t>
  </si>
  <si>
    <t>PTAR GUATAVITA</t>
  </si>
  <si>
    <t xml:space="preserve">PLANTA DE TRATAMIENTO DE AGUAS RESIDUALES MUNICIPAL GUAYABAL DE SÍQUIMA </t>
  </si>
  <si>
    <t>JUNTA MUNICIPAL DE SERVICIOS PUBLICOS DEL MUNICIPIO DE GUAYABETAL</t>
  </si>
  <si>
    <t>STAR LA REINA MADRE</t>
  </si>
  <si>
    <t>PTAR DE JERUSALÉN</t>
  </si>
  <si>
    <t>EMPRESA DE SERVICIOS PUBLICOS DE LA CALERA</t>
  </si>
  <si>
    <t>PTAR LA CALERA</t>
  </si>
  <si>
    <t>PTAR MACADAMIA</t>
  </si>
  <si>
    <t>CARBONERA</t>
  </si>
  <si>
    <t>QUIJANA</t>
  </si>
  <si>
    <t>VILLAS DEL NUEVO SIGLO</t>
  </si>
  <si>
    <t>PTAR SECTOR ASTURIAS</t>
  </si>
  <si>
    <t>PTAR LENGUAZAQUE</t>
  </si>
  <si>
    <t>PTAR MACHETÁ</t>
  </si>
  <si>
    <t>PTAR MADRID II</t>
  </si>
  <si>
    <t>PTAR MADRID I</t>
  </si>
  <si>
    <t>MUNICIPIO DE MADRID</t>
  </si>
  <si>
    <t>PUENTE PIEDRA- EL TREBOL</t>
  </si>
  <si>
    <t>PUENTE DE PIEDRA - PABLO VI</t>
  </si>
  <si>
    <t>PTAR ECHEVARRÍA</t>
  </si>
  <si>
    <t>STAR MANTA</t>
  </si>
  <si>
    <t>PTAR LOS PUENTES</t>
  </si>
  <si>
    <t>ALCALDIA DE MOSQUERA</t>
  </si>
  <si>
    <t>PTAR PORVENIR RÍO</t>
  </si>
  <si>
    <t xml:space="preserve">LAGUNAS DE OXIDACION </t>
  </si>
  <si>
    <t>FONDO DE SERVICIOS PUBLICOS DEL MUNICIPIO DE NARIÑO</t>
  </si>
  <si>
    <t>PTAR NARIÑO</t>
  </si>
  <si>
    <t>PTAR VEREDA ORATORIO</t>
  </si>
  <si>
    <t>PTAR VEREDA LA PUERTA</t>
  </si>
  <si>
    <t>PTAR NEMOCÓN</t>
  </si>
  <si>
    <t>EMPRESAS PUBLICAS DE NILO S.A.S. E.S.P.</t>
  </si>
  <si>
    <t>PTAR NILO URBANA</t>
  </si>
  <si>
    <t>EMPRESA DE SERVICIOS DEL GUALIVA SAS ESP</t>
  </si>
  <si>
    <t>LA PARCELA</t>
  </si>
  <si>
    <t>EMPRESA DE SERVICIOS PUBLICOS DOMICILIARIOS DE PARATEBUENO E.S.P.</t>
  </si>
  <si>
    <t>STAR PARATEBUENO</t>
  </si>
  <si>
    <t>PTAR PASCA</t>
  </si>
  <si>
    <t xml:space="preserve">OFICINA DE SERVICIOS PUBLICOS QUETAME CUNDINAMARCA </t>
  </si>
  <si>
    <t>PTAR QUETAME CASCO URBANO</t>
  </si>
  <si>
    <t>OFICINA DE SERVICIOS PUBLICOS QUETAME CUNDINAMARCA</t>
  </si>
  <si>
    <t>PTAR PUENTE QUETAME</t>
  </si>
  <si>
    <t>EMPRESA DE SERVICIOS PUBLICOS DE ALCANTARILLADO Y ACUEDUCTO DEL MUNICIPIO DE RICAURTE S.A.S.
E.S.P</t>
  </si>
  <si>
    <t>EL YULO</t>
  </si>
  <si>
    <t>PTAR VILLA DIANA CAROLINA 1</t>
  </si>
  <si>
    <t>PTAR VILLA DIANA CAROLINA 2</t>
  </si>
  <si>
    <t>MUNICIPIO DE SAN ANTONIO DEL TEQUENDAMA</t>
  </si>
  <si>
    <t>SANTANDERCITO</t>
  </si>
  <si>
    <t>LOS NARANJOS</t>
  </si>
  <si>
    <t>STAR SAN CAYETANO</t>
  </si>
  <si>
    <t>PTAR LAGUNAS</t>
  </si>
  <si>
    <t>PTAR UASB</t>
  </si>
  <si>
    <t>MUNICIPIO DE SIBATE</t>
  </si>
  <si>
    <t>LA UNION SECTOR LA UNIÓN</t>
  </si>
  <si>
    <t>PTARD SANTA ANA</t>
  </si>
  <si>
    <t>ACUACENTRO AAA SA ESP</t>
  </si>
  <si>
    <t>PTAR ACUACENTRO CIUDADELA MAIPORÉ</t>
  </si>
  <si>
    <t>EMPRESA DE SERVICIOS PUBLICOS DE SOPO</t>
  </si>
  <si>
    <t>RINCÓN GRANDE - TRINIDAD</t>
  </si>
  <si>
    <t xml:space="preserve">AGUAS Y ASEO DE SUBACHOQUE S.A E.S.P </t>
  </si>
  <si>
    <t>PTAR VEREDA GALDAMEZ</t>
  </si>
  <si>
    <t>PTAR CASCO URBANO SUBACHOQUE</t>
  </si>
  <si>
    <t>PTAR PRADERA VEREDA EL TOBAL</t>
  </si>
  <si>
    <t>PTAR SUESCA</t>
  </si>
  <si>
    <t>PTAR SUPATÁ</t>
  </si>
  <si>
    <t>EMPRESA DE SERVICIOS PUBLICOS DE TABIO SA</t>
  </si>
  <si>
    <t>PTAR TABIO</t>
  </si>
  <si>
    <t>OFICINA DE SERVICIOS PUBLICOS DE ACUEDUCTO, ALCANTARILLADO Y ASEO DEL MUNICIPIO DE TENA</t>
  </si>
  <si>
    <t>PTAR TENA</t>
  </si>
  <si>
    <t>PTAR SUEÑOS DEL CASTILLO</t>
  </si>
  <si>
    <t>PTAR LA GRAN VÍA</t>
  </si>
  <si>
    <t>EMPRESA DE SERVICIOS PUBLICOS DE TENJO S.A. E.S.P. EMSERTENJO SA ESP</t>
  </si>
  <si>
    <t>PTAR TENJO II - LAGUNA DE OXIDACIÓN</t>
  </si>
  <si>
    <t>PTAR TENJO I - RAP</t>
  </si>
  <si>
    <t>MUNICIPIO DE TENJO</t>
  </si>
  <si>
    <t>PTAR LA PUNTA NORTE</t>
  </si>
  <si>
    <t>PTAR LA PUNTA SUR (VEREDA LA PUNTA SUR)</t>
  </si>
  <si>
    <t>PTAR CASCO URBANO</t>
  </si>
  <si>
    <t>PTAR CENTRO POBLADO CUMACA</t>
  </si>
  <si>
    <t>MUNICIPIO DE TOCAIMA</t>
  </si>
  <si>
    <t>PUBENZA</t>
  </si>
  <si>
    <t xml:space="preserve">EMPRESA DE SERVICIOS PUBLICOS DE TOCANCIPA S.A. E.S.P. </t>
  </si>
  <si>
    <t>PTAR VERGANZO</t>
  </si>
  <si>
    <t>PTAR LOS PATOS</t>
  </si>
  <si>
    <t>PTAR CANAVITA</t>
  </si>
  <si>
    <t>LA FUENTE</t>
  </si>
  <si>
    <t>LA CHUCUA</t>
  </si>
  <si>
    <t>PTAR VERGARA</t>
  </si>
  <si>
    <t>EMPRESA DE SERVICIOS PUBLICOS DOMICILIARIOS DEL MUNICIPIO DE VIANI "EMSERVINI"S.A.S. E.S.P.</t>
  </si>
  <si>
    <t>PTAR VIANI</t>
  </si>
  <si>
    <t>PTAR UBATÉ</t>
  </si>
  <si>
    <t>PTAR ZIPA II</t>
  </si>
  <si>
    <t>PTAR ZIPA I</t>
  </si>
  <si>
    <t>EMPRESA REGIONAL COMUNITARIA DE ADMINSITRACION PUBLICA COOPERATIVA DE LOS SERVICIOS PUBLICOS DOMICILIARIOS DE ACUEDUCTO, ALCANTARILLADO Y ASEO – AGUAS
DEL GUAINIA APC.-</t>
  </si>
  <si>
    <t>STAR INÍRIDA</t>
  </si>
  <si>
    <t>UBR2 PTAR BERLÍN</t>
  </si>
  <si>
    <t>AGUAS Y ASEO  DE EL PITAL Y AGRADO S.A. E.S.P</t>
  </si>
  <si>
    <t>PTAR CHIMBAYACO</t>
  </si>
  <si>
    <t>PTAR SAN PEDRO DE IGUAQUE</t>
  </si>
  <si>
    <t>EMPRESA MUNICIPAL DE SERVICIOS PUBLICOS DEL MUNICIPIO DE BARAYA HUILA</t>
  </si>
  <si>
    <t>STAR BARAYA</t>
  </si>
  <si>
    <t>PTAR CAMPOALEGRE</t>
  </si>
  <si>
    <t>PTAR ELIAS</t>
  </si>
  <si>
    <t>EMPRESAS DEL PUEBLO Y PARA EL PUEBLO DE GIGANTE-EMPUGIGANTE S.A. E.S.P.</t>
  </si>
  <si>
    <t>PTAR GIGANTE</t>
  </si>
  <si>
    <t>STAR GUADALUPE</t>
  </si>
  <si>
    <t xml:space="preserve">LAGUNAS DE OXIDACIÓN </t>
  </si>
  <si>
    <t>SERVICIOS PUBLICOS</t>
  </si>
  <si>
    <t>STAR HOBO</t>
  </si>
  <si>
    <t>STAR LA ARGENTINA</t>
  </si>
  <si>
    <t>PTAR MATADERO</t>
  </si>
  <si>
    <t>PTAR JULIAN POLANÍA 1</t>
  </si>
  <si>
    <t>EMPRESA DE SERVICIOS PUBLICOS DE PITALITO E.S.P.</t>
  </si>
  <si>
    <t>PTAR PITALITO</t>
  </si>
  <si>
    <t>EMPRESA DE ACUEDUCTO ALCANTARILLADO Y ASEO DE SALADOBLANCO S.A.S EMPRESA DE SERVICIOS PUBLICOS</t>
  </si>
  <si>
    <t>STAR SALADOBLANCO</t>
  </si>
  <si>
    <t>EMPRESA DE SERVICIOS PUBLICOS SAN AGUSTIN ESP</t>
  </si>
  <si>
    <t>PTAR BARRIO ULLUMBE</t>
  </si>
  <si>
    <t>PTAR SANTA MARÍA</t>
  </si>
  <si>
    <t>PTAR SUAZA</t>
  </si>
  <si>
    <t>PTAR TARQUÍ -ZAPATERO</t>
  </si>
  <si>
    <t>STAR TESALIA</t>
  </si>
  <si>
    <t>EMPRESAS PUBLICAS DE TIMANA S.A. E.S.P.</t>
  </si>
  <si>
    <t>STAR TIMANA</t>
  </si>
  <si>
    <t>EMPRESAS PUBLICAS A.A.A. DE YAGUARA S.A. E.S.P.</t>
  </si>
  <si>
    <t>PTAR YAGUARÁ</t>
  </si>
  <si>
    <t>ADMINISTRACCION PUBLICA COOPERATIVA DE ALBANIA</t>
  </si>
  <si>
    <t>STAR ALBANIA</t>
  </si>
  <si>
    <t>PTAR ALBANIA</t>
  </si>
  <si>
    <t>PTAR CUESTECITAS</t>
  </si>
  <si>
    <t>LAGUNA ESTABILIZACION CABECERA MUNICIPAL BARRANCAS</t>
  </si>
  <si>
    <t>LAGUNA ESTABILIZACION CORREGIMIENTO PAPAYAL</t>
  </si>
  <si>
    <t>LAGUAN DE ESTABILIZACION CORREGIMIENTO CARRETALITO</t>
  </si>
  <si>
    <t>STAR CORREGIMIENTO LA PUNTA</t>
  </si>
  <si>
    <t>STAR DIBULLA</t>
  </si>
  <si>
    <t>LAGUNA ESTABILIZACIÓN CORREGIMIENTO BUENAVISTA</t>
  </si>
  <si>
    <t>LAGUNA ESTABILIZACIÓN CABECERA MUNICIPAL EL MOLINO</t>
  </si>
  <si>
    <t>LAGUNA ESTABILIZACIÓN CABECERA MUNICIPAL FONS-DISTRACCIÓN</t>
  </si>
  <si>
    <t>LAGUNA ESTABILIZACIÓN CABECERA MUNICIPAL HATONUEVO</t>
  </si>
  <si>
    <t>PTAR LA JAGUA</t>
  </si>
  <si>
    <t>AGUAS DE LA PENINSULA S.A. ESP</t>
  </si>
  <si>
    <t>NUEVO STAR MAICAO</t>
  </si>
  <si>
    <t>LAGUNA DE OXIDACIÓN LIMONCITO</t>
  </si>
  <si>
    <t>STAR MANAURE</t>
  </si>
  <si>
    <t>LAGUNA ESTABILIZACIÓN CABECERA MUNICIPAL SAN JUAN DEL CESAR</t>
  </si>
  <si>
    <t>STAR LAGUNAR</t>
  </si>
  <si>
    <t>LAGUNA ESTABILIZACIÓN CABECERA MUNICIPAL VILLANUEVA</t>
  </si>
  <si>
    <t xml:space="preserve">ADMINSITRACION PUBLICA COOPERATIVA DE SERVICIOS PUBLICOS DE ALGARROBO </t>
  </si>
  <si>
    <t>STAR ALGARROBO</t>
  </si>
  <si>
    <t xml:space="preserve">AGUAS DE ARACATACA S.A E.S.P </t>
  </si>
  <si>
    <t xml:space="preserve">LAGUNA DE OXIDACIÓN </t>
  </si>
  <si>
    <t>UNIDAD TECNICA DE SERVICIOS PUBLICOS SAN ANTONIO UTSEPSA</t>
  </si>
  <si>
    <t>PTAR CERRO SAN ANTONIO</t>
  </si>
  <si>
    <t>ADMINSITRACION PUBLICA COOPERATIVA DE SERVICIOS PUBLICOS DE CHIVOLO LTDA</t>
  </si>
  <si>
    <t>STAR CHIVOLO</t>
  </si>
  <si>
    <t>OPERADORES DE SERVICIOS DE LA SIERRA S.A.  E.S.P</t>
  </si>
  <si>
    <t>STAR CONCORDIA</t>
  </si>
  <si>
    <t>EMPRESA DE SERVICIOS PUBLICOS DE EL BANCO MAGDALENA E.S.P. E.S.P. ELBANCO</t>
  </si>
  <si>
    <t>STAR EL BANCO</t>
  </si>
  <si>
    <t>ADMINSITRACION PUBLICA COOPERATIVA EMPRESA DE SERVICIOS PUBLICOS DEL RIO E.S.P.</t>
  </si>
  <si>
    <t>EL PIÑÓN</t>
  </si>
  <si>
    <t>COOPERATIVA PARA SERVICIOS VARIOS COMUNITARIOS</t>
  </si>
  <si>
    <t>LAGUA EL RETEN</t>
  </si>
  <si>
    <t>LAGUNAS FUNDACION</t>
  </si>
  <si>
    <t>EMPRESA DE SERVICIOS DE ACUEDUCTO, ALCANTARILLADO Y ASEO ESAGUA E.S.P.</t>
  </si>
  <si>
    <t>STAR GUAMAL</t>
  </si>
  <si>
    <t>UNIDAD DE SERVICIOS PUBLICOS DE NUEVA GRANADA</t>
  </si>
  <si>
    <t>STAR NUEVA GRANADA</t>
  </si>
  <si>
    <t>MUNICIPO DE PEDRAZA - MAGDALENA</t>
  </si>
  <si>
    <t xml:space="preserve">COOPERATIVA DE SERVICIOS PUBLICOS REGIONAL PIJIÑO DEL CARMEN LIMITADA </t>
  </si>
  <si>
    <t>STAR PIJIÑO DEL CARMEN</t>
  </si>
  <si>
    <t xml:space="preserve">EMPRESA REGIONAL DE SERVICIOS PUBLICOS S.A. E.S.P. </t>
  </si>
  <si>
    <t xml:space="preserve">UNIDAD DE SERVICIOS PUBLICOS DEL MUNICIPIO DE PLATO </t>
  </si>
  <si>
    <t>STAR PLATO</t>
  </si>
  <si>
    <t>SLENA  SABANAS DE  ANGEL</t>
  </si>
  <si>
    <t>COOPERATIVA DE SERVICIOS PUBLICOS DE SAN SEBASTIAN LIMITADA</t>
  </si>
  <si>
    <t>STAR SAN SEBASTIÁN</t>
  </si>
  <si>
    <t>STAR SAN ZENÓN</t>
  </si>
  <si>
    <t>COOPERATIVA DE SERVICIOS PUBLICOS DE AGUA POTABLE Y SANEAMIENTO BASICO DE SANTA ANA MAGDALENA</t>
  </si>
  <si>
    <t>STAR SANTA ANA</t>
  </si>
  <si>
    <t>ALCALDIA MUNICIPAL DE SANTA BARBARA DE PINTO</t>
  </si>
  <si>
    <t>STAR SANTA BARBARA DE PINTO</t>
  </si>
  <si>
    <t>SANTA MARTA DTCH</t>
  </si>
  <si>
    <t>EMISARIO SUBMARINO</t>
  </si>
  <si>
    <t>UNIDAD MUNICIPAL DE SERVICIOS PUBLICOS DE TENERIFE</t>
  </si>
  <si>
    <t>TEN</t>
  </si>
  <si>
    <t xml:space="preserve">UNIDAD DE SERVICIOS PUBLICOS DE ACUEDUCTO Y ASEO DE ZAPAYAN </t>
  </si>
  <si>
    <t>STAR ZAPAYÁN</t>
  </si>
  <si>
    <t>EMPRESA DE SERVICIOS PUBLICOS DE ACACIAS E.S.P</t>
  </si>
  <si>
    <t>PTAR ACACÍAS</t>
  </si>
  <si>
    <t xml:space="preserve">EMPRESA DE SERVICIOS PUBLICOS AGUAS DEL UPIA S.A. E.S.P. </t>
  </si>
  <si>
    <t>STAR BARRANCA DE UPIA</t>
  </si>
  <si>
    <t>PTAR SAN LORENZO</t>
  </si>
  <si>
    <t>PTAR CAÑO MAYUGA</t>
  </si>
  <si>
    <t>STAR EL CALVARIO</t>
  </si>
  <si>
    <t>PTAR GUAMAL</t>
  </si>
  <si>
    <t xml:space="preserve"> EMPRESA DE SERVICIOS PUBLICOS MUNICIPALES PERLA DEL MANACACIAS</t>
  </si>
  <si>
    <t>PTAR PUERTO GAITÁN</t>
  </si>
  <si>
    <t>EMPRESA DE SERVICIOS PUBLICOS DE PUERTO LOPEZ ESPUERTO S.A. E.S.P</t>
  </si>
  <si>
    <t>PTAR REMOLINOS (VEREDA REMOLINOS - RURAL)</t>
  </si>
  <si>
    <t>PTAR SAN MARTÍN</t>
  </si>
  <si>
    <t>PTAR LA URIBE</t>
  </si>
  <si>
    <t>PTAR EL LLANO</t>
  </si>
  <si>
    <t>STAR VISTAHERMOSA</t>
  </si>
  <si>
    <t>SOCIEDAD POR ACCIONES SIMPLIFICADA PARA LA PRESTACION DE LOS SERVICIOS PUBLICOS DE AGUA POTABLE Y SANEAMIENTO BASICO</t>
  </si>
  <si>
    <t>PTAR TANFUELAN</t>
  </si>
  <si>
    <t>PTAR SAN BERNARDO</t>
  </si>
  <si>
    <t xml:space="preserve">ADMINSITRACION PUBLICA COOPERATIVA DE AGUA POTABLE Y SANEAMIENTO BASICO DE CUMBITARA </t>
  </si>
  <si>
    <t>PTAR 1 CUMBITARA</t>
  </si>
  <si>
    <t>PTAR 2 CUMBITARA</t>
  </si>
  <si>
    <t>MUNICIPIO DE FRANCISCO PIZARRO</t>
  </si>
  <si>
    <t>FAFA FRANCISCO PIZARRO</t>
  </si>
  <si>
    <t>SIMON BOLÍVAR</t>
  </si>
  <si>
    <t>UNIDAD DE SERVICIOS PUBLICOS DEL MUNICIPIO DE ABREGO</t>
  </si>
  <si>
    <t>PTAR CEIBITA VEREDA LLANITOS</t>
  </si>
  <si>
    <t>STAR CONVENCION</t>
  </si>
  <si>
    <t>MUNICIPIO DE GRAMALOTE</t>
  </si>
  <si>
    <t>STAR GRAMALOTE</t>
  </si>
  <si>
    <t>ADMINSITRACION PUBLICA COOPERATIVA DE SERVICIOS PUBLICOS DE LA PLAYA DE BELEN</t>
  </si>
  <si>
    <t>STAR LA PLAYA</t>
  </si>
  <si>
    <t>LOS COLORADOS</t>
  </si>
  <si>
    <t>LAGUNAS DE OXIDACIÓN EPS SA ESP</t>
  </si>
  <si>
    <t>STAR LOS PATIOS</t>
  </si>
  <si>
    <t>STAR LOURDES</t>
  </si>
  <si>
    <t>EMPRESA DE SERVICIOS PUBLICOS DOMICILIARIOS DE ACUEDUCTO, ALCANTARILLADO Y ASEO DEL MUNICIPIO DE PAMPLONITA</t>
  </si>
  <si>
    <t>STAR PAMPLONITA</t>
  </si>
  <si>
    <t>SAN CAYETANO3200</t>
  </si>
  <si>
    <t>PTAR SANTIAGO</t>
  </si>
  <si>
    <t>ADMINSITRACION PUBLICA COOPERATIVA AGUAS DE TEORAMA</t>
  </si>
  <si>
    <t>STAR TEORAMA</t>
  </si>
  <si>
    <t>EMPRESAS MUNICIPALES DE TIBU E.S.P. EMTIBU ESP.</t>
  </si>
  <si>
    <t>LAGUNA DE OXIDACIÓN EMTIBU E.S.P.</t>
  </si>
  <si>
    <t>EMPRESA DE SERVICIOS PUBLICOS DE LEGUIZAMO</t>
  </si>
  <si>
    <t>STAR LEGUIZAMO</t>
  </si>
  <si>
    <t>PTAR 1</t>
  </si>
  <si>
    <t>EMPRESA COMUNITARIA DE SERVICIOS PUBLICOS DE PUERTO CAICEDO</t>
  </si>
  <si>
    <t>STAR PUERTO CAICEDO</t>
  </si>
  <si>
    <t>EMPRESA SOLIDARIA DE SERVICIOS PUBLICOS AGUA VIVA DE PUERTO GUZMAN E.S.P.</t>
  </si>
  <si>
    <t>STAR PUERTO GUZMÁN</t>
  </si>
  <si>
    <t>EMPRESA DE AGUA POTABLE Y SANEMIENTO BASICO EMPORITO</t>
  </si>
  <si>
    <t>HELICONIAS</t>
  </si>
  <si>
    <t>VILLA FLOR</t>
  </si>
  <si>
    <t>COLINAS</t>
  </si>
  <si>
    <t>EMPRESA DE SERVICIOS PUBLICOS DOMICILIARIOS DE ACUEDUCTO Y ALCANTARILLADO DE SAN FRANCISCO</t>
  </si>
  <si>
    <t>STAR SAN FRANCISCO</t>
  </si>
  <si>
    <t>LAGUNA FACULTATIVA</t>
  </si>
  <si>
    <t>EMPRESA COMUNITARIA DE ACUEDUCTO Y ALCANTARILLADO DE SANTIAGO EMCOAAS E.S.P.</t>
  </si>
  <si>
    <t>JUNTA ADMINISTRADORA DE ACUEDUCTO Y ALCANTARILLADO DE SIBUNDOY</t>
  </si>
  <si>
    <t>STAR SIBUNDOY</t>
  </si>
  <si>
    <t xml:space="preserve">PTAR GUAMUEZ </t>
  </si>
  <si>
    <t>EMPRESAS PUBLICAS DE ARMENIA</t>
  </si>
  <si>
    <t>PTAR LA MARINA</t>
  </si>
  <si>
    <t>MERCAR</t>
  </si>
  <si>
    <t>STAR CAMARA JUNIOR</t>
  </si>
  <si>
    <t>EMPRESAS PUBLICAS DEL QUINDIO S.A. E.S.P</t>
  </si>
  <si>
    <t>LA PICOTA</t>
  </si>
  <si>
    <t>PTAR LA JARAMILLA</t>
  </si>
  <si>
    <t>PTAR LA CALZADA</t>
  </si>
  <si>
    <t>EMPRESA DE SERVICIOS PUBLICOS DEL MUNICIPIO DE LA CELIA S.A E.S.P.</t>
  </si>
  <si>
    <t>PTAR LA CELIA</t>
  </si>
  <si>
    <t>STAR AGUADA</t>
  </si>
  <si>
    <t>EMPRESA DE SERVICIOS PUBLICOS DOMICIALIRIOS DE BARBOSA</t>
  </si>
  <si>
    <t>LUIS CARLOS 
GALAN 6169</t>
  </si>
  <si>
    <t>INSCOMERCIO
LOS 33 6168</t>
  </si>
  <si>
    <t>URIBE URIBE</t>
  </si>
  <si>
    <t>EMPRESA DE SERVICIOS PUBLICOS DE BARICHARA S.A. E.S.P.</t>
  </si>
  <si>
    <t>PTAR BARICHARA</t>
  </si>
  <si>
    <t>BOSQUES DE LA CIRA</t>
  </si>
  <si>
    <t>ISLA DEL ZAPATO</t>
  </si>
  <si>
    <t>PLANTA DE TRATAMIENTO CONVENCIONAL</t>
  </si>
  <si>
    <t>PTAR CERRITO</t>
  </si>
  <si>
    <t xml:space="preserve">UNIDAD ADMINISTRADORA DE SERVICIOS PUBLICOS DE ACUEDUCTO ALCANTARILLADO Y ASEO DE CHARTA </t>
  </si>
  <si>
    <t>STAR CHARTA</t>
  </si>
  <si>
    <t>PLANTA DE TRATAMIENTO DE AGUAS RESIDUALES MUNICIPIO DE CHIPATÁ</t>
  </si>
  <si>
    <t>UNIDAD DE SERVICIOS PUBLICOS DOMICILIARIOS DEL MUNICIPIO DE COROMORO</t>
  </si>
  <si>
    <t>PTAR COROMORO</t>
  </si>
  <si>
    <t>PTAR CURITÍ</t>
  </si>
  <si>
    <t>EMPRESA COMUNITARIA AGUAS DE EL CARMEN ADMINSITRACION PUBLICA COOPERATIVA</t>
  </si>
  <si>
    <t>SITARFA</t>
  </si>
  <si>
    <t>ADMINSITRACION PUBLICA COOPERATIVA DEL MUNICIPIO DE ENCINO, SANTANDER</t>
  </si>
  <si>
    <t>PTAR ENCINO</t>
  </si>
  <si>
    <t>UNIDAD DE SERVICIOS PUBLICOS DE ENCISO</t>
  </si>
  <si>
    <t>PTAR ENCISO</t>
  </si>
  <si>
    <t>PTAR EL CARACOL</t>
  </si>
  <si>
    <t>GIRON, BUCARAMANGA, FLORIDABLANCA</t>
  </si>
  <si>
    <t>PTAR RÍOFRIO</t>
  </si>
  <si>
    <t>MUNICIPIO DE  GUAVATA</t>
  </si>
  <si>
    <t>STAR GUAVATÁ</t>
  </si>
  <si>
    <t>UNIDAD DE SERVICIOS PUBLICOS DOMICILIARIOS HATO SANTANDER</t>
  </si>
  <si>
    <t>PLANTA DE TRATAMIENTO DE AGUAS RESIDUALES PTAR</t>
  </si>
  <si>
    <t>ADMINSITRACION PUBLICA COOPERATIVA DEL MUNICIPIO DE LANDAZURI</t>
  </si>
  <si>
    <t>STAR LANDÁZURI 1</t>
  </si>
  <si>
    <t>STAR LANDÁZURI 2</t>
  </si>
  <si>
    <t>UNIDAD ADMINISTRADORA DE SERVICIOS PUBLICOS DOMICILIARIOS DE ACUEDUCTO, ALCANTARILLADO Y ASEO DE LOS SANTOS</t>
  </si>
  <si>
    <t>STAR LOS SANTOS</t>
  </si>
  <si>
    <t>PTAR OCAMONTE</t>
  </si>
  <si>
    <t>STAR PALMAR</t>
  </si>
  <si>
    <t>PTAR CONVENCIONAL PALMAS DEL S3440</t>
  </si>
  <si>
    <t>PTAR PARAMO</t>
  </si>
  <si>
    <t>PTAR LA DIVA</t>
  </si>
  <si>
    <t>NORTE, PREDIO 3242</t>
  </si>
  <si>
    <t>SUR, LA PINCHOTA 3241</t>
  </si>
  <si>
    <t>PTAR PUENTE NACIONAL</t>
  </si>
  <si>
    <t>PTAR PUERTO WILCHES</t>
  </si>
  <si>
    <t xml:space="preserve">UNIDAD DE SERVICIOS PUBLICOS DE SAN ANDRES SANTANDER </t>
  </si>
  <si>
    <t>PTAR CASCO URBANO SAN ANDRES</t>
  </si>
  <si>
    <t>STAR SAN JOAQUIN</t>
  </si>
  <si>
    <t>STAR SURATA</t>
  </si>
  <si>
    <t>EMPRESA DE SERVICIOS PUBLICOS DEL VALLE DE SAN JOSE S.A - E.S.P</t>
  </si>
  <si>
    <t>STAR VALLE DE SAN JOSÉ</t>
  </si>
  <si>
    <t>UNIDAD ADMINISTRADORA DE LOS SERVICIOS PUBLICOS DE ACUEDUCTO, ALCANTARILLADO Y ASEO DEL MUNICIPIO VALLE  DE SAN JOSE</t>
  </si>
  <si>
    <t>PTAR VALLE 1977</t>
  </si>
  <si>
    <t>CONVENCIONAL</t>
  </si>
  <si>
    <t>PTAR CAIMITO</t>
  </si>
  <si>
    <t>EMPRESA MUNICIPAL DE ACUEDUCTO ALCANTARILLADO Y ASEO DEL MUNICIPIO DE CHALAN
SA ESP</t>
  </si>
  <si>
    <t>STAR CHALÁN 1</t>
  </si>
  <si>
    <t xml:space="preserve">EMPRESA DE ACUEDUCTO ALCANTARILLADO Y ASEO DEL MUNICIPIO DE CHALAN SA ESP </t>
  </si>
  <si>
    <t>STAR CHALÁN 2</t>
  </si>
  <si>
    <t>EMPRESA MUNICIPAL DE ACUEDUCTO, ALCANTARILLADO Y ASEO DEL MUNICIPIO DE
COLOSO SUCRE S.A. E.S.P.</t>
  </si>
  <si>
    <t>STAR COLOSO</t>
  </si>
  <si>
    <t>STAR COVEÑAS</t>
  </si>
  <si>
    <t>STAR EL ROBLE</t>
  </si>
  <si>
    <t>STAR GALERAS</t>
  </si>
  <si>
    <t>EMPRESA MUNICIPAL DE ACUEDUCTO, ALCANTARILLADO Y ASEO DE LA UNION SUCRE SA ESP – UNION AAA SA ESP</t>
  </si>
  <si>
    <t>STAR LOS PALMITOS</t>
  </si>
  <si>
    <t>COOPERATIVA DE ACUEDUCTO, ALCANTARRILLADO Y ASEO DE MAJAGUAL E.S.P.</t>
  </si>
  <si>
    <t>STAR MAJAGUAL</t>
  </si>
  <si>
    <t>STAR OVEJAS</t>
  </si>
  <si>
    <t>STAR PALMITO</t>
  </si>
  <si>
    <t>ST SAN JUAN DE BETULIA</t>
  </si>
  <si>
    <t>STAR SAN MARCOS</t>
  </si>
  <si>
    <t>SOCIEDAD DE ACUEDUCTO ALCANTARILLADO Y ASEO DEL NORTE SAS E.S.P TRIPLE A DEL NORTE SAS ESP</t>
  </si>
  <si>
    <t>STAR SAN ONOFRE- LAGUNAS</t>
  </si>
  <si>
    <t>STAR SAN PEDRO</t>
  </si>
  <si>
    <t>MUNICIPIO DE TOLU</t>
  </si>
  <si>
    <t>PTAR TOLÚ</t>
  </si>
  <si>
    <t>STAR DE SINCELEJO</t>
  </si>
  <si>
    <t>EMPRESA OFICIAL DE ACUEDUCTO ALCANTARILLADO Y ASEO DEL MUNICIPIO DE TOLU VIEJO SA ESP</t>
  </si>
  <si>
    <t>STAR TOLÚ VIEJO</t>
  </si>
  <si>
    <t>PTAR</t>
  </si>
  <si>
    <t>PTAR ALPUJARRA LAGUNAS</t>
  </si>
  <si>
    <t>LUIS CARLOS GALÁN</t>
  </si>
  <si>
    <t>JUANA MOYA</t>
  </si>
  <si>
    <t>SANTA LUCÍA</t>
  </si>
  <si>
    <t xml:space="preserve">OFICINA DE SERVICIOS PUBLICOS DEL MUNICIPIO DE ANZOATEGUI </t>
  </si>
  <si>
    <t>STAR ANZOATEGUI</t>
  </si>
  <si>
    <t>EMPRESA DE SERVICIOS PUBLICOS DOMICILIARIOS DE ACUEDUCTO, ALCANTARILLADO Y ASEO DE ARMERO GUAYABAL S.A. E.S.P.</t>
  </si>
  <si>
    <t>STAR ARMERO GUAYABAL</t>
  </si>
  <si>
    <t>EMPRESA DE DISTRIBUCION DE AGUA POTABLE, ALCANTARILLADO Y ASEO DEL CARMEN DE APICALA S.A.  E.S.P. OFICIAL</t>
  </si>
  <si>
    <t>STAR CARMEN DE APICALÁ</t>
  </si>
  <si>
    <t>SECTOR EL PUENTE</t>
  </si>
  <si>
    <t>STAR COELLO NEGUACHE</t>
  </si>
  <si>
    <t>STAR COYAIMA</t>
  </si>
  <si>
    <t>PTAR SECTOR TRES ESQUINAS</t>
  </si>
  <si>
    <t>PTARD ESPINAL</t>
  </si>
  <si>
    <t>PTAR CONDOMINIO SANTA ANA</t>
  </si>
  <si>
    <t>LAGUNAS DE OXIDACIÓN SECTOR ALFONSO LÓPEZ</t>
  </si>
  <si>
    <t>EL PALMAR</t>
  </si>
  <si>
    <t>CORPORACION FRESNENSE DE OBRAS SANITARIAS</t>
  </si>
  <si>
    <t>EMPRESA DE SERVICIOS PUBLICOS DE ACUEDUCTO ALCANTARILLADO Y ASEO DEL GUAMO-TOLIMA E.S.P.</t>
  </si>
  <si>
    <t>PTAR SUBSISTEMA LEMAYA 917</t>
  </si>
  <si>
    <t>IDEMA EL PLACER</t>
  </si>
  <si>
    <t>BRASILIA</t>
  </si>
  <si>
    <t>PTAR TEJAR</t>
  </si>
  <si>
    <t>PTAR LAS AMÉRICAS</t>
  </si>
  <si>
    <t>PTAR COMFENALCO</t>
  </si>
  <si>
    <t>MUNICIPIO DE IBAGUE</t>
  </si>
  <si>
    <t>JUNTAS</t>
  </si>
  <si>
    <t>PASTALES</t>
  </si>
  <si>
    <t>TOCHE</t>
  </si>
  <si>
    <t>PTAR CONVENCIONAL</t>
  </si>
  <si>
    <t>EMPRESA DE SERVICIOS PUBLICOS DE LERIDA</t>
  </si>
  <si>
    <t>PTAR LERIDA</t>
  </si>
  <si>
    <t>EMPRESA DE SERVICIOS PUBLICOS DE ACUEDUCTO ALCANTARILLADO Y ASEO DEL LIBANO E.S.P</t>
  </si>
  <si>
    <t>PTAR SAN JUAN</t>
  </si>
  <si>
    <t>MUNICIPIO DE MARIQUITA</t>
  </si>
  <si>
    <t>MUTIS</t>
  </si>
  <si>
    <t>PTAR MURILLO</t>
  </si>
  <si>
    <t>MUNICIPIO DE NATAGAIMA</t>
  </si>
  <si>
    <t>PTAR MUNICIPAL</t>
  </si>
  <si>
    <t>MUNICIPIO DE PIEDRAS</t>
  </si>
  <si>
    <t xml:space="preserve">PARADERO CHIPALO </t>
  </si>
  <si>
    <t>GUATAQUISITO</t>
  </si>
  <si>
    <t xml:space="preserve">VDA CHICALA </t>
  </si>
  <si>
    <t xml:space="preserve">DOIMA </t>
  </si>
  <si>
    <t>MANGA LA CEIBA</t>
  </si>
  <si>
    <t xml:space="preserve">EMPRESA DE SERVICIOS PUBLICOS DE PRADO S.A. E.S.P. </t>
  </si>
  <si>
    <t>PTAR PRADO</t>
  </si>
  <si>
    <t>EMPRESA DE SERVICIOS PUBLICOS DE ACUEDUCTO ALCANTARILLADO Y ASEO DE PURIFICACION TOLIMA E.S.P.</t>
  </si>
  <si>
    <t>CAMILO TORRES</t>
  </si>
  <si>
    <t>EL HOBO SECTOR BAURA</t>
  </si>
  <si>
    <t>MUNICIPIO DE PURIFICACION</t>
  </si>
  <si>
    <t>CHENCHE</t>
  </si>
  <si>
    <t>PTARD SECTOR LAS PALMAS</t>
  </si>
  <si>
    <t>EMPRESA DE SERVICIOS PUBLICOS DE SALDAÑA S.A. E.S.P.</t>
  </si>
  <si>
    <t>STAR SALDAÑA</t>
  </si>
  <si>
    <t>PTAR SAN ANTONIO</t>
  </si>
  <si>
    <t>STAR SAN LUIS</t>
  </si>
  <si>
    <t>PTAR SANTA ISABEL</t>
  </si>
  <si>
    <t>E.R.A.S.B.S S.A.S. E.S.P.</t>
  </si>
  <si>
    <t>ADMINSITRACION PUBLICA COOPERATIVA EMPRESA DE SERVICIOS PUBLICOS DEL VALLE E.S.P.</t>
  </si>
  <si>
    <t>VAU VALLE DE SA JUAN</t>
  </si>
  <si>
    <t>PTAR VENADILLO</t>
  </si>
  <si>
    <t xml:space="preserve">ALCALDIA MUNICIPAL DE VILLARRICA </t>
  </si>
  <si>
    <t xml:space="preserve">CENTRO POBLADO LOS ANDES PREDIOS DE EVA MORENO </t>
  </si>
  <si>
    <t>CENTRO POBLADO LOS ANDES PREDIOS DE DAVID CANTE</t>
  </si>
  <si>
    <t>PTAR CORREGIMIENTO DE GRAMALOTE</t>
  </si>
  <si>
    <t>EMPRESAS PUBLICAS DE CAICEDONIA E.S.P</t>
  </si>
  <si>
    <t>LA CAMELIA</t>
  </si>
  <si>
    <t>LAS CARMELITAS</t>
  </si>
  <si>
    <t>SANTIAGO DE CALI</t>
  </si>
  <si>
    <t>EMPRESAS MUNICIPALES DE CALI E.I.C.E E.S.P</t>
  </si>
  <si>
    <t>PTAR CAÑAVERALEJO</t>
  </si>
  <si>
    <t>PTAR EL CANEY LA RIVERA</t>
  </si>
  <si>
    <t>PTAR LOS MANGOS</t>
  </si>
  <si>
    <t>ACUABUITRERA CALI ESP</t>
  </si>
  <si>
    <t>PLAN CABECERA</t>
  </si>
  <si>
    <t>PTAR CALIMA EL DARIÉN</t>
  </si>
  <si>
    <t>AQUASERVICIOS S.A. E.S.P.</t>
  </si>
  <si>
    <t>POBLADO CAMPESTRE PTAR CANDELARIA AQUASERVICIOS</t>
  </si>
  <si>
    <t>LAGUNA DE OXIDACIÓN ZARAGOZA</t>
  </si>
  <si>
    <t>GUAYABAL</t>
  </si>
  <si>
    <t>CASIERRA</t>
  </si>
  <si>
    <t>SOCIEDAD DE ACUEDUCTOS Y ALCANTARILLADOS DEL VALLE DEL CAUCA S.A. E.S.P.</t>
  </si>
  <si>
    <t>STAR GINEBRA</t>
  </si>
  <si>
    <t>CENTRO POBLADO VILLA VANEGAS</t>
  </si>
  <si>
    <t>STAR GUACARI</t>
  </si>
  <si>
    <t>PTAR TERRANOVA SERVICIOS 1876</t>
  </si>
  <si>
    <t>PTAR ACUASUR S.A ESP</t>
  </si>
  <si>
    <t>FONTANA S.A. E.S.P.</t>
  </si>
  <si>
    <t>FONTANA S.A E.S.P</t>
  </si>
  <si>
    <t>STAR LA UNION</t>
  </si>
  <si>
    <t>COMPAÑIA DE SERVICIOS BASICOS DE COLOMBIA S.A. E.S.P</t>
  </si>
  <si>
    <t>PTAR DE CIUDAD DEL CAMPO-JUANCHITO</t>
  </si>
  <si>
    <t>MUNICIPIO DE PRADERA</t>
  </si>
  <si>
    <t>PTAR PRADERA</t>
  </si>
  <si>
    <t>MUNICIPIO DE RESTREPO</t>
  </si>
  <si>
    <t>STAR RESTREPO</t>
  </si>
  <si>
    <t>MUNICIPIO DE RIOFRIO</t>
  </si>
  <si>
    <t>PTAR RIOFRIO</t>
  </si>
  <si>
    <t>STAR ROLDANILLO</t>
  </si>
  <si>
    <t>STAR TORO</t>
  </si>
  <si>
    <t>PTAR TULUA</t>
  </si>
  <si>
    <t>SERVIULLOA ESP SA</t>
  </si>
  <si>
    <t>STAR ULLOA</t>
  </si>
  <si>
    <t>PTAR EL OASIS</t>
  </si>
  <si>
    <t>ALCALDIA MUNICIPAL DE CARURU - VAUPES</t>
  </si>
  <si>
    <t>STAR CARURU</t>
  </si>
  <si>
    <t>PTAR MITU</t>
  </si>
  <si>
    <t>STAR TARAIRA</t>
  </si>
  <si>
    <t xml:space="preserve">ANAEROBICA BIODIGESTORA </t>
  </si>
  <si>
    <t>MUNICIPIO DE PUERTO CARREÑO</t>
  </si>
  <si>
    <t>STAR PUERTO CARREÑO</t>
  </si>
  <si>
    <t>Nombre del prestador</t>
  </si>
  <si>
    <t>Caudal depurado de aguas residuales 
Año 2020 (L/s)</t>
  </si>
  <si>
    <t>Nombre del sistema de tratamiento de aguas residuales</t>
  </si>
  <si>
    <t>BOGOTA</t>
  </si>
  <si>
    <t>PTAR SALITRE</t>
  </si>
  <si>
    <t>PTAR AGUAS CLARAS</t>
  </si>
  <si>
    <t>EMPRESA DE SERVICIOS PUBLICOS DEL DISTRITO DE SANTA MARTA E.S.P. ESSMAR E.S.P.</t>
  </si>
  <si>
    <t>EL MATADERO</t>
  </si>
  <si>
    <t>STAR EMCODAZZI</t>
  </si>
  <si>
    <t>PTAR ACACIAS</t>
  </si>
  <si>
    <t>OPERADORES DE SERVICIOS DE LA SIERRA S.A.S  E.S.P</t>
  </si>
  <si>
    <t>LAGUNAS DE OXIDACION</t>
  </si>
  <si>
    <t>PTAR CHIA I</t>
  </si>
  <si>
    <t>PTAR MARGEN IZQUIERDA</t>
  </si>
  <si>
    <t>EMPRESAS PUBLICAS DE RIONEGRO S.A.S  E.S.P.</t>
  </si>
  <si>
    <t>STAR RIONEGRO - PTAR Tranvia</t>
  </si>
  <si>
    <t>UNIAGUAS S.A. ESP - 48244 AQUALIA LATINOAMERICA S.A. E.S.P.</t>
  </si>
  <si>
    <t>BOSQUES DE BARAJI - LAGUNA ALPUJARRAS</t>
  </si>
  <si>
    <t>LAGUNA LIMONCITO</t>
  </si>
  <si>
    <t xml:space="preserve">LAGUNAS DE OXIDACION LAS YUQUITAS </t>
  </si>
  <si>
    <t>LAGUNA CIENAGA DE ORO</t>
  </si>
  <si>
    <t xml:space="preserve">PLANTA DE TRATAMIENTO AGUAS RESIDUALES </t>
  </si>
  <si>
    <t>PTAR CHOCONTA</t>
  </si>
  <si>
    <t>EL PUENTE</t>
  </si>
  <si>
    <t>PTAR  CORINTO</t>
  </si>
  <si>
    <t>TRATAMIENTO DE AGUAS RESIDUALES</t>
  </si>
  <si>
    <t>PTAR LAS AMERICAS</t>
  </si>
  <si>
    <t>PTAR UBATE</t>
  </si>
  <si>
    <t>PTAR DONMATIAS</t>
  </si>
  <si>
    <t>LAGUNA DE OXIDACION SAN ALBERTO</t>
  </si>
  <si>
    <t>LOS PATOS</t>
  </si>
  <si>
    <t>AGUAS DEL SINU S.A E.S.P - 48244 AQUALIA LATINOAMERICA S.A. E.S.P.</t>
  </si>
  <si>
    <t>STAR DEL MUNICIPIO DE PURISIMA LAGUNAS DE ESTABILIZACION</t>
  </si>
  <si>
    <t>PTAR CIUDAD BOLIVAR</t>
  </si>
  <si>
    <t>VERGANZO</t>
  </si>
  <si>
    <t>PTAR JARDIN</t>
  </si>
  <si>
    <t>STAR DEL MUNICIPIO DE SAN ANDRES DE SOTAVENTO LAGUNAS DE ESTABILIZACION</t>
  </si>
  <si>
    <t>N. DE SANTANDER</t>
  </si>
  <si>
    <t>STAR DEL MUNICIPIO DE CHIMA LAGUNAS DE OXIDACION</t>
  </si>
  <si>
    <t>PTAR TEBAIDA</t>
  </si>
  <si>
    <t>LAGUNA DE OXIDACION</t>
  </si>
  <si>
    <t>4113</t>
  </si>
  <si>
    <t>QUEBRADA CHIMBAYACO</t>
  </si>
  <si>
    <t>Ptar circuito 1</t>
  </si>
  <si>
    <t>STAR DEL MUNICIPIO DE SAN ANTERO LAGUNA DE OXIDACION</t>
  </si>
  <si>
    <t>PTAR TARQUI -ZAPATERO</t>
  </si>
  <si>
    <t>PTAR SECTOR CENTRAL</t>
  </si>
  <si>
    <t>RINCON GRANDE - TRINIDAD</t>
  </si>
  <si>
    <t>PTAR CALOTO 1857</t>
  </si>
  <si>
    <t>PTAR SALENTO</t>
  </si>
  <si>
    <t>REACTORES ANAEROBICOS - FILTROS MULTICAPA - DESINFECCION (PEC 2020)</t>
  </si>
  <si>
    <t>PLANTA DE TRATAMIENTO DE AGUAS RESIDUALES</t>
  </si>
  <si>
    <t>PTAR SANTA ANA</t>
  </si>
  <si>
    <t>CANAVITA</t>
  </si>
  <si>
    <t>EDAR USIACURI</t>
  </si>
  <si>
    <t>LAGUNAS</t>
  </si>
  <si>
    <t>PTAR MUNICIPIO BETULIA</t>
  </si>
  <si>
    <t>PTAR CIUDAD COUNTRY</t>
  </si>
  <si>
    <t>NORTE, PREDIO3242</t>
  </si>
  <si>
    <t>PTAR JULIAN POLANIA 1</t>
  </si>
  <si>
    <t>NORTE, PREDIO</t>
  </si>
  <si>
    <t>PTAR LOS VIVAS</t>
  </si>
  <si>
    <t>PTAR LA FUENTE</t>
  </si>
  <si>
    <t>PTAR Capellanía - Rincón Santo</t>
  </si>
  <si>
    <t>LAGUNA MANDALAY</t>
  </si>
  <si>
    <t>YALI SUR</t>
  </si>
  <si>
    <t>YALI NORTE</t>
  </si>
  <si>
    <t>STAR PUEBLO TAPAO</t>
  </si>
  <si>
    <t>PTAR Tarragona</t>
  </si>
  <si>
    <t>Ptar circuito 6</t>
  </si>
  <si>
    <t>PTAR Mora Verde</t>
  </si>
  <si>
    <t>PTAR LA CHUCUA</t>
  </si>
  <si>
    <t>CUJACO</t>
  </si>
  <si>
    <t>SAN JUAN</t>
  </si>
  <si>
    <t>MANZANO</t>
  </si>
  <si>
    <t xml:space="preserve">Ptar circuito 2 </t>
  </si>
  <si>
    <t>STAR MERCAR</t>
  </si>
  <si>
    <t>PTAR SECTOR PENITAS</t>
  </si>
  <si>
    <t>MONTELLANO</t>
  </si>
  <si>
    <t>PTAR Reserva de Mora Verde</t>
  </si>
  <si>
    <t>STAR CAMA JUNIOR</t>
  </si>
  <si>
    <t>PTAR URRAO</t>
  </si>
  <si>
    <t>PORVENIR RIO- LODOS ACTIVADOS</t>
  </si>
  <si>
    <t>PTAR SANTA MARIA</t>
  </si>
  <si>
    <t>PTAR COLPAPEL</t>
  </si>
  <si>
    <t>SISTEMA DE TRATAMIENTO ARU</t>
  </si>
  <si>
    <t>SOCIEDAD DE ACUEDUCTO ALCANTARILLADO Y ASEO DEL NORTE SAS E.S.P</t>
  </si>
  <si>
    <t>LAGUNAS DE OXIDACION MONSERRATE MUNICIPIO DE ARAUCA</t>
  </si>
  <si>
    <t xml:space="preserve">PTAR CHIQUINQUIRA </t>
  </si>
  <si>
    <t>ZIPAQUIRÁ</t>
  </si>
  <si>
    <t>LAGUNA ESTABILIZACION CAB MCPAL VILLANUEVA</t>
  </si>
  <si>
    <t>LAGUNA ESTABILIZACION CAB MCPAL SAN JUAN DEL CESAR</t>
  </si>
  <si>
    <t>LAGUNA ESTABILIZACION CAB MCPAL FONS-DISTRACCION</t>
  </si>
  <si>
    <t>LAGUNA ESTABILIZACION CAB MCPAL EL MOLINO</t>
  </si>
  <si>
    <t>LAGU ESTABILIZACION CORREG BUENA VISTA</t>
  </si>
  <si>
    <t>STAR Barrancas</t>
  </si>
  <si>
    <t>LAGUNA ESTABILIZACION CAB MCPAL HATONUEVO</t>
  </si>
  <si>
    <t>Cabecera Municipal</t>
  </si>
  <si>
    <t xml:space="preserve">Código DANE </t>
  </si>
  <si>
    <t>Tipo de prestador (Más de 2500, hasta 2500, MPD Más de 2500)</t>
  </si>
  <si>
    <t>STAR (Urbano-Rural)</t>
  </si>
  <si>
    <t>Nombre del sistema de tratamiento</t>
  </si>
  <si>
    <t>Tipo de tratamiento : preliminar, scundario, terciario</t>
  </si>
  <si>
    <t>Tecnologías de los componentes del sistema</t>
  </si>
  <si>
    <t>HASTA 2500 SUSCRIPTORES</t>
  </si>
  <si>
    <t>URBANO</t>
  </si>
  <si>
    <t>SECUNDARIO</t>
  </si>
  <si>
    <t>CRIBADO,DESARENADORES,TANQUE IMHOFF, FILTRO ANAEROBIO DE FLUJO ASCENDENTE –FAFA, LECHOS DE SECADO</t>
  </si>
  <si>
    <t>CRIBADO, TANQUE IMHOFF, FILTRO ANAEROBIO DE FLUJO ASCENDENTE –FAFA, LECHOS DE SECADO</t>
  </si>
  <si>
    <t>MAS DE 2500 SUSCRIPTORES</t>
  </si>
  <si>
    <t>PTAR PRINCIPAL AMAGA</t>
  </si>
  <si>
    <t>PRIMARIO</t>
  </si>
  <si>
    <t>CANAL DE ENTRADA, DOS REJILLAS DE CRIBADO, DOS DESARENADORES, CANALETA PARSHALL, TRES TANQUES IMHOFF, SEIS LECHOS INTERMITENTES.</t>
  </si>
  <si>
    <t>CAMARA DE ENTRADA, REJILLAS DE CRIBADO GRUESO, DOS DESARENADORES, CANALETA PARSHALL, POZO DE SUCCION, REACTOR UASB CON 4 UNIDADES, DOS FAFA, UN FILTRO PERCOLADOR, CUATRO LECHOS DE SECADO</t>
  </si>
  <si>
    <t>REJILLAS, DESARENACION, REACTORES ANAEROBIOS, ESTABILIZACION DE LODOS</t>
  </si>
  <si>
    <t>CRIBADO, DOS UNIDADES DE DESARENADORES, CANALETA PARSHALL, REACTOR BIOLOGICO TIPO UASB, CUATRO UNIDADES DE LECHOS, FILTRANTES Y CUATRO UNIDADES DE LECHOS DE SECADO</t>
  </si>
  <si>
    <t>PTARSECUNDARIO</t>
  </si>
  <si>
    <t>SISTEMA DE TRATAMIENTO COMPACTO TIPO FAFA</t>
  </si>
  <si>
    <t>DESARENADOR, CANALETA DE DISTRIBUCION, CRIBADO, REACTOR BIOLOGICO, LECHO BIOLOGICO, FLOCULADOR, SEDIMENTADOR, CAMARA DE DESINFECCION.</t>
  </si>
  <si>
    <t xml:space="preserve">CAMARA DE AQUIETAMIENTO,  CANALETA PARSHALL, LAGUNA,   ESTRUCTURA DE SALIDA                                           </t>
  </si>
  <si>
    <t>REJILLAS PRINCIPALES, RASTRILLO MECANICO, REJILLAS SECUNDARIAS, SEIS DESARENADORES, CUATRO SEDIMENTADORES PRIMARIOS, CUATRO TANQUES DE AIREACION DE LODOS (REACTORES), CUATRO SEDIMENTADORES SECUNDARIOS, TANQUES DE AIREACION, TANQUES ESPESADORES DE LODOS, MAQUINAS CENTRIFUGAS, SEIS DIGESTORES ANAEROBIOS, PLANTA DE SECADO TERMICO DE LODOS, TRES TANQUES PARA ALMACENAMIENTO DE GAS, ESTRUCTURAS DE BY-PASS PARA LAS LABORES DE OPERACION Y MANTENIMIENTO DE LAS UNIDADES, SISTEMA DE CONTROL DE OLORES (TODO EL AIRE AL INTERIOR DE LOS EDIFICIOS ES SUCCIONADO Y SERA TRATADO CON ACIDO SULFURICO Y SODA CAUSTICA PARA LA REMOCION DEL OLOR).</t>
  </si>
  <si>
    <t>canal de entrada, un aliviadero de excesos, dos rejillas de cribado, dos desarenadores alternos, una canaleta Parshall, un sedimentador de flujo ascendente, un digestor de lodos (UASB), disipador de gas metano, lechos de secado y emisario final</t>
  </si>
  <si>
    <t>canal de entrada con tabiques, aliviadero, dos rejillas de cribado, dos desarenadores alternos, canaleta Parshall con regleta, dos sedimentadores aerobios de flujo ascendente, dos filtros anaerobios de flujo ascendente-FAFA, un digestor de lodos (UASB), disipador de gas metano operativo las 24 horas del dIa, 4 lechos de secado y emisario final.
canal de entrada con
tabiques para disipar la energIa cinEtica con la que ingresa el agua a la planta, un aliviadero de
excesos, dos rejillas de cribado, dos desarenadores alternos, una canaleta Parshall en la cual
realizan el aforo del caudal con regleta 3 veces por semana, dos sedimentadores aerobios de
flujo ascendente, dos filtros anaerobios de flujo ascendente-FAFA, un digestor de lodos (UASB),
disipador de gas metano operativo las 24 horas del dIa, 4 lechos de secado y emisario final.</t>
  </si>
  <si>
    <t>PTAR CACERES</t>
  </si>
  <si>
    <t>canal de ingreso con rejillas, canales desarenadores (2), By pass para excesos tanque Imhoff y Filtros FAFA</t>
  </si>
  <si>
    <t>CANAL DE ENTRADA, CRIBADO, TANQUE SEPTICO, FAFA</t>
  </si>
  <si>
    <t>CANAL DE ENTRADA, TANQUE SEPTICO Y FAFA</t>
  </si>
  <si>
    <t>CANAL DE ENTRADA, CRIBADO, DESARENAOR, TRAMPA DE GRASAS, FAFA, DIGESTOR DE LODOS TIPO AUSB, QUEMADOR DE GASES, LECHOS DE SECADO</t>
  </si>
  <si>
    <t>PTARD CUIDAD BOLIVAR</t>
  </si>
  <si>
    <t>REJILLAS, DESARENADORES, TRAMPA
DE GRASA, SEDIMENTADORES, TRATAMIENTO
DE LODOS (UASB, LECHOS DE SECADO)</t>
  </si>
  <si>
    <t xml:space="preserve">un canal de entrada con tabiques de impacto como disipadores de energIa, un bypass, dos rejillas de cribado, dos desarenadores, canaleta parshall con regleta en buen estado como Sistema de aforo, dos trampas de grasa y dos sedimentadores de flujo ascendente; luego el efluente es vertido mediante un canal de descarga.                                                                                                                        
Para el tratamiento de lodos utilizan un digestor tipo UASB que posee una estructura para la quema de biogAs, sin embargo esta no se encuentra en funcionamiento.  El manejo y estabilizaciOn de lodos se realiza mediante tres lechos de secado. 
</t>
  </si>
  <si>
    <t xml:space="preserve">PTAR MPIO CONCEPCION
</t>
  </si>
  <si>
    <t>Canal de entrada, bypass, dos rejillas de cribado, dos desarenadores y dos lagunas facultativas. El manejo de lodos se realiza mediante un lecho de secado.</t>
  </si>
  <si>
    <t>CAMARADE ENTRADA, VERTEDERO DE EXCESOS, REJILLAS DE CRIBADO, DESARENADOR, ATRAPAFIBRA, CANALETA PARSHALL, TANQUE IMHOFF, FILTROS DE FLUHO ASCENDENTE, LECHOS DE SECADO</t>
  </si>
  <si>
    <t>DESARENADOR, CRIBADO, BIODIGESTOR, FAFA</t>
  </si>
  <si>
    <t>PTAR DON MATIAS</t>
  </si>
  <si>
    <t>CRIBADO, DESARENADORES, SEDIMENTADORES, REACTOR ANAEROBICO DE FLUJO ASCENDENTE - RAFA Y LECHOS DE SECADO</t>
  </si>
  <si>
    <t>CASETA DE BOMBEO, CANAL DE ENTRA 
CON REJAS, O TAMICES PARA LA RECOLECCION DE SOLIDOS Y DESARENADOR DE FLUJO HOROZONTAL, 2 BIOGESTORES Y 2 FAFA, EN SERIE  LECHOS DE SECADO DE LODOS, CON RECIRCULACION DE SU EFLUENTE A LA ESTACION DE BOMBEO.</t>
  </si>
  <si>
    <t>SISTEMA DE BOMBEO, 3 DESARENADORES, TRAMPA DE GRASAS, CANALETA PARSHALL, 2 MODULOS DE SEDIMENTADORES DE ALTA TASA, DIGESTOR DE LODOS, REACTOR UASB, 4 MODULOS DE LECHOS DE SECADO, SE ESTA IMPLEMENTANDO UN FAFA</t>
  </si>
  <si>
    <t>cribado y desarenador, canaleta parshall, sedimentador de alta tasa, Filtro Anaerobio de Flujo ascendente - FAFA, digestor de lodos tipo UASB y lechos de secado</t>
  </si>
  <si>
    <t>CANAL DE ENTRADA, ESTRUCTURA DE ALIVIO,
REJILLA, DESARENADORES,
CANALETA PARSHALL, TRAMPA DE GRASAS, 
ESTRUCTURA DE ALIVIO DE LA TRAMPA DE GRASAS , 
SEDIMENTADORES PRIMARIOS, FILTROS ANAEROBIOS DE FLUJO ASCENDENTE - FAFA, 
DIGESTOR UASB, 
LECHOS DE SECADO,
QUEMADOR DE GAS.</t>
  </si>
  <si>
    <t>PLANTA DE TRATAMIENTO DE AGUA RESIDUAL
LAGUNA DE OXIDACION</t>
  </si>
  <si>
    <t>REJILLAS GRUESAS, DESARENADOR LAGUNA DE OXIDACION</t>
  </si>
  <si>
    <t xml:space="preserve">CANAL DE ENTRADA, BYPASS, REJILLAS DE CRIBADO, DESARENADORES, CANALETA PARSHALL, TRAMPAS DE GRASA Y SEDIMENTADORES DE FLUJO ASCENDENTE, FILTRO ANAEROBIO DE FLUJO ASCENDENTE –FAFA-, DIGESTOR DE LODOS TIPO UASB, LECHOS DE SECADO. 
</t>
  </si>
  <si>
    <t>SISTEMA DE BOMBEO, 3 DESARENADORES, CANALETA PARSHALL, 2 MODULOS DE SEDIMENTADORES DE ALTA TASA, DIGESTOR DE LODOS, 6 MODULOS DE LECHOS DE SECADO</t>
  </si>
  <si>
    <t>PTAR GUATAPE</t>
  </si>
  <si>
    <t>CANAL DE ENTRADA, REJILLAS, DESRENADORES, TRAMPA DE GRASAS, SEDIMENTADORES, DIGESTOR UASB, LECHOS DE SECADO.</t>
  </si>
  <si>
    <t>SISTEMA DE CRIBADO, EQUIPOS DE BOMBEO, DESARENADORES, SEDIMENTADORES PRIMARIOS, TANQUES DE AIREACION, SEDIMENTADORES SECUNDARIOS, ESPESADORES DE LODOS, DIGESTORES ANAEROBICOS, DESHIDRATACION DE LODOS, ALMACENAMIENTO Y GENERACION DE BIOGAS Y UN SISTEMA DE CONTROL DE OLORES.</t>
  </si>
  <si>
    <t>PTARD JARDIN</t>
  </si>
  <si>
    <t>REJILLAS, DESARENADORES, TRAMPA DE GRASA, SEDIMENTADORES, TRATAMIENTO DE LODOS (UASB, LECHOS DE SECADO)</t>
  </si>
  <si>
    <t>PTAR JERICO PRINCIPAL</t>
  </si>
  <si>
    <t>CRIBADO, DESARENADOR, TANQUE IMHOFF, LECHOS DE SECADO, QUEMADOR, FAFA</t>
  </si>
  <si>
    <t>RURAL</t>
  </si>
  <si>
    <t>PTAR JERICO CASTALIA</t>
  </si>
  <si>
    <t>DESARENADOR, TRAMPA GRASAS, FAFA</t>
  </si>
  <si>
    <t>PTAR JERICO LA BOMBA</t>
  </si>
  <si>
    <t>TRATAMIENTO PRELIMINAR, 2 LAGUNAS ANAEROBICAS Y LAGUNA FACULTATIVA</t>
  </si>
  <si>
    <t>cribado, desarenadores, sedimentadores y canaleta parshall, seguido de dos lagunas facultativas</t>
  </si>
  <si>
    <t>TRAMPAS DE GRASA</t>
  </si>
  <si>
    <t xml:space="preserve">RURAL </t>
  </si>
  <si>
    <t>FILTRO ANAEROBICO, LAGUNA DE OXIDACION</t>
  </si>
  <si>
    <t xml:space="preserve">SECUNDARIO </t>
  </si>
  <si>
    <t>SEDIMENTADOR, FIELTRO ANAEROBIO DE FLUJO ASCENDENTE FAFA.</t>
  </si>
  <si>
    <t>LAGUNA DE OXIDACION MUNICIPIO NECOCLI, ANTIOQUIA</t>
  </si>
  <si>
    <t>REJILLAS GRUESAS, DESARENADOR, 
LAGUNA DE OXIDACION, LAGUNAS FACULTATIVAS</t>
  </si>
  <si>
    <t>TANQUE FAFA BARRIO 
LA PRIMAVERA</t>
  </si>
  <si>
    <t>FAFA</t>
  </si>
  <si>
    <t>CRIBADO, DESARENADOR DE FLUJO ASCENDENTE, FAFA Y UASB Y LECHOS DE SECADO</t>
  </si>
  <si>
    <t>CANALETA PARSHALL, 2 MODULOS DE SEDIMENTADORES DE ALTA TASA, DIGESTOR DE LODOS, 4 MODULOS DE LECHOS DE SECADO.
PEC 2018: Rejas  de  cribado,  desarenador,  trampas  de  grasa,  sedimentador, digestor  de  lodos  UASB y  lechosde  secado.</t>
  </si>
  <si>
    <t xml:space="preserve">TRATAMIENTO PRELIMINAR, TRATAMIENTO PRIMARIO Y TRATAMIENTO SECUNDARIO </t>
  </si>
  <si>
    <t>REJILLAS, FINAS, GRUESAS, DESARENADORES, LAGUNAS ANAEROBICAS, LAGUNAS FACULTATIVAS</t>
  </si>
  <si>
    <t xml:space="preserve">TANQUE IMHOFF. REJILLAS GRUESAS Y FINAS, DESARENADOR FILTRO FAFA. </t>
  </si>
  <si>
    <t>REJILLAS GRUESAS Y FINAS, 
DESARENADOR, FAFA, FILTROS DE
GRAVA, LECHOS DE SECADO.</t>
  </si>
  <si>
    <t>canaleta parshall, 2 canales de ingreso, desarenadores, sedimentadores, dos unidades de FAFA y un reactor biolOgico tipo UASB (No funciona quemador de gas), ademAs cuenta con adecuada estructura de lechos de secado</t>
  </si>
  <si>
    <t>LAGUNA DE OXIDACION MUNICIPIO DE PUERTO TRIUNFO</t>
  </si>
  <si>
    <t>CRIBADO DESARENADOR TRAMPA DE GRASAS SEDIMENTADOR LAGUNA DE OXIDACION, DIGESTOR DE LODOS Y LECHOS DE SECADO</t>
  </si>
  <si>
    <t xml:space="preserve">CAMARA DE DERIVACION PRINCIPAL, TANQUE DE IGUALACION, REJILLAS GRUESAS, DESARENADORES, CANALETA PARSHALL, AIREADORES,
SEDIMENTADORES FINALES, ESPESADORES Y LECHOS DE SECADO.
</t>
  </si>
  <si>
    <t>FILTRO ANAEROBIO DE FLUJO ASCENDENTE (FAFA)</t>
  </si>
  <si>
    <t>REJILLAS, DESARENADOR CICLONICO, REACTOR UASB
POO DE BOMBEO, IMPULSION, REJILLAS FINAS, DESARENADOR, REACTORES UASB</t>
  </si>
  <si>
    <t>ESTACION DE BOMBEO, DESARENADO, REACTOR BIOLOGICO, SEDIMENTADOR, ESPESADOR DE LODOS, FILTROPRENSA</t>
  </si>
  <si>
    <t xml:space="preserve">compuesta por un canal de entrada, bypass, dos rejillas de cribado, dos desarenadores, canaleta parshall con regleta en buen estado como Sistema de aforo, dos trampas de grasa y dos sedimentadores de alta tasa de flujo ascendente. Para el tratamiento y estabilizaciOn de lodos utilizan un digestor tipo UASB; que a la fecha no se encuentra en funcionamiento, porque segUn informa el prestador, el digestor no ha alcanzado el nivel necesario de lodos para realizar su funciOn, tiene cinco lechos de secado para el manejo de lodos, sin embargo, no las utilizan; ya que todos los lodos estAn Siendo utilizados para alimentar el Biodigestos, para la disposiciOn final cuentan con un canal de descarga que vierte al Rio San Carlos.
</t>
  </si>
  <si>
    <t>UNIDAD MUNICIPAL DE SERVICIOS PUBLICOS DOMICILIARIOS DE SAN FRANCISO-ANTIOQUIA</t>
  </si>
  <si>
    <t>compuesta por un canal de entrada, bypass, dos rejillas de cribado, dos desarenadores, trampa de grasa y un sedimentador de alta tasa de flujo ascendente. No cuenta con tratamiento SECUNDARIO. Para el manejo de lodos cuentan con 6 mOdulos los cuales no se encontraron en buen estado de operaciOn; para la disposiciOn final cuentan con un canal de descarga que vierte a la Quebrada La Tripa.</t>
  </si>
  <si>
    <t>EL CASCAJO6507</t>
  </si>
  <si>
    <t xml:space="preserve">canal de entrada, bypass, dos rejillas de cribado, dos desarenadores, trampa de grasa y un sedimentador de alta tasa de flujo ascendente.
Para el tratamiento SECUNDARIO utilizan un Filtro Anaerobio y por ultimo tiene un lecho de secado de 4 mOdulos de los cuales solamente uno estA en funcionamiento ya que los otros compartimentos no cuentan con la estructura adecuada, se hallan en ABANDONO; para la disposiciOn final cuentan con un canal de descarga que vierte a la Quebrada el Cascajo.
</t>
  </si>
  <si>
    <t>REJILLAS,FAFA. LECHOS DE SECADO</t>
  </si>
  <si>
    <t>UNIDAD MUNICIPAL DE SERVICIOS PUBLICOS DOMICILIARIOS DE SAN LUIS, ANTIOQUIA</t>
  </si>
  <si>
    <t xml:space="preserve">estA compuesta por un canal de entrada, dos rejillas de cribado, dos desarenadores, y un tanque Imhoff.
El tratamiento SECUNDARIO consta de un Filtro Anaerobio de Flujo ascendente –FAFA y para la disposiciOn final utilizan un canal de descarga en donde tienen vertedero rectangular que vierte al Rio DormilOn, el manejo de lodos la realizan mediante cuatro lechos de secado que durante la visita se pudo observar la falta de algunas tejas, dejando a la intemperie los lodos, generando una falla en su tratamiento y estabilizaciOn, sin embargo, el prestador informa que esto se debiO a fuertes vientos que se las llevaron hace ocho dIas.
</t>
  </si>
  <si>
    <t xml:space="preserve">compuesta por un canal de entrada, dos rejillas de cribado y un tanque sEptico.
El tratamiento SECUNDARIO lo realizan mediante un Filtro Anaerobio de Flujo ascendente –FAFA y para la disposiciOn final utilizan un canal de descarga que vierte a la quebrada la Cristalina. </t>
  </si>
  <si>
    <t>CAMARA DE ENTRADA, REJILLA DE CRIBADO GRUESO, DESARENADOR, CANALETA PARSHALL, CAMARA DE SUCCION, REACTOR UASB, 3 UNIDADES FAFA, LECHOS DE SECADO</t>
  </si>
  <si>
    <t>REJILLAS, POZO DE BOMBEO, LAGUNA FACULTATIVA, LAGUNAS ANAEROBICAS</t>
  </si>
  <si>
    <t>REJILLAS, TANQUE FAFA</t>
  </si>
  <si>
    <t>CANAL DE ENTRADA, ESTRUCTURA DE ALIVIO, REJILLA DE CRIBADO, DESARENADORES 2, CANALETA PARSHALL, FILTROS ANAEROBIOS DE FLUJO ASCENDENTE - FAFA 2, REACTORES ANAEROBIOS DE FLUJO ASCENDENTE - RAMFA, QUEMADOR DE GAS, LECHOS DE SECADO</t>
  </si>
  <si>
    <t>CAMARA  DE ENTRADA, REJILLA CRIBADO GRUESO, DESARENADOR, CANALETA PARSHALL, TANQUE IMHOFF, FILTRO ANAEROBICO DE FLUJO ASCENDENTE FAFA, LECHOS DE SECADO</t>
  </si>
  <si>
    <t>CANAL DE ENTRADA, REJILLAS, DESARENADOR, CANALETA PARSHALL, SEDIMENTADOR DE ALTA TASA, DIGESTOR DE LODOS, LECHO DE SECADO DE LODOS.</t>
  </si>
  <si>
    <t>PTAR URBANA SONSON</t>
  </si>
  <si>
    <t>CANAL DE ENTRADA, REJILLAS, DESARENADOR, CANALETA PARSHAL, REACTOR UASB, TRES REACRORES FAFA, LECHOS DE SECADO</t>
  </si>
  <si>
    <t>CANAL DE ENTRADA CON TABIQUES, ALIVIADERO DE EXCESOS, DOS REJILLAS DE CRIBADO, DOS DESARENADORES, CANALETA PARSHALL CON REGLETA, SEDIMENTADOR PRIMARIOS DE ALTA TASA, DOS FILTROS ANAEROBIOS DE FLUJO ASCENDENTE-FAFA, DIGESTOR DE LODOS TIPO UASB, LECHOS DE SECADO Y EMISARIO FINAL</t>
  </si>
  <si>
    <t>canal de entrada con tabiques para disipar la energIa cinEtica con la que ingresa el agua a la planta, un aliviadero de excesos, dos rejillas de cribado, dos desarenadores alternos, una canaleta Parshall en la cual realizan el aforo del caudal con regleta cada hora, tres digestores de lodos (UASB), presenta el disipador de gas metano no operativo, 3 lechos filtrantes de flujo ascendente, 3 lechos de secado y emisario final.</t>
  </si>
  <si>
    <t>REJILLAS, DESRENADORES, CANALETA PARSHALL, FAFA,LECHOS DE SECADO</t>
  </si>
  <si>
    <t>NR</t>
  </si>
  <si>
    <t>PRELIMINAR</t>
  </si>
  <si>
    <t>REJAS DE CRIBADO                                                DESARENADOR BY-PASS                                         REACTOR ANAEROBIO DE MANTO DE LODOS Y LICOR MEZCLADO                                                     FILTRO ANAEROBIO DE FLUJO ascendente                         LECHOS DE SECADO</t>
  </si>
  <si>
    <t>CAMARA DE ENTRADA, REJILLAS DE CRIBADO GRUESO, DESARENADOR, VERTEDERO SUTRO, TANQUE IMHOFF, FAFA, LECHOS DE SECADO</t>
  </si>
  <si>
    <t xml:space="preserve">CANAL DE ENTRADA                                     REJILLAS DE CRIBADO GRUESO               DESARENADOR                              CANALETA PARSHALL                                              REACTOR UASB                             FILTROS ANAEROBIOS DE FLUJO ascendente                                             ESTACION DE BOMBEO                                     LECHOS DE SECADO   </t>
  </si>
  <si>
    <t>CAMARA DE AQUIETAMIENTO, REJILLAS, ESTRUCTURA DE AFORO POR TELEMETRIA, CANALETA PARSHALL, DOS DESARENADORES, TRAMPA DE GRASA, TREN DE LAGUNAS DE OXIDACION Y LECHOS DE SECADO</t>
  </si>
  <si>
    <t>CRIBADO, DESARENADOR, SEDIMENTADOR, TREN DE LAGUNAS DE ESTABILIZACION</t>
  </si>
  <si>
    <t>CRIBADO, DESARENADOR, SEDIMENTADOR, 3 LAGUNAS DE OXIDACION</t>
  </si>
  <si>
    <t>REJILLAS                                                                               CANALETA PARSHALL                                                          3 LAGUNAS ANAEROBIAS                                                 2 LAGUNAS FACULTATIVAS                                                     1 LAGUNA DE MADURACION LAGUNAS DE PULIMIENTO DE LODOS</t>
  </si>
  <si>
    <t>ANAEROBIO                                                                         FACULTATIVO                                                                                     MADURACION</t>
  </si>
  <si>
    <t xml:space="preserve">PRE-TRATAMIENTO                                                    LAGUNA ANAEROBIA       </t>
  </si>
  <si>
    <t>ARCHIPIELAGO DE SAN ANDR╔S,  PROVIDENCIA Y SANTA CATALINA</t>
  </si>
  <si>
    <t>Trampa de grasas, Cribado, Sedimentador, Reactor aeróbico, Lechos de secado</t>
  </si>
  <si>
    <t>EMISARIO SUBFLUVIAL</t>
  </si>
  <si>
    <t>CRIBADO, DESARENADOR, CAMARA DE SUCCION, LAGUNAS ANAEROBIAS (6) Y FACULTATIVAS (6)</t>
  </si>
  <si>
    <t>AGUAS DEL SUR DEL ATLÁNTICO S.A E.S.P - AQSUR</t>
  </si>
  <si>
    <t>4 LAGUNAS, 2 FACULTATIVAS, 2 DE MADURACIÓN</t>
  </si>
  <si>
    <t>REJILLAS, LAGUNAS ANAEROBICAS Y FACULTATIVAS</t>
  </si>
  <si>
    <t>LAGUNAS FACULTATIVAS Y DESARENADOR</t>
  </si>
  <si>
    <t>TREN DE LAGUNAS DE OXIDACION</t>
  </si>
  <si>
    <t>DESARENADOR, CRIBADO, CAMARA HUMEDA, CUARTO DE BOMBEO, LAGUNA FACULTATIVA</t>
  </si>
  <si>
    <t>ESTRUCTURA DE ENTRADA, LAGUNA FACULTATIVA</t>
  </si>
  <si>
    <t xml:space="preserve">DESARENADOR , CRIBADO, CAMARA HUMEDA, CUARTO DE BOMBAS, LAGUNA FACULTATIVA  </t>
  </si>
  <si>
    <t>STAR SANTA LUCIA</t>
  </si>
  <si>
    <t xml:space="preserve">DESARENADOR, CRIBADO, CAMARA HUMEDA, CUARTO DE BOMBAS, LAGUNA FACULTATIVA </t>
  </si>
  <si>
    <t>TERCIARIO</t>
  </si>
  <si>
    <t>REJILLAS GRUESAS, FINAS DESARENADOR, LAGUNA FACULTATIVA DOS REACTORES UASB Y DESINFECCION CON UV</t>
  </si>
  <si>
    <t>CANAL DE ADUCCION PTAR SALITRE, 
COMPUERTAS TRANSVERSALES, TORNILLOS GRAVITACIONALES (ARQUIMEDES), REJILLAS DE CRIBADO GRUESO, REJILLAS DE CRIBADO MEDIO, DESARENADORES (DESENGRASADO), TANQUES DE ALMACENAMIENTO DE CLORURO FERRICO, COAGULACION – FLOCULACION (DESARENADORES), SEDIMENTADORES, ESPESADORES DE LODOS, DIGESTORES DE LODOS, 
TANQUE DE ALMACENAMIENTO DE LODO DIGERIDO, GASOMETRO, TEA,
FILTROS BANDA PARA DESHIDRATACION DE LODOS</t>
  </si>
  <si>
    <t>ADMINISTRACION PUBLICA COOPERATIVA DE SERVICIOS PUBLICOS DE ALTOS DEL ROSARIO</t>
  </si>
  <si>
    <t>FILTROS PERCOLADORES  Y HUMDAL ARTIFICIAL</t>
  </si>
  <si>
    <t>NO HAY PRESTADOR</t>
  </si>
  <si>
    <t xml:space="preserve">MILITAMICES, DESARENADORES TIPO VORTICE (PISTA GRIT), CLASIFICADORES DE LODOS, CANALETA PARSHALL, SISTEMA DE CONTROL DE OLORES, SISTEMA DE ALMACENAMIENTO Y DOSIFICACION DE QUIMICOS, SISTEMA HIDRONEUMATICO DE MILITAMICES, SISTEMA DE AGUA DE SERVICIO, GENERADORES DE EMERGENCIA, EMISARIO SUBMARINO </t>
  </si>
  <si>
    <t>PTAR ZANJONES DE OXIDACION</t>
  </si>
  <si>
    <t>ZANJONES DE OXIDACION A CARGO DE LA SECRETARIA D EPLANEACION</t>
  </si>
  <si>
    <t>TREN DE LAGUNAS</t>
  </si>
  <si>
    <t>STAR NOROSI</t>
  </si>
  <si>
    <t>LAGUNAS DE ESTABILIZACION</t>
  </si>
  <si>
    <t>EMPRESA DE SERVICIOS PUBLICOS DE SAN MARTIN DELOBA E.S.P.</t>
  </si>
  <si>
    <t>STAR TURBANA</t>
  </si>
  <si>
    <t xml:space="preserve">UASB, MANTO DE LODOS Y FILTRO ANAEROBIO </t>
  </si>
  <si>
    <t>LAGUNAS DE OXIDACION - SISTEMA ANAEROBIO</t>
  </si>
  <si>
    <t xml:space="preserve">CRIBADO, DESARENADOR, TANQUE DE BOMBEO, TANQUES UASB, FILTRO ANAEROBICO </t>
  </si>
  <si>
    <t>PLANTA CONVENCIONAL</t>
  </si>
  <si>
    <t>ALICVIADERO, CANAL DE ENTRADA DESARENADOR,CRIBADO,CANALETA PARSHALL,CANAL DE REPARTICION TANQUE IMHOFF, LAGUNAS FACULTATIVAS Y LECHOS DE SECADO</t>
  </si>
  <si>
    <t>URBANO, RURAL</t>
  </si>
  <si>
    <t>REJILLAS GRUESAS Y MEDIA, DESARENADOR, CANALETA PARSHALL, LAGUNAS AIREADAS O REACTORES SBR</t>
  </si>
  <si>
    <t>REACTOR UASB Y LAGUNA DE OXIDACION</t>
  </si>
  <si>
    <t>REACTOR UASB</t>
  </si>
  <si>
    <t>ALIVIADERO, CRIBADO, DESARENADOR DOBLE CAMARA,CANALETA PARSHALL.</t>
  </si>
  <si>
    <t xml:space="preserve">CANAL DE APROXIMACION Y REJILLAS, DESARENADOR, CANALETA PARSHALL, REACTOR UASB, HUMEDAL ARTIFICIALL, LECHOS DE SECADO </t>
  </si>
  <si>
    <t>COMPONENTE ANAEROBICO</t>
  </si>
  <si>
    <t>AIREADORES, FLAUTAS, LODOS
ACTIVDAOS</t>
  </si>
  <si>
    <t>STAR NUEVO COLON</t>
  </si>
  <si>
    <t>LODOS ACTIVADOS, SISTEMA AEROBIO, CRIBADO, LECHOS DE SECADO</t>
  </si>
  <si>
    <t>canaleta parshall, tanque de homogenizaciOn, reactor anaerObico a pistOn, filtro percolador y lechos de
secado</t>
  </si>
  <si>
    <t>DESARENADOR Y TRAMPA DE GRASAS, CANALETA PARSHALL, TANQUE DE HOMOGENIZACION, BOMBAS SUMERGIBLES, TAMICES ESTATICOS, TRENES DE TANQUES DE AIREACION, TRENES DE SEDIMENTADORES DE LODOS, CANALETAS DE RECIRCULACION DE LODOS CON SISTEMA DE BOMBEO, FILTRO DE GRAVAS, COMPRESORES O SOPLADORES, ESPESADOR DE LODOS</t>
  </si>
  <si>
    <t>LODOS ACTIVADOS, Y AREACION EXTENDIDA</t>
  </si>
  <si>
    <t>PLANTA DE AGUAS residualES2570</t>
  </si>
  <si>
    <t>cAmara de quiebre de velocidad, cAmara de separaciOn de flujos, cribado, desarenador, trampa
de grasas y filtraciOn</t>
  </si>
  <si>
    <t>POZO DE INSPECCION, CRIBADO, DESARENADOR, SEDIMENTADOR, FILTROS ANAEROBIOS, LECHOS DE SECADO</t>
  </si>
  <si>
    <t>STAR RAMIQUIRI2</t>
  </si>
  <si>
    <t>LAGUNAS SABOYA2491</t>
  </si>
  <si>
    <t>CANALES DE ENTRADA, CRIBADO GRUESO Y FINO, CANALETA PARSHALL, LAGUNA ANAEROBIA, LAGUNA FACULTATIVA, DESINFECCION</t>
  </si>
  <si>
    <t>CANAL DE INGRESO, ESTRUCTURA DE ALIVIO, CANALETA PARSHALL, REJILLAS DE CRIBADO, LAGUNA FACULTATIVA Y FILTROS VERDES</t>
  </si>
  <si>
    <t>CRIBADO, ESTACION DE BOMBEO, DESARENADOR, DOS REACTORES UASB, SISTEMA DE TRATAMIENTO DE LODOS</t>
  </si>
  <si>
    <t xml:space="preserve"> ADMON. PUBLICA COOP. SOLIDARIA DE SERVICIOS PUBLICOS DEL MUNICIPIO DE SOTAQUIRA</t>
  </si>
  <si>
    <t>STAR SOTAQUIRA</t>
  </si>
  <si>
    <t>STAR SUTAMARCHAN</t>
  </si>
  <si>
    <t>TOGüI</t>
  </si>
  <si>
    <t>UNIDAD PRESTADORA DE LOS SERVICIOS PUBLICOS DOMICILIARIOS DE ACUEDUCTO ALCANTARILLADO Y ASEO DEL MUNICIPIO DE TOGUI</t>
  </si>
  <si>
    <t>STAR TOGUI</t>
  </si>
  <si>
    <t xml:space="preserve">HUMEDAL ARTIFICIAL EN PARALELO CON TRATAMIENTO TERCIARIO </t>
  </si>
  <si>
    <t>ESTRUCTURA DE ENTRADA Y
 REPARTICION DE CAUDALES, REJILLAS GRUESAS, TANQUES DESARENADORES, UASB, TANQUE DE AIREACION EXTENDIDA, SEDIMENTADORES CIRCULARES, TANQUE DE SALIDA</t>
  </si>
  <si>
    <t>PLANTA TRATAMIENTO AGUASRESIDU2376</t>
  </si>
  <si>
    <t>cribado, sedimentador, tanque Imhoff y procesos de filtraciOn</t>
  </si>
  <si>
    <t>FILTROS ANAEROBIOS</t>
  </si>
  <si>
    <t>CANAL DE ENTRADA, ALIVIADERO, CRIBADO GRUESO Y CRIBADO FINO, DESARENADOR, UASB, FILTRO DE GRAVA Y LECHOS DE SECADO</t>
  </si>
  <si>
    <t>CRIBADO, DESARENACION, ZANJON DE OXIDACION CON RECIRCULACION, TRATAMIENTO DE LODOS, CANAL ABIERTO</t>
  </si>
  <si>
    <t xml:space="preserve">OPERACIONES UNITARIAS </t>
  </si>
  <si>
    <t>CANAL DE ENTRADA, FILTRO DE INGRESO, REJA DE CRIBADO, MODULOS DE DESARENACIÓN, TRAMPAS DE GRASAS, LAGUNAS FACULTATIVAS</t>
  </si>
  <si>
    <t>CRIBADO, DESARENADOR, TRAMPA DE GRASA, LAGUNA ANAEROBICA, LAGUNA FACULTATIVA, REACTORES WAS, Y LECHOS DE SECADO.</t>
  </si>
  <si>
    <t>REJILLAS DE DESBASTE                                               CANALETA PARSHALL                          DESARENADOR Y TRAMPA DE GRASAS                                                        UNA LAGUNA ANAEROBICA,                           LAGUNA FACULTATIVA PRIMARIA                            FACULTATIVA SECUN/DARIA</t>
  </si>
  <si>
    <t>STAR CHAMEZA</t>
  </si>
  <si>
    <t>canal de entrada, cribado grueso y fino y un desarenador, UASB y FAFA , dos lechos de secado y canal de descarga</t>
  </si>
  <si>
    <t>CANAL DE ENTRADA, UNA REJILLA DE CRIBADO, DOS DESARENADORES, CANALETA PARSHALL CON REGLETA, UNA TRAMPA DE GRASAS, PARA EL TRATAMIENTO SECUNDARIO UTILIZAN 30 BIODIGESTORES DE LODOS, 15 FILTROS ANAEROBIOS, UN FILTRO FITO PEDOLOGICO Y UNA LAGUNA ESTABILIZADORA DE PROFUNDIDAD 2,7 MTS COMO POS TRATAMIENTO. EL MANEJO DE LODOS LO REALIZA MEDIANTE 10 LECHOS DE SECADO Y CANAL DE DESCARGA</t>
  </si>
  <si>
    <t>PTAR MANI</t>
  </si>
  <si>
    <t>UASB</t>
  </si>
  <si>
    <t>REJILLAS GRUESAS, FINAS, DESARENADOR, TRAMPA DE GRASAS, REACTOR UASB, FILTRO PERCOLADOR, SEDIMENTADOR Y LAGUNA DE OXIDACION</t>
  </si>
  <si>
    <t>PTAR NUNCHIA</t>
  </si>
  <si>
    <t>DESARENADOR SECUNDARIO, LODOS ACTIVADOS</t>
  </si>
  <si>
    <t>Planta compacta aerobia</t>
  </si>
  <si>
    <t>Cribado, reactor biolOgico, lecho filtrante</t>
  </si>
  <si>
    <t>STAR OROCUE</t>
  </si>
  <si>
    <t>canal de entrada, aliviadero, dos desarenadores, una canaleta parshall sin regleta, trampa de grasas, 4 lagunas, de las cuales tres son estabilizadoras con dimensiones de 60 x 186 y 1,8 a 1,5 metros de profundidad y una laguna de maduraciOn con 51 X 125 y 1 metro de profundidad, como pos tratamiento utilizan un humedal artificial, canal de descarga</t>
  </si>
  <si>
    <t>canal de entrada, rejillas de cribado, dos desarenadores, dos sedimentadores, canaleta parshall, sedimentator primario, tanque de digestion-oxidacion , tratamiento secundario mediante un filtro percolador y un FAFA, dos lechos de secado</t>
  </si>
  <si>
    <t>TIPO SAAM. ESTRUCTURA DE ENTRADA, CRIBADO, PARSHALL, TRAMPAGRASAS, DIGESTOR ANAEROBIO DE BAFLES, FILTRO ANAEROBIO, LECHOS DE SECADO</t>
  </si>
  <si>
    <t xml:space="preserve">REJILLAS, DESARENADOR, CANALETA PARSHALL, CAMARA DE DISTRIBUCION, TANQUE SEPTICO, FILTRO ANAEROBIO </t>
  </si>
  <si>
    <t>STAR CENTRO POBLADO AGUACLARA</t>
  </si>
  <si>
    <t>CANAL DE ENTRADA, DESARENADOR, CRIBADO Y DESBASTE, TRAMPAGRASAS, TANQUE DE AIREACION, TANQUE DE SEDIMENTACION, TANQUE DE CONTACTO DE CLORO, LECHOS DE SECADO.</t>
  </si>
  <si>
    <t>canal de entrada, rejilla de cribado, trampa de grasas, tratamiento secundario mediante “Reactor Anaboy” o digestor de lodos tipo UASB, “reactor mix-air” tipo lodos activados, sedimentador secundario, desinfecciOn y lechos de secado</t>
  </si>
  <si>
    <t>PTAR GUARIN</t>
  </si>
  <si>
    <t>canal de entrada, rejilla de cribado, desarenador, canaleta  parshall sin regleta, laguna de oxidaciOn, tratamiento SECUNDARIO mediante FAFA con lecho de grava, canal de descarga</t>
  </si>
  <si>
    <t>2 COMPONENTES DE TRATAMIENTO PRELIMINAR, 2 LAGUNAS ANAEROBICAS, 2 LAGUNAS FACULTATIVAS AIREADAS, DOS LAGUNAS DE MADURACION AIREADAS.</t>
  </si>
  <si>
    <t>bombeo, tanque, cribado grueso, decantaciOn de arenas, tratamiento primario mediante canal de entrada, rejillas de cribado grueso, dos desarenadores y dos sedimentadores para el tratamiento secundario FAFA, lecho de secado</t>
  </si>
  <si>
    <t>Tanque circular de recepciOn de llegada, tanque homogenizador, tanque biolOgico, sistema de inyecciOn de aire, tanque post- clarificador, pozo de entrega al filtrp. Lecho de secado de lodos, filtro de salida y emisario final</t>
  </si>
  <si>
    <t>REJILLAS DE CRIBADO GRUESO, DESARENADORES, ESTACION DE BOMBEO, FILTRO PERCOLADOR, 2 TANQUES SEDIMENTADORES, TANQUE DE CLORACION, LECHOS DE SECADO, CANALETA PARSHALL.</t>
  </si>
  <si>
    <t>Cribado grueso, desarenador, 2 lagunas anaerObicas, estaciOn de bombeo, 4 filtros percoladores, 2 lagunas facultativa, canaleta Parshall.</t>
  </si>
  <si>
    <t>CAMARA DE ALIVIO, VERTEDERO LATERAL Y BYPAS CAMARA DE   CRIBADO,  CON REJILLA CAMARA DE DISTRIBUCION DE CAUDALES, CAMARA SECA CON REPARTIMIENTO DE PASO, DOS TANQUES SEPTICOS Y  DOS TANQUES   FAFA CUENTA CON ESTRUCTURA DE LECHOS DE SECADO.</t>
  </si>
  <si>
    <t>ADMINISTRACION PUBLICA COOPERATIVA DE ACUEDUCTO Y ALCANTARILLADO Y ASEO DE ARGELIA CAUCA</t>
  </si>
  <si>
    <t>CAMARA DE ALIVIO, VERTEDERO LATERAL Y BYPAS CAMARA DE   CRIBADO,  CON REJILLA CAMARA DE DISTRIBUCION DE CAUDALES, CAMARA SECA CON REPARTIMIENTO DE PASO, TRES TANQUES SEPTICOS Y TRES TANQUES FAFA CUENTA CON ESTRUCTURA DE LECHOS DE SECADO.</t>
  </si>
  <si>
    <t>MUNICIPIO DE BUENOS AIRES CAUCA</t>
  </si>
  <si>
    <t>CAMARA DE ALIVIO, VERTEDERO LATERAL Y BYPAS CAMARA DE   CRIBADO CON REJILLAS, BANDEJA METALICA CAMARA DE DISTRIBUCION DE CAUDALES, CAMARA SECA CON REPARTIMIENTO DE PASO, UN TANQUE SEPTICO Y UN TANQUE FAFA CUENTA CON ESTRUCTURA DE LECHOS DE SECADO</t>
  </si>
  <si>
    <t>CAMARA DE ALIVIO, VERTEDERO LATERAL Y BYPAS CAMARA DE   CRIBADO,  CAMARA DE DISTRIBUCION DE CAUDALES, CAMARA SECA CON REPARTIMIENTO DE PASO, TRES TANQUES SEPTICOS Y TRES TANQUES FAFA CUENTA CON ESTRUCTURA DE LECHOS DE SECADO</t>
  </si>
  <si>
    <t>CAMARA DE ALIVIO, VERTEDERO LATERAL Y BYPAS CAMARA DE   CRIBADO,  CAMARA DE DISTRIBUCION DE CAUDALES, CAMARA SECA CON REPARTIMIENTO DE PASO, DOS TANQUES SEPTICOS Y DOS TANQUES FAFA CUENTA CON ESTRUCTURA DE LECHOS DE SECADO</t>
  </si>
  <si>
    <t>CAMARA DE ALIVIO, VERTEDERO LATERAL Y BYPAS CAMARA DE CRIBADO CON REJILLAS, BANDEJA METALICA CAMARA DE DISTRIBUCION DE CAUDALES, CAMARA SECA CON REPARTIMIENTO DE PSO, DOS TANQUES SEPTICOS, DOS TANQUES FAFA Y ESTRUCTURA EXISTENTE PARA SECADO DE LODOS DOS MODULOS CON LECHO FILTRANTE ACCESORIOS Y DESAGUES FUNCIONAMIENTO POR GRAVEDAD.</t>
  </si>
  <si>
    <t>CAMARA DE ALIVIO, VERTEDERO LATERAL Y BYPAS CAMARA DE   CRIBADO,  CAMARA DE DISTRIBUCION DE CAUDALES, CAMARA SECA CON REPARTIMIENTO DE PASO, DOS TANQUES SEPTICOS Y DOS TANQUES FAFA</t>
  </si>
  <si>
    <t>CRIBADO, POZOS SEPTICOS, FAFA, LECHOS DE SECADO</t>
  </si>
  <si>
    <t>CAMARA DE ALIVIO Y VERTEDERO LATERAL, CAMARA DE CRIBADO DOBLE CON REJILLA GRUESA Y DESARENADOR, DOS LAGUNAS ANAEROBICAS EN PARALELO Y UNA LAGUNA FACULTATIVA BOMBAS PARA EXTRACCION DE LODOS.</t>
  </si>
  <si>
    <t>Lagunas de estabilizacion, tiene una estructura de aliviadero de caudales, un desarenador, seguido de dos lagunas anaerobias que funcionan en paralelo, una laguna facultativa, lechos de secado.</t>
  </si>
  <si>
    <t>ADMINISTRACION PUBLICA COOPERATIVA DE SERVICIOS PUBLICOS DE INZA - CAUCA</t>
  </si>
  <si>
    <t>CRIBADO, TANQUE SEPTICO, FAFA, LECHOS DE SECADO</t>
  </si>
  <si>
    <t>CAMARA DE ALIVIO, VERTEDERO LATERAL Y BYPAS CAMARA DE   CRIBADO CON REJILLAS, BANDEJA METALICA CAMARA DE DISTRIBUCION DE CAUDALES, CAMARA SECA CON REPARTIMIENTO DE PASO, DOS TANQUES SEPTICOS Y DOS TANQUES FAFA CUENTA CON LECHOS DE SECADO</t>
  </si>
  <si>
    <t xml:space="preserve">CAMARA DE ALIVIO, VERTEDERO LATERAL Y BYPAS CAMARA DE   CRIBADO,  CON REJILLA CAMARA DE DISTRIBUCION DE CAUDALES, CAMARA SECA CON REPARTIMIENTO DE PASO, DOS TANQUES SEPTICOS Y  DOS TANQUES   FAFA CUENTA CON ESTRUCTURA DE LECHOS DE SECADO.
</t>
  </si>
  <si>
    <t>PTAR MUNICIPAL QUINDIQUI</t>
  </si>
  <si>
    <t>CAMARA DE ALIVIO Y VERTEDERO LATERAL, CAMARA DE CRIBADO DOBLE CON REJILLA GRUESA Y DESARENADOR, DOS LAGUNAS ANAEROBICAS EN PARALELO Y UNA LAGUNA FACULTATIVA BOMBAS PARA EXTRACCION DE LODOS. CUENTA CON ESTRUCTURA DELECHOS DE SECADO</t>
  </si>
  <si>
    <t>PTAR BARRIO SIMON BOLIVAR</t>
  </si>
  <si>
    <t>CRIBADO, TANQUE SEPTICO, FILTRO ANAEROBIO, LECHO DE SECADO</t>
  </si>
  <si>
    <t>REJILLAS, DESARENADOR, FAFA</t>
  </si>
  <si>
    <t>PLANTA COMPACTA</t>
  </si>
  <si>
    <t>CAMARA DE ALIVIO, REJILLAS, SEDIMENTADOR, TANQUE DE BOMBEO, TANQUE DE IGUALACION DE CAUDALES, FILTRO PERCOLADOR, CLARIFICADOR SECUNDARIO, BIODIGESTOR Y LECHOS DE SECADO</t>
  </si>
  <si>
    <t>CAMARA DE ALIVIO, VERTEDERO LATERAL Y BYPAS CAMARA DE   CRIBADO CON REJILLAS, BANDEJA METALICA CAMARA DE DISTRIBUCION DE CAUDALES, CAMARA SECA CON REPARTIMIENTO DE PASO, TRES TANQUES SEPTICOS, TRES TANQUES FAFA Y  EXTRUCTURA EXIXTENTE PARA SECADO DE LODOS  TRES  MODULOS CON LECHO FILTRANTE  Y DESAGUES FUNCIONAMIENTO POR BOMBEO.</t>
  </si>
  <si>
    <t>CAMARA DE ALIVIO, VERTEDERO LATERAL Y BYPAS CAMARA DE   CRIBADO CON REJILLAS, BANDEJA METALICA CAMARA DE DISTRIBUCION DE CAUDALES, CAMARA SECA CON REPARTIMIENTO DE PASO, UN TANQUE SEPTICO Y UN TANQUE FAFA</t>
  </si>
  <si>
    <t>CRIBADO, CANALETA PARSHALL, TANQUE SEPTICO, FILTRO PERCOLADOR, CLARIFICADOR SECUNDARIO</t>
  </si>
  <si>
    <t>CAMARA DE ALIVIO, VERTEDERO LATERAL Y BYPAS CAMARA DE   CRIBADO CON REJILLAS, BANDEJA METALICA CAMARA DE DISTRIBUCION DE CAUDALES, CAMARA SECA CON REPARTIMIENTO DE PASO, DOS TANQUES SEPTICOS Y DOS TANQUES FAFA</t>
  </si>
  <si>
    <t>STAR SUAREZ</t>
  </si>
  <si>
    <t>CAMARA DE ALIVIO, VERTEDERO LATERAL Y BYPAS CAMARA DE   CRIBADO,  CON REJILLA CAMARA DE DISTRIBUCION DE CAUDALES, CAMARA SECA CON REPARTIMIENTO DE PASO, CUATRO TANQUES SEPTICOS Y CUATRO TANQUES FAFA; CUENTA CON ESTRUCTURA DE LECHOS DE SECADO.</t>
  </si>
  <si>
    <t xml:space="preserve">CAMARA DE ALIVIO, VERTEDERO LATERAL Y BYPAS CAMARA DE   CRIBADO,  CON REJILLA CAMARA DE DISTRIBUCION DE CAUDALES, CAMARA SECA CON REPARTIMIENTO DE PASO, DOS TANQUES SEPTICOS Y  DOS TANQUES   FAFA
</t>
  </si>
  <si>
    <t>CAMARA DE ALIVIO, VERTEDERO LATERAL Y BYPAS CAMARA DE   CRIBADO,  CON REJILLA CAMARA DE DISTRIBUCION DE CAUDALES, CAMARA SECA CON REPARTIMIENTO DE PASO, DOS TANQUES SEPTICOS Y DOS TANQUES FAFA CUENTA CON ESTRUCTURA DE LECHOS DE SECADO.</t>
  </si>
  <si>
    <t>CRIBADO, DESARENADORES, TANQUE SEPTICO, FAFA, HUMEDALES ARTIFICIALES DE FLUJO SUBSUPERFICIAL, LECHOS DE SECADO</t>
  </si>
  <si>
    <t>CRIBADO,  DESARENADOR, LAGUNA FACULTATIVA,LAGUNA DE MADURACION</t>
  </si>
  <si>
    <t>CRIBADO, DESARENADOR, LAGUNA FACULTATIVA, LAGUNA DE MADURACION</t>
  </si>
  <si>
    <t>CANALETA PARSHALL, 2 lagunas primarias o anaerobias
 3 lagunas secundarias o facultativas
 2 lagunas terciarias o de maduración</t>
  </si>
  <si>
    <t>CRIBADO, CANALETA PARSHALL, LAGUNAS DE OXIDACION</t>
  </si>
  <si>
    <t>TREN DE LAGUNAS: ANAEROBIA, FACULTATIVA Y DE MADURACION</t>
  </si>
  <si>
    <t>LAGUNA DE OXIDACION DE BOSCONIA</t>
  </si>
  <si>
    <t>LAGUNA DE ESTABILIZACION</t>
  </si>
  <si>
    <t>STAR CHIRIGUANA</t>
  </si>
  <si>
    <t>4 lagunas de oxidaciOn, de las cuales 3 son facultativas, y la cuarta es de maduraciOn</t>
  </si>
  <si>
    <t>DESARENADOR, DOS LAGUNAS FACULTATIVAS REJILLAS, DESARENADOR, LAGUNAS FACULTATIVAS</t>
  </si>
  <si>
    <t>LAGUNA FACULTATIVA LAGUNA DE MADURACION</t>
  </si>
  <si>
    <t>LAGUNA DE ESTABILIZACIÓN</t>
  </si>
  <si>
    <t>DOS LAGUNAS DE OXIDACION (UNA FACULTATIVA Y OTRA DE MADURACION</t>
  </si>
  <si>
    <t>Laguna de oxidaciOn</t>
  </si>
  <si>
    <t>LAGUNA DE OXIDACION EMSERPUPA E.S.P</t>
  </si>
  <si>
    <t>3 LAGUNAS FACULTATIVAS Y 3 LAGUNAS DE MADURACION</t>
  </si>
  <si>
    <t>4 lagunas de oxidaciOn- dos facultativas y dos de maduraciOn</t>
  </si>
  <si>
    <t>ADMINISTRACION PUBLICA COOPERADA EMPRESA COMUNITARIA DE ACUEDUCTO DE RIO DE ORO – CESAR,</t>
  </si>
  <si>
    <t>STAR RIO DE ORO</t>
  </si>
  <si>
    <t>dos mOdulos de cuatro unidades de tratamiento, cuyo lecho esta compuestos de grava y guaduas. RALF (reactores aerObicos de lechos filtrantes)</t>
  </si>
  <si>
    <t>TRATAMIENTO PRELIMINAR (CRIBADO, DESARENADOR, TRAMPA DE GRASAS) TRATAMIENTO SECUNDARIO 2 LAGUNAS FACULTATIVAS Y 2 LAGUNAS DE MADURACION</t>
  </si>
  <si>
    <t>EMPRESA DE SERVICIOS PUBLICOS DE SAN DIEGO E.S.P.</t>
  </si>
  <si>
    <t>CRIBADO, SEDIMENTADOR PRIMARIO Y LAGUNAS DE OXIDACION</t>
  </si>
  <si>
    <t>BIOLOGICO LAGUNARES CUATRO PISICNAS</t>
  </si>
  <si>
    <t>CAMARA DE ENTRADA, CRIBADO, DESARENADOR, LAGUNAS ANAEROBIAS</t>
  </si>
  <si>
    <t>COLECTOR PRIMARION, CAMARA INGRESO, CAMARA DISTRIBUCION DE CAUDALES, CRIBADO, DESARENADOR, LAGUNA FACULTATIVA, LECHOS DE SECADO</t>
  </si>
  <si>
    <t>STAR BAHIA SOLANO</t>
  </si>
  <si>
    <t>Existe un pretratamiento realizado en pozo sEptico con filtros anaerObicos y flujo ascendente</t>
  </si>
  <si>
    <t>PDA AGUAS DEL CHOCO-NO HA ENTREGADO</t>
  </si>
  <si>
    <t>STAR JURADO</t>
  </si>
  <si>
    <t>TRATAMIENTO PRELIMINAR, TANQUE IMHOFF,FILTRO PERCOLADORES, LECHOS DE SECADO</t>
  </si>
  <si>
    <t>STAR LLORO</t>
  </si>
  <si>
    <t xml:space="preserve">REJILLAS DE CRIBADO MANUAL, 5 TANQUES DE HOMOGENIZACION, 2 TANQUES DE SEDIMENTACION PRIMARIOS, 4 TANQUES DE AIREACION, 3 TANQUES DE SEDIMENTACION SEGUNDARIA, UN TANQUE DE CLORINADOR, UN SOPLADOR, 2 BOMBAS DE RECEPCION, 2 BOMBAS DE RECIRCULACION, UNA BOMBA DE SUMERGIBLE Y UN AREA DE SECADO.
</t>
  </si>
  <si>
    <t>REJILLAS DE CRIBADO MANUAL, 4 TANQUES DE HOMOGENIZACION, 3 TANQUES DE SEDIMENTACION PRIMARIOS, 4 TANQUES DE AIREACION, 3 TANQUES DE SEDIMENTACION SEGUNDARIA, UN TANQUE DE CLORINADOR, UN SOPLADOR, DOS BOMBAS DE RECEPCION, 2 BOMBAS DE RECIRCULACION, UNA BOMBA DE SUMERGIBLE Y UN AREA DE SECADO.</t>
  </si>
  <si>
    <t>REJILLAS DE CRIBADO MANUAL, 3 TANQUES DE HOMOGENIZACION, 1 TANQUE DE SEDIMENTACION PRIMARIOS, 3 TANQUES DE AIREACION, 2 TANQUES DE SEDIMENTACION SEGUNDARIA, UN TANQUE DE CLORINADOR, UN SOPLADOR, DOS BOMBAS DE RECEPCION, 2 BOMBAS DE RECIRCULACION, UNA BOMBA DE SUMERGIBLE Y UN AREA DE SECADO.</t>
  </si>
  <si>
    <t>REJILLAS DE CRIBADO MANUAL, 3 TANQUES DE HOMOGENIZACION, 1 TANQUES DE SEDIMENTACION PRIMARIOS, 2 TANQUES DE AIREACION, 2 TANQUES DE SEDIMENTACION SEGUNDARIA, UN TANQUE DE CLORINADOR, UN SOPLADOR, DOS BOMBAS DE RECEPCION, 2 BOMBAS DE RECIRCULACION, UNA BOMBA DE SUMERGIBLE Y UN AREA DE SECADO.</t>
  </si>
  <si>
    <t>EMPRESA DE SERVICIOS PUBLICOS DE BUENAVISTA  CORDOBA E.S.P</t>
  </si>
  <si>
    <t>LAGUNAS DE OXIACION</t>
  </si>
  <si>
    <t>SEDIMENTADORES, LAGUNA FACULTATIVA</t>
  </si>
  <si>
    <t>DESARENADORES, LAGUNAS DE ESTABILIZACION</t>
  </si>
  <si>
    <t>STAR LAGUNA CIENAGA DE ORO</t>
  </si>
  <si>
    <t xml:space="preserve">CANALETA PARSHALL, 
REJILLA, DESARENADOR, LAGUNAS FACULTATIVA PRIMARIA Y SECUNDARIA, FILTRO EN ROCA. </t>
  </si>
  <si>
    <t>FILTROS PERCOLADORES</t>
  </si>
  <si>
    <t>LAGUNA DE OXIDACION PTAR</t>
  </si>
  <si>
    <t>CANAL DE ENTRADA, 2 LAGUNAS FACULTATIVAS, 1 LAGUNA DE MADURACION</t>
  </si>
  <si>
    <t>ADMINISTRACION PUBLICA COOPERATIVA DE SERVICIOS PUBLICOS DOMICILIARIOS DE ACUEDUCTO, ALCANTARILLADO Y ASEO – AGUACOR</t>
  </si>
  <si>
    <t>2 LAGUNAS FACULTATIVAS, LAGUNA DE MADURACION</t>
  </si>
  <si>
    <t>LAGUNA FACULTATIVA, 
LAGUNA DE MADURACION</t>
  </si>
  <si>
    <t>CAMARA DE LLEGADA, CAJA DE DISTRIBUCION DE CAUDALES, PANTALLA DE AQUIETAMIENTO, PANTALLA DIFUSORA, DESARENADOR, CAJA DE DISTRIBUCION DE FLUJO, ARQUETAS DE REPARTO, LAGUNA FACULTATIVA PRIMARIA, LAGUNA FACULTATIVA SECUNDARIA, ESTRUCTURAS DE MEDICION DE CAUDALES ENTRADA Y SALIDA, CAJA DE SALIDA</t>
  </si>
  <si>
    <t>CAMARA DE LLEGADA, DESARENADOR, TRAMPA DE GRASAS, CAJA DE DISTRIBUCION DE CAUDALES, LAGUNAS DE TRATAMIENTO, LAGUNAS DE PULIMENTO CON FILTRO EN PIEDRA, ESTRUCTURAS DE SALIDA</t>
  </si>
  <si>
    <t>STAR MARGEN IZQUIERDA</t>
  </si>
  <si>
    <t>ESTRUCTURA DE ENTRADA, ESTRUCTURA DE DESARENADO, MEDICION Y SEPARACION, CAJA DE DISTRIBUCION DE CAUDALES, LAGUNA FACULTATIVA PRIMARIA, LAGUNA DE MADURACION SECUNDARIA, LAGUNA DE MADURACION TERCIARIA, ESTRUCTURAS DE SALIDA</t>
  </si>
  <si>
    <t>LAGUNAS ANAEROBIAS 
Y FACULTATIVAS</t>
  </si>
  <si>
    <t>ESTRUCTURA DE ENTRADA, LAGUNA FACULTATIVA 1 Y LAGUNA FACULTATIVA 2</t>
  </si>
  <si>
    <t>CANALETA PARSHALL, REJILLA, DESARENADOR, LAGUNAS FACULTATIVAS PRIMARIA, SECUNDARIA Y DE MADURACION</t>
  </si>
  <si>
    <t>CRIBADO GRUESO, DESARENADOR, 2 LAGUNAS FACULTATIVAS Y LAGUNAS DE MADURACION</t>
  </si>
  <si>
    <t>REJILLA, DESARENADOR, 
VERTEDERO, LAGUNA FACULTATIVA</t>
  </si>
  <si>
    <t xml:space="preserve">LAGUNA DE ESTABILIZACIÓN, FILTRO PERCOLADOR, </t>
  </si>
  <si>
    <t>PTAR SAN JOSE DE URE</t>
  </si>
  <si>
    <t>LAGUNA FACULTATIVA Y DE MADURACIÓN</t>
  </si>
  <si>
    <t>EMPRESAS PUBLICAS MUNICIPALES DE TIERRALTA E.S.P
EE.PP.MM. ESP</t>
  </si>
  <si>
    <t>EBAR Y LAGUNA DE ESTABILIZACIÓN</t>
  </si>
  <si>
    <t>STAR DEL MUNICIPIO DE TUCHIN</t>
  </si>
  <si>
    <t>VERTEDERO, CRIBADO, DESARENADOR, TRAMPA DE GRASAS Y SEDIMENTACION</t>
  </si>
  <si>
    <t>DESARENADOR, ESTRUCTURA 
DE DISTRIBUCION, INTERCONEXION Y SALIDA, LAGUNAS, EMISARIO FINAL.</t>
  </si>
  <si>
    <t>CAJA DE RECEPCION, REJILLAS, VERTEDERO TRIANGULAR, CLARIFICADORES, DIFUSORES, SOPLADORES, DESINFECCION CON PASTILLAS</t>
  </si>
  <si>
    <t>REJILLA, TRAMPA DE GRASA, DESARENADOR, TANQUE DE BOMBEO, REACTOR UASB, FILTRO PERCOLADOR, LECHO DE SECADO, CLORACION</t>
  </si>
  <si>
    <t>CANALETA PARSHALL, REJILLAS GRUESA Y FINA 2 CANALES DE DESARENADOR 2 UASB 2 LAGUNAS FACUTATIVAS EN SERIE</t>
  </si>
  <si>
    <t>STAR ARBELAEZ</t>
  </si>
  <si>
    <t>N/D</t>
  </si>
  <si>
    <t xml:space="preserve">SECRETARIA DE SERVICIOS PUBLICOS DOMICILIARIOS DE ACUEDUCTO, ALCANTARILLADO Y ASEO DEL MUNICIPIO DE BOJACA  </t>
  </si>
  <si>
    <t xml:space="preserve">URBANO, RURAL </t>
  </si>
  <si>
    <t>PTAR BOJACA</t>
  </si>
  <si>
    <t>REJILLAS DE CRIBADO, CANALETA PARSHALL, DESARENADOR, ZANJON DE OXIDACION, SEDIMENTADOR, LECHOS DE SECADO</t>
  </si>
  <si>
    <t>cribado grueso, trampa de grasas, un tanque Imhoff y lechos de secado</t>
  </si>
  <si>
    <t>cribado grueso, desarenador, trampa de grasas, tanque sedimentador, humedal artificial de flujo subsuperficial y dos lagunas facultativas de 1.5m de profundidad, lechos de secado</t>
  </si>
  <si>
    <t>PTAR PUERTO LOPEZ</t>
  </si>
  <si>
    <t>PTAR CAPELLANIA RINCON SANTO</t>
  </si>
  <si>
    <t>REACTORES ANAEROBICOS Y AEROBICOS</t>
  </si>
  <si>
    <t>2 REJILLAS, 2 MODULOS DE DESARENADORES, TRAMPA DE GRASAS, 2 LAGUNAS AIREADAS, LAGUNA FACULTATIVA</t>
  </si>
  <si>
    <t>Secundario</t>
  </si>
  <si>
    <t>Sistema de llegada y Aliviadero, rejillas de cribado, canaleta parshall, lagunas facultativas (2), estructura de entrega a cuerpo receptor</t>
  </si>
  <si>
    <t>ZANJON DE OXIDACION CON AIREACION EXTENDIDA</t>
  </si>
  <si>
    <t>REACTOR ANAEROBIO Y LAGUNA FACULTATIVA</t>
  </si>
  <si>
    <t>REACTOR USB Y LAGUNA FACULTATIVA</t>
  </si>
  <si>
    <t>LODOS ACTIVADOS</t>
  </si>
  <si>
    <t>REACTOR UASB Y LAGUNA FACULTATIVA</t>
  </si>
  <si>
    <t>SEPTICO Y LAGUNA</t>
  </si>
  <si>
    <t>PTAR PEDERNALES- RINCON SANTO</t>
  </si>
  <si>
    <t>CRIBADO, TANQUES DE AIREACION, DIFUSORES, CAMARA DE AIREACION, TANQUE SEDIMENTADOR, LECHOS DE SECADO, DESINFECCION</t>
  </si>
  <si>
    <t>ESTACION DE BOMBEO,  LODOS ACTIVADOS, SEDIMENTADOR SECUNDARIO, LECHOS DE SECADO</t>
  </si>
  <si>
    <t>LAGUNA DE OXIDACION CUCUNUBA</t>
  </si>
  <si>
    <t>PTAR EL PEÑON</t>
  </si>
  <si>
    <t>REJILLAS GRUESA Y FINA, DESARENADORES, CANALETA, ESTRUCTURAS DE ALIVIO Y MEDICION DE CAUDALES, ZANJA DE OXIDACION, SEDIMENTADOR SECUNDARIO, LECHOS DE SECADO</t>
  </si>
  <si>
    <t>REACTOR DE AIREACION</t>
  </si>
  <si>
    <t>BIODIGESTOR</t>
  </si>
  <si>
    <t>REJILLAS GRUESA Y FINA, DESARENADORES, CANALETA, ESTRUCTURAS DE ALIVIO Y MEDICION DE CAUDALES, ZANJAS DE OXIDACION, SEDIMENTADOR SECUNDARIO, LECHOS DE SECADO, ESTACION DE RECIRCULACION DE LODOS, EBAR GIRARDOT</t>
  </si>
  <si>
    <t>CANALETA PARSHALL, 2 SEDIMENTADORES UN REACTOR ANAEROBIO DE FLUJO ASCENDENTE UASB, ESTRUCTURAS PARA LA RECOLECCION DEL GAS FILTRO PERCOLADOR, UN SEDIMENTADOR FILTRO DE SECUNDARIO, LECHOS DE SECADO</t>
  </si>
  <si>
    <t>REJILLAS, BOMBAS, TAMICES ESTATICOS, ZANJONES DE OXIDACION SBR, LODOS ACTIVADOS, SEDIMENTADORES SECUNDARIOS.</t>
  </si>
  <si>
    <t>PTAR CENTRO POBLADO CAPELLANIA</t>
  </si>
  <si>
    <t>POZO DE BOMBEO, HOMOGENIZADOR, REACTOR AEROBIO, POST CLARIFICADOR IMHOFF, COMPRESOR DE AIRE, LECHO DE SECADO</t>
  </si>
  <si>
    <t>STAR GACHALA</t>
  </si>
  <si>
    <t>PTAR GACHANCIPA</t>
  </si>
  <si>
    <t>ALIVIADERO, COMPUERTAS TIPO GUILLOTINA, REJILLAS DE CRIBADO, BANDEJAS DE SECADO, CANALETA PARSHALL, LAGUNA FACULTATIVA PRIMARIA Y SECUNDARIA, FILTRO PERCOLADOR.</t>
  </si>
  <si>
    <t xml:space="preserve">ADMINISTRACION PUBLICA COOPERATIVA DE SERVICIOS PUBLICOS INTEGRALES DEL GUAVIO
</t>
  </si>
  <si>
    <t>PTAR URBANIZACION LA ESPERANZA</t>
  </si>
  <si>
    <t>REJILLA GRUESA, DESARENADOR, CANALETA PARSHALL, REACTOR ANAEROBIO DE FLUJO A PISTON EN PARALELO, FAFA, LECHOS DE SECADO</t>
  </si>
  <si>
    <t>Sistema preliminar de rejillas y cribado, una canaleta parshall, sedimentador primario, un reactor UASB al cual le realizan la quema constante del gas metano, 4 filtros anaerobios, un sedimentador SECUNDARIO y un humedal artificial cOmo lInea de post tratamiento, el lodo restante del proceso es ingresado en tres unidades para los lechos de secado</t>
  </si>
  <si>
    <t>REJILLAS DE CRIBADO, SEDIMENTADORES PRIMARIOS, REACTOR UASB</t>
  </si>
  <si>
    <t>REJILLA DE CRIBADO, DESARENADOR, REACTOR ANAEROBICO A FLUJO PISTON (RAFP) FILTRO ANAEROBICO DE FLUJO ASCENDENTE (FAFA), FILTRACION EN CARBON Y LECHOS DE SECADO</t>
  </si>
  <si>
    <t>rejillas, bombas, zanja de oxidaciOn, sedimentador secundario, lechos de secado</t>
  </si>
  <si>
    <t xml:space="preserve">PLANTA DE TRATAMIENTO DE AGUAS RESIDUALES MUNICIPAL GUAYABAL DE SIQUIMA </t>
  </si>
  <si>
    <t>CANALETA PARSHALL, CRIBADO, REACTOR AEROBIO, AIREADORES SUPERFICIALES, SEDIMENTADOR, LECHOS DE SECADO</t>
  </si>
  <si>
    <t>TRATAMIENTO ANAEROBIO A LAS AGUAS RESIDUALES Y CONSTA DE UNA UNIDAD DE CRIBADO, DESARENADOR, TRAMPA DE GRASAS, SEDIMENTADOR, 4 FILTROS ANAEROBIOS Y UN TAMIZADO MAS SEIS TANQUES SEPTICOS</t>
  </si>
  <si>
    <t>PTAR DE JERUSALEN</t>
  </si>
  <si>
    <t>SEDIMENTADOR, UN REACTOR AEROBIO CON INYECCION DE AIRE A PRESION, FILTRO QUE RECOGE LOS SEDIMENTOS DE FORMA DESCENDENTE, CON UNA CAPA DE 80 CM DE MATERIAL FILTRANTE DE 3”, LUEGO SE SIGUE CON UNA ESTRUCTURA DE AIREACION EN CASCADA HACIA UNA LAGUNA FACULTATIVA DE 1.2M DE PROFUNDIDAD Y 2640 M3 DE VOLUMEN Y ESTRUCTURA DE LECHOS DE SECADO.</t>
  </si>
  <si>
    <t>REJILLA GRUESA, DESARENADOR, LODOS ACTIVADOS TIPO SBR, DIGESTOR DE LODOS, LECHOS DE SECADO DE LODOS</t>
  </si>
  <si>
    <t>AGUAS DE LOS ANDES S.A. E.S.P.</t>
  </si>
  <si>
    <t>REJILLAS DE CRIBADO, TRAMPA DE GRASAS, DESARENADOR, REACTORES BIOLOGICOS, DESINFECCION</t>
  </si>
  <si>
    <t>REJILLA DESARENADOR REACTOR DE FLUJO A PISTON SEDIMENTADOR</t>
  </si>
  <si>
    <t>CRIBADO, PARSHALL, TRAMPA DE GRASAS, REACTORES ANAEROBIOS, HIPEROXIDACION CATALITICA, LECHOS DE SECADO-DAF Y MEMBRANAS</t>
  </si>
  <si>
    <t>RAP</t>
  </si>
  <si>
    <t>CRIBADO, SEDIMENTADORES, TANQUE HOMOGENIZADOR, LODOS ACTIVADOS CON AIREACION EXTENDIDA, TANQUE SEDIMENTADOR DE LODOS CON PUENTE BARREDOR Y BOMBA DE RECIRCULACION, TRAMPA DE GRASAS Y 12 UNIDADES DE LECHOS DE SECADO</t>
  </si>
  <si>
    <t>OFICINA DE SERVICIOS PUBLICOS DOMICILIARIOS DEL MUNICIPIO DE MACHETA-</t>
  </si>
  <si>
    <t>PTAR MACHETA</t>
  </si>
  <si>
    <t>canal de entrada con derivaciOn para el caudal de excesos, rejillas de cribado, canaleta parshall, y tren de lagunas conformado por una laguna anaerobia, una laguna facultativa y una de maduraciOn.</t>
  </si>
  <si>
    <t>REJILLAS GRUESA Y FINA, DESARENADORES, CANALETA, ESTRUCTURAS DE ALIVIO Y MEDICION DE CAUDALES, LAGUNAS FACULTATIVAS (2), LAGUNA ANAEROBIA (1), LODOS ACTIVADOS</t>
  </si>
  <si>
    <t>REJILLAS GRUESA Y FINA, DESARENADORES, CANALETA, ESTRUCTURAS DE ALIVIO Y MEDICION DE CAUDALES, LAGUNAS FACULTATIVAS (3), ESTACION DE BOMBEO</t>
  </si>
  <si>
    <t>AEROBIO</t>
  </si>
  <si>
    <t>PTAR ECHEVARRIA</t>
  </si>
  <si>
    <t>TANQUE ALMACENAMIENTO, POZO DE BOMBEO, TANQUE ESTABILIZACION, REACTOR DAF, LECHOS DE SECADO, hiperoxidacion</t>
  </si>
  <si>
    <t>Canal de entrada con derivaciOn para el caudal de excesos, cribado, trampa de grasas, vertedero triangular, pozo seco, UASB, Laguna facultativa, Laguna de MaduraciOn y emisario final.</t>
  </si>
  <si>
    <t>HYDROS MOSQUERA S. EN C.A. E.S.P.</t>
  </si>
  <si>
    <t>Rejillas Gruesa y Fina, desarenadores, canaleta, estructuras de alivio y mediciOn de caudales,   laguna facultativa (2) y de maduraciOn (1), lodos activados</t>
  </si>
  <si>
    <t>PTAR PORVENIR RIO</t>
  </si>
  <si>
    <t>REACTOR ANAEROBIO, LAGUNA FACULTATIVA</t>
  </si>
  <si>
    <t>PTAR NEMOCON</t>
  </si>
  <si>
    <t>Rejillas Gruesa y Fina, desarenadores, estructuras de alivio y mediciOn de caudales, zanja de oxidaciOn, lechos de secado, estaciOn de recirculaciOn de lodos</t>
  </si>
  <si>
    <t>reactor anaerObico a pistOn con 8 cAmaras, construidas en concreto en forma paralela separados por un pozo seco, que son complementados con un tratamiento a base de microrganismos, a la salida de los reactores el agua es conducida a una laguna de tipo facultativa, la cual esta construida en concreto y tiene geo membrana, tratamiento primario mediante una rejilla para la retenciOn de gruesos y un desarenador, LAGUNAS DE OXIDACION.</t>
  </si>
  <si>
    <t>Cribado - Sedimentador- SISTEMA ANAEROBIO</t>
  </si>
  <si>
    <t>LA LAGUNA CUENTA CON UNA ESTRUCTURA DE ENTRADA, DESARENADOR Y TRAMPA DE GRASA, LA CUAL SE EVIDENCIO EN MUY MAL ESTADO OPERACIONAL, LOS DESARENADORES ESTABAN COLMATADOS Y EL MANTENIMIENTO QUE SE LE DA ES MINIMO.</t>
  </si>
  <si>
    <t>Rejilla, Bypass, Desarenador,UASB dos unidades, Lechos de secado</t>
  </si>
  <si>
    <t xml:space="preserve">La tuberIa que llega al tanque desarenador es de 6 pulgadas en pvc; de Este salen dos tuberIas que distribuyen el total de las aguas residuales (12 litros/segUn/Do) a cada una de las PTAR que se encuentran compuestas por los siguientes Sistemas. 
1. Rejilla.
2. Bypass.
3. Desarenador.
4. Tanque homogenizador
5. Reactor biolOgico de flujo ascendente.
6. Tanque sedimentador SECUNDARIO.
7. Tanque de agua clarificada.
8. Tanque de pulimento final de alta densidad y con lecho de carbOn Coque.
9.  PTAR.
10. Tanque espesador de lodos.
</t>
  </si>
  <si>
    <t>PTAR VILLA DIANA CAROLINA</t>
  </si>
  <si>
    <t>CANAL DE ENTRADA, REACTOR UASB, LECHO FILTRANTE, LECHOS DE SECADO</t>
  </si>
  <si>
    <t>FILTRO PERCOLADOR</t>
  </si>
  <si>
    <t>REACTOR Y HUMEDAL ARTIFICIAL</t>
  </si>
  <si>
    <t>ESTRUCTURA DE ENTRADA Y LAGUNAS FACULTATIVAS</t>
  </si>
  <si>
    <t>LA UNION SECTOR LA UNION</t>
  </si>
  <si>
    <t>ECUALIZADOR, TANQUE DE LODOS ACTIVADOS CON REACTOR SECUENCIAL BATCH (SBR), TANQUE DE CONTACTO, PRENSA DE LODOS</t>
  </si>
  <si>
    <t>REJILLA, ESTACION DE BOMBEO, LAGUNA FACULTATIVA</t>
  </si>
  <si>
    <t>REJILLAS GRUESA Y FINA, DESARENADORES, TRAMPA DE GRASA, CANALETA, ESTRUCTURAS DE ALIVIO Y MEDICION DE CAUDALES, LAGUNA AIREADA (1),  LAGUNA FACULTATIVA Y DE MADURACION (2), ZANJON DE OXIDACION</t>
  </si>
  <si>
    <t>SISTEMA ANAEROBIO</t>
  </si>
  <si>
    <t>Rejillas Gruesa y Fina, desarenadores, canaleta, estructuras de alivio y mediciOn de caudales, laguna facultativa (2), lechos de secado, lodos activados.</t>
  </si>
  <si>
    <t>PTAR SUPATA</t>
  </si>
  <si>
    <t>TANQUE HIMHOFF, REACTOR UASB, DESARENADOR DE ALTA TASA</t>
  </si>
  <si>
    <t>ESTRUCTURA DE ALIVIO, REJILLAS DE CRIBADO GRUESO Y FINO, DESARENADORES, VERTEDERO SUTRO, TRAMPA DE GRASAS, LAGUNA AIREADA (1), LAGUNAS FACULTATIVAS (3), LAGUNA DE MADURACION (1)</t>
  </si>
  <si>
    <t>VERTEDERO, CRIBADO, DESARENACION, TRAMPA DE GRASAS, UASB, FILTROS ANAEROBIOS, DECANTADOR SECUNDARIO, LECHOS DE SECADO</t>
  </si>
  <si>
    <t>PTAR LA GRAN VIA</t>
  </si>
  <si>
    <t>ALIVIADERO DE EXCESOS, CRIBADO, TRAMPA DE GRASAS, DESARENADOR, RAFA, FILTRO BIOLOGICO DE FLUJO A PISTON, SEDIMENTADOR SECUNDARIO, FILTRO BIOLOGICO FLUJO ASCENDENTE,   FILTRO DE PULIMIENTO FINAL, LECHOS DE SECADO</t>
  </si>
  <si>
    <t>EMPRESA DE SERVICIOS PUBLICOS DE TENJO S.A. E.S.P.
EMSERTENJO SA ESP</t>
  </si>
  <si>
    <t>PTAR TENJO II - LAGUNA DE OXIDACION</t>
  </si>
  <si>
    <t xml:space="preserve">ESTRUCTURA DE ALIVIO, REJILLA DE CRIBADO GRUESO, DESARENADORES,VERTERDEROS SUTRO, LAGUNA DE OXIDACION, ESTRUCTURA DE DESCARGA A LA QUEBRADA </t>
  </si>
  <si>
    <t>ESTRUCTURA DE ENTRADA, 
ALIVIO, DESCARGA AL VALLADO, DESARENADOR, REJILLAS, VERTEDERO SUTRO, TRAMPA DE GRASAS, REACTORES DE FLUJO A PISTON (RAP), SEDIMENTADORES, DESARENADORES, LECHOS DE SECADO. ESTACION DE BOMBEO.</t>
  </si>
  <si>
    <t>PTAR LA PUNTA SUR
(VEREDA LA PUNTA SUR)</t>
  </si>
  <si>
    <t xml:space="preserve">SISTEMA DE BOMBEO, REJILLAS, TANQUE SEDIMENTADOR,  REACTOR ASCENDENTE ANABOY, </t>
  </si>
  <si>
    <t>SISTEMA DE BOMBEO, TANQUE SEDIMENTADOR, TANQUE UASB, 
TANQUE DE LODOS</t>
  </si>
  <si>
    <t>REACTOR UASB Y FAFA</t>
  </si>
  <si>
    <t>CANALETA PARSHALL, REACTOR UASB, HUMEDAL ARTIFICIAL, LECHOS DE SECADO</t>
  </si>
  <si>
    <t>TANQUE IMHOFF</t>
  </si>
  <si>
    <t>SISTEMA DE BOMBEO, MILITAMICES ROTATIVOS, PARSHALL, DESARENADOR MECANICO, DESARENADOS CONVENCIONAL, CAMARA DE DISTRIBUCION, REACTORES AEROBIOS, CLARIFICADORES, ESPESADORES DE LODOS, DECANTER CENTRIFUGO.  LAGUNAS (SISTEMA ANTIGUO)</t>
  </si>
  <si>
    <t xml:space="preserve">SISTEMA DE BOMBEO, ESTRUCTURA DE AFORO, DESARENADORES, REACTORES BIOLOGICOS AEROBIOS, SEDIMENTADORES, FILTRACION, LABERINTO DE DESINFECCION (NO INSTALADO PARA LA VISITA), ESPESADORES DE LODOS, LECHOS DE SECADO, LABORATORIO DE CONTROL DE CALIDAD INTERNO. </t>
  </si>
  <si>
    <t xml:space="preserve">SISTEMA DE BOMBEO, ESTRUCTURA DE AFORO, PRETRATAMIENTO, FILTRO PERCOLADOR, REACTORES BIOLOGICOS AEROBICOS, SEDIMENTADORES SECUNDARIOS, FILTROS DE ARENA Y CARBON ACTIVADO, LABERINTO DE DESINFECCION (NO ESTA INSTALADO PARA LA VISITA), ESPESADOR DE LODOS, LECHOS DE SECADO DE LODOS. </t>
  </si>
  <si>
    <t>SISTEMA DE BOMBEO, ESTRUCTURA DE AFORO, PRETRATAMIENTO REACTORES BIOLOGICOS AEROBIOS, SEDIMENTADORES, FILTRACION, LABERINTO DE DESINFECCION (NO INSTALADO PARA LA VISITA), ESPESADORES DE LODOS, LECHOS DE SECADO. SON DOS PLANTAS EN UNA.</t>
  </si>
  <si>
    <t xml:space="preserve">SISTEMA DE BOMBEO, ESTRUCTURA DE AFORO, PRETRATAMIENTO, REACTORES BIOLOGICOS AEROBICOS, SEDIMENTADORES DE ALTA TASA SECUNDARIOS, FILTROS DE ARENA Y CARBON ACTIVADO, LABERINTO DE DESINFECCION (NO ESTA INSTALADO PARA LA VISITA), ESPESADOR DE LODOS, LECHOS DE SECADO DE LODOS. </t>
  </si>
  <si>
    <t>CRIBADO, REJILLAS GRUESAS, DESARENADORES, RAP, LODOS ACTIVADOS,  CLARIFICADORES SECUNDARIOS, LECHOS DE SECADO.</t>
  </si>
  <si>
    <t>ESTRUCTURA DE ALIVIO, REJILLA DE CRIBADO GRUESA, CANALETA PARSHALL, LAGUNA ANAEROBIA (1) Y LAGUNA FACULTATIVA (1), LODOS ACTIVADOS</t>
  </si>
  <si>
    <t>ESTRUCTURA PRELIMINAR ANTIGUO (CANALETA PARSHALL, REJILLA GRUESA Y FINA, DESARENADOR, POZO DE BOMBEO), ESTRUCTURA DE ALIVIO NUEVA Y ANTIGUA, REJILLAS DE CRIBADO GRUESO Y FINO, DESARENADORES, TRAMPA DE GRASAS, LAGUNAS AIREADAS (4), LAGUNAS FACULTATIVAS (2), LAGUNAS DE MADURACION (2)</t>
  </si>
  <si>
    <t>EMPRESA REGIONAL COMUNITARIA DE ADMINISTRACION PUBLICA COOPERATIVA DE LOS
SERVICIOS PUBLICOS DOMICILIARIOS DE ACUEDUCTO, ALCANTARILLADO Y ASEO – AGUAS
DEL GUAINIA APC.-</t>
  </si>
  <si>
    <t>UBR2 PTAR BERLIN</t>
  </si>
  <si>
    <t>STAR INIRIDA</t>
  </si>
  <si>
    <t>2 REJILLAS, CANALETA PARSHALL, 2 DESARENADORES CONVENCIONALES, 2 LAGUNAS ANAEROBIAS, LAGUNA FACULTATIVA</t>
  </si>
  <si>
    <t>Canaleta parshall, pre -tratamiento (cribado y desarenaciOn), laguna anaerobia y facultativa y lechos de secado</t>
  </si>
  <si>
    <t>2 REJILLAS, TRAMPA DE GRASAS, 3 SEDIMENTADORES DE ALTA TASA, DIGESTOR DE LODOS, FILTROS PERCOLADORES Y LECHOS DE SECADO</t>
  </si>
  <si>
    <t>CRIBADO, DESARENACION, CANALETA PARSHALL, TANQUE IMHOFF, REACTOR ANAEROBIO DE FLUJO PISTON (RAP) Y LECHOS DE SECADO</t>
  </si>
  <si>
    <t>2 REJILLAS, 2 DESARENADORES, CANALETA PARSHALL, 2 LAGUNAS ANAEROBIAS, 2 LAGUNAS FACULTATIVAS, 1 MODULO DE LECHOS DE SECADO</t>
  </si>
  <si>
    <t>LAGUNA FACULTATIVA, FILTRO ANAEROBIO</t>
  </si>
  <si>
    <t>REJILLAS FILTROS</t>
  </si>
  <si>
    <t>ESTRUCTURA DE ENTRADA, REJILLAS DE CRIBADO, DESARENADOR, TRAMPA DE GRASAS, POZO DE SUCCION, SEDIMENTADORES</t>
  </si>
  <si>
    <t>Canaleta Parshall, Pre -tratamiento (cribado y desarenaciOn), Reactor anaerObico de flujo ascendente (RAFA), Filtro anaerObico de flujo ascendente (FAFA)  y Lechos de secado</t>
  </si>
  <si>
    <t>REJILLAS DE CRIBADO, REACTOR UASB</t>
  </si>
  <si>
    <t>ALIVIADERO DESARENADOR REJILLAS                        CANALETA PARSHALL REACTOR ANAEROBICO DE FLUJO PISTON                          FILTRO ANAEROBIO DE FLUJO ascendente                       LECHO DE SECADO DE LODOS</t>
  </si>
  <si>
    <t>ALIVIADERO DESARENADOR REJILLAS, CANALETA PARSHALL, REACTOR ANAEROBICO DE FLUJO ASCENDENTE, FILTRO DE FLUJO INTERMITENTE, LECHO DE SECADO DE LODOS</t>
  </si>
  <si>
    <t>ALIVIADERO, CRIBADO, DESARENADOR, CANALETA PARSHALL, VERTEDERO, LAGUNA ANAEROBIA, LAGUNA FACULTATIVA, LECHOS DE SECADO</t>
  </si>
  <si>
    <t>canal de ingreso, dos unidades de desarenaciOn, canaleta parshall, trampa de grasa, sedimentadores, lechos de secado y trinchera para la disposiciOn final del material extraIdo de las rejillas de ingreso y desarenadores</t>
  </si>
  <si>
    <t>canal de ingreso, rejillas, desarenadores, canaleta parshall , sedimentador, 4 Sistemas de filtraciOn anaerobia, lechos de secado</t>
  </si>
  <si>
    <t>PTAR YAGUARA</t>
  </si>
  <si>
    <t>CRIBADO, DESARENADOR, CANALETA PARSHALL, CAMARA DE SALIDA, POZO DE BOMBEO, TANQUE CLORACION, DIGESTOR DE LODOS, LECHO DE SECADO</t>
  </si>
  <si>
    <t>LAGUAN DE ESTABILIZACION CORREG CARRETALITO</t>
  </si>
  <si>
    <t>LAGUNA ESTABILIZACION CORREG BUENAVISTA</t>
  </si>
  <si>
    <t>REJILLAS, DESARENADOR, 
LAGUNAS DE OXIDACION</t>
  </si>
  <si>
    <t>tren de lagunas de oxidaciOn (una anaerobia, una facultativa y otra de maduraciOn)</t>
  </si>
  <si>
    <t>LAGUNA DE OXIDACION LIMONCITO</t>
  </si>
  <si>
    <t>ESTRUCTURA DE AQUIETAMIENTO, REJILLAS, LAGUNA DE OXIDACION</t>
  </si>
  <si>
    <t>LAGUNAS ANAEROBICAS
Y FACULTATIVA</t>
  </si>
  <si>
    <t>LAGUNA ESTABILIZACION CAB MCPALSAN JUAN DEL CESAR</t>
  </si>
  <si>
    <t>REJILLAS, DESARENADORES,
LAGUNAS DE OXIDACION</t>
  </si>
  <si>
    <t>laguna de oxidaciOn de tipo facultativo, estructura de pre tratamiento reciEn construida (CANALETA PARSHALL Y CRIBADO)</t>
  </si>
  <si>
    <t xml:space="preserve">ADMINISTRACION PUBLICA COOPERATIVA DE SERVICIOS PUBLICOS DE ALGARROBO </t>
  </si>
  <si>
    <t>UNIDAD TECNICA DE SERVICIOS PUBLICOS SAN ANTONIO
UTSEPSA</t>
  </si>
  <si>
    <t>laguna facultativa de 1.5m de profundidad y una laguna facultativa de 2m</t>
  </si>
  <si>
    <t>CAMARA DE ENTRADA, REJILLAS, LAGUNAS FACULTATIVAS, DE MADURACION</t>
  </si>
  <si>
    <t>EMPRESA DE SERVICIOS PUBLICOS DE EL BANCO MAGDALENA E.S.P.
E.S.P.ELBANCO</t>
  </si>
  <si>
    <t>DOS TRENES DE TRATAMIENTO CADA 
UNO CON 5 MÓDULOS CONFORMADOS POR: CÁMARA DE LLEGADA, REACTOR UASB, REACTOR DE AIREACIÓN INTENSIVA, SEDIMENTADORES SECUNDARIOS Y LECHOS DE SECADO DE LODOS CON UNA REMOCIÓN DE CARGA ESPERADA ENTRE EL 85Y 93%.</t>
  </si>
  <si>
    <t>LAGUAN DE ESTABILIZACION</t>
  </si>
  <si>
    <t>Reporta pero no identifica</t>
  </si>
  <si>
    <t xml:space="preserve">Laguna de OxidaciOn </t>
  </si>
  <si>
    <t>LAGUNAS FACULTATIVAS</t>
  </si>
  <si>
    <t>STAR SAN SEBASTIAN</t>
  </si>
  <si>
    <t>STAR SAN ZENON</t>
  </si>
  <si>
    <t>VEOLIA AGUAS DE SANTA MARTA</t>
  </si>
  <si>
    <t>STAR ZAPAYAN</t>
  </si>
  <si>
    <t>CRIBADO, DESARENACION, BOMBEO, FILTRO PERCOLADOR, SEDIMENTADOR, TANQUE DE CONTACTO DE CLORO</t>
  </si>
  <si>
    <t>REJILLAS, DESARENADOR, TANQUE DE HOMOGENIZACION, FILTROS, PERCOLADORES, SEDIMENTADORES, TANQUE D ECONTACTO DE CLORO, LECHOS DE SECADO.</t>
  </si>
  <si>
    <t>SISTEMA ANAEROBICO</t>
  </si>
  <si>
    <t>REJILLAS, DESARENADOR,REACTOR ANABOY, REACTOR MIX-AIR, SEDIMENTACION RECIRCULACION DE LODOS DESINFECCION Y TRATAMIENTO DE LODOS,</t>
  </si>
  <si>
    <t>PTAR PUERTO GAITAN</t>
  </si>
  <si>
    <t>PTAR REMOLINOS
(VEREDA REMOLINOS - RURAL)</t>
  </si>
  <si>
    <t>REJILLAS GRUESAS, TAMIZADO FINO,
TANQUES DE AIREACION E IGUALUACION, 
ADICION DE QUIMICOS Y DESINFECCION.</t>
  </si>
  <si>
    <t>PTAR SAN MARTIN</t>
  </si>
  <si>
    <t>REJILLAS, DESARENADOR, REACTOR ANAEROBICO DE FLUJO, ASCENDENTE (UASB) REACTOR ANAEROBICO DE PISTON(RAP) SEDIMENTADOR, TANQUE DE CONTACTO DE CLORO, LECHOS DE SECADO.</t>
  </si>
  <si>
    <t>CAMARA DE ALIVIO, REJILLAS, (3)CANALES DESARENADORES, TANQUE DE DOSIFICACION Y HOMOGENIZACION DE CAUDALES, (2) FILTROS PERCOLADORES, (2) SEDIMENTADORES SECUNDARIOS,  (2) TANQUES DE CONTACTO DE CLORO, Y (4) LECHOS DE SECADO</t>
  </si>
  <si>
    <t xml:space="preserve">ADMINISTRACION PUBLICA COOPERATIVA DE AGUA POTABLE Y SANEAMIENTO BASICO DE CUMBITARA </t>
  </si>
  <si>
    <t>TANQUE DE AIREACION, TANQUE DE ALMACENAMIENTO, TRAMPA DE GRASA, FILTRO ASCENDENTE, FILTRO DESCENDENTE</t>
  </si>
  <si>
    <t>SIMON BOLIVAR</t>
  </si>
  <si>
    <t>REACTOR ANAEROBICO DE LECHO FILTRANTE</t>
  </si>
  <si>
    <t>decantaciOn del agua residual en mOdulos</t>
  </si>
  <si>
    <t xml:space="preserve">compuesta por un canal de entrada, dos rejillas de cribado y tamizado, dos desarenadores, dos sedimentadores primarios y dos secundarios.
Para el tratamiento SECUNDARIO utilizan un Reactor Anaerobio de lecho Filtrante –RALF- el cual posee 4 estructuras filtrantes: dos filtros de grava de flujo descendente y dos filtros de guadua de flujo ascendente, como Sistema de pos tratamiento utilizan una laguna de maduraciOn. El manejo de lodos se realiza mediante un lecho de secado, en el cual adicionan cal para la estabilizaciOn de los lodos, para la disposiciOn final tienen un canal de descarga que vierte a la quebrada El PlayOn.
</t>
  </si>
  <si>
    <t>CÁMARA DE DESVÍO, REJILLAS, DESARENADORES, CANALETA PARSHALL DE ENTRADA Y TRAMPA DE GRASAS, REACTOR BIOLÓGICO, SEDIMENTACIÓN, DIGESTOR DE LODOS Y LECHOS DE SECADO DE LODOS.</t>
  </si>
  <si>
    <t>LAGUNAS DE OXIDACION EPS SA ESP</t>
  </si>
  <si>
    <t xml:space="preserve">DOS LAGUNAS DE ESTABILIZACION </t>
  </si>
  <si>
    <t>constituida por una laguna de oxidaciOn la cual no cuenta con estructura de entrada (cribado, desarenador, trampa de grasas) ni Sistema de aforo; las dimensiones son desconocidas, no realizan ningUn tipo de mantenimiento, durante la visita se evidenciO que cuenta con ningUn tipo de impermeabilizaciOn, ni canal de descarga</t>
  </si>
  <si>
    <t>sector de aforo (vertedero), cribado y desarenador, sedimentaciOn y manejo de lodos</t>
  </si>
  <si>
    <t xml:space="preserve">La laguna estA compuesta por una estructura de entrada, desarenador, canaleta parshall sin regleta, las dimensiones son desconocidas pero al parecer es una laguna facultativa. Para la disposiciOn final tienen un canal de descarga que vierte a la quebrada Tablona, el cual se encontrO en malas condiciones de operaciOn ya que debido a la Ultima ola invernal la tuberIa de disposiciOn final colapso al ser llevada por la corriente, actualmente estAn disponiendo a una quebrada seca que desemboca en el Rio Zulia
</t>
  </si>
  <si>
    <t>TRAMPA DE GRASA, TRATAMIENTO SECUNDARIO ZONA ZANJONES DE OXIDACIÓN.</t>
  </si>
  <si>
    <t>ADMINISTRACION PUBLICA COOPERATIVA AGUAS DE TEORAMA</t>
  </si>
  <si>
    <t xml:space="preserve">compuesta por un canal de entrada, dos rejillas de cribado y tamizado, dos desarenadores, dos sedimentadores primarios y dos secundarios. 
Para el tratamiento SECUNDARIO utilizan un Reactor Anaerobio de lecho Filtrante –RALF- el cual posee 4 estructuras filtrantes: dos filtros de grava de flujo descendente y dos filtros de guadua de flujo ascendente, ademAs poseen un Sistema de aireaciOn prolongada, en el cual se hace circula el agua desde el ultimo tanque hasta el filtro ascendente (guadua). El manejo de lodos lo realizan mediante un lecho de secado, en cual se encuentra a la intemperie, de tal forma que se encontrO inundado; para la disposiciOn final tienen un canal de descarga que vierte a la quebrada El Juncal.
</t>
  </si>
  <si>
    <t xml:space="preserve">se encuentra ubicada dentro del Area urbana y no cuentan con un Sistema de aforo. esta constituida por un Sistema anaerobio de tipo tanque sEptico. </t>
  </si>
  <si>
    <t>EMPRESAS MUNICIPALES DE TIBU E.S.P.
EMTIBU ESP.</t>
  </si>
  <si>
    <t>LAGUNA DE OXIDACION 
EMTIBU E.S.P.</t>
  </si>
  <si>
    <t>LAGUNA DE OXIDACION CON AUSENCIA DE TRATAMIENTO PRELIMINAR</t>
  </si>
  <si>
    <t>Pozos sEpticos y Filtros</t>
  </si>
  <si>
    <t>STAR PUERTO GUZMAN</t>
  </si>
  <si>
    <t>TRATAMIENTO PRIMARIO (REJILLAS Y DESARENADOR), ADEMAS SE EVIDENCIO LA EXISTENCIA DE UN REACTOR ANAEROBIO Y DE UN FILTRO PERCOLADOR</t>
  </si>
  <si>
    <t>REGILLAS Y DESARENADOR</t>
  </si>
  <si>
    <t>JUNTA ADMINISTRADORA DE ACUEDUCTO Y ALCANTARILLADO DE SIBUN/DOY</t>
  </si>
  <si>
    <t xml:space="preserve">estA conformada por: el colector de las aguas residuales llega a un tanque sedimentador, de donde son bombeadas a la canaleta parshall y depositadas a un segundo tanque sedimentador; de este, las aguas son bombeadas al tanque anaerObico y luego las pasan por bombeo al tanque percolador, de donde las aguas salen finalmente a la fuente receptora
se encuentra la caseta para el tratamiento de lodos, esta no ha sido utilizada, de acuerdo a que no han sacado los primeros lodos, de acuerdo a lo informado por el funcionario.
</t>
  </si>
  <si>
    <t xml:space="preserve">CANALETA PARSHALL, TRAMPA DE GRASAS, DESARENADOR, REACTOR UASB, SEDIMENTADOR, ESPESADOR DE LODOS, LAGUNA DE OXIDACION.
RTA DTGAA 20195290294882 : 4 LAGUNAS DE OXIDACION </t>
  </si>
  <si>
    <t>PRELIMINAR: CRIBAS PARA RESIDUOS SOLIDOS, DESARENADORES, TRAMPAS DE GRASAS, TANQUE DE HOMOGENIZACION. PRIMARIO: CRIBAS DE FINOS, SEDIMENTADORES. SECUNDARIO: FILTROS PERCOLADORES, CLARIFICADOR, LECHOS DE SECADO.</t>
  </si>
  <si>
    <t xml:space="preserve">PRELIMINAR: CRIBAS PARA RESIDUOS SOLIDOS, PRIMARIO: IMHOFF, FILTRO ANAEROBIO DE FLUJO ASCENDENTE  </t>
  </si>
  <si>
    <t>PRELIMINAR: CRIBAS PARA RESIDUOS SOLIDOS. PRIMARIO: DESARENADORES, TRAMPAS DE GRASAS. PRIMARIO: TANQUE IMHOFF, FILTRO ANAEROBIO DE FLUJO ASCENDENTE.</t>
  </si>
  <si>
    <t>REJILLAS CRIBADO FINO, DESARENADOR, RESACTOR UASB, LECHOS DE SECADO</t>
  </si>
  <si>
    <t>REJILLAS CRIBADO FINO, DESARENADOR, REACTOR UASB, LECHOS DE SECADO</t>
  </si>
  <si>
    <t>BANDEJA DE ESCURRIMIENTO, CANALETA PARSHALL, DOS DESARENADORES, RAFA Y FAFA, LECHOS DE SECADO, UN CANAL DE DESCARGA</t>
  </si>
  <si>
    <t>CANAL DE ENTRADA, CRIBADO, TRAMPA DE GRASAS, CAJAS DE DISTRIBUCION, REACTOR UASB, QUEMBADOR DE GAS METANO Y LECHOS DE SECADO.</t>
  </si>
  <si>
    <t>SISTEMA DE TIPO AEROBICO</t>
  </si>
  <si>
    <t>CRIBADO, ZANJON DE OXIDACION, SEDIMENTADORES, LECHO DE SECADO, SISTEMA DE RETORNO DE LODOS.</t>
  </si>
  <si>
    <t>CANALETA PARSHALL, VERTEDERO, CRIBADO, DESARENADOR,FILTRO PERCOLADOR, UASB, LECHOS DE SECADO</t>
  </si>
  <si>
    <t>SUBESTACION ELECTRICA, REGLETA PARA MEDICION DE CAUDALES,TORNILLO SIN FIN, REJILLAS, DESARENADORES, REACTORES UASB, LAGUNA FACULTATIVA, LECHOS DE SECADO</t>
  </si>
  <si>
    <t>TRATAMIENTO PRELIMINAR, TANQUE HOMOGENIZADOR, LECHOS DE SECADO, CANAL DE CRIBADO, CLORACION (ACERO AL CARBON)</t>
  </si>
  <si>
    <t>EMPRESA DE SERVICIOS PUBLICOS DE ACUEDUCTO ALCANTARILLADO Y ASEO DE CHIPATA - DEPEN/DENCIA MUNICIPAL</t>
  </si>
  <si>
    <t>PLANTA DE TRATAMIENTO DE AGUAS RESIDUALES MUNICIPIO DE CHIPATA</t>
  </si>
  <si>
    <t>PTAR DE TIPO REACTOR ANAEROBIO DE FLUJO A PISTON, NO POSEE SISTEMA PARA LA DISPOSICION DE LOS LODOS GENERADOS.</t>
  </si>
  <si>
    <t>CRIBADO, REACTOR UASB, FILTRO ANAEROBICO, LECHO DE SECADO</t>
  </si>
  <si>
    <t>PTAR CURITI</t>
  </si>
  <si>
    <t>Canal de entrada con 2 rejillas de cribado deterioradas y con presencia de aves de carroña, un UASB que presenta infiltraciones y desbordamiento de aguas residuales, 4 lagunas de oxidaciOn (una anaerobia, una facultativa y dos de maduraciOn, aparentemente, sin embargo no se cuenta con memorias de diseño ni planos para determinarlo), las dos primeras no conectadas con el Sistema solo almacenan aguas lluvias estancadas y las 2 Ultimas conectadas al Sistema no tienen emisario final, toda vez que por las obras de adecuaciOn fue tapado, por lo que se presenta el desborde del agua sobre lotes que finalmente drenan hacia la Q. CuritI.</t>
  </si>
  <si>
    <t>CRIBADO, DESARENADOR, TRAMPA DE GRASAS, BIOREDACTOR, DESHIDRATACION DE LODOS, ESTABILIZACION DE LODOS</t>
  </si>
  <si>
    <t>CRIBADO, REACTOR UASB ASCENDENTE, FILTRO PERCOLADOR</t>
  </si>
  <si>
    <t>CRIBADO, TANQUE ANAEROBIO</t>
  </si>
  <si>
    <t>Reactor anaerobio UASB</t>
  </si>
  <si>
    <t xml:space="preserve">MUNICIPIO DE  GUAVATA </t>
  </si>
  <si>
    <t>STAR GUAVATA</t>
  </si>
  <si>
    <t xml:space="preserve">desarenador, UASB, FAFA, lechos de secado </t>
  </si>
  <si>
    <t>STAR LANDAZURI</t>
  </si>
  <si>
    <t>Cribado, desarenador, trampa de grasas, UASB, lechos de secado</t>
  </si>
  <si>
    <t>CRIBADO GRUESO Y FINO, SEDIMENTADORES, REACTOR UASB, FILTRO PERCOLADOR, LECHO DE SECADO</t>
  </si>
  <si>
    <t>rejillas, Canaleta parshall, un tratamiento primario Reactor UASB y un tratamiento SECUNDARIO Filtro biolOgico con biodiscos finalizando el proceso con un desarenador</t>
  </si>
  <si>
    <t>corresponde a una PTAR de tipo convencional con el siguiente tren de tratamiento: Sistema de recolecciOn y conducciOn, desarenador, cribado grueso y medio, cajilla de reparto, un UASB con un quemador de gases en estado no operacional, vertedero triangular en el que se adiciona cloruro fErrico como coagulante, un floculador de flujo vertical (tipo Alabama) de 6 pantallas, un sedimentador de tolva, un filtro anaerobio, 4 lechos de secado.</t>
  </si>
  <si>
    <t>CANAL DE ENTRADA CON DERIVACION PARA EL CAUDAL DE EXCESOS, REJILLAS DE CRIBADO, DOS DESARENADORES EN SERIE, TRAMPA DE GRASAS, SEDIMENTADOR PRIMARIO, FILTRO PERCOLADOR Y CLARIFICADOR</t>
  </si>
  <si>
    <t>REJILLAS GRUESAS Y FINAS, DESARENDOR, DESENGRASADOR, SISTEMA AEROBIO, TANQUES AEROBIOS, DECANTADORES, DESHIDRATAODRES DE LODOS</t>
  </si>
  <si>
    <t>Desarenador con rejillas de cribado, conducciOn hacia la PTAR, donde estA la trampa de grasas y un reactor anaerobio, una manguera por donde evacua el gas producido en el tanque, sin embargo, el prestador desconoce a donde conduce esta manguera, expone que anteriormente se usaba el gas en estufas de algunas viviendas, pero que actualmente desconoce su uso. Finalmente se encuentra cajilla de conexiOn con el emisario final.</t>
  </si>
  <si>
    <t>SUR, LA PINCHOTA3241</t>
  </si>
  <si>
    <t>CANAL DE INGRESO, DOS UNIDADES DE DESARENACION, CANALETA PARSHALL, TRAMPA DE GRASA, SEDIMENTADORES, REACTOR BIOLOGICO TIPO UASB, ADEMAS CUENTA CON ADECUADA ESTRUCTURA DE LECHOS DE SECADO</t>
  </si>
  <si>
    <t>POZO HUMEDO, CAMARA DE AQUIETAMIENTO, TRAMPA DE GRASAS, MEZCLA RAPIDA, FLOCULADOR, CLARIFICADOR, TANQUE DE AGUA CLARA, EMISARIO FINAL, CABEZAL DE DESCARGA, LAGUNAS DE OXIDACION.</t>
  </si>
  <si>
    <t>DESARENADOR, REACTORES UASB, FILTROS ANAEROBIOS</t>
  </si>
  <si>
    <t xml:space="preserve">UASB, ESPESADOR DE LODOS, LECHO DE SECADO </t>
  </si>
  <si>
    <t>STAR VALLE DE SAN JOSE</t>
  </si>
  <si>
    <t>CRIBADO, TAMIZADO, 2 DESARENADORES, TRAMPA DE GRASAS, 2 UASB CON UN QUEMADOR DE GASES, 2 FILTROS ANAEROBIOS, 2 LECHOS DE SECADO ESTRUCTURALMENTE DEFICIENTES Y EMISARIO FINAL</t>
  </si>
  <si>
    <t>PTAR VALLE1977</t>
  </si>
  <si>
    <t>Actualmente el prestador opera una PTAR de tipo convencional que tiene un desarenador y rejillas de cribado al ingreso, la estructura de desarenador se encuentra deteriorada, le faltan tapas y las rejillas de cribado se encuentran oxidadas, se evidencia deficiente mantenimiento. La PTAR presenta el siguiente tren de tratamiento: cribado, tamizado, 2 desarenadores, trampa de grasas, 2 UASB con un quemador de gases no operativo, 2 filtros anaerobios, 2 lechos de secado estructuralmente deficiente y emisario final sobre el RIo Fonce.</t>
  </si>
  <si>
    <t>STAR CHALAN</t>
  </si>
  <si>
    <t>lagunas de estabilizaciOn</t>
  </si>
  <si>
    <t>lagunas de estabilizaciOn, consistentes en tratamiento primario: 2 Lagunas de estabilizaciOn y una laguna facultativa como tratamiento secundarios</t>
  </si>
  <si>
    <t>canal de ingreso, desarenadores (2), rejillas de ingreso y canaleta parshall en concreto, sin embargo, no toman datos de caudal. El tren de lagunas es complementado por una serie de humedales artificiales</t>
  </si>
  <si>
    <t>REJILLAS, DESARENADORES, LAGUNAS DE OXIDACION
LAGUNAS FACULTATIVAS</t>
  </si>
  <si>
    <t>PTAR TOLU</t>
  </si>
  <si>
    <t>POZO DE INSPECCION, REJILLAS, 
DESARENADOR, LAGUNAS ANAEROBIAS Y FACULTATIVAS</t>
  </si>
  <si>
    <t>STAR TOLU VIEJO</t>
  </si>
  <si>
    <t>laguna primaria como parte de una primera etapa del Sistema de tratamiento, pero se encuentra sedimentada y en estos momentos solo Sirve de almacenamiento de aguas residuales.</t>
  </si>
  <si>
    <t>TANQUE SEPTICO, FAFA</t>
  </si>
  <si>
    <t>4 lagunas: Aerobia, dos facultativa y maduraciOn</t>
  </si>
  <si>
    <t>LUIS CARLOS GALAN</t>
  </si>
  <si>
    <t>TANQUE SEPTICO, FILTRO PERCOLADOR</t>
  </si>
  <si>
    <t>ZANJON DE OXIDACION</t>
  </si>
  <si>
    <t>STAR CARMEN DE APICALA</t>
  </si>
  <si>
    <t xml:space="preserve">LAGUNA DE OXIDACION </t>
  </si>
  <si>
    <t xml:space="preserve">LAGUNA DE OXIDACION SECTOR CEMENTERIO </t>
  </si>
  <si>
    <t xml:space="preserve">TANQUE SEPTICO Y FILTRO ANAEROBICO - </t>
  </si>
  <si>
    <t>ESTRUCTURA DE ENTRADA, 
REJILLAS GRUESAS, DESARENADORES, LAGUNA ANAEROBICA, FACULTATIVA Y DE MADURACION</t>
  </si>
  <si>
    <t xml:space="preserve">LODOS ACTIVADOS, DIFUSORES, DOS BOMBAS SUMERGIBLES, SEDIMENTADOR, </t>
  </si>
  <si>
    <t>PRECIPITACION QUIMICA</t>
  </si>
  <si>
    <t>LAGUNAS DE OXIDACION SECTOR ALFONSO LOPEZ</t>
  </si>
  <si>
    <t xml:space="preserve">1 LAGUNA ANAEROBIA, 2 LAGUANAS FACULTATIVAS, 1 LAGUNA DE PULIMIENTO </t>
  </si>
  <si>
    <t>SISTEMA DE BOMBEO, CANALETA PARSHALL, DESARENADOR, TRAMPA DE GRASAS, 2 REACTORES UASB, 4 FILTROS PERCOLADORES</t>
  </si>
  <si>
    <t>TRATAMIENTO PRELIMINAR, REACTOR ANAEROBICO DE FLUJO ASCENDENTE, FILTRO PERCOLADOR ANAEROBIO, TANQUE DECANTADOR, TANQUE DIGESTOR DE LODOS, 4 MODULOS DE LECHOS DE SECADO Y TANQUE DE CLORACION</t>
  </si>
  <si>
    <t>TRATAMIENTO PRELIMINAR, REACTOR ANAEROBICO UASB DE FLUJO ASCENDENTE</t>
  </si>
  <si>
    <t>REACTORES UASB</t>
  </si>
  <si>
    <t>REACTORE UASB</t>
  </si>
  <si>
    <t xml:space="preserve">TANQUE SEPTICO, FAFA </t>
  </si>
  <si>
    <t xml:space="preserve">REACTOR UASB Y FILTRO PERCOLADOR </t>
  </si>
  <si>
    <t xml:space="preserve">REACTOR UASB Y FILTRO PERCOLADO </t>
  </si>
  <si>
    <t>Pre-tratamiento 1.Desarenador-rejillas   2. aliviadero             3.Aforo (vertedero triangular)                          4. Caja de division de caudal                                5. lechos de secado Tratamiento Primario 6.Tanque septico      7.Filtro anaerobico</t>
  </si>
  <si>
    <t>CAMARA DE ENTRADA REGILLA DE CRIBADO GRUESO 2 LAGUNAS ANAEROBIAS 2 LAGUNAS FACULTATIVAS 2 LAGUNAS DE MADURACION 1 FITRO FITOPEDOLOGICO</t>
  </si>
  <si>
    <t>CANAL DE INGRESO REJILLA DE CRIBADO GRUESO DESARENADOR TRAMPA DE GRASAS REACTOR UASB LECHOS DE SECADO QUEMADOR DE GAS</t>
  </si>
  <si>
    <t>ESTACION DE BOMBEO, SISTEMA DE DESARENACION, Y AIREACION ASISTIDA, REACTOR UASB</t>
  </si>
  <si>
    <t xml:space="preserve">LAGUNAS </t>
  </si>
  <si>
    <t xml:space="preserve"> DIGESTOR ANAEROBIO </t>
  </si>
  <si>
    <t>LAGUNA</t>
  </si>
  <si>
    <t>REJILLA, SISTEMA DE BOMBEO, FILTRO PERCOLADOR, 2 LAGUNAS DE SEDIMENTACION, LAGUNA FACULTATIVA</t>
  </si>
  <si>
    <t>SISTEMA DE BOMBEO, DESARENADOR, TRAMPA DE GRASAS, SISTEMA DE AIREACION ASISTIDA CON CLARIFICADORES Y 4 MODULOS DE LECHOS DE SECADO</t>
  </si>
  <si>
    <t>CANAL DE ENTRADA, TRAMPA DE GRASA, LAGUNA</t>
  </si>
  <si>
    <t>FILTRO ANEROBICO</t>
  </si>
  <si>
    <t>COMPUESTA POR TRES UNIDADES DE TRATAMIENTO, UN TRATAMIENTO PRELIMINAR QUE CONSTA DE UN ALIVIADERO, CRIBADO, DOS DESARENADORES Y CANALETA PARSHALL, LA CUAL NO USAN; TRATAMIENTO PRIMARIO UNIDAD DE SEDIMENTACION - TRATAMIENTO ANAEROBIO (POZO SEPTICO); TRATAMIENTO SECUNDARIO FILTRO PERCOLADOR Y TERCIARIO QUE NO SE ENCUENTRA EN FUNCIONAMIENTO Y CONSTA DE UNA UNIDAD AEROBIA DE PULIMIENTO Y TRATAMIENTO TIPO ESCALERA DE AIREACION.</t>
  </si>
  <si>
    <t>CANAL DE ENTRADA, TRAMPA DE GRASA Y LECHOS DE SECADO</t>
  </si>
  <si>
    <t>ADMINISTRACION PUBLICA COOPERATIVA EMPRESA DE SERVICIOS PUBLICOS DEL VALLE E.S.P.</t>
  </si>
  <si>
    <t>REACTOR MICROBIOLOGICO</t>
  </si>
  <si>
    <t>ALIVIADERO, BYPASS, CANALETA PARSHALL, LAGUNA DE ESTABILIZACION</t>
  </si>
  <si>
    <t xml:space="preserve">REACTOR UASB </t>
  </si>
  <si>
    <t>CRIBADO, DESARENADOR, TANQUE SEPTICO, FILTROS ANAEROBIOS, LECHO DE SECADO</t>
  </si>
  <si>
    <t>CANAL DE ENTRADA, REJILLA GRUESA, DESARENADOR DE FLUJO HORIZONTAL, VERTEDERO SUTRO, TRAMPA DE GRASAS, POZO DE SUCCION, 4 REACTOR UASB, 4 FILTROS PERCOLADORES, 3 SEDIMENTADORES, CAMARA DE MEDICION DE CAUDAL, 14 LECHOS DE SECADO</t>
  </si>
  <si>
    <t>CRIBADO, REACTOR DE FLUJO A PISTON, FILTRO PERCOLADOR</t>
  </si>
  <si>
    <t>ESTACIONES DE BOMBEO, CAMARA DE 
INTEGRACION DE FLUJOS, REJILLAS, SISTEMA DE DOSIFICACION DE P. QUIMICOS, TRAMPA DE GRASA, DESARENADORES, SEDIMENTADORES PRIMARIOS, ESPESADORES, DIGESTORES ANAEROBIOS, DESHIDRATADORES DE LODOS, INTERCAMBIADOR DE CALOR, FILTROS PRENSA</t>
  </si>
  <si>
    <t>REJILLA, LODOS ACTIVADOS, TANQUE DE AIREACION, SEDIMENTADOR, LECHOS</t>
  </si>
  <si>
    <t>PTAR LA RIVERA</t>
  </si>
  <si>
    <t>TANQUE SEPTICO Y FILTRO ANAEROBICO</t>
  </si>
  <si>
    <t>TANQUE SEPTICO, FILTRO ANAEROBICO FILTRO FITIPEDOLOGICO</t>
  </si>
  <si>
    <t>PTAR CALIMA EL DARIEN</t>
  </si>
  <si>
    <t>ESTRUCTURA DE ALIVIADERO, UN TANQUE RECEPTOR, UNA ESTACION DE BOMBEO, REJILLA GRUESA Y REJILLA FINA PARA EL CRIBADO, TRES DESARENADORES, TRES TRAMPAS DE GRASA. PARA EL TRATAMIENTO SECUNDARIO SE CUENTA CON UN UASB Y UN FILTRO PERCOLADOR, DOS SEDIMENTADORES SECUNDARIOS Y UNIDAD DE LECHOS DE SECADO DE TRES UNIDADES; PARA LA DISPOSICION FINAL TIENEN UN CANAL DE DESCARGA QUE VIERTE AL EMBALSE.</t>
  </si>
  <si>
    <t>POBLADO CAMPESTRE
PTAR CANDELARIA AQUASERVICIOS</t>
  </si>
  <si>
    <t>REJILLA GRUESA, ESTACION DE BOMBEO, CAMARA DE DISTRIBUCION, 2 LGUNAS ANAEROBIAS, DOS LAGUNAS FACULTATIVAS</t>
  </si>
  <si>
    <t>LAGUNA DE OXIDACION ZARAGOZA</t>
  </si>
  <si>
    <t>CAMARA DE ENTRADA, DESARENADOR, TRAMPA DE GRASAS, CANALETA PARSHALL, LAGUNAS FACULTATIVAS</t>
  </si>
  <si>
    <t>CANALETA DE ENTRADA, DESARENADOR, CAJA DE DISTRIBUCION DE CAUDAL, TANQUE SEPTICO (2) UNIDADES, FILTRO ANAEROBICO DE FLUJO ASCENDENTE (2) UNIDADES, CAJA RECOLECTORA DEL EFLUENTE, TUBERIA DE DESCARGA A LA FUENTE RECEPTORA.</t>
  </si>
  <si>
    <t xml:space="preserve">REJILLAS, DESARENADOR, EBAR, LAGUNA ANAEROBICA, LAGUNA FACULTATIVA, BIODISCOS EXPERIMENTAL, TANQUE PURIFICADOR JAPONES, TANQUE SEPTICO, FILTRO ANEROBICO, FITOPEDOLOGICO Y PERCOLADOR,  REACTOR UASB, </t>
  </si>
  <si>
    <t>DESARENADORES, REJILLAS, VERTEDERO, LAGUNAS ANAEROBIA Y FACULTATIVA</t>
  </si>
  <si>
    <t>REJILLAS, DESARENADOR, TRAMPA DE GRASAS, ESTACION DE BOMBEO, FILTROS PERCOLADORES, SEDIMENTADORES SECUNDARIOS, DIGESTORES DE LODOS, LECHOS DE SECADO</t>
  </si>
  <si>
    <t>ESTACION DE BOMBEO, 1 AIREADOR, 2 FILTROS PERCOLADORES, 4 CLARIFICADORES, 3 BIODIGESTORES, 2 LECHOS DE SECADO</t>
  </si>
  <si>
    <t>REJILLAS, VERTEDERO, DESARENADORES, LAGUNA ANAEROBIA Y FACULTATIVA
LAGUNA ANAEROBIA</t>
  </si>
  <si>
    <t>TANQUE DE IGUALACION, DOS DESARENADORES, DOS UASB Y DOS FILTROS PERCOLADORES, DOS SEDIMENTADORES SECUNDARIOS Y UN LECHO DE SECADO CON TRES UNIDADES, CANAL DE DESCARGA</t>
  </si>
  <si>
    <t>ESTRUCTURA DE ENTRADA, REJILLAS DE CRIBADO, TANQUE DE SUCCION, SISTEMA DE BOMBEO, DESARENADORES, REACTOES UASB, FILTRO PERCOLADOR, CLARIFICADOR, LECHOS DE SECADO</t>
  </si>
  <si>
    <t>REJILLAS, DESARENADOR, TRAMPA DE GRASA, UASB, FILTRO PERCOLADOR, DECANTADOR SECUDNARIO, LECHOS DE SECADO</t>
  </si>
  <si>
    <t>REJILLAS DE CRIBADO, BOMBEO, DESARENADOR, REACTOR UASB, FILTROS PERCOLADORES, SEDIMENTADORES</t>
  </si>
  <si>
    <t>DESARENADOR Y REJILLAS, CANALETA PARSHALL, LAGUNA ANAEROBIA Y LAGUNA FACULTATIVA, ESTRUCTURAS DE ENTRADA Y SALIDA, CABEZAL DE ENTREGA Y COMPUERTA DE CHAPALETA, LECHOS DE SECADO</t>
  </si>
  <si>
    <t>REJILLAS, DESARENADORES, LAGUNA ANAEROBIA, LAGUNA FACULTATIVA</t>
  </si>
  <si>
    <t>REJILLAS, DESARENADORES, FILTRO PERCOLADOR, ESPESADOR DE LODOS, LECHOS DE SECADO</t>
  </si>
  <si>
    <t>DESARENADOR, REJILLAS, TANQUE SEPTICO, FAFA, LECHOS DE SECADO</t>
  </si>
  <si>
    <t>REJILLAS, DESARENADOR, LAGUNAS ANAEROBICAS Y FACULTATIVA</t>
  </si>
  <si>
    <t>PTAR KROFTA</t>
  </si>
  <si>
    <t>CANALETA PARSHALL, REJILLAS, DESARENADORES, POZO DE BOMBEO, UNIDAD KROFTA, COMPRESORES, BOMBAS DE RECIRCULACION, OTROS</t>
  </si>
  <si>
    <t>REJILLAS DE CRIBADO, ALIVIADERO, REACTOR ANAEROBIO, LECHOS DE SECADO</t>
  </si>
  <si>
    <t>Durante la visita se evidencio la existencia de una estructura, que segUn la persona que atendiO la visita, es para el tratamiento de las aguas residuales pero no conocIa de que tipo era, y tampoco se pudo establecer el tipo de estructura en campo, puesto que se encuentra totalmente cubierta por las plantas del rededor y por pastos altos, y por otra parte no se evidenciaron los planos o diseños.</t>
  </si>
  <si>
    <r>
      <t>SEDIMENTADOR,</t>
    </r>
    <r>
      <rPr>
        <b/>
        <sz val="9"/>
        <color indexed="8"/>
        <rFont val="Arial"/>
        <family val="2"/>
      </rPr>
      <t xml:space="preserve"> </t>
    </r>
    <r>
      <rPr>
        <sz val="9"/>
        <color indexed="8"/>
        <rFont val="Arial"/>
        <family val="2"/>
      </rPr>
      <t xml:space="preserve">BIODIGESTOR ANAEROBIO, FILTRO ANAEROBIO (SISTEMA PRIMARIO /ANAEROBICO ) </t>
    </r>
  </si>
  <si>
    <r>
      <rPr>
        <b/>
        <sz val="9"/>
        <rFont val="Arial"/>
        <family val="2"/>
      </rPr>
      <t xml:space="preserve">NUEVA PTAR: </t>
    </r>
    <r>
      <rPr>
        <sz val="9"/>
        <rFont val="Arial"/>
        <family val="2"/>
      </rPr>
      <t xml:space="preserve">CRIBADO AUTOMÁTICO Y MANUAL, DESARENADOR TIPO PUENTE, CANALETA PARSHALL,  TRAMPA DE GRASAS, FOSO DE BOMBEO CON 5 EQUIPOS DE BOMBEO, REACTOR UASB, LODOS ACTIVADOS, SEDIMENTADORES DE ALTA TASA, ESTRUCTURA DE DESINFECCIÓN TIPO BATCH, SISTEMA DE CLORO GASEOSO EN LÍNEA, LECHOS DE SECADO.
</t>
    </r>
    <r>
      <rPr>
        <b/>
        <sz val="9"/>
        <rFont val="Arial"/>
        <family val="2"/>
      </rPr>
      <t xml:space="preserve">CLAUSURA </t>
    </r>
    <r>
      <rPr>
        <sz val="9"/>
        <rFont val="Arial"/>
        <family val="2"/>
      </rPr>
      <t>DE 2 LAGUNAS FACULTATIVAS, 2 ANAERONIAS.</t>
    </r>
    <r>
      <rPr>
        <b/>
        <sz val="9"/>
        <rFont val="Arial"/>
        <family val="2"/>
      </rPr>
      <t xml:space="preserve">
OPTIMIZACIÓN </t>
    </r>
    <r>
      <rPr>
        <sz val="9"/>
        <rFont val="Arial"/>
        <family val="2"/>
      </rPr>
      <t>DE LA LAGUNA DE MADURACIÓN.</t>
    </r>
    <r>
      <rPr>
        <b/>
        <sz val="9"/>
        <rFont val="Arial"/>
        <family val="2"/>
      </rPr>
      <t xml:space="preserve">
</t>
    </r>
  </si>
  <si>
    <r>
      <t>Estructura de entrada que contiene un aliviadero para evacuar los excesos, canal con Sistema de cribado compuesto por una rejilla y una plataforma de secado con el objeto de retener gruesos, trampa de grasas y filtro,  estructura para el secado de los lodos de 4 compartimientos cubierto-IMHOFF</t>
    </r>
    <r>
      <rPr>
        <sz val="9"/>
        <color indexed="10"/>
        <rFont val="Arial"/>
        <family val="2"/>
      </rPr>
      <t xml:space="preserve"> -RAP</t>
    </r>
  </si>
  <si>
    <t>Año</t>
  </si>
  <si>
    <t>VALOR PRODUCIDO (m3)</t>
  </si>
  <si>
    <t>CONSUMO (m3)</t>
  </si>
  <si>
    <t>VOLUMEN PERDIDO (m3) (PRODUCIDO - CONSUMO)</t>
  </si>
  <si>
    <t>SUSCRIPTORES - consulta SUI agosto 2020 *</t>
  </si>
  <si>
    <t>IANC (%)</t>
  </si>
  <si>
    <t>IPUF ANUAL (m3/suscriptor -año)</t>
  </si>
  <si>
    <t>IPUF medio MENSUAL (m3/suscriptor -mes)</t>
  </si>
  <si>
    <t>MPIO DEL ATLANTICO</t>
  </si>
  <si>
    <t>VALLE DE ABURRA</t>
  </si>
  <si>
    <t>05475</t>
  </si>
  <si>
    <t>13458</t>
  </si>
  <si>
    <t>13580</t>
  </si>
  <si>
    <t>13600</t>
  </si>
  <si>
    <t>13667</t>
  </si>
  <si>
    <t>27361</t>
  </si>
  <si>
    <t>52520</t>
  </si>
  <si>
    <t>52473</t>
  </si>
  <si>
    <t>PURACE - COCONUCO</t>
  </si>
  <si>
    <t>Estudio sectorial de los servicios públicos domiciliarios de 
Acueducto y Alcantarillado 
2020</t>
  </si>
  <si>
    <t>CÓDIGO DANE</t>
  </si>
  <si>
    <t>DEPARTAMENTO</t>
  </si>
  <si>
    <t>MUNICIPIO</t>
  </si>
  <si>
    <t>Municipio o Distrito</t>
  </si>
  <si>
    <t>Urbana</t>
  </si>
  <si>
    <t xml:space="preserve">ARBOLETES </t>
  </si>
  <si>
    <t xml:space="preserve">ENVIGADO </t>
  </si>
  <si>
    <t>MURINDO</t>
  </si>
  <si>
    <t>SD</t>
  </si>
  <si>
    <t>BOGOTA D.C</t>
  </si>
  <si>
    <t>NOROSÍ</t>
  </si>
  <si>
    <t>GÜICAN</t>
  </si>
  <si>
    <t>LOPEZ</t>
  </si>
  <si>
    <t>TUCHÍN</t>
  </si>
  <si>
    <t>NORTE DE SANTAN</t>
  </si>
  <si>
    <t>GUACAMAYO</t>
  </si>
  <si>
    <t>CALIMA (DARIEN)</t>
  </si>
  <si>
    <t>ARCHIPIELAGO D</t>
  </si>
  <si>
    <t>ANEXO 7. Índice de Continuidad</t>
  </si>
  <si>
    <t>ANEXO 8. Consumo promedio por suscriptor residencial</t>
  </si>
  <si>
    <t>ANEXO 9. Consolidado indicadores de perdidas IANC-IPUF</t>
  </si>
  <si>
    <t>ANEXO 10.  Índice de Riesgo de Calidad del Agua para Consumo Humano - IRCA por municipio</t>
  </si>
  <si>
    <t>ANEXO 11. Suscriptores del Servicio de Alcantarillado</t>
  </si>
  <si>
    <t xml:space="preserve">ANEXO 12. Inventario de Sistemas de Tratamiento de Aguas Residuales </t>
  </si>
  <si>
    <t>ANEXO 13. Caudales de agua residual tratados</t>
  </si>
  <si>
    <t>ANEXO 14. Tecnologías de los Sistemas de Tratamiento de Aguas Residuales</t>
  </si>
  <si>
    <t>ANEXO 5. Cobertura de Acueducto Sistemas Convencionales</t>
  </si>
  <si>
    <t>Rural 
(Centros Poblados y Fincas y Viviendas Dispersa)</t>
  </si>
  <si>
    <t>CORTE INFORMACION 01/09/2021</t>
  </si>
  <si>
    <t>ANEXO 6. Cobertura de Alcantarillado Sistemas Convencionales</t>
  </si>
  <si>
    <t>ANEXO 9. Consolidado indicador de perdidas IANC - IPUF</t>
  </si>
  <si>
    <t>ANEXO 10. Índice de Riesgo de Calidad del Agua para Consumo Humano - IRCA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</si>
</sst>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_-;_-@_-"/>
    <numFmt numFmtId="165" formatCode="_-* #,##0.00_-;\-* #,##0.00_-;_-* \-_-;_-@_-"/>
    <numFmt numFmtId="166" formatCode="0.0"/>
    <numFmt numFmtId="167" formatCode="0.0%"/>
  </numFmts>
  <fonts count="26" x14ac:knownFonts="1">
    <font>
      <sz val="11"/>
      <color rgb="FF000000"/>
      <name val="Calibri"/>
      <family val="2"/>
      <charset val="1"/>
    </font>
    <font>
      <sz val="10"/>
      <name val="Arial"/>
      <family val="2"/>
    </font>
    <font>
      <sz val="10"/>
      <name val="Arial"/>
      <family val="2"/>
      <charset val="1"/>
    </font>
    <font>
      <b/>
      <sz val="20"/>
      <color rgb="FF000000"/>
      <name val="Calibri"/>
      <family val="2"/>
      <charset val="1"/>
    </font>
    <font>
      <b/>
      <sz val="18"/>
      <color rgb="FF000000"/>
      <name val="Calibri"/>
      <family val="2"/>
      <charset val="1"/>
    </font>
    <font>
      <u/>
      <sz val="11"/>
      <color rgb="FF0563C1"/>
      <name val="Calibri"/>
      <family val="2"/>
      <charset val="1"/>
    </font>
    <font>
      <sz val="10"/>
      <color rgb="FF000000"/>
      <name val="Arial"/>
      <family val="2"/>
      <charset val="1"/>
    </font>
    <font>
      <b/>
      <sz val="9"/>
      <color rgb="FFFFFFFF"/>
      <name val="Arial"/>
      <family val="2"/>
      <charset val="1"/>
    </font>
    <font>
      <sz val="9"/>
      <color rgb="FF000000"/>
      <name val="Arial"/>
      <family val="2"/>
      <charset val="1"/>
    </font>
    <font>
      <sz val="9"/>
      <name val="Arial"/>
      <family val="2"/>
      <charset val="1"/>
    </font>
    <font>
      <b/>
      <sz val="10"/>
      <color rgb="FFFFFFFF"/>
      <name val="Arial"/>
      <family val="2"/>
      <charset val="1"/>
    </font>
    <font>
      <b/>
      <sz val="9"/>
      <name val="Arial"/>
      <family val="2"/>
      <charset val="1"/>
    </font>
    <font>
      <sz val="11"/>
      <name val="Calibri"/>
      <family val="2"/>
      <charset val="1"/>
    </font>
    <font>
      <sz val="11"/>
      <color rgb="FF000000"/>
      <name val="Calibri"/>
      <family val="2"/>
      <charset val="1"/>
    </font>
    <font>
      <sz val="9"/>
      <name val="Arial"/>
      <family val="2"/>
    </font>
    <font>
      <sz val="9"/>
      <color rgb="FF000000"/>
      <name val="Arial"/>
      <family val="2"/>
    </font>
    <font>
      <b/>
      <sz val="9"/>
      <color rgb="FF000000"/>
      <name val="Arial"/>
      <family val="2"/>
    </font>
    <font>
      <b/>
      <sz val="9"/>
      <color rgb="FFFFFFFF"/>
      <name val="Arial"/>
      <family val="2"/>
    </font>
    <font>
      <sz val="9"/>
      <color theme="1"/>
      <name val="Arial"/>
      <family val="2"/>
    </font>
    <font>
      <b/>
      <sz val="9"/>
      <color indexed="8"/>
      <name val="Arial"/>
      <family val="2"/>
    </font>
    <font>
      <sz val="9"/>
      <color indexed="8"/>
      <name val="Arial"/>
      <family val="2"/>
    </font>
    <font>
      <b/>
      <sz val="9"/>
      <name val="Arial"/>
      <family val="2"/>
    </font>
    <font>
      <sz val="9"/>
      <color indexed="10"/>
      <name val="Arial"/>
      <family val="2"/>
    </font>
    <font>
      <b/>
      <sz val="20"/>
      <color rgb="FF000000"/>
      <name val="Calibri"/>
      <family val="2"/>
      <scheme val="minor"/>
    </font>
    <font>
      <sz val="10"/>
      <color theme="1"/>
      <name val="Arial"/>
      <family val="2"/>
    </font>
    <font>
      <sz val="10"/>
      <color theme="1"/>
      <name val="Segoe UI"/>
      <family val="2"/>
    </font>
  </fonts>
  <fills count="10">
    <fill>
      <patternFill patternType="none"/>
    </fill>
    <fill>
      <patternFill patternType="gray125"/>
    </fill>
    <fill>
      <patternFill patternType="solid">
        <fgColor rgb="FFFFFFFF"/>
        <bgColor rgb="FFFFFFCC"/>
      </patternFill>
    </fill>
    <fill>
      <patternFill patternType="solid">
        <fgColor rgb="FF333399"/>
        <bgColor rgb="FF003366"/>
      </patternFill>
    </fill>
    <fill>
      <patternFill patternType="solid">
        <fgColor theme="0"/>
        <bgColor indexed="64"/>
      </patternFill>
    </fill>
    <fill>
      <patternFill patternType="solid">
        <fgColor theme="9" tint="0.39997558519241921"/>
        <bgColor indexed="64"/>
      </patternFill>
    </fill>
    <fill>
      <patternFill patternType="solid">
        <fgColor theme="0"/>
        <bgColor rgb="FFFFFFCC"/>
      </patternFill>
    </fill>
    <fill>
      <patternFill patternType="solid">
        <fgColor theme="0"/>
        <bgColor rgb="FF000000"/>
      </patternFill>
    </fill>
    <fill>
      <patternFill patternType="solid">
        <fgColor rgb="FFFFFF00"/>
        <bgColor indexed="64"/>
      </patternFill>
    </fill>
    <fill>
      <patternFill patternType="solid">
        <fgColor rgb="FFFFFFFF"/>
        <bgColor rgb="FFE7E6E6"/>
      </patternFill>
    </fill>
  </fills>
  <borders count="4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thin">
        <color auto="1"/>
      </top>
      <bottom style="double">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double">
        <color auto="1"/>
      </bottom>
      <diagonal/>
    </border>
    <border>
      <left/>
      <right/>
      <top style="hair">
        <color auto="1"/>
      </top>
      <bottom/>
      <diagonal/>
    </border>
    <border>
      <left/>
      <right/>
      <top/>
      <bottom style="thin">
        <color auto="1"/>
      </bottom>
      <diagonal/>
    </border>
    <border>
      <left/>
      <right/>
      <top/>
      <bottom style="double">
        <color indexed="64"/>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medium">
        <color indexed="64"/>
      </left>
      <right/>
      <top style="hair">
        <color auto="1"/>
      </top>
      <bottom/>
      <diagonal/>
    </border>
    <border>
      <left/>
      <right style="medium">
        <color indexed="64"/>
      </right>
      <top style="hair">
        <color auto="1"/>
      </top>
      <bottom/>
      <diagonal/>
    </border>
    <border>
      <left/>
      <right style="medium">
        <color indexed="64"/>
      </right>
      <top style="thin">
        <color auto="1"/>
      </top>
      <bottom style="double">
        <color auto="1"/>
      </bottom>
      <diagonal/>
    </border>
    <border>
      <left style="medium">
        <color auto="1"/>
      </left>
      <right style="medium">
        <color indexed="64"/>
      </right>
      <top style="medium">
        <color auto="1"/>
      </top>
      <bottom/>
      <diagonal/>
    </border>
    <border>
      <left/>
      <right style="medium">
        <color indexed="64"/>
      </right>
      <top/>
      <bottom style="thin">
        <color auto="1"/>
      </bottom>
      <diagonal/>
    </border>
    <border>
      <left/>
      <right style="medium">
        <color indexed="64"/>
      </right>
      <top/>
      <bottom style="double">
        <color indexed="64"/>
      </bottom>
      <diagonal/>
    </border>
    <border>
      <left/>
      <right/>
      <top style="double">
        <color auto="1"/>
      </top>
      <bottom/>
      <diagonal/>
    </border>
    <border>
      <left style="medium">
        <color indexed="64"/>
      </left>
      <right/>
      <top style="double">
        <color auto="1"/>
      </top>
      <bottom/>
      <diagonal/>
    </border>
    <border>
      <left/>
      <right style="medium">
        <color indexed="64"/>
      </right>
      <top style="double">
        <color auto="1"/>
      </top>
      <bottom/>
      <diagonal/>
    </border>
    <border>
      <left style="medium">
        <color auto="1"/>
      </left>
      <right/>
      <top/>
      <bottom style="double">
        <color indexed="64"/>
      </bottom>
      <diagonal/>
    </border>
    <border>
      <left style="medium">
        <color indexed="64"/>
      </left>
      <right/>
      <top style="thin">
        <color auto="1"/>
      </top>
      <bottom style="medium">
        <color indexed="64"/>
      </bottom>
      <diagonal/>
    </border>
    <border>
      <left style="medium">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rgb="FFE7E6E6"/>
      </right>
      <top style="medium">
        <color auto="1"/>
      </top>
      <bottom style="thin">
        <color rgb="FFE7E6E6"/>
      </bottom>
      <diagonal/>
    </border>
    <border>
      <left style="thin">
        <color rgb="FFE7E6E6"/>
      </left>
      <right style="thin">
        <color rgb="FFE7E6E6"/>
      </right>
      <top style="medium">
        <color auto="1"/>
      </top>
      <bottom style="thin">
        <color rgb="FFE7E6E6"/>
      </bottom>
      <diagonal/>
    </border>
    <border>
      <left style="thin">
        <color rgb="FFE7E6E6"/>
      </left>
      <right style="medium">
        <color auto="1"/>
      </right>
      <top style="medium">
        <color auto="1"/>
      </top>
      <bottom style="thin">
        <color rgb="FFE7E6E6"/>
      </bottom>
      <diagonal/>
    </border>
    <border>
      <left style="medium">
        <color auto="1"/>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style="thin">
        <color rgb="FFE7E6E6"/>
      </left>
      <right style="medium">
        <color auto="1"/>
      </right>
      <top style="thin">
        <color rgb="FFE7E6E6"/>
      </top>
      <bottom style="thin">
        <color rgb="FFE7E6E6"/>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s>
  <cellStyleXfs count="8">
    <xf numFmtId="0" fontId="0" fillId="0" borderId="0"/>
    <xf numFmtId="9" fontId="13" fillId="0" borderId="0" applyBorder="0" applyProtection="0"/>
    <xf numFmtId="0" fontId="5" fillId="0" borderId="0" applyBorder="0" applyProtection="0"/>
    <xf numFmtId="0" fontId="2" fillId="0" borderId="0"/>
    <xf numFmtId="0" fontId="13" fillId="0" borderId="0"/>
    <xf numFmtId="164" fontId="13" fillId="0" borderId="0" applyBorder="0" applyProtection="0"/>
    <xf numFmtId="0" fontId="1" fillId="0" borderId="0"/>
    <xf numFmtId="0" fontId="1" fillId="0" borderId="0"/>
  </cellStyleXfs>
  <cellXfs count="348">
    <xf numFmtId="0" fontId="0" fillId="0" borderId="0" xfId="0"/>
    <xf numFmtId="0" fontId="0" fillId="2" borderId="0" xfId="0" applyFill="1"/>
    <xf numFmtId="0" fontId="0" fillId="2" borderId="1" xfId="0" applyFill="1" applyBorder="1"/>
    <xf numFmtId="0" fontId="4" fillId="2" borderId="3" xfId="0" applyFont="1" applyFill="1" applyBorder="1" applyAlignment="1">
      <alignment horizontal="center" wrapText="1"/>
    </xf>
    <xf numFmtId="0" fontId="4" fillId="2" borderId="3" xfId="0" applyFont="1" applyFill="1" applyBorder="1" applyAlignment="1">
      <alignment wrapText="1"/>
    </xf>
    <xf numFmtId="0" fontId="4" fillId="2" borderId="0" xfId="0" applyFont="1" applyFill="1" applyBorder="1" applyAlignment="1">
      <alignment horizontal="center" wrapText="1"/>
    </xf>
    <xf numFmtId="0" fontId="0" fillId="2" borderId="0" xfId="0" applyFill="1" applyBorder="1"/>
    <xf numFmtId="0" fontId="0" fillId="2" borderId="5" xfId="0" applyFill="1" applyBorder="1"/>
    <xf numFmtId="0" fontId="5" fillId="2" borderId="3" xfId="2" applyFont="1" applyFill="1" applyBorder="1" applyAlignment="1" applyProtection="1"/>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0" fontId="6" fillId="2" borderId="0" xfId="0" applyFont="1" applyFill="1" applyAlignment="1"/>
    <xf numFmtId="0" fontId="0" fillId="2" borderId="0" xfId="0" applyFill="1" applyAlignment="1"/>
    <xf numFmtId="0" fontId="6" fillId="2" borderId="6" xfId="0" applyFont="1" applyFill="1" applyBorder="1" applyAlignment="1"/>
    <xf numFmtId="0" fontId="6" fillId="2" borderId="7" xfId="0" applyFont="1" applyFill="1" applyBorder="1" applyAlignment="1"/>
    <xf numFmtId="0" fontId="6" fillId="2" borderId="8" xfId="0" applyFont="1" applyFill="1" applyBorder="1" applyAlignment="1"/>
    <xf numFmtId="49" fontId="7" fillId="3" borderId="1" xfId="3" applyNumberFormat="1" applyFont="1" applyFill="1" applyBorder="1" applyAlignment="1">
      <alignment horizontal="center" vertical="center" wrapText="1"/>
    </xf>
    <xf numFmtId="49" fontId="7" fillId="3" borderId="9"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8" fillId="0" borderId="1" xfId="0" applyFont="1" applyBorder="1" applyAlignment="1">
      <alignment horizontal="center"/>
    </xf>
    <xf numFmtId="0" fontId="8" fillId="0" borderId="9" xfId="0" applyFont="1" applyBorder="1"/>
    <xf numFmtId="0" fontId="8" fillId="0" borderId="3" xfId="0" applyFont="1" applyBorder="1" applyAlignment="1">
      <alignment horizontal="center"/>
    </xf>
    <xf numFmtId="0" fontId="8" fillId="0" borderId="0" xfId="0" applyFont="1" applyBorder="1"/>
    <xf numFmtId="0" fontId="8" fillId="0" borderId="6" xfId="0" applyFont="1" applyBorder="1" applyAlignment="1">
      <alignment horizontal="center"/>
    </xf>
    <xf numFmtId="0" fontId="8" fillId="0" borderId="7" xfId="0" applyFont="1" applyBorder="1"/>
    <xf numFmtId="0" fontId="8" fillId="2" borderId="0" xfId="0" applyFont="1" applyFill="1" applyBorder="1" applyAlignment="1">
      <alignment horizontal="left"/>
    </xf>
    <xf numFmtId="0" fontId="8" fillId="2" borderId="0" xfId="0" applyFont="1" applyFill="1"/>
    <xf numFmtId="0" fontId="0" fillId="2" borderId="1" xfId="0" applyFill="1" applyBorder="1" applyAlignment="1">
      <alignment horizontal="left"/>
    </xf>
    <xf numFmtId="0" fontId="8" fillId="2" borderId="9" xfId="0" applyFont="1" applyFill="1" applyBorder="1" applyAlignment="1">
      <alignment horizontal="left"/>
    </xf>
    <xf numFmtId="0" fontId="4" fillId="2" borderId="3" xfId="0" applyFont="1" applyFill="1" applyBorder="1" applyAlignment="1">
      <alignment horizontal="left" wrapText="1"/>
    </xf>
    <xf numFmtId="0" fontId="0" fillId="2" borderId="3" xfId="0" applyFill="1" applyBorder="1" applyAlignment="1">
      <alignment horizontal="left"/>
    </xf>
    <xf numFmtId="0" fontId="0" fillId="2" borderId="0" xfId="0" applyFill="1" applyBorder="1" applyAlignment="1">
      <alignment horizontal="left"/>
    </xf>
    <xf numFmtId="0" fontId="8" fillId="2" borderId="0" xfId="0" applyFont="1" applyFill="1" applyBorder="1"/>
    <xf numFmtId="0" fontId="4" fillId="2" borderId="5" xfId="0" applyFont="1" applyFill="1" applyBorder="1" applyAlignment="1">
      <alignment horizontal="center" wrapText="1"/>
    </xf>
    <xf numFmtId="49" fontId="7" fillId="3" borderId="9"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wrapText="1"/>
    </xf>
    <xf numFmtId="49" fontId="7" fillId="2" borderId="0" xfId="3" applyNumberFormat="1" applyFont="1" applyFill="1" applyBorder="1" applyAlignment="1">
      <alignment horizontal="center" vertical="center"/>
    </xf>
    <xf numFmtId="0" fontId="8" fillId="2" borderId="0" xfId="0" applyFont="1" applyFill="1" applyBorder="1" applyAlignment="1">
      <alignment wrapText="1"/>
    </xf>
    <xf numFmtId="0" fontId="8" fillId="2" borderId="5" xfId="0" applyFont="1" applyFill="1" applyBorder="1"/>
    <xf numFmtId="0" fontId="13" fillId="2" borderId="0" xfId="4" applyFill="1"/>
    <xf numFmtId="1" fontId="13" fillId="2" borderId="0" xfId="4" applyNumberFormat="1" applyFill="1"/>
    <xf numFmtId="49" fontId="7" fillId="3" borderId="12" xfId="3" applyNumberFormat="1" applyFont="1" applyFill="1" applyBorder="1" applyAlignment="1">
      <alignment horizontal="center" vertical="center" wrapText="1"/>
    </xf>
    <xf numFmtId="49" fontId="10" fillId="3" borderId="12" xfId="3" applyNumberFormat="1" applyFont="1" applyFill="1" applyBorder="1" applyAlignment="1">
      <alignment horizontal="center" vertical="center" wrapText="1"/>
    </xf>
    <xf numFmtId="49" fontId="10" fillId="3" borderId="13" xfId="3" applyNumberFormat="1" applyFont="1" applyFill="1" applyBorder="1" applyAlignment="1">
      <alignment horizontal="center" vertical="center" wrapText="1"/>
    </xf>
    <xf numFmtId="0" fontId="12" fillId="2" borderId="0" xfId="4" applyFont="1" applyFill="1"/>
    <xf numFmtId="0" fontId="6" fillId="0" borderId="0" xfId="0" applyFont="1"/>
    <xf numFmtId="0" fontId="10" fillId="3" borderId="9" xfId="3" applyFont="1" applyFill="1" applyBorder="1" applyAlignment="1">
      <alignment horizontal="center" vertical="center" wrapText="1"/>
    </xf>
    <xf numFmtId="0" fontId="10" fillId="3" borderId="9" xfId="3" applyFont="1" applyFill="1" applyBorder="1" applyAlignment="1">
      <alignment horizontal="center" vertical="center"/>
    </xf>
    <xf numFmtId="0" fontId="10" fillId="3" borderId="2" xfId="3" applyFont="1" applyFill="1" applyBorder="1" applyAlignment="1">
      <alignment horizontal="center" vertical="center" wrapText="1"/>
    </xf>
    <xf numFmtId="0" fontId="8" fillId="0" borderId="2" xfId="0" applyFont="1" applyBorder="1"/>
    <xf numFmtId="0" fontId="8" fillId="0" borderId="5" xfId="0" applyFont="1" applyBorder="1"/>
    <xf numFmtId="0" fontId="8" fillId="0" borderId="8" xfId="0" applyFont="1" applyBorder="1"/>
    <xf numFmtId="49" fontId="9" fillId="2" borderId="0" xfId="3" applyNumberFormat="1" applyFont="1" applyFill="1"/>
    <xf numFmtId="0" fontId="9" fillId="2" borderId="0" xfId="3" applyFont="1" applyFill="1"/>
    <xf numFmtId="0" fontId="9" fillId="2" borderId="0" xfId="3" applyFont="1" applyFill="1" applyAlignment="1"/>
    <xf numFmtId="0" fontId="9" fillId="2" borderId="0" xfId="3" applyFont="1" applyFill="1" applyAlignment="1">
      <alignment wrapText="1"/>
    </xf>
    <xf numFmtId="0" fontId="9" fillId="2" borderId="0" xfId="3" applyFont="1" applyFill="1" applyBorder="1"/>
    <xf numFmtId="0" fontId="3" fillId="2" borderId="0" xfId="0" applyFont="1" applyFill="1" applyBorder="1" applyAlignment="1">
      <alignment wrapText="1"/>
    </xf>
    <xf numFmtId="0" fontId="3" fillId="2" borderId="3" xfId="0" applyFont="1" applyFill="1" applyBorder="1" applyAlignment="1">
      <alignment wrapText="1"/>
    </xf>
    <xf numFmtId="0" fontId="7" fillId="3" borderId="1" xfId="3" applyFont="1" applyFill="1" applyBorder="1" applyAlignment="1">
      <alignment horizontal="center" vertical="center" wrapText="1"/>
    </xf>
    <xf numFmtId="0" fontId="13" fillId="2" borderId="0" xfId="4" applyFill="1" applyBorder="1"/>
    <xf numFmtId="49" fontId="9" fillId="2" borderId="3" xfId="3" applyNumberFormat="1" applyFont="1" applyFill="1" applyBorder="1"/>
    <xf numFmtId="0" fontId="9" fillId="2" borderId="0" xfId="3" applyFont="1" applyFill="1" applyBorder="1" applyAlignment="1"/>
    <xf numFmtId="0" fontId="9" fillId="2" borderId="5" xfId="3" applyFont="1" applyFill="1" applyBorder="1"/>
    <xf numFmtId="1" fontId="13" fillId="2" borderId="0" xfId="4" applyNumberFormat="1" applyFill="1" applyBorder="1"/>
    <xf numFmtId="0" fontId="13" fillId="2" borderId="5" xfId="4" applyFill="1" applyBorder="1"/>
    <xf numFmtId="0" fontId="3" fillId="2" borderId="5" xfId="0" applyFont="1" applyFill="1" applyBorder="1" applyAlignment="1">
      <alignment wrapText="1"/>
    </xf>
    <xf numFmtId="0" fontId="7" fillId="3" borderId="24" xfId="3" applyFont="1" applyFill="1" applyBorder="1" applyAlignment="1">
      <alignment horizontal="center" vertical="center" wrapText="1"/>
    </xf>
    <xf numFmtId="0" fontId="4" fillId="2" borderId="3" xfId="0" applyFont="1" applyFill="1" applyBorder="1" applyAlignment="1">
      <alignment horizontal="center" wrapText="1"/>
    </xf>
    <xf numFmtId="0" fontId="0" fillId="4" borderId="0" xfId="0" applyFill="1"/>
    <xf numFmtId="0" fontId="4" fillId="6" borderId="0" xfId="0" applyFont="1" applyFill="1" applyBorder="1" applyAlignment="1">
      <alignment wrapText="1"/>
    </xf>
    <xf numFmtId="0" fontId="17" fillId="3" borderId="0" xfId="3" applyFont="1" applyFill="1" applyBorder="1" applyAlignment="1">
      <alignment horizontal="center" vertical="center" wrapText="1"/>
    </xf>
    <xf numFmtId="0" fontId="7" fillId="3" borderId="11"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13" xfId="3" applyFont="1" applyFill="1" applyBorder="1" applyAlignment="1">
      <alignment horizontal="center" vertical="center" wrapText="1"/>
    </xf>
    <xf numFmtId="0" fontId="24" fillId="0" borderId="0" xfId="0" applyFont="1" applyFill="1" applyBorder="1"/>
    <xf numFmtId="0" fontId="25" fillId="4" borderId="0" xfId="0" applyFont="1" applyFill="1" applyAlignment="1">
      <alignment horizontal="left" vertical="center"/>
    </xf>
    <xf numFmtId="0" fontId="0" fillId="0" borderId="0" xfId="0" applyBorder="1"/>
    <xf numFmtId="0" fontId="0" fillId="4" borderId="0" xfId="0" applyFill="1" applyBorder="1"/>
    <xf numFmtId="0" fontId="8" fillId="2" borderId="0" xfId="0" applyFont="1" applyFill="1" applyBorder="1" applyAlignment="1">
      <alignment horizontal="center"/>
    </xf>
    <xf numFmtId="0" fontId="8" fillId="2" borderId="3" xfId="0" applyFont="1" applyFill="1" applyBorder="1" applyAlignment="1">
      <alignment horizontal="center"/>
    </xf>
    <xf numFmtId="0" fontId="8" fillId="0" borderId="0" xfId="0" applyFont="1" applyBorder="1" applyAlignment="1">
      <alignment horizontal="left"/>
    </xf>
    <xf numFmtId="0" fontId="8" fillId="0" borderId="7" xfId="0" applyFont="1" applyBorder="1" applyAlignment="1">
      <alignment horizontal="left"/>
    </xf>
    <xf numFmtId="0" fontId="10" fillId="3" borderId="1" xfId="3" applyFont="1" applyFill="1" applyBorder="1" applyAlignment="1">
      <alignment horizontal="center" vertical="center" wrapText="1"/>
    </xf>
    <xf numFmtId="49" fontId="10" fillId="3" borderId="9" xfId="3" applyNumberFormat="1" applyFont="1" applyFill="1" applyBorder="1" applyAlignment="1">
      <alignment horizontal="center" vertical="center" wrapText="1"/>
    </xf>
    <xf numFmtId="0" fontId="6" fillId="4" borderId="0" xfId="0" applyFont="1" applyFill="1" applyBorder="1"/>
    <xf numFmtId="0" fontId="6" fillId="4" borderId="0" xfId="0" applyFont="1" applyFill="1" applyBorder="1" applyAlignment="1"/>
    <xf numFmtId="9" fontId="6" fillId="4" borderId="0" xfId="1" applyFont="1" applyFill="1" applyBorder="1" applyAlignment="1" applyProtection="1"/>
    <xf numFmtId="165" fontId="6" fillId="4" borderId="0" xfId="5" applyNumberFormat="1" applyFont="1" applyFill="1" applyBorder="1" applyAlignment="1" applyProtection="1"/>
    <xf numFmtId="0" fontId="9" fillId="6" borderId="0" xfId="4" applyFont="1" applyFill="1" applyBorder="1"/>
    <xf numFmtId="0" fontId="24" fillId="0" borderId="1" xfId="0" applyFont="1" applyFill="1" applyBorder="1" applyAlignment="1">
      <alignment horizontal="center"/>
    </xf>
    <xf numFmtId="0" fontId="24" fillId="0" borderId="9" xfId="0" applyFont="1" applyFill="1" applyBorder="1"/>
    <xf numFmtId="0" fontId="24" fillId="0" borderId="9" xfId="0" applyNumberFormat="1" applyFont="1" applyFill="1" applyBorder="1"/>
    <xf numFmtId="0" fontId="24" fillId="0" borderId="2" xfId="0" applyFont="1" applyFill="1" applyBorder="1"/>
    <xf numFmtId="0" fontId="24" fillId="0" borderId="3" xfId="0" applyFont="1" applyFill="1" applyBorder="1" applyAlignment="1">
      <alignment horizontal="center"/>
    </xf>
    <xf numFmtId="0" fontId="24" fillId="0" borderId="0" xfId="0" applyNumberFormat="1" applyFont="1" applyFill="1" applyBorder="1"/>
    <xf numFmtId="0" fontId="24" fillId="0" borderId="5" xfId="0" applyFont="1" applyFill="1" applyBorder="1"/>
    <xf numFmtId="0" fontId="24" fillId="0" borderId="6" xfId="0" applyFont="1" applyFill="1" applyBorder="1" applyAlignment="1">
      <alignment horizontal="center"/>
    </xf>
    <xf numFmtId="0" fontId="24" fillId="0" borderId="7" xfId="0" applyFont="1" applyFill="1" applyBorder="1"/>
    <xf numFmtId="0" fontId="24" fillId="0" borderId="7" xfId="0" applyNumberFormat="1" applyFont="1" applyFill="1" applyBorder="1"/>
    <xf numFmtId="0" fontId="24" fillId="0" borderId="8" xfId="0" applyFont="1" applyFill="1" applyBorder="1"/>
    <xf numFmtId="0" fontId="9" fillId="0" borderId="0" xfId="4" applyFont="1" applyFill="1" applyBorder="1"/>
    <xf numFmtId="3" fontId="9" fillId="0" borderId="0" xfId="4" applyNumberFormat="1" applyFont="1" applyFill="1" applyBorder="1"/>
    <xf numFmtId="3" fontId="11" fillId="0" borderId="5" xfId="4" applyNumberFormat="1" applyFont="1" applyFill="1" applyBorder="1"/>
    <xf numFmtId="1" fontId="9" fillId="0" borderId="0" xfId="4" applyNumberFormat="1" applyFont="1" applyFill="1" applyBorder="1"/>
    <xf numFmtId="1" fontId="11" fillId="0" borderId="5" xfId="4" applyNumberFormat="1" applyFont="1" applyFill="1" applyBorder="1"/>
    <xf numFmtId="0" fontId="9" fillId="0" borderId="0" xfId="4" applyFont="1" applyFill="1" applyBorder="1" applyAlignment="1">
      <alignment vertical="center"/>
    </xf>
    <xf numFmtId="0" fontId="9" fillId="0" borderId="7" xfId="4" applyFont="1" applyFill="1" applyBorder="1"/>
    <xf numFmtId="1" fontId="9" fillId="0" borderId="7" xfId="4" applyNumberFormat="1" applyFont="1" applyFill="1" applyBorder="1"/>
    <xf numFmtId="3" fontId="11" fillId="0" borderId="8" xfId="4" applyNumberFormat="1" applyFont="1" applyFill="1" applyBorder="1"/>
    <xf numFmtId="0" fontId="24" fillId="0" borderId="9" xfId="0" applyFont="1" applyFill="1" applyBorder="1" applyAlignment="1">
      <alignment horizontal="left"/>
    </xf>
    <xf numFmtId="0" fontId="24" fillId="0" borderId="0" xfId="0" applyFont="1" applyFill="1" applyBorder="1" applyAlignment="1">
      <alignment horizontal="left"/>
    </xf>
    <xf numFmtId="0" fontId="24" fillId="0" borderId="7" xfId="0" applyFont="1" applyFill="1" applyBorder="1" applyAlignment="1">
      <alignment horizontal="left"/>
    </xf>
    <xf numFmtId="0" fontId="8" fillId="0" borderId="9" xfId="0" applyFont="1" applyBorder="1" applyAlignment="1">
      <alignment horizontal="left"/>
    </xf>
    <xf numFmtId="0" fontId="8" fillId="0" borderId="2" xfId="0" applyFont="1" applyBorder="1" applyAlignment="1">
      <alignment horizontal="left"/>
    </xf>
    <xf numFmtId="0" fontId="8" fillId="0" borderId="18" xfId="0" applyFont="1" applyBorder="1" applyAlignment="1">
      <alignment horizontal="left"/>
    </xf>
    <xf numFmtId="0" fontId="8" fillId="0" borderId="5" xfId="0" applyFont="1" applyBorder="1" applyAlignment="1">
      <alignment horizontal="left"/>
    </xf>
    <xf numFmtId="0" fontId="8" fillId="0" borderId="19" xfId="0" applyFont="1" applyBorder="1" applyAlignment="1">
      <alignment horizontal="left"/>
    </xf>
    <xf numFmtId="0" fontId="8" fillId="0" borderId="20" xfId="0" applyFont="1" applyBorder="1" applyAlignment="1">
      <alignment horizontal="left"/>
    </xf>
    <xf numFmtId="0" fontId="8" fillId="0" borderId="8" xfId="0" applyFont="1" applyBorder="1" applyAlignment="1">
      <alignment horizontal="left"/>
    </xf>
    <xf numFmtId="49" fontId="7" fillId="3" borderId="11" xfId="3" applyNumberFormat="1" applyFont="1" applyFill="1" applyBorder="1" applyAlignment="1">
      <alignment horizontal="center" vertical="center" wrapText="1"/>
    </xf>
    <xf numFmtId="0" fontId="0" fillId="2" borderId="1" xfId="0" applyFill="1" applyBorder="1" applyAlignment="1">
      <alignment horizontal="center"/>
    </xf>
    <xf numFmtId="0" fontId="0" fillId="2" borderId="3" xfId="0" applyFill="1" applyBorder="1" applyAlignment="1">
      <alignment horizontal="center"/>
    </xf>
    <xf numFmtId="0" fontId="9" fillId="0" borderId="3" xfId="4" applyFont="1" applyFill="1" applyBorder="1" applyAlignment="1">
      <alignment horizontal="center"/>
    </xf>
    <xf numFmtId="0" fontId="9" fillId="0" borderId="6" xfId="4" applyFont="1" applyFill="1" applyBorder="1" applyAlignment="1">
      <alignment horizontal="center"/>
    </xf>
    <xf numFmtId="0" fontId="13" fillId="2" borderId="0" xfId="4" applyFill="1" applyAlignment="1">
      <alignment horizontal="center"/>
    </xf>
    <xf numFmtId="0" fontId="6" fillId="4" borderId="0" xfId="0" applyFont="1" applyFill="1" applyBorder="1" applyAlignment="1">
      <alignment horizontal="center"/>
    </xf>
    <xf numFmtId="0" fontId="8" fillId="0" borderId="1" xfId="0" applyFont="1" applyFill="1" applyBorder="1" applyAlignment="1">
      <alignment horizontal="center"/>
    </xf>
    <xf numFmtId="0" fontId="8" fillId="0" borderId="9" xfId="0" applyFont="1" applyFill="1" applyBorder="1" applyAlignment="1">
      <alignment horizontal="left"/>
    </xf>
    <xf numFmtId="9" fontId="8" fillId="0" borderId="9" xfId="1" applyFont="1" applyFill="1" applyBorder="1" applyAlignment="1" applyProtection="1"/>
    <xf numFmtId="165" fontId="8" fillId="0" borderId="9" xfId="5" applyNumberFormat="1" applyFont="1" applyFill="1" applyBorder="1" applyAlignment="1" applyProtection="1"/>
    <xf numFmtId="0" fontId="8" fillId="0" borderId="2" xfId="0" applyFont="1" applyFill="1" applyBorder="1"/>
    <xf numFmtId="0" fontId="8" fillId="0" borderId="3" xfId="0" applyFont="1" applyFill="1" applyBorder="1" applyAlignment="1">
      <alignment horizontal="center"/>
    </xf>
    <xf numFmtId="0" fontId="8" fillId="0" borderId="0" xfId="0" applyFont="1" applyFill="1" applyBorder="1" applyAlignment="1">
      <alignment horizontal="left"/>
    </xf>
    <xf numFmtId="9" fontId="8" fillId="0" borderId="0" xfId="1" applyFont="1" applyFill="1" applyBorder="1" applyAlignment="1" applyProtection="1"/>
    <xf numFmtId="165" fontId="8" fillId="0" borderId="0" xfId="5" applyNumberFormat="1" applyFont="1" applyFill="1" applyBorder="1" applyAlignment="1" applyProtection="1"/>
    <xf numFmtId="0" fontId="8" fillId="0" borderId="5" xfId="0" applyFont="1" applyFill="1" applyBorder="1"/>
    <xf numFmtId="0" fontId="8" fillId="0" borderId="6" xfId="0" applyFont="1" applyFill="1" applyBorder="1" applyAlignment="1">
      <alignment horizontal="center"/>
    </xf>
    <xf numFmtId="0" fontId="8" fillId="0" borderId="7" xfId="0" applyFont="1" applyFill="1" applyBorder="1" applyAlignment="1">
      <alignment horizontal="left"/>
    </xf>
    <xf numFmtId="9" fontId="8" fillId="0" borderId="7" xfId="1" applyFont="1" applyFill="1" applyBorder="1" applyAlignment="1" applyProtection="1"/>
    <xf numFmtId="165" fontId="8" fillId="0" borderId="7" xfId="5" applyNumberFormat="1" applyFont="1" applyFill="1" applyBorder="1" applyAlignment="1" applyProtection="1"/>
    <xf numFmtId="0" fontId="8" fillId="0" borderId="8" xfId="0" applyFont="1" applyFill="1" applyBorder="1"/>
    <xf numFmtId="0" fontId="15" fillId="0" borderId="1" xfId="0" applyFont="1" applyFill="1" applyBorder="1"/>
    <xf numFmtId="0" fontId="15" fillId="0" borderId="9" xfId="0" applyFont="1" applyFill="1" applyBorder="1"/>
    <xf numFmtId="0" fontId="15" fillId="0" borderId="9" xfId="0" applyNumberFormat="1" applyFont="1" applyFill="1" applyBorder="1"/>
    <xf numFmtId="3" fontId="15" fillId="0" borderId="9" xfId="0" applyNumberFormat="1" applyFont="1" applyFill="1" applyBorder="1"/>
    <xf numFmtId="167" fontId="15" fillId="0" borderId="9" xfId="1" applyNumberFormat="1" applyFont="1" applyFill="1" applyBorder="1"/>
    <xf numFmtId="166" fontId="15" fillId="0" borderId="9" xfId="0" applyNumberFormat="1" applyFont="1" applyFill="1" applyBorder="1"/>
    <xf numFmtId="166" fontId="15" fillId="0" borderId="2" xfId="0" applyNumberFormat="1" applyFont="1" applyFill="1" applyBorder="1"/>
    <xf numFmtId="0" fontId="15" fillId="0" borderId="3" xfId="0" applyFont="1" applyFill="1" applyBorder="1"/>
    <xf numFmtId="0" fontId="15" fillId="0" borderId="0" xfId="0" applyFont="1" applyFill="1" applyBorder="1"/>
    <xf numFmtId="0" fontId="15" fillId="0" borderId="0" xfId="0" applyNumberFormat="1" applyFont="1" applyFill="1" applyBorder="1"/>
    <xf numFmtId="3" fontId="15" fillId="0" borderId="0" xfId="0" applyNumberFormat="1" applyFont="1" applyFill="1" applyBorder="1"/>
    <xf numFmtId="167" fontId="15" fillId="0" borderId="0" xfId="1" applyNumberFormat="1" applyFont="1" applyFill="1" applyBorder="1"/>
    <xf numFmtId="166" fontId="15" fillId="0" borderId="0" xfId="0" applyNumberFormat="1" applyFont="1" applyFill="1" applyBorder="1"/>
    <xf numFmtId="166" fontId="15" fillId="0" borderId="5" xfId="0" applyNumberFormat="1" applyFont="1" applyFill="1" applyBorder="1"/>
    <xf numFmtId="0" fontId="25" fillId="0" borderId="0" xfId="0" applyFont="1" applyFill="1" applyBorder="1" applyAlignment="1">
      <alignment horizontal="left" vertical="center"/>
    </xf>
    <xf numFmtId="0" fontId="0" fillId="0" borderId="0" xfId="0" applyFill="1" applyBorder="1"/>
    <xf numFmtId="0" fontId="15" fillId="0" borderId="6" xfId="0" applyFont="1" applyFill="1" applyBorder="1"/>
    <xf numFmtId="0" fontId="15" fillId="0" borderId="7" xfId="0" applyFont="1" applyFill="1" applyBorder="1"/>
    <xf numFmtId="0" fontId="15" fillId="0" borderId="7" xfId="0" applyNumberFormat="1" applyFont="1" applyFill="1" applyBorder="1"/>
    <xf numFmtId="3" fontId="15" fillId="0" borderId="7" xfId="0" applyNumberFormat="1" applyFont="1" applyFill="1" applyBorder="1"/>
    <xf numFmtId="167" fontId="15" fillId="0" borderId="7" xfId="1" applyNumberFormat="1" applyFont="1" applyFill="1" applyBorder="1"/>
    <xf numFmtId="166" fontId="15" fillId="0" borderId="7" xfId="0" applyNumberFormat="1" applyFont="1" applyFill="1" applyBorder="1"/>
    <xf numFmtId="166" fontId="15" fillId="0" borderId="8" xfId="0" applyNumberFormat="1" applyFont="1" applyFill="1" applyBorder="1"/>
    <xf numFmtId="0" fontId="8" fillId="0" borderId="9" xfId="0" applyFont="1" applyFill="1" applyBorder="1" applyAlignment="1">
      <alignment horizontal="center"/>
    </xf>
    <xf numFmtId="166" fontId="8" fillId="0" borderId="9" xfId="0" applyNumberFormat="1" applyFont="1" applyFill="1" applyBorder="1" applyAlignment="1">
      <alignment horizontal="center"/>
    </xf>
    <xf numFmtId="0" fontId="8" fillId="0" borderId="2" xfId="0" applyFont="1" applyFill="1" applyBorder="1" applyAlignment="1">
      <alignment horizontal="center"/>
    </xf>
    <xf numFmtId="0" fontId="8" fillId="0" borderId="0" xfId="0" applyFont="1" applyFill="1" applyBorder="1" applyAlignment="1">
      <alignment horizontal="center"/>
    </xf>
    <xf numFmtId="166" fontId="8" fillId="0" borderId="0" xfId="0" applyNumberFormat="1" applyFont="1" applyFill="1" applyBorder="1" applyAlignment="1">
      <alignment horizontal="center"/>
    </xf>
    <xf numFmtId="0" fontId="8" fillId="0" borderId="5" xfId="0" applyFont="1" applyFill="1" applyBorder="1" applyAlignment="1">
      <alignment horizontal="center"/>
    </xf>
    <xf numFmtId="0" fontId="25" fillId="0" borderId="3" xfId="0" applyFont="1" applyFill="1" applyBorder="1" applyAlignment="1">
      <alignment horizontal="left" vertic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25" fillId="0" borderId="3" xfId="0" applyFont="1" applyFill="1" applyBorder="1" applyAlignment="1">
      <alignment horizontal="center" vertical="center"/>
    </xf>
    <xf numFmtId="0" fontId="0" fillId="4" borderId="0" xfId="0" applyFill="1" applyAlignment="1">
      <alignment horizontal="center"/>
    </xf>
    <xf numFmtId="0" fontId="15" fillId="0" borderId="3" xfId="0" applyFont="1" applyFill="1" applyBorder="1" applyAlignment="1">
      <alignment horizontal="center"/>
    </xf>
    <xf numFmtId="3" fontId="15" fillId="0" borderId="5" xfId="0" applyNumberFormat="1" applyFont="1" applyFill="1" applyBorder="1"/>
    <xf numFmtId="0" fontId="15" fillId="0" borderId="6" xfId="0" applyFont="1" applyFill="1" applyBorder="1" applyAlignment="1">
      <alignment horizontal="center"/>
    </xf>
    <xf numFmtId="3" fontId="15" fillId="0" borderId="8" xfId="0" applyNumberFormat="1" applyFont="1" applyFill="1" applyBorder="1"/>
    <xf numFmtId="0" fontId="4" fillId="2" borderId="0" xfId="0" applyFont="1" applyFill="1" applyBorder="1" applyAlignment="1">
      <alignment horizontal="center"/>
    </xf>
    <xf numFmtId="0" fontId="3" fillId="2" borderId="5" xfId="0" applyFont="1" applyFill="1" applyBorder="1" applyAlignment="1">
      <alignment horizontal="center" wrapText="1"/>
    </xf>
    <xf numFmtId="0" fontId="4" fillId="2" borderId="3" xfId="0" applyFont="1" applyFill="1" applyBorder="1" applyAlignment="1">
      <alignment horizontal="center" wrapText="1"/>
    </xf>
    <xf numFmtId="0" fontId="4" fillId="2" borderId="0" xfId="0" applyFont="1" applyFill="1" applyBorder="1" applyAlignment="1">
      <alignment horizontal="center" wrapText="1"/>
    </xf>
    <xf numFmtId="0" fontId="3" fillId="4" borderId="0" xfId="0" applyFont="1" applyFill="1" applyBorder="1" applyAlignment="1">
      <alignment horizontal="center" wrapText="1"/>
    </xf>
    <xf numFmtId="0" fontId="3" fillId="2" borderId="0" xfId="0" applyFont="1" applyFill="1" applyBorder="1" applyAlignment="1">
      <alignment horizontal="center"/>
    </xf>
    <xf numFmtId="0" fontId="7" fillId="3" borderId="12" xfId="3" applyFont="1" applyFill="1" applyBorder="1" applyAlignment="1">
      <alignment horizontal="center" vertical="center"/>
    </xf>
    <xf numFmtId="0" fontId="0" fillId="4" borderId="0" xfId="0" applyFill="1" applyAlignment="1"/>
    <xf numFmtId="0" fontId="0" fillId="4" borderId="0" xfId="0" applyFill="1" applyAlignment="1">
      <alignment wrapText="1"/>
    </xf>
    <xf numFmtId="0" fontId="14" fillId="0" borderId="0" xfId="6" applyFont="1" applyFill="1" applyBorder="1" applyAlignment="1">
      <alignment horizontal="left" vertical="center"/>
    </xf>
    <xf numFmtId="0" fontId="14" fillId="0" borderId="0" xfId="6" applyFont="1" applyFill="1" applyBorder="1" applyAlignment="1">
      <alignment horizontal="left" vertical="center" wrapText="1"/>
    </xf>
    <xf numFmtId="0" fontId="3" fillId="4" borderId="5" xfId="0" applyFont="1" applyFill="1" applyBorder="1" applyAlignment="1">
      <alignment horizontal="center" wrapText="1"/>
    </xf>
    <xf numFmtId="0" fontId="14" fillId="0" borderId="5" xfId="6" applyFont="1" applyFill="1" applyBorder="1" applyAlignment="1">
      <alignment horizontal="left" vertical="center"/>
    </xf>
    <xf numFmtId="0" fontId="14" fillId="0" borderId="5" xfId="6" applyFont="1" applyFill="1" applyBorder="1" applyAlignment="1">
      <alignment horizontal="left" vertical="center" wrapText="1"/>
    </xf>
    <xf numFmtId="4" fontId="14" fillId="0" borderId="5" xfId="6" applyNumberFormat="1" applyFont="1" applyFill="1" applyBorder="1" applyAlignment="1">
      <alignment horizontal="left" vertical="center"/>
    </xf>
    <xf numFmtId="0" fontId="15" fillId="0" borderId="5" xfId="0" applyFont="1" applyFill="1" applyBorder="1"/>
    <xf numFmtId="2" fontId="14" fillId="0" borderId="5" xfId="6" applyNumberFormat="1" applyFont="1" applyFill="1" applyBorder="1" applyAlignment="1">
      <alignment horizontal="left" vertical="center"/>
    </xf>
    <xf numFmtId="0" fontId="0" fillId="0" borderId="7" xfId="0" applyFill="1" applyBorder="1"/>
    <xf numFmtId="0" fontId="14" fillId="0" borderId="7" xfId="6" applyFont="1" applyFill="1" applyBorder="1" applyAlignment="1">
      <alignment horizontal="left" vertical="center"/>
    </xf>
    <xf numFmtId="0" fontId="14" fillId="0" borderId="8" xfId="6" applyFont="1" applyFill="1" applyBorder="1" applyAlignment="1">
      <alignment horizontal="left" vertical="center"/>
    </xf>
    <xf numFmtId="0" fontId="3" fillId="4" borderId="0" xfId="0" applyFont="1" applyFill="1" applyBorder="1" applyAlignment="1">
      <alignment wrapText="1"/>
    </xf>
    <xf numFmtId="0" fontId="3" fillId="4" borderId="5" xfId="0" applyFont="1" applyFill="1" applyBorder="1" applyAlignment="1">
      <alignment wrapText="1"/>
    </xf>
    <xf numFmtId="0" fontId="15" fillId="0" borderId="0" xfId="0" applyFont="1" applyBorder="1"/>
    <xf numFmtId="0" fontId="15" fillId="0" borderId="0" xfId="0" applyFont="1" applyBorder="1" applyAlignment="1">
      <alignment horizontal="left" vertical="center"/>
    </xf>
    <xf numFmtId="2" fontId="15" fillId="0" borderId="0" xfId="0" applyNumberFormat="1" applyFont="1" applyBorder="1" applyAlignment="1">
      <alignment horizontal="center"/>
    </xf>
    <xf numFmtId="2" fontId="14" fillId="0" borderId="0" xfId="7" applyNumberFormat="1" applyFont="1" applyBorder="1" applyAlignment="1">
      <alignment horizontal="center"/>
    </xf>
    <xf numFmtId="2" fontId="15" fillId="0" borderId="0" xfId="0" applyNumberFormat="1" applyFont="1" applyBorder="1" applyAlignment="1">
      <alignment horizontal="center" vertical="center"/>
    </xf>
    <xf numFmtId="4" fontId="15" fillId="0" borderId="0" xfId="0" applyNumberFormat="1" applyFont="1" applyBorder="1" applyAlignment="1">
      <alignment horizontal="center" vertical="center"/>
    </xf>
    <xf numFmtId="0" fontId="14" fillId="0" borderId="0" xfId="6" applyFont="1" applyBorder="1" applyAlignment="1">
      <alignment horizontal="left" vertical="center"/>
    </xf>
    <xf numFmtId="0" fontId="15" fillId="0" borderId="0" xfId="0" applyFont="1" applyBorder="1" applyAlignment="1">
      <alignment horizontal="center"/>
    </xf>
    <xf numFmtId="0" fontId="15" fillId="0" borderId="3" xfId="0" applyFont="1" applyBorder="1"/>
    <xf numFmtId="0" fontId="15" fillId="0" borderId="5" xfId="0" applyFont="1" applyBorder="1" applyAlignment="1">
      <alignment horizontal="left" vertical="center"/>
    </xf>
    <xf numFmtId="0" fontId="14" fillId="0" borderId="3" xfId="7" applyFont="1" applyBorder="1" applyAlignment="1">
      <alignment horizontal="right"/>
    </xf>
    <xf numFmtId="0" fontId="14" fillId="0" borderId="5" xfId="7" applyFont="1" applyBorder="1"/>
    <xf numFmtId="0" fontId="15" fillId="0" borderId="5" xfId="0" applyFont="1" applyBorder="1" applyAlignment="1">
      <alignment horizontal="left" vertical="center" wrapText="1"/>
    </xf>
    <xf numFmtId="0" fontId="15" fillId="0" borderId="5" xfId="0" applyFont="1" applyBorder="1"/>
    <xf numFmtId="1" fontId="14" fillId="0" borderId="3" xfId="7" applyNumberFormat="1" applyFont="1" applyBorder="1"/>
    <xf numFmtId="0" fontId="14" fillId="0" borderId="3" xfId="0" applyFont="1" applyBorder="1" applyAlignment="1">
      <alignment horizontal="right"/>
    </xf>
    <xf numFmtId="4" fontId="15" fillId="0" borderId="5" xfId="0" applyNumberFormat="1" applyFont="1" applyBorder="1" applyAlignment="1">
      <alignment horizontal="left" vertical="center"/>
    </xf>
    <xf numFmtId="0" fontId="14" fillId="0" borderId="3" xfId="7" applyFont="1" applyBorder="1"/>
    <xf numFmtId="3" fontId="15" fillId="0" borderId="5" xfId="0" applyNumberFormat="1" applyFont="1" applyBorder="1" applyAlignment="1">
      <alignment horizontal="left" vertical="center"/>
    </xf>
    <xf numFmtId="14" fontId="15" fillId="0" borderId="5" xfId="0" applyNumberFormat="1" applyFont="1" applyBorder="1" applyAlignment="1">
      <alignment horizontal="left" vertical="center"/>
    </xf>
    <xf numFmtId="0" fontId="14" fillId="0" borderId="5" xfId="6" applyFont="1" applyBorder="1" applyAlignment="1">
      <alignment horizontal="left" vertical="center"/>
    </xf>
    <xf numFmtId="0" fontId="14" fillId="0" borderId="6" xfId="7" applyFont="1" applyBorder="1"/>
    <xf numFmtId="0" fontId="15" fillId="0" borderId="7" xfId="0" applyFont="1" applyBorder="1" applyAlignment="1">
      <alignment horizontal="left" vertical="center"/>
    </xf>
    <xf numFmtId="2" fontId="15" fillId="0" borderId="7" xfId="0" applyNumberFormat="1" applyFont="1" applyBorder="1" applyAlignment="1">
      <alignment horizontal="center" vertical="center"/>
    </xf>
    <xf numFmtId="0" fontId="15" fillId="0" borderId="8" xfId="0" applyFont="1" applyBorder="1" applyAlignment="1">
      <alignment horizontal="left" vertical="center"/>
    </xf>
    <xf numFmtId="0" fontId="14" fillId="0" borderId="0" xfId="0" applyFont="1" applyBorder="1" applyAlignment="1">
      <alignment horizontal="left" vertical="center"/>
    </xf>
    <xf numFmtId="1" fontId="14" fillId="0" borderId="0" xfId="0" applyNumberFormat="1" applyFont="1" applyBorder="1" applyAlignment="1">
      <alignment horizontal="center" vertical="center"/>
    </xf>
    <xf numFmtId="4"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1" fontId="14" fillId="4" borderId="0" xfId="0" applyNumberFormat="1" applyFont="1" applyFill="1" applyBorder="1" applyAlignment="1">
      <alignment horizontal="center" vertical="center"/>
    </xf>
    <xf numFmtId="0" fontId="14" fillId="4" borderId="0" xfId="0" applyFont="1" applyFill="1" applyBorder="1" applyAlignment="1">
      <alignment horizontal="left" vertical="center"/>
    </xf>
    <xf numFmtId="4" fontId="14" fillId="0" borderId="0" xfId="0" applyNumberFormat="1" applyFont="1" applyBorder="1" applyAlignment="1">
      <alignment horizontal="left" vertical="center"/>
    </xf>
    <xf numFmtId="2" fontId="14" fillId="0" borderId="0" xfId="0" applyNumberFormat="1" applyFont="1" applyBorder="1" applyAlignment="1">
      <alignment horizontal="left" vertical="center"/>
    </xf>
    <xf numFmtId="2" fontId="14" fillId="0" borderId="0" xfId="0" applyNumberFormat="1" applyFont="1" applyBorder="1" applyAlignment="1">
      <alignment horizontal="center" vertical="center"/>
    </xf>
    <xf numFmtId="0" fontId="18" fillId="0" borderId="0" xfId="0" applyFont="1" applyBorder="1" applyAlignment="1">
      <alignment horizontal="left" vertical="center"/>
    </xf>
    <xf numFmtId="0" fontId="15" fillId="4" borderId="0" xfId="0" applyFont="1" applyFill="1" applyBorder="1" applyAlignment="1">
      <alignment horizontal="center" vertical="center"/>
    </xf>
    <xf numFmtId="3" fontId="14" fillId="0" borderId="0" xfId="0" applyNumberFormat="1" applyFont="1" applyBorder="1" applyAlignment="1">
      <alignment horizontal="left" vertical="center"/>
    </xf>
    <xf numFmtId="3" fontId="14" fillId="0" borderId="0" xfId="0" applyNumberFormat="1" applyFont="1" applyBorder="1" applyAlignment="1">
      <alignment horizontal="center" vertical="center"/>
    </xf>
    <xf numFmtId="14" fontId="14" fillId="0" borderId="0" xfId="0" applyNumberFormat="1" applyFont="1" applyBorder="1" applyAlignment="1">
      <alignment horizontal="left" vertical="center"/>
    </xf>
    <xf numFmtId="0" fontId="25" fillId="4" borderId="0" xfId="0" applyFont="1" applyFill="1" applyBorder="1" applyAlignment="1">
      <alignment horizontal="left" vertical="center"/>
    </xf>
    <xf numFmtId="14" fontId="14" fillId="0" borderId="0" xfId="0" applyNumberFormat="1" applyFont="1" applyBorder="1" applyAlignment="1">
      <alignment horizontal="center" vertical="center"/>
    </xf>
    <xf numFmtId="0" fontId="14" fillId="4" borderId="0" xfId="0" applyFont="1" applyFill="1" applyBorder="1" applyAlignment="1">
      <alignment horizontal="center" vertical="center"/>
    </xf>
    <xf numFmtId="0" fontId="14" fillId="0" borderId="5" xfId="0" applyFont="1" applyBorder="1" applyAlignment="1">
      <alignment horizontal="left" vertical="center" wrapText="1"/>
    </xf>
    <xf numFmtId="3" fontId="14" fillId="0" borderId="5" xfId="0" applyNumberFormat="1" applyFont="1" applyBorder="1" applyAlignment="1">
      <alignment horizontal="left" vertical="center" wrapText="1"/>
    </xf>
    <xf numFmtId="2" fontId="14" fillId="0" borderId="5" xfId="0" applyNumberFormat="1" applyFont="1" applyBorder="1" applyAlignment="1">
      <alignment horizontal="left" vertical="center" wrapText="1"/>
    </xf>
    <xf numFmtId="0" fontId="15" fillId="4" borderId="5" xfId="0" applyFont="1" applyFill="1" applyBorder="1" applyAlignment="1">
      <alignment horizontal="left" vertical="center" wrapText="1"/>
    </xf>
    <xf numFmtId="0" fontId="14" fillId="4" borderId="5" xfId="0" applyFont="1" applyFill="1" applyBorder="1" applyAlignment="1">
      <alignment horizontal="left" vertical="center" wrapText="1"/>
    </xf>
    <xf numFmtId="14" fontId="14" fillId="0" borderId="5" xfId="0" applyNumberFormat="1" applyFont="1" applyBorder="1" applyAlignment="1">
      <alignment horizontal="left" vertical="center" wrapText="1"/>
    </xf>
    <xf numFmtId="0" fontId="14" fillId="5" borderId="5" xfId="0" applyFont="1" applyFill="1" applyBorder="1" applyAlignment="1">
      <alignment horizontal="left" vertical="center" wrapText="1"/>
    </xf>
    <xf numFmtId="1" fontId="14" fillId="0" borderId="7" xfId="0" applyNumberFormat="1" applyFont="1" applyBorder="1" applyAlignment="1">
      <alignment horizontal="center" vertical="center"/>
    </xf>
    <xf numFmtId="0" fontId="14" fillId="0" borderId="7" xfId="0" applyFont="1" applyBorder="1" applyAlignment="1">
      <alignment horizontal="left" vertical="center"/>
    </xf>
    <xf numFmtId="0" fontId="14" fillId="0" borderId="7" xfId="0" applyFont="1" applyBorder="1" applyAlignment="1">
      <alignment horizontal="center" vertical="center"/>
    </xf>
    <xf numFmtId="0" fontId="14" fillId="0" borderId="8" xfId="0" applyFont="1" applyBorder="1" applyAlignment="1">
      <alignment horizontal="left" vertical="center" wrapText="1"/>
    </xf>
    <xf numFmtId="0" fontId="0" fillId="2" borderId="1" xfId="0" applyFill="1" applyBorder="1" applyAlignment="1">
      <alignment horizontal="left" wrapText="1"/>
    </xf>
    <xf numFmtId="0" fontId="8" fillId="2" borderId="9" xfId="0" applyFont="1" applyFill="1" applyBorder="1" applyAlignment="1">
      <alignment horizontal="left" wrapText="1"/>
    </xf>
    <xf numFmtId="0" fontId="8" fillId="2" borderId="0" xfId="0" applyFont="1" applyFill="1" applyBorder="1" applyAlignment="1">
      <alignment horizontal="left" wrapText="1"/>
    </xf>
    <xf numFmtId="0" fontId="0" fillId="2" borderId="3" xfId="0" applyFill="1" applyBorder="1" applyAlignment="1">
      <alignment horizontal="left" wrapText="1"/>
    </xf>
    <xf numFmtId="0" fontId="0" fillId="2" borderId="0" xfId="0" applyFill="1" applyBorder="1" applyAlignment="1">
      <alignment horizontal="left" wrapText="1"/>
    </xf>
    <xf numFmtId="0" fontId="14" fillId="0" borderId="3" xfId="0" applyFont="1" applyBorder="1" applyAlignment="1">
      <alignment horizontal="left" vertical="center" wrapText="1"/>
    </xf>
    <xf numFmtId="0" fontId="14" fillId="4" borderId="3" xfId="0" applyFont="1" applyFill="1" applyBorder="1" applyAlignment="1">
      <alignment horizontal="left" vertical="center" wrapText="1"/>
    </xf>
    <xf numFmtId="0" fontId="14" fillId="0" borderId="6" xfId="0" applyFont="1" applyBorder="1" applyAlignment="1">
      <alignment horizontal="left" vertical="center" wrapText="1"/>
    </xf>
    <xf numFmtId="0" fontId="15" fillId="2" borderId="33" xfId="0" applyFont="1" applyFill="1" applyBorder="1" applyAlignment="1">
      <alignment horizontal="center"/>
    </xf>
    <xf numFmtId="0" fontId="16" fillId="2" borderId="36" xfId="0" applyFont="1" applyFill="1" applyBorder="1" applyAlignment="1">
      <alignment horizontal="center" wrapText="1"/>
    </xf>
    <xf numFmtId="0" fontId="15" fillId="2" borderId="38" xfId="0" applyFont="1" applyFill="1" applyBorder="1" applyAlignment="1">
      <alignment horizontal="center"/>
    </xf>
    <xf numFmtId="0" fontId="15" fillId="0" borderId="0" xfId="0" applyFont="1" applyBorder="1" applyAlignment="1">
      <alignment wrapText="1"/>
    </xf>
    <xf numFmtId="0" fontId="15" fillId="0" borderId="7" xfId="0" applyFont="1" applyBorder="1" applyAlignment="1">
      <alignment wrapText="1"/>
    </xf>
    <xf numFmtId="0" fontId="0" fillId="4" borderId="0" xfId="0" applyFill="1" applyBorder="1" applyAlignment="1">
      <alignment horizontal="left"/>
    </xf>
    <xf numFmtId="0" fontId="0" fillId="4" borderId="1" xfId="0" applyFill="1" applyBorder="1"/>
    <xf numFmtId="0" fontId="0" fillId="4" borderId="3" xfId="0" applyFill="1" applyBorder="1"/>
    <xf numFmtId="0" fontId="0" fillId="4" borderId="6" xfId="0" applyFill="1" applyBorder="1"/>
    <xf numFmtId="0" fontId="7" fillId="3" borderId="7" xfId="3" applyFont="1" applyFill="1" applyBorder="1" applyAlignment="1">
      <alignment horizontal="center" vertical="center" wrapText="1"/>
    </xf>
    <xf numFmtId="0" fontId="17" fillId="3" borderId="7"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5" fillId="0" borderId="3" xfId="2" applyBorder="1" applyProtection="1"/>
    <xf numFmtId="0" fontId="13" fillId="6" borderId="0" xfId="4" applyFill="1"/>
    <xf numFmtId="0" fontId="1" fillId="7" borderId="0" xfId="0" applyFont="1" applyFill="1" applyBorder="1" applyAlignment="1">
      <alignment vertical="center"/>
    </xf>
    <xf numFmtId="0" fontId="1" fillId="0" borderId="0" xfId="0" applyFont="1" applyBorder="1" applyAlignment="1">
      <alignment vertical="center"/>
    </xf>
    <xf numFmtId="0" fontId="1" fillId="4" borderId="0" xfId="0" applyFont="1" applyFill="1" applyBorder="1" applyAlignment="1">
      <alignment vertical="center"/>
    </xf>
    <xf numFmtId="49" fontId="1" fillId="7" borderId="0" xfId="0" applyNumberFormat="1" applyFont="1" applyFill="1" applyBorder="1" applyAlignment="1">
      <alignment vertical="center"/>
    </xf>
    <xf numFmtId="49" fontId="1" fillId="4" borderId="0" xfId="0" applyNumberFormat="1" applyFont="1" applyFill="1" applyBorder="1" applyAlignment="1">
      <alignment vertical="center"/>
    </xf>
    <xf numFmtId="0" fontId="1" fillId="8" borderId="0" xfId="0" applyFont="1" applyFill="1" applyBorder="1" applyAlignment="1">
      <alignment vertical="center"/>
    </xf>
    <xf numFmtId="0" fontId="17" fillId="3" borderId="5" xfId="3" applyFont="1" applyFill="1" applyBorder="1" applyAlignment="1">
      <alignment horizontal="center" vertical="center" wrapText="1"/>
    </xf>
    <xf numFmtId="0" fontId="14" fillId="9" borderId="40" xfId="3" applyFont="1" applyFill="1" applyBorder="1" applyAlignment="1">
      <alignment horizontal="center"/>
    </xf>
    <xf numFmtId="0" fontId="15" fillId="9" borderId="41" xfId="0" applyFont="1" applyFill="1" applyBorder="1"/>
    <xf numFmtId="49" fontId="14" fillId="9" borderId="41" xfId="3" applyNumberFormat="1" applyFont="1" applyFill="1" applyBorder="1"/>
    <xf numFmtId="0" fontId="14" fillId="9" borderId="41" xfId="3" applyFont="1" applyFill="1" applyBorder="1"/>
    <xf numFmtId="0" fontId="14" fillId="9" borderId="42" xfId="3" applyFont="1" applyFill="1" applyBorder="1"/>
    <xf numFmtId="0" fontId="14" fillId="9" borderId="43" xfId="3" applyFont="1" applyFill="1" applyBorder="1" applyAlignment="1">
      <alignment horizontal="center"/>
    </xf>
    <xf numFmtId="0" fontId="15" fillId="9" borderId="44" xfId="0" applyFont="1" applyFill="1" applyBorder="1"/>
    <xf numFmtId="49" fontId="14" fillId="9" borderId="44" xfId="3" applyNumberFormat="1" applyFont="1" applyFill="1" applyBorder="1"/>
    <xf numFmtId="0" fontId="14" fillId="9" borderId="44" xfId="3" applyFont="1" applyFill="1" applyBorder="1"/>
    <xf numFmtId="0" fontId="14" fillId="9" borderId="45" xfId="3" applyFont="1" applyFill="1" applyBorder="1"/>
    <xf numFmtId="0" fontId="3" fillId="2" borderId="2" xfId="0" applyFont="1" applyFill="1" applyBorder="1" applyAlignment="1">
      <alignment horizontal="center" vertical="center" wrapText="1"/>
    </xf>
    <xf numFmtId="0" fontId="4" fillId="2" borderId="4" xfId="0" applyFont="1" applyFill="1" applyBorder="1" applyAlignment="1">
      <alignment horizontal="center" wrapText="1"/>
    </xf>
    <xf numFmtId="0" fontId="3" fillId="2" borderId="9"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center" wrapText="1"/>
    </xf>
    <xf numFmtId="0" fontId="3" fillId="2" borderId="5"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4" xfId="0" applyFont="1" applyFill="1" applyBorder="1" applyAlignment="1">
      <alignment horizontal="center" wrapText="1"/>
    </xf>
    <xf numFmtId="0" fontId="4" fillId="2" borderId="10" xfId="0" applyFont="1" applyFill="1" applyBorder="1" applyAlignment="1">
      <alignment horizontal="center" wrapText="1"/>
    </xf>
    <xf numFmtId="0" fontId="4" fillId="2" borderId="23" xfId="0" applyFont="1" applyFill="1" applyBorder="1" applyAlignment="1">
      <alignment horizontal="center" wrapText="1"/>
    </xf>
    <xf numFmtId="49" fontId="7" fillId="3" borderId="12" xfId="3" applyNumberFormat="1" applyFont="1" applyFill="1" applyBorder="1" applyAlignment="1">
      <alignment horizontal="center" vertical="center" wrapText="1"/>
    </xf>
    <xf numFmtId="0" fontId="4" fillId="2" borderId="27" xfId="0" applyFont="1" applyFill="1" applyBorder="1" applyAlignment="1">
      <alignment horizontal="center" wrapText="1"/>
    </xf>
    <xf numFmtId="0" fontId="4" fillId="2" borderId="29" xfId="0" applyFont="1" applyFill="1" applyBorder="1" applyAlignment="1">
      <alignment horizontal="center" wrapText="1"/>
    </xf>
    <xf numFmtId="0" fontId="17" fillId="3" borderId="46" xfId="3" applyFont="1" applyFill="1" applyBorder="1" applyAlignment="1">
      <alignment horizontal="center" vertical="center" wrapText="1"/>
    </xf>
    <xf numFmtId="0" fontId="21" fillId="9" borderId="47" xfId="3"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7" fillId="3" borderId="21" xfId="3" applyFont="1" applyFill="1" applyBorder="1" applyAlignment="1">
      <alignment horizontal="center" vertical="center" wrapText="1"/>
    </xf>
    <xf numFmtId="0" fontId="17" fillId="3" borderId="15" xfId="3" applyFont="1" applyFill="1" applyBorder="1" applyAlignment="1">
      <alignment horizontal="center" vertical="center" wrapText="1"/>
    </xf>
    <xf numFmtId="0" fontId="17" fillId="3" borderId="22" xfId="3" applyFont="1" applyFill="1"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 fillId="2" borderId="30" xfId="0" applyFont="1" applyFill="1" applyBorder="1" applyAlignment="1">
      <alignment horizontal="center" wrapText="1"/>
    </xf>
    <xf numFmtId="0" fontId="4" fillId="2" borderId="17" xfId="0" applyFont="1" applyFill="1" applyBorder="1" applyAlignment="1">
      <alignment horizontal="center" wrapText="1"/>
    </xf>
    <xf numFmtId="0" fontId="4" fillId="2" borderId="26" xfId="0" applyFont="1" applyFill="1" applyBorder="1" applyAlignment="1">
      <alignment horizont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4" borderId="9"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31" xfId="0" applyFont="1" applyFill="1" applyBorder="1" applyAlignment="1">
      <alignment horizontal="center"/>
    </xf>
    <xf numFmtId="0" fontId="4" fillId="2" borderId="32" xfId="0" applyFont="1" applyFill="1" applyBorder="1" applyAlignment="1">
      <alignment horizontal="center"/>
    </xf>
  </cellXfs>
  <cellStyles count="8">
    <cellStyle name="Excel Built-in Comma [0] 1" xfId="5"/>
    <cellStyle name="Hipervínculo" xfId="2" builtinId="8"/>
    <cellStyle name="Normal" xfId="0" builtinId="0"/>
    <cellStyle name="Normal 2" xfId="3"/>
    <cellStyle name="Normal 2 2" xfId="6"/>
    <cellStyle name="Normal 3" xfId="4"/>
    <cellStyle name="Normal 4" xfId="7"/>
    <cellStyle name="Porcentaje" xfId="1" builtinId="5"/>
  </cellStyles>
  <dxfs count="10">
    <dxf>
      <fill>
        <patternFill>
          <bgColor rgb="FF00B0F0"/>
        </patternFill>
      </fill>
    </dxf>
    <dxf>
      <fill>
        <patternFill>
          <bgColor rgb="FFFFFF00"/>
        </patternFill>
      </fill>
    </dxf>
    <dxf>
      <fill>
        <patternFill>
          <bgColor rgb="FFED7D31"/>
        </patternFill>
      </fill>
    </dxf>
    <dxf>
      <fill>
        <patternFill>
          <bgColor rgb="FF00B05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ED7D31"/>
      <rgbColor rgb="FF0563C1"/>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A9D18E"/>
      <rgbColor rgb="FFFF99CC"/>
      <rgbColor rgb="FFCC99FF"/>
      <rgbColor rgb="FFFFCC99"/>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47520</xdr:rowOff>
    </xdr:from>
    <xdr:to>
      <xdr:col>1</xdr:col>
      <xdr:colOff>237240</xdr:colOff>
      <xdr:row>3</xdr:row>
      <xdr:rowOff>294480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47520"/>
          <a:ext cx="2766960" cy="1027800"/>
        </a:xfrm>
        <a:prstGeom prst="rect">
          <a:avLst/>
        </a:prstGeom>
        <a:ln w="0">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1508385</xdr:colOff>
      <xdr:row>3</xdr:row>
      <xdr:rowOff>267555</xdr:rowOff>
    </xdr:to>
    <xdr:pic>
      <xdr:nvPicPr>
        <xdr:cNvPr id="7" name="Imagen 2">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1"/>
        <a:stretch/>
      </xdr:blipFill>
      <xdr:spPr>
        <a:xfrm>
          <a:off x="190500" y="0"/>
          <a:ext cx="2622810" cy="1048605"/>
        </a:xfrm>
        <a:prstGeom prst="rect">
          <a:avLst/>
        </a:prstGeom>
        <a:ln w="0">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104760</xdr:colOff>
      <xdr:row>0</xdr:row>
      <xdr:rowOff>100800</xdr:rowOff>
    </xdr:from>
    <xdr:to>
      <xdr:col>1</xdr:col>
      <xdr:colOff>703980</xdr:colOff>
      <xdr:row>3</xdr:row>
      <xdr:rowOff>172440</xdr:rowOff>
    </xdr:to>
    <xdr:pic>
      <xdr:nvPicPr>
        <xdr:cNvPr id="8" name="Imagen 2">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stretch/>
      </xdr:blipFill>
      <xdr:spPr>
        <a:xfrm>
          <a:off x="104760" y="100800"/>
          <a:ext cx="2202480" cy="852480"/>
        </a:xfrm>
        <a:prstGeom prst="rect">
          <a:avLst/>
        </a:prstGeom>
        <a:ln w="0">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1422615</xdr:colOff>
      <xdr:row>4</xdr:row>
      <xdr:rowOff>161925</xdr:rowOff>
    </xdr:to>
    <xdr:pic>
      <xdr:nvPicPr>
        <xdr:cNvPr id="9" name="Imagen 2">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1"/>
        <a:stretch/>
      </xdr:blipFill>
      <xdr:spPr>
        <a:xfrm>
          <a:off x="0" y="0"/>
          <a:ext cx="2565615" cy="923925"/>
        </a:xfrm>
        <a:prstGeom prst="rect">
          <a:avLst/>
        </a:prstGeom>
        <a:ln w="0">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134328</xdr:colOff>
      <xdr:row>0</xdr:row>
      <xdr:rowOff>4576</xdr:rowOff>
    </xdr:from>
    <xdr:to>
      <xdr:col>1</xdr:col>
      <xdr:colOff>2756958</xdr:colOff>
      <xdr:row>3</xdr:row>
      <xdr:rowOff>272131</xdr:rowOff>
    </xdr:to>
    <xdr:pic>
      <xdr:nvPicPr>
        <xdr:cNvPr id="10" name="Imagen 2">
          <a:extLst>
            <a:ext uri="{FF2B5EF4-FFF2-40B4-BE49-F238E27FC236}">
              <a16:creationId xmlns:a16="http://schemas.microsoft.com/office/drawing/2014/main" id="{00000000-0008-0000-0A00-00000A000000}"/>
            </a:ext>
          </a:extLst>
        </xdr:cNvPr>
        <xdr:cNvPicPr/>
      </xdr:nvPicPr>
      <xdr:blipFill>
        <a:blip xmlns:r="http://schemas.openxmlformats.org/officeDocument/2006/relationships" r:embed="rId1"/>
        <a:stretch/>
      </xdr:blipFill>
      <xdr:spPr>
        <a:xfrm>
          <a:off x="842597" y="4576"/>
          <a:ext cx="2622630" cy="1049093"/>
        </a:xfrm>
        <a:prstGeom prst="rect">
          <a:avLst/>
        </a:prstGeom>
        <a:ln w="0">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76320</xdr:colOff>
      <xdr:row>0</xdr:row>
      <xdr:rowOff>152280</xdr:rowOff>
    </xdr:from>
    <xdr:to>
      <xdr:col>1</xdr:col>
      <xdr:colOff>1594125</xdr:colOff>
      <xdr:row>4</xdr:row>
      <xdr:rowOff>124560</xdr:rowOff>
    </xdr:to>
    <xdr:pic>
      <xdr:nvPicPr>
        <xdr:cNvPr id="11" name="Imagen 2">
          <a:extLst>
            <a:ext uri="{FF2B5EF4-FFF2-40B4-BE49-F238E27FC236}">
              <a16:creationId xmlns:a16="http://schemas.microsoft.com/office/drawing/2014/main" id="{00000000-0008-0000-0B00-00000B000000}"/>
            </a:ext>
          </a:extLst>
        </xdr:cNvPr>
        <xdr:cNvPicPr/>
      </xdr:nvPicPr>
      <xdr:blipFill>
        <a:blip xmlns:r="http://schemas.openxmlformats.org/officeDocument/2006/relationships" r:embed="rId1"/>
        <a:stretch/>
      </xdr:blipFill>
      <xdr:spPr>
        <a:xfrm>
          <a:off x="76320" y="152280"/>
          <a:ext cx="2705760" cy="1048320"/>
        </a:xfrm>
        <a:prstGeom prst="rect">
          <a:avLst/>
        </a:prstGeom>
        <a:ln w="0">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2618535</xdr:colOff>
      <xdr:row>3</xdr:row>
      <xdr:rowOff>77217</xdr:rowOff>
    </xdr:to>
    <xdr:pic>
      <xdr:nvPicPr>
        <xdr:cNvPr id="12" name="Imagen 2">
          <a:extLst>
            <a:ext uri="{FF2B5EF4-FFF2-40B4-BE49-F238E27FC236}">
              <a16:creationId xmlns:a16="http://schemas.microsoft.com/office/drawing/2014/main" id="{00000000-0008-0000-0C00-00000C000000}"/>
            </a:ext>
          </a:extLst>
        </xdr:cNvPr>
        <xdr:cNvPicPr/>
      </xdr:nvPicPr>
      <xdr:blipFill>
        <a:blip xmlns:r="http://schemas.openxmlformats.org/officeDocument/2006/relationships" r:embed="rId1"/>
        <a:stretch/>
      </xdr:blipFill>
      <xdr:spPr>
        <a:xfrm>
          <a:off x="0" y="0"/>
          <a:ext cx="2618535" cy="106200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152280</xdr:rowOff>
    </xdr:from>
    <xdr:to>
      <xdr:col>1</xdr:col>
      <xdr:colOff>1684800</xdr:colOff>
      <xdr:row>3</xdr:row>
      <xdr:rowOff>399240</xdr:rowOff>
    </xdr:to>
    <xdr:pic>
      <xdr:nvPicPr>
        <xdr:cNvPr id="2" name="Imagen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152280"/>
          <a:ext cx="2682720" cy="10278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57240</xdr:rowOff>
    </xdr:from>
    <xdr:to>
      <xdr:col>1</xdr:col>
      <xdr:colOff>1361160</xdr:colOff>
      <xdr:row>4</xdr:row>
      <xdr:rowOff>8640</xdr:rowOff>
    </xdr:to>
    <xdr:pic>
      <xdr:nvPicPr>
        <xdr:cNvPr id="2" name="Imagen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0" y="57240"/>
          <a:ext cx="2701440" cy="102744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95400</xdr:colOff>
      <xdr:row>0</xdr:row>
      <xdr:rowOff>76320</xdr:rowOff>
    </xdr:from>
    <xdr:to>
      <xdr:col>1</xdr:col>
      <xdr:colOff>1464907</xdr:colOff>
      <xdr:row>3</xdr:row>
      <xdr:rowOff>94797</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xdr:blipFill>
      <xdr:spPr>
        <a:xfrm>
          <a:off x="95400" y="76320"/>
          <a:ext cx="2671560" cy="102744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321120</xdr:colOff>
      <xdr:row>0</xdr:row>
      <xdr:rowOff>98280</xdr:rowOff>
    </xdr:from>
    <xdr:to>
      <xdr:col>1</xdr:col>
      <xdr:colOff>1691987</xdr:colOff>
      <xdr:row>4</xdr:row>
      <xdr:rowOff>58320</xdr:rowOff>
    </xdr:to>
    <xdr:pic>
      <xdr:nvPicPr>
        <xdr:cNvPr id="4" name="Imagen 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321120" y="98280"/>
          <a:ext cx="2774880" cy="10360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104775</xdr:colOff>
      <xdr:row>4</xdr:row>
      <xdr:rowOff>123825</xdr:rowOff>
    </xdr:to>
    <xdr:pic>
      <xdr:nvPicPr>
        <xdr:cNvPr id="2" name="Imagen 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0" y="85725"/>
          <a:ext cx="2076450" cy="1114425"/>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85725</xdr:rowOff>
    </xdr:from>
    <xdr:to>
      <xdr:col>0</xdr:col>
      <xdr:colOff>2028825</xdr:colOff>
      <xdr:row>4</xdr:row>
      <xdr:rowOff>114300</xdr:rowOff>
    </xdr:to>
    <xdr:pic>
      <xdr:nvPicPr>
        <xdr:cNvPr id="2" name="Imagen 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123825" y="85725"/>
          <a:ext cx="1905000" cy="110490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76320</xdr:rowOff>
    </xdr:from>
    <xdr:to>
      <xdr:col>1</xdr:col>
      <xdr:colOff>1298805</xdr:colOff>
      <xdr:row>3</xdr:row>
      <xdr:rowOff>248625</xdr:rowOff>
    </xdr:to>
    <xdr:pic>
      <xdr:nvPicPr>
        <xdr:cNvPr id="5" name="Imagen 2">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stretch/>
      </xdr:blipFill>
      <xdr:spPr>
        <a:xfrm>
          <a:off x="0" y="76320"/>
          <a:ext cx="2681640" cy="104832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41140</xdr:colOff>
      <xdr:row>0</xdr:row>
      <xdr:rowOff>126880</xdr:rowOff>
    </xdr:from>
    <xdr:to>
      <xdr:col>1</xdr:col>
      <xdr:colOff>1530460</xdr:colOff>
      <xdr:row>4</xdr:row>
      <xdr:rowOff>99160</xdr:rowOff>
    </xdr:to>
    <xdr:pic>
      <xdr:nvPicPr>
        <xdr:cNvPr id="6" name="Imagen 2">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stretch/>
      </xdr:blipFill>
      <xdr:spPr>
        <a:xfrm>
          <a:off x="41140" y="126880"/>
          <a:ext cx="2619620" cy="103908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
  <sheetViews>
    <sheetView tabSelected="1" zoomScaleNormal="100" workbookViewId="0">
      <selection activeCell="A14" sqref="A14"/>
    </sheetView>
  </sheetViews>
  <sheetFormatPr baseColWidth="10" defaultColWidth="11.42578125" defaultRowHeight="15" x14ac:dyDescent="0.25"/>
  <cols>
    <col min="1" max="1" width="35.85546875" style="1" customWidth="1"/>
    <col min="2" max="1024" width="11.42578125" style="1"/>
  </cols>
  <sheetData>
    <row r="1" spans="1:10" ht="15" customHeight="1" x14ac:dyDescent="0.25">
      <c r="A1" s="2"/>
      <c r="B1" s="297" t="s">
        <v>0</v>
      </c>
      <c r="C1" s="297"/>
      <c r="D1" s="297"/>
      <c r="E1" s="297"/>
      <c r="F1" s="297"/>
      <c r="G1" s="297"/>
      <c r="H1" s="297"/>
      <c r="I1" s="297"/>
      <c r="J1" s="297"/>
    </row>
    <row r="2" spans="1:10" ht="23.25" customHeight="1" x14ac:dyDescent="0.35">
      <c r="A2" s="3"/>
      <c r="B2" s="297"/>
      <c r="C2" s="297"/>
      <c r="D2" s="297"/>
      <c r="E2" s="297"/>
      <c r="F2" s="297"/>
      <c r="G2" s="297"/>
      <c r="H2" s="297"/>
      <c r="I2" s="297"/>
      <c r="J2" s="297"/>
    </row>
    <row r="3" spans="1:10" ht="23.25" customHeight="1" x14ac:dyDescent="0.35">
      <c r="A3" s="3"/>
      <c r="B3" s="297"/>
      <c r="C3" s="297"/>
      <c r="D3" s="297"/>
      <c r="E3" s="297"/>
      <c r="F3" s="297"/>
      <c r="G3" s="297"/>
      <c r="H3" s="297"/>
      <c r="I3" s="297"/>
      <c r="J3" s="297"/>
    </row>
    <row r="4" spans="1:10" ht="42" customHeight="1" x14ac:dyDescent="0.35">
      <c r="A4" s="4"/>
      <c r="B4" s="297"/>
      <c r="C4" s="297"/>
      <c r="D4" s="297"/>
      <c r="E4" s="297"/>
      <c r="F4" s="297"/>
      <c r="G4" s="297"/>
      <c r="H4" s="297"/>
      <c r="I4" s="297"/>
      <c r="J4" s="297"/>
    </row>
    <row r="5" spans="1:10" ht="24" customHeight="1" x14ac:dyDescent="0.35">
      <c r="A5" s="298" t="s">
        <v>1</v>
      </c>
      <c r="B5" s="298"/>
      <c r="C5" s="298"/>
      <c r="D5" s="298"/>
      <c r="E5" s="298"/>
      <c r="F5" s="298"/>
      <c r="G5" s="298"/>
      <c r="H5" s="298"/>
      <c r="I5" s="298"/>
      <c r="J5" s="298"/>
    </row>
    <row r="6" spans="1:10" ht="30.75" customHeight="1" x14ac:dyDescent="0.35">
      <c r="A6" s="3"/>
      <c r="B6" s="5"/>
      <c r="C6" s="5"/>
      <c r="D6" s="5"/>
      <c r="E6" s="5"/>
      <c r="F6" s="5"/>
      <c r="G6" s="5"/>
      <c r="H6" s="6"/>
      <c r="I6" s="6"/>
      <c r="J6" s="7"/>
    </row>
    <row r="7" spans="1:10" x14ac:dyDescent="0.25">
      <c r="A7" s="8" t="s">
        <v>2</v>
      </c>
      <c r="B7" s="6"/>
      <c r="C7" s="6"/>
      <c r="D7" s="6"/>
      <c r="E7" s="6"/>
      <c r="F7" s="6"/>
      <c r="G7" s="6"/>
      <c r="H7" s="6"/>
      <c r="I7" s="6"/>
      <c r="J7" s="7"/>
    </row>
    <row r="8" spans="1:10" x14ac:dyDescent="0.25">
      <c r="A8" s="8" t="s">
        <v>3</v>
      </c>
      <c r="B8" s="6"/>
      <c r="C8" s="6"/>
      <c r="D8" s="6"/>
      <c r="E8" s="6"/>
      <c r="F8" s="6"/>
      <c r="G8" s="6"/>
      <c r="H8" s="6"/>
      <c r="I8" s="6"/>
      <c r="J8" s="7"/>
    </row>
    <row r="9" spans="1:10" x14ac:dyDescent="0.25">
      <c r="A9" s="8" t="s">
        <v>4</v>
      </c>
      <c r="B9" s="6"/>
      <c r="C9" s="6"/>
      <c r="D9" s="6"/>
      <c r="E9" s="6"/>
      <c r="F9" s="6"/>
      <c r="G9" s="6"/>
      <c r="H9" s="6"/>
      <c r="I9" s="6"/>
      <c r="J9" s="7"/>
    </row>
    <row r="10" spans="1:10" x14ac:dyDescent="0.25">
      <c r="A10" s="8" t="s">
        <v>5</v>
      </c>
      <c r="B10" s="6"/>
      <c r="C10" s="6"/>
      <c r="D10" s="6"/>
      <c r="E10" s="6"/>
      <c r="F10" s="6"/>
      <c r="G10" s="6"/>
      <c r="H10" s="6"/>
      <c r="I10" s="6"/>
      <c r="J10" s="7"/>
    </row>
    <row r="11" spans="1:10" x14ac:dyDescent="0.25">
      <c r="A11" s="278" t="s">
        <v>7111</v>
      </c>
      <c r="B11" s="6"/>
      <c r="C11" s="6"/>
      <c r="D11" s="6"/>
      <c r="E11" s="6"/>
      <c r="F11" s="6"/>
      <c r="G11" s="6"/>
      <c r="H11" s="6"/>
      <c r="I11" s="6"/>
      <c r="J11" s="7"/>
    </row>
    <row r="12" spans="1:10" x14ac:dyDescent="0.25">
      <c r="A12" s="278" t="s">
        <v>7114</v>
      </c>
      <c r="B12" s="6"/>
      <c r="C12" s="6"/>
      <c r="D12" s="6"/>
      <c r="E12" s="6"/>
      <c r="F12" s="6"/>
      <c r="G12" s="6"/>
      <c r="H12" s="6"/>
      <c r="I12" s="6"/>
      <c r="J12" s="7"/>
    </row>
    <row r="13" spans="1:10" x14ac:dyDescent="0.25">
      <c r="A13" s="278" t="s">
        <v>7103</v>
      </c>
      <c r="B13" s="6"/>
      <c r="C13" s="6"/>
      <c r="D13" s="6"/>
      <c r="E13" s="6"/>
      <c r="F13" s="6"/>
      <c r="G13" s="6"/>
      <c r="H13" s="6"/>
      <c r="I13" s="6"/>
      <c r="J13" s="7"/>
    </row>
    <row r="14" spans="1:10" x14ac:dyDescent="0.25">
      <c r="A14" s="278" t="s">
        <v>7104</v>
      </c>
      <c r="B14" s="6"/>
      <c r="C14" s="6"/>
      <c r="D14" s="6"/>
      <c r="E14" s="6"/>
      <c r="F14" s="6"/>
      <c r="G14" s="6"/>
      <c r="H14" s="6"/>
      <c r="I14" s="6"/>
      <c r="J14" s="7"/>
    </row>
    <row r="15" spans="1:10" x14ac:dyDescent="0.25">
      <c r="A15" s="278" t="s">
        <v>7105</v>
      </c>
      <c r="B15" s="6"/>
      <c r="C15" s="6"/>
      <c r="D15" s="6"/>
      <c r="E15" s="6"/>
      <c r="F15" s="6"/>
      <c r="G15" s="6"/>
      <c r="H15" s="6"/>
      <c r="I15" s="6"/>
      <c r="J15" s="7"/>
    </row>
    <row r="16" spans="1:10" x14ac:dyDescent="0.25">
      <c r="A16" s="278" t="s">
        <v>7106</v>
      </c>
      <c r="B16" s="6"/>
      <c r="C16" s="6"/>
      <c r="D16" s="6"/>
      <c r="E16" s="6"/>
      <c r="F16" s="6"/>
      <c r="G16" s="6"/>
      <c r="H16" s="6"/>
      <c r="I16" s="6"/>
      <c r="J16" s="7"/>
    </row>
    <row r="17" spans="1:10" x14ac:dyDescent="0.25">
      <c r="A17" s="278" t="s">
        <v>7107</v>
      </c>
      <c r="B17" s="6"/>
      <c r="C17" s="6"/>
      <c r="D17" s="6"/>
      <c r="E17" s="6"/>
      <c r="F17" s="6"/>
      <c r="G17" s="6"/>
      <c r="H17" s="6"/>
      <c r="I17" s="6"/>
      <c r="J17" s="7"/>
    </row>
    <row r="18" spans="1:10" x14ac:dyDescent="0.25">
      <c r="A18" s="278" t="s">
        <v>7108</v>
      </c>
      <c r="B18" s="6"/>
      <c r="C18" s="6"/>
      <c r="D18" s="6"/>
      <c r="E18" s="6"/>
      <c r="F18" s="6"/>
      <c r="G18" s="6"/>
      <c r="H18" s="6"/>
      <c r="I18" s="6"/>
      <c r="J18" s="7"/>
    </row>
    <row r="19" spans="1:10" x14ac:dyDescent="0.25">
      <c r="A19" s="278" t="s">
        <v>7109</v>
      </c>
      <c r="B19" s="6"/>
      <c r="C19" s="6"/>
      <c r="D19" s="6"/>
      <c r="E19" s="6"/>
      <c r="F19" s="6"/>
      <c r="G19" s="6"/>
      <c r="H19" s="6"/>
      <c r="I19" s="6"/>
      <c r="J19" s="7"/>
    </row>
    <row r="20" spans="1:10" x14ac:dyDescent="0.25">
      <c r="A20" s="8" t="s">
        <v>7110</v>
      </c>
      <c r="B20" s="6"/>
      <c r="C20" s="6"/>
      <c r="D20" s="6"/>
      <c r="E20" s="6"/>
      <c r="F20" s="6"/>
      <c r="G20" s="6"/>
      <c r="H20" s="6"/>
      <c r="I20" s="6"/>
      <c r="J20" s="7"/>
    </row>
    <row r="21" spans="1:10" x14ac:dyDescent="0.25">
      <c r="A21" s="9"/>
      <c r="B21" s="6"/>
      <c r="C21" s="6"/>
      <c r="D21" s="6"/>
      <c r="E21" s="6"/>
      <c r="F21" s="6"/>
      <c r="G21" s="6"/>
      <c r="H21" s="6"/>
      <c r="I21" s="6"/>
      <c r="J21" s="7"/>
    </row>
    <row r="22" spans="1:10" x14ac:dyDescent="0.25">
      <c r="A22" s="10"/>
      <c r="B22" s="11"/>
      <c r="C22" s="11"/>
      <c r="D22" s="11"/>
      <c r="E22" s="11"/>
      <c r="F22" s="11"/>
      <c r="G22" s="11"/>
      <c r="H22" s="11"/>
      <c r="I22" s="11"/>
      <c r="J22" s="12"/>
    </row>
  </sheetData>
  <mergeCells count="2">
    <mergeCell ref="B1:J4"/>
    <mergeCell ref="A5:J5"/>
  </mergeCells>
  <hyperlinks>
    <hyperlink ref="A7" location="'ANEXO 1.'!A1" display="ANEXO 1. Prestadores Activos"/>
    <hyperlink ref="A8" location="'ANEXO 2.'!A1" display="ANEXO 2. Prestadores por Área de Prestación del Servicio (APS)"/>
    <hyperlink ref="A9" location="'ANEXO 3.'!A1" display="ANEXO 3. Prestadores Regionales"/>
    <hyperlink ref="A10" location="'ANEXO 4.'!A1" display="ANEXO 4. Suscriptores del Servicio de Acueducto"/>
    <hyperlink ref="A13" location="'ANEXO 7.'!A1" display="ANEXO 7. Índice de Continuidad"/>
    <hyperlink ref="A14" location="'ANEXO 8.'!A1" display="ANEXO 8. Consumo promedio por suscriptor residencial"/>
    <hyperlink ref="A15" location="'ANEXO 9.'!A1" display="ANEXO 9. Consolidado indicadores de perdidas IANC-IPUF"/>
    <hyperlink ref="A16" location="'ANEXO 10.'!A1" display="ANEXO 10.  Índice de Riesgo de Calidad del Agua para Consumo Humano - IRCA por municipio"/>
    <hyperlink ref="A17" location="'ANEXO 11.'!A1" display="ANEXO 11. Suscriptores del Servicio de Alcantarillado"/>
    <hyperlink ref="A18" location="'ANEXO 12.'!A1" display="ANEXO 12. Inventario de Sistemas de Tratamiento de Aguas Residuales "/>
    <hyperlink ref="A19" location="'ANEXO 13.'!A1" display="ANEXO 13. Caudales de agua residual tratados"/>
    <hyperlink ref="A20" location="'ANEXO 12.'!A1" display="ANEXO 12. Tecnologías de los Sistemas de Tratamiento de Aguas Residuales"/>
    <hyperlink ref="A11" location="'ANEXO 5.'!A1" display="ANEXO 5. Cobertura de Acueducto Sistemas Convencionales"/>
    <hyperlink ref="A12" location="'ANEXO 6.'!A1" display="ANEXO 6. Cobertura de Alcantarillado Sistemas Convencionales"/>
  </hyperlinks>
  <pageMargins left="0.7" right="0.7" top="0.75" bottom="0.75" header="0.51180555555555496" footer="0.51180555555555496"/>
  <pageSetup scale="65" orientation="portrait" horizontalDpi="300" verticalDpi="300"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5"/>
  <sheetViews>
    <sheetView zoomScale="75" zoomScaleNormal="75" workbookViewId="0">
      <selection activeCell="B21" sqref="B21"/>
    </sheetView>
  </sheetViews>
  <sheetFormatPr baseColWidth="10" defaultColWidth="10.5703125" defaultRowHeight="15" x14ac:dyDescent="0.25"/>
  <cols>
    <col min="1" max="1" width="19.5703125" style="71" customWidth="1"/>
    <col min="2" max="2" width="115.7109375" style="71" bestFit="1" customWidth="1"/>
    <col min="3" max="3" width="11.5703125" style="71" customWidth="1"/>
    <col min="4" max="4" width="13.7109375" style="71" customWidth="1"/>
    <col min="5" max="5" width="21" style="71" customWidth="1"/>
    <col min="6" max="6" width="10.7109375" style="71" customWidth="1"/>
    <col min="7" max="7" width="16.5703125" style="71" customWidth="1"/>
    <col min="8" max="8" width="14.85546875" style="71" customWidth="1"/>
    <col min="9" max="9" width="16.28515625" style="71" customWidth="1"/>
    <col min="10" max="10" width="18.85546875" style="71" customWidth="1"/>
    <col min="11" max="11" width="14" style="71" customWidth="1"/>
    <col min="12" max="12" width="15.5703125" style="71" customWidth="1"/>
    <col min="13" max="13" width="16.28515625" style="71" customWidth="1"/>
    <col min="14" max="16384" width="10.5703125" style="71"/>
  </cols>
  <sheetData>
    <row r="1" spans="1:13" customFormat="1" ht="15" customHeight="1" x14ac:dyDescent="0.25">
      <c r="A1" s="29"/>
      <c r="B1" s="303" t="s">
        <v>6</v>
      </c>
      <c r="C1" s="303"/>
      <c r="D1" s="303"/>
      <c r="E1" s="303"/>
      <c r="F1" s="303"/>
      <c r="G1" s="303"/>
      <c r="H1" s="303"/>
      <c r="I1" s="303"/>
      <c r="J1" s="303"/>
      <c r="K1" s="303"/>
      <c r="L1" s="303"/>
      <c r="M1" s="297"/>
    </row>
    <row r="2" spans="1:13" customFormat="1" ht="23.25" customHeight="1" x14ac:dyDescent="0.35">
      <c r="A2" s="31"/>
      <c r="B2" s="304"/>
      <c r="C2" s="304"/>
      <c r="D2" s="304"/>
      <c r="E2" s="304"/>
      <c r="F2" s="304"/>
      <c r="G2" s="304"/>
      <c r="H2" s="304"/>
      <c r="I2" s="304"/>
      <c r="J2" s="304"/>
      <c r="K2" s="304"/>
      <c r="L2" s="304"/>
      <c r="M2" s="305"/>
    </row>
    <row r="3" spans="1:13" customFormat="1" ht="23.25" customHeight="1" x14ac:dyDescent="0.35">
      <c r="A3" s="31"/>
      <c r="B3" s="304"/>
      <c r="C3" s="304"/>
      <c r="D3" s="304"/>
      <c r="E3" s="304"/>
      <c r="F3" s="304"/>
      <c r="G3" s="304"/>
      <c r="H3" s="304"/>
      <c r="I3" s="304"/>
      <c r="J3" s="304"/>
      <c r="K3" s="304"/>
      <c r="L3" s="304"/>
      <c r="M3" s="305"/>
    </row>
    <row r="4" spans="1:13" customFormat="1" ht="29.25" customHeight="1" x14ac:dyDescent="0.25">
      <c r="A4" s="32"/>
      <c r="B4" s="314"/>
      <c r="C4" s="314"/>
      <c r="D4" s="314"/>
      <c r="E4" s="314"/>
      <c r="F4" s="314"/>
      <c r="G4" s="314"/>
      <c r="H4" s="314"/>
      <c r="I4" s="314"/>
      <c r="J4" s="314"/>
      <c r="K4" s="314"/>
      <c r="L4" s="314"/>
      <c r="M4" s="315"/>
    </row>
    <row r="5" spans="1:13" customFormat="1" ht="24" customHeight="1" thickBot="1" x14ac:dyDescent="0.4">
      <c r="A5" s="306" t="s">
        <v>7115</v>
      </c>
      <c r="B5" s="307"/>
      <c r="C5" s="307"/>
      <c r="D5" s="307"/>
      <c r="E5" s="307"/>
      <c r="F5" s="307"/>
      <c r="G5" s="307"/>
      <c r="H5" s="307"/>
      <c r="I5" s="307"/>
      <c r="J5" s="307"/>
      <c r="K5" s="307"/>
      <c r="L5" s="307"/>
      <c r="M5" s="308"/>
    </row>
    <row r="6" spans="1:13" customFormat="1" ht="16.5" thickTop="1" thickBot="1" x14ac:dyDescent="0.3">
      <c r="A6" s="319"/>
      <c r="B6" s="320"/>
      <c r="C6" s="320"/>
      <c r="D6" s="320"/>
      <c r="E6" s="320"/>
      <c r="F6" s="320"/>
      <c r="G6" s="320"/>
      <c r="H6" s="320"/>
      <c r="I6" s="320"/>
      <c r="J6" s="320"/>
      <c r="K6" s="320"/>
      <c r="L6" s="320"/>
      <c r="M6" s="321"/>
    </row>
    <row r="7" spans="1:13" s="79" customFormat="1" ht="48.75" thickBot="1" x14ac:dyDescent="0.3">
      <c r="A7" s="74" t="s">
        <v>7</v>
      </c>
      <c r="B7" s="75" t="s">
        <v>8</v>
      </c>
      <c r="C7" s="75" t="s">
        <v>5396</v>
      </c>
      <c r="D7" s="75" t="s">
        <v>2768</v>
      </c>
      <c r="E7" s="75" t="s">
        <v>2769</v>
      </c>
      <c r="F7" s="75" t="s">
        <v>7065</v>
      </c>
      <c r="G7" s="75" t="s">
        <v>7066</v>
      </c>
      <c r="H7" s="75" t="s">
        <v>7067</v>
      </c>
      <c r="I7" s="75" t="s">
        <v>7068</v>
      </c>
      <c r="J7" s="75" t="s">
        <v>7069</v>
      </c>
      <c r="K7" s="75" t="s">
        <v>7070</v>
      </c>
      <c r="L7" s="75" t="s">
        <v>7071</v>
      </c>
      <c r="M7" s="76" t="s">
        <v>7072</v>
      </c>
    </row>
    <row r="8" spans="1:13" s="80" customFormat="1" x14ac:dyDescent="0.25">
      <c r="A8" s="144">
        <v>794</v>
      </c>
      <c r="B8" s="145" t="s">
        <v>258</v>
      </c>
      <c r="C8" s="145" t="s">
        <v>3027</v>
      </c>
      <c r="D8" s="145" t="s">
        <v>2789</v>
      </c>
      <c r="E8" s="145" t="s">
        <v>3028</v>
      </c>
      <c r="F8" s="146">
        <v>2020</v>
      </c>
      <c r="G8" s="147">
        <v>762996</v>
      </c>
      <c r="H8" s="147">
        <v>521328</v>
      </c>
      <c r="I8" s="147">
        <v>241668</v>
      </c>
      <c r="J8" s="147">
        <v>4826.3333333333348</v>
      </c>
      <c r="K8" s="148">
        <v>0.31673560542912416</v>
      </c>
      <c r="L8" s="149">
        <v>50.072795082533311</v>
      </c>
      <c r="M8" s="150">
        <v>4.1727329235444426</v>
      </c>
    </row>
    <row r="9" spans="1:13" s="80" customFormat="1" x14ac:dyDescent="0.25">
      <c r="A9" s="151">
        <v>1863</v>
      </c>
      <c r="B9" s="152" t="s">
        <v>5049</v>
      </c>
      <c r="C9" s="152" t="s">
        <v>3202</v>
      </c>
      <c r="D9" s="152" t="s">
        <v>2789</v>
      </c>
      <c r="E9" s="152" t="s">
        <v>3203</v>
      </c>
      <c r="F9" s="153">
        <v>2020</v>
      </c>
      <c r="G9" s="154">
        <v>409190</v>
      </c>
      <c r="H9" s="154">
        <v>320175</v>
      </c>
      <c r="I9" s="154">
        <v>89015</v>
      </c>
      <c r="J9" s="154">
        <v>3149.5000000000005</v>
      </c>
      <c r="K9" s="155">
        <v>0.2175395293140106</v>
      </c>
      <c r="L9" s="156">
        <v>28.26321638355294</v>
      </c>
      <c r="M9" s="157">
        <v>2.355268031962745</v>
      </c>
    </row>
    <row r="10" spans="1:13" s="80" customFormat="1" x14ac:dyDescent="0.25">
      <c r="A10" s="151">
        <v>2046</v>
      </c>
      <c r="B10" s="152" t="s">
        <v>490</v>
      </c>
      <c r="C10" s="152" t="s">
        <v>4786</v>
      </c>
      <c r="D10" s="152" t="s">
        <v>2789</v>
      </c>
      <c r="E10" s="152" t="s">
        <v>4787</v>
      </c>
      <c r="F10" s="153">
        <v>2020</v>
      </c>
      <c r="G10" s="154">
        <v>683498</v>
      </c>
      <c r="H10" s="154">
        <v>573416</v>
      </c>
      <c r="I10" s="154">
        <v>110082</v>
      </c>
      <c r="J10" s="154">
        <v>4917.9999999999991</v>
      </c>
      <c r="K10" s="155">
        <v>0.1610567989957542</v>
      </c>
      <c r="L10" s="156">
        <v>22.383489223261492</v>
      </c>
      <c r="M10" s="157">
        <v>1.8652907686051243</v>
      </c>
    </row>
    <row r="11" spans="1:13" s="80" customFormat="1" x14ac:dyDescent="0.25">
      <c r="A11" s="151">
        <v>2046</v>
      </c>
      <c r="B11" s="152" t="s">
        <v>490</v>
      </c>
      <c r="C11" s="152" t="s">
        <v>4788</v>
      </c>
      <c r="D11" s="152" t="s">
        <v>2789</v>
      </c>
      <c r="E11" s="152" t="s">
        <v>4789</v>
      </c>
      <c r="F11" s="153">
        <v>2020</v>
      </c>
      <c r="G11" s="154">
        <v>291353</v>
      </c>
      <c r="H11" s="154">
        <v>162229</v>
      </c>
      <c r="I11" s="154">
        <v>129124</v>
      </c>
      <c r="J11" s="154">
        <v>3791.333333333333</v>
      </c>
      <c r="K11" s="155">
        <v>0.44318747361448141</v>
      </c>
      <c r="L11" s="156">
        <v>34.057675400035173</v>
      </c>
      <c r="M11" s="157">
        <v>5.6762792333391952</v>
      </c>
    </row>
    <row r="12" spans="1:13" s="80" customFormat="1" x14ac:dyDescent="0.25">
      <c r="A12" s="151">
        <v>2046</v>
      </c>
      <c r="B12" s="152" t="s">
        <v>490</v>
      </c>
      <c r="C12" s="152" t="s">
        <v>4644</v>
      </c>
      <c r="D12" s="152" t="s">
        <v>2789</v>
      </c>
      <c r="E12" s="152" t="s">
        <v>4645</v>
      </c>
      <c r="F12" s="153">
        <v>2020</v>
      </c>
      <c r="G12" s="154">
        <v>225149</v>
      </c>
      <c r="H12" s="154">
        <v>183932</v>
      </c>
      <c r="I12" s="154">
        <v>41217</v>
      </c>
      <c r="J12" s="154">
        <v>1120.75</v>
      </c>
      <c r="K12" s="155">
        <v>0.18306543666638536</v>
      </c>
      <c r="L12" s="156">
        <v>36.776265893374969</v>
      </c>
      <c r="M12" s="157">
        <v>3.0646888244479142</v>
      </c>
    </row>
    <row r="13" spans="1:13" s="80" customFormat="1" x14ac:dyDescent="0.25">
      <c r="A13" s="151">
        <v>2046</v>
      </c>
      <c r="B13" s="152" t="s">
        <v>490</v>
      </c>
      <c r="C13" s="152" t="s">
        <v>4791</v>
      </c>
      <c r="D13" s="152" t="s">
        <v>2789</v>
      </c>
      <c r="E13" s="152" t="s">
        <v>4792</v>
      </c>
      <c r="F13" s="153">
        <v>2020</v>
      </c>
      <c r="G13" s="154">
        <v>107322</v>
      </c>
      <c r="H13" s="154">
        <v>90014</v>
      </c>
      <c r="I13" s="154">
        <v>17308</v>
      </c>
      <c r="J13" s="154">
        <v>1017.6666666666666</v>
      </c>
      <c r="K13" s="155">
        <v>0.16127168707254802</v>
      </c>
      <c r="L13" s="156">
        <v>17.007533573534229</v>
      </c>
      <c r="M13" s="157">
        <v>1.4172944644611858</v>
      </c>
    </row>
    <row r="14" spans="1:13" s="80" customFormat="1" x14ac:dyDescent="0.25">
      <c r="A14" s="151">
        <v>2046</v>
      </c>
      <c r="B14" s="152" t="s">
        <v>490</v>
      </c>
      <c r="C14" s="152" t="s">
        <v>4397</v>
      </c>
      <c r="D14" s="152" t="s">
        <v>2789</v>
      </c>
      <c r="E14" s="152" t="s">
        <v>4398</v>
      </c>
      <c r="F14" s="153">
        <v>2020</v>
      </c>
      <c r="G14" s="154">
        <v>1068266</v>
      </c>
      <c r="H14" s="154">
        <v>964058</v>
      </c>
      <c r="I14" s="154">
        <v>104208</v>
      </c>
      <c r="J14" s="154">
        <v>5671.833333333333</v>
      </c>
      <c r="K14" s="155">
        <v>9.754873786116941E-2</v>
      </c>
      <c r="L14" s="156">
        <v>18.372895301342894</v>
      </c>
      <c r="M14" s="157">
        <v>1.5310746084452411</v>
      </c>
    </row>
    <row r="15" spans="1:13" s="80" customFormat="1" x14ac:dyDescent="0.25">
      <c r="A15" s="151">
        <v>2046</v>
      </c>
      <c r="B15" s="152" t="s">
        <v>490</v>
      </c>
      <c r="C15" s="152" t="s">
        <v>4482</v>
      </c>
      <c r="D15" s="152" t="s">
        <v>2789</v>
      </c>
      <c r="E15" s="152" t="s">
        <v>4483</v>
      </c>
      <c r="F15" s="153">
        <v>2020</v>
      </c>
      <c r="G15" s="154">
        <v>1287010</v>
      </c>
      <c r="H15" s="154">
        <v>1131509</v>
      </c>
      <c r="I15" s="154">
        <v>155501</v>
      </c>
      <c r="J15" s="154">
        <v>7854.583333333333</v>
      </c>
      <c r="K15" s="155">
        <v>0.12082345902518241</v>
      </c>
      <c r="L15" s="156">
        <v>19.797485544533448</v>
      </c>
      <c r="M15" s="157">
        <v>1.6497904620444539</v>
      </c>
    </row>
    <row r="16" spans="1:13" s="80" customFormat="1" x14ac:dyDescent="0.25">
      <c r="A16" s="151">
        <v>2046</v>
      </c>
      <c r="B16" s="152" t="s">
        <v>490</v>
      </c>
      <c r="C16" s="152" t="s">
        <v>4391</v>
      </c>
      <c r="D16" s="152" t="s">
        <v>2789</v>
      </c>
      <c r="E16" s="152" t="s">
        <v>4392</v>
      </c>
      <c r="F16" s="153">
        <v>2020</v>
      </c>
      <c r="G16" s="154">
        <v>282094</v>
      </c>
      <c r="H16" s="154">
        <v>173402</v>
      </c>
      <c r="I16" s="154">
        <v>108692</v>
      </c>
      <c r="J16" s="154">
        <v>1512.666666666667</v>
      </c>
      <c r="K16" s="155">
        <v>0.38530418938368061</v>
      </c>
      <c r="L16" s="156">
        <v>71.854561480828551</v>
      </c>
      <c r="M16" s="157">
        <v>5.9878801234023795</v>
      </c>
    </row>
    <row r="17" spans="1:13" s="80" customFormat="1" x14ac:dyDescent="0.25">
      <c r="A17" s="151">
        <v>2046</v>
      </c>
      <c r="B17" s="152" t="s">
        <v>490</v>
      </c>
      <c r="C17" s="152" t="s">
        <v>4790</v>
      </c>
      <c r="D17" s="152" t="s">
        <v>2789</v>
      </c>
      <c r="E17" s="152" t="s">
        <v>3000</v>
      </c>
      <c r="F17" s="153">
        <v>2020</v>
      </c>
      <c r="G17" s="154">
        <v>259952</v>
      </c>
      <c r="H17" s="154">
        <v>126620</v>
      </c>
      <c r="I17" s="154">
        <v>133332</v>
      </c>
      <c r="J17" s="154">
        <v>1368.0833333333333</v>
      </c>
      <c r="K17" s="155">
        <v>0.51291007570628422</v>
      </c>
      <c r="L17" s="156">
        <v>97.458975452275084</v>
      </c>
      <c r="M17" s="157">
        <v>8.1215812876895903</v>
      </c>
    </row>
    <row r="18" spans="1:13" s="80" customFormat="1" x14ac:dyDescent="0.25">
      <c r="A18" s="151">
        <v>2056</v>
      </c>
      <c r="B18" s="152" t="s">
        <v>491</v>
      </c>
      <c r="C18" s="152" t="s">
        <v>4393</v>
      </c>
      <c r="D18" s="152" t="s">
        <v>2789</v>
      </c>
      <c r="E18" s="152" t="s">
        <v>4394</v>
      </c>
      <c r="F18" s="153">
        <v>2020</v>
      </c>
      <c r="G18" s="154">
        <v>1351292</v>
      </c>
      <c r="H18" s="154">
        <v>858744</v>
      </c>
      <c r="I18" s="154">
        <v>492548</v>
      </c>
      <c r="J18" s="154">
        <v>5541.4999999999991</v>
      </c>
      <c r="K18" s="155">
        <v>0.3645015289071496</v>
      </c>
      <c r="L18" s="156">
        <v>88.883515293693051</v>
      </c>
      <c r="M18" s="157">
        <v>7.406959607807754</v>
      </c>
    </row>
    <row r="19" spans="1:13" s="80" customFormat="1" x14ac:dyDescent="0.25">
      <c r="A19" s="151">
        <v>2056</v>
      </c>
      <c r="B19" s="152" t="s">
        <v>491</v>
      </c>
      <c r="C19" s="152" t="s">
        <v>4270</v>
      </c>
      <c r="D19" s="152" t="s">
        <v>2789</v>
      </c>
      <c r="E19" s="152" t="s">
        <v>4271</v>
      </c>
      <c r="F19" s="153">
        <v>2020</v>
      </c>
      <c r="G19" s="154">
        <v>659524</v>
      </c>
      <c r="H19" s="154">
        <v>412432</v>
      </c>
      <c r="I19" s="154">
        <v>247092</v>
      </c>
      <c r="J19" s="154">
        <v>3785.5</v>
      </c>
      <c r="K19" s="155">
        <v>0.37465202176114892</v>
      </c>
      <c r="L19" s="156">
        <v>65.273279619601112</v>
      </c>
      <c r="M19" s="157">
        <v>5.4394399683000927</v>
      </c>
    </row>
    <row r="20" spans="1:13" s="80" customFormat="1" x14ac:dyDescent="0.25">
      <c r="A20" s="151">
        <v>2150</v>
      </c>
      <c r="B20" s="152" t="s">
        <v>512</v>
      </c>
      <c r="C20" s="152" t="s">
        <v>3220</v>
      </c>
      <c r="D20" s="152" t="s">
        <v>2789</v>
      </c>
      <c r="E20" s="152" t="s">
        <v>3221</v>
      </c>
      <c r="F20" s="153">
        <v>2020</v>
      </c>
      <c r="G20" s="154">
        <v>3939714</v>
      </c>
      <c r="H20" s="154">
        <v>1804452</v>
      </c>
      <c r="I20" s="154">
        <v>2135262</v>
      </c>
      <c r="J20" s="154">
        <v>11420.166666666668</v>
      </c>
      <c r="K20" s="155">
        <v>0.54198401203742197</v>
      </c>
      <c r="L20" s="156">
        <v>186.97292800747215</v>
      </c>
      <c r="M20" s="157">
        <v>15.581077333956012</v>
      </c>
    </row>
    <row r="21" spans="1:13" s="80" customFormat="1" x14ac:dyDescent="0.25">
      <c r="A21" s="151">
        <v>2151</v>
      </c>
      <c r="B21" s="152" t="s">
        <v>513</v>
      </c>
      <c r="C21" s="152" t="s">
        <v>4417</v>
      </c>
      <c r="D21" s="152" t="s">
        <v>2789</v>
      </c>
      <c r="E21" s="152" t="s">
        <v>3622</v>
      </c>
      <c r="F21" s="153">
        <v>2020</v>
      </c>
      <c r="G21" s="154">
        <v>1160188</v>
      </c>
      <c r="H21" s="154">
        <v>674537</v>
      </c>
      <c r="I21" s="154">
        <v>485651</v>
      </c>
      <c r="J21" s="154">
        <v>6001.5000000000009</v>
      </c>
      <c r="K21" s="155">
        <v>0.41859681361986162</v>
      </c>
      <c r="L21" s="156">
        <v>80.921602932600166</v>
      </c>
      <c r="M21" s="157">
        <v>6.7434669110500138</v>
      </c>
    </row>
    <row r="22" spans="1:13" s="80" customFormat="1" x14ac:dyDescent="0.25">
      <c r="A22" s="151">
        <v>2151</v>
      </c>
      <c r="B22" s="152" t="s">
        <v>513</v>
      </c>
      <c r="C22" s="152" t="s">
        <v>4354</v>
      </c>
      <c r="D22" s="152" t="s">
        <v>2789</v>
      </c>
      <c r="E22" s="152" t="s">
        <v>4355</v>
      </c>
      <c r="F22" s="153">
        <v>2020</v>
      </c>
      <c r="G22" s="154">
        <v>504048</v>
      </c>
      <c r="H22" s="154">
        <v>359668</v>
      </c>
      <c r="I22" s="154">
        <v>144380</v>
      </c>
      <c r="J22" s="154">
        <v>3373.166666666667</v>
      </c>
      <c r="K22" s="155">
        <v>0.28644097387550393</v>
      </c>
      <c r="L22" s="156">
        <v>42.802510005435046</v>
      </c>
      <c r="M22" s="157">
        <v>3.5668758337862538</v>
      </c>
    </row>
    <row r="23" spans="1:13" s="80" customFormat="1" x14ac:dyDescent="0.25">
      <c r="A23" s="151">
        <v>2303</v>
      </c>
      <c r="B23" s="152" t="s">
        <v>548</v>
      </c>
      <c r="C23" s="152" t="s">
        <v>3249</v>
      </c>
      <c r="D23" s="152" t="s">
        <v>2789</v>
      </c>
      <c r="E23" s="152" t="s">
        <v>3250</v>
      </c>
      <c r="F23" s="153">
        <v>2020</v>
      </c>
      <c r="G23" s="154">
        <v>2791918</v>
      </c>
      <c r="H23" s="154">
        <v>2196650</v>
      </c>
      <c r="I23" s="154">
        <v>595268</v>
      </c>
      <c r="J23" s="154">
        <v>15966.138888888889</v>
      </c>
      <c r="K23" s="155">
        <v>0.21321113299172828</v>
      </c>
      <c r="L23" s="156">
        <v>37.283153061774833</v>
      </c>
      <c r="M23" s="157">
        <v>3.1069294218145695</v>
      </c>
    </row>
    <row r="24" spans="1:13" s="80" customFormat="1" x14ac:dyDescent="0.25">
      <c r="A24" s="151">
        <v>2356</v>
      </c>
      <c r="B24" s="152" t="s">
        <v>5059</v>
      </c>
      <c r="C24" s="152" t="s">
        <v>3254</v>
      </c>
      <c r="D24" s="152" t="s">
        <v>2789</v>
      </c>
      <c r="E24" s="152" t="s">
        <v>2865</v>
      </c>
      <c r="F24" s="153">
        <v>2020</v>
      </c>
      <c r="G24" s="154">
        <v>317422</v>
      </c>
      <c r="H24" s="154">
        <v>172363</v>
      </c>
      <c r="I24" s="154">
        <v>145059</v>
      </c>
      <c r="J24" s="154">
        <v>1766.7301587301588</v>
      </c>
      <c r="K24" s="155">
        <v>0.45699100881476395</v>
      </c>
      <c r="L24" s="156">
        <v>82.105917127866022</v>
      </c>
      <c r="M24" s="157">
        <v>6.8421597606555018</v>
      </c>
    </row>
    <row r="25" spans="1:13" s="80" customFormat="1" x14ac:dyDescent="0.25">
      <c r="A25" s="151">
        <v>2706</v>
      </c>
      <c r="B25" s="152" t="s">
        <v>672</v>
      </c>
      <c r="C25" s="152" t="s">
        <v>4266</v>
      </c>
      <c r="D25" s="152" t="s">
        <v>2789</v>
      </c>
      <c r="E25" s="152" t="s">
        <v>4267</v>
      </c>
      <c r="F25" s="153">
        <v>2020</v>
      </c>
      <c r="G25" s="154">
        <v>899137</v>
      </c>
      <c r="H25" s="154">
        <v>691023</v>
      </c>
      <c r="I25" s="154">
        <v>208114</v>
      </c>
      <c r="J25" s="154">
        <v>5736.916666666667</v>
      </c>
      <c r="K25" s="155">
        <v>0.231459721933365</v>
      </c>
      <c r="L25" s="156">
        <v>36.276280812864051</v>
      </c>
      <c r="M25" s="157">
        <v>3.0230234010720043</v>
      </c>
    </row>
    <row r="26" spans="1:13" s="80" customFormat="1" x14ac:dyDescent="0.25">
      <c r="A26" s="151">
        <v>20002</v>
      </c>
      <c r="B26" s="152" t="s">
        <v>5085</v>
      </c>
      <c r="C26" s="152" t="s">
        <v>4472</v>
      </c>
      <c r="D26" s="152" t="s">
        <v>2789</v>
      </c>
      <c r="E26" s="152" t="s">
        <v>4473</v>
      </c>
      <c r="F26" s="153">
        <v>2020</v>
      </c>
      <c r="G26" s="154">
        <v>347514</v>
      </c>
      <c r="H26" s="154">
        <v>290175</v>
      </c>
      <c r="I26" s="154">
        <v>57339</v>
      </c>
      <c r="J26" s="154">
        <v>2552.166666666667</v>
      </c>
      <c r="K26" s="155">
        <v>0.1649976691586526</v>
      </c>
      <c r="L26" s="156">
        <v>22.466792921047475</v>
      </c>
      <c r="M26" s="157">
        <v>1.872232743420623</v>
      </c>
    </row>
    <row r="27" spans="1:13" s="80" customFormat="1" x14ac:dyDescent="0.25">
      <c r="A27" s="151">
        <v>20212</v>
      </c>
      <c r="B27" s="152" t="s">
        <v>985</v>
      </c>
      <c r="C27" s="152" t="s">
        <v>4820</v>
      </c>
      <c r="D27" s="152" t="s">
        <v>2789</v>
      </c>
      <c r="E27" s="152" t="s">
        <v>4821</v>
      </c>
      <c r="F27" s="153">
        <v>2020</v>
      </c>
      <c r="G27" s="154">
        <v>1380165</v>
      </c>
      <c r="H27" s="154">
        <v>228009</v>
      </c>
      <c r="I27" s="154">
        <v>1152156</v>
      </c>
      <c r="J27" s="154">
        <v>4662</v>
      </c>
      <c r="K27" s="155">
        <v>0.83479583962787063</v>
      </c>
      <c r="L27" s="156">
        <v>247.13770913770915</v>
      </c>
      <c r="M27" s="157">
        <v>49.42754182754183</v>
      </c>
    </row>
    <row r="28" spans="1:13" s="80" customFormat="1" x14ac:dyDescent="0.25">
      <c r="A28" s="151">
        <v>20212</v>
      </c>
      <c r="B28" s="152" t="s">
        <v>985</v>
      </c>
      <c r="C28" s="152" t="s">
        <v>4816</v>
      </c>
      <c r="D28" s="152" t="s">
        <v>2789</v>
      </c>
      <c r="E28" s="152" t="s">
        <v>4817</v>
      </c>
      <c r="F28" s="153">
        <v>2020</v>
      </c>
      <c r="G28" s="154">
        <v>252930</v>
      </c>
      <c r="H28" s="154">
        <v>60439</v>
      </c>
      <c r="I28" s="154">
        <v>192491</v>
      </c>
      <c r="J28" s="154">
        <v>1681.8</v>
      </c>
      <c r="K28" s="155">
        <v>0.76104455778278579</v>
      </c>
      <c r="L28" s="156">
        <v>114.45534546319421</v>
      </c>
      <c r="M28" s="157">
        <v>22.89106909263884</v>
      </c>
    </row>
    <row r="29" spans="1:13" s="80" customFormat="1" x14ac:dyDescent="0.25">
      <c r="A29" s="151">
        <v>20212</v>
      </c>
      <c r="B29" s="152" t="s">
        <v>985</v>
      </c>
      <c r="C29" s="152" t="s">
        <v>4460</v>
      </c>
      <c r="D29" s="152" t="s">
        <v>2789</v>
      </c>
      <c r="E29" s="152" t="s">
        <v>4461</v>
      </c>
      <c r="F29" s="153">
        <v>2020</v>
      </c>
      <c r="G29" s="154">
        <v>626118</v>
      </c>
      <c r="H29" s="154">
        <v>170954</v>
      </c>
      <c r="I29" s="154">
        <v>455164</v>
      </c>
      <c r="J29" s="154">
        <v>3481.8</v>
      </c>
      <c r="K29" s="155">
        <v>0.72696201035587538</v>
      </c>
      <c r="L29" s="156">
        <v>130.72663564822793</v>
      </c>
      <c r="M29" s="157">
        <v>26.145327129645587</v>
      </c>
    </row>
    <row r="30" spans="1:13" s="80" customFormat="1" x14ac:dyDescent="0.25">
      <c r="A30" s="151">
        <v>22111</v>
      </c>
      <c r="B30" s="152" t="s">
        <v>1464</v>
      </c>
      <c r="C30" s="152" t="s">
        <v>4831</v>
      </c>
      <c r="D30" s="152" t="s">
        <v>2789</v>
      </c>
      <c r="E30" s="152" t="s">
        <v>4832</v>
      </c>
      <c r="F30" s="153">
        <v>2020</v>
      </c>
      <c r="G30" s="154">
        <v>2630406</v>
      </c>
      <c r="H30" s="154">
        <v>1617096</v>
      </c>
      <c r="I30" s="154">
        <v>1013310</v>
      </c>
      <c r="J30" s="154">
        <v>10900.999999999998</v>
      </c>
      <c r="K30" s="155">
        <v>0.38522950449474341</v>
      </c>
      <c r="L30" s="156">
        <v>92.955692138335948</v>
      </c>
      <c r="M30" s="157">
        <v>7.746307678194662</v>
      </c>
    </row>
    <row r="31" spans="1:13" s="80" customFormat="1" x14ac:dyDescent="0.25">
      <c r="A31" s="151">
        <v>21917</v>
      </c>
      <c r="B31" s="152" t="s">
        <v>1438</v>
      </c>
      <c r="C31" s="152" t="s">
        <v>3735</v>
      </c>
      <c r="D31" s="152" t="s">
        <v>2789</v>
      </c>
      <c r="E31" s="152" t="s">
        <v>3736</v>
      </c>
      <c r="F31" s="153">
        <v>2020</v>
      </c>
      <c r="G31" s="154">
        <v>286069</v>
      </c>
      <c r="H31" s="154">
        <v>181552</v>
      </c>
      <c r="I31" s="154">
        <v>104517</v>
      </c>
      <c r="J31" s="154">
        <v>1497.3636363636365</v>
      </c>
      <c r="K31" s="155">
        <v>0.36535591063694423</v>
      </c>
      <c r="L31" s="156">
        <v>69.800679983000421</v>
      </c>
      <c r="M31" s="157">
        <v>6.3455163620909474</v>
      </c>
    </row>
    <row r="32" spans="1:13" s="80" customFormat="1" x14ac:dyDescent="0.25">
      <c r="A32" s="151">
        <v>22074</v>
      </c>
      <c r="B32" s="152" t="s">
        <v>1458</v>
      </c>
      <c r="C32" s="152" t="s">
        <v>3750</v>
      </c>
      <c r="D32" s="152" t="s">
        <v>2789</v>
      </c>
      <c r="E32" s="152" t="s">
        <v>3751</v>
      </c>
      <c r="F32" s="153">
        <v>2020</v>
      </c>
      <c r="G32" s="154">
        <v>537738</v>
      </c>
      <c r="H32" s="154">
        <v>158003</v>
      </c>
      <c r="I32" s="154">
        <v>379735</v>
      </c>
      <c r="J32" s="154">
        <v>697</v>
      </c>
      <c r="K32" s="155">
        <v>0.7061710349649829</v>
      </c>
      <c r="L32" s="156">
        <v>544.81348637015788</v>
      </c>
      <c r="M32" s="157">
        <v>45.401123864179823</v>
      </c>
    </row>
    <row r="33" spans="1:13" s="80" customFormat="1" x14ac:dyDescent="0.25">
      <c r="A33" s="151">
        <v>22111</v>
      </c>
      <c r="B33" s="152" t="s">
        <v>1464</v>
      </c>
      <c r="C33" s="152" t="s">
        <v>4484</v>
      </c>
      <c r="D33" s="152" t="s">
        <v>2789</v>
      </c>
      <c r="E33" s="152" t="s">
        <v>4485</v>
      </c>
      <c r="F33" s="153">
        <v>2020</v>
      </c>
      <c r="G33" s="154">
        <v>4185612</v>
      </c>
      <c r="H33" s="154">
        <v>1337773</v>
      </c>
      <c r="I33" s="154">
        <v>2847839</v>
      </c>
      <c r="J33" s="154">
        <v>13249.416666666666</v>
      </c>
      <c r="K33" s="155">
        <v>0.68038771868964443</v>
      </c>
      <c r="L33" s="156">
        <v>214.94070808148788</v>
      </c>
      <c r="M33" s="157">
        <v>17.911725673457322</v>
      </c>
    </row>
    <row r="34" spans="1:13" s="80" customFormat="1" x14ac:dyDescent="0.25">
      <c r="A34" s="151">
        <v>22111</v>
      </c>
      <c r="B34" s="152" t="s">
        <v>1464</v>
      </c>
      <c r="C34" s="152" t="s">
        <v>4334</v>
      </c>
      <c r="D34" s="152" t="s">
        <v>2789</v>
      </c>
      <c r="E34" s="152" t="s">
        <v>4335</v>
      </c>
      <c r="F34" s="153">
        <v>2020</v>
      </c>
      <c r="G34" s="154">
        <v>938056</v>
      </c>
      <c r="H34" s="154">
        <v>528150</v>
      </c>
      <c r="I34" s="154">
        <v>409906</v>
      </c>
      <c r="J34" s="154">
        <v>4150.4166666666661</v>
      </c>
      <c r="K34" s="155">
        <v>0.43697391200525343</v>
      </c>
      <c r="L34" s="156">
        <v>98.76261419536192</v>
      </c>
      <c r="M34" s="157">
        <v>8.2302178496134939</v>
      </c>
    </row>
    <row r="35" spans="1:13" s="80" customFormat="1" x14ac:dyDescent="0.25">
      <c r="A35" s="151">
        <v>22111</v>
      </c>
      <c r="B35" s="152" t="s">
        <v>1464</v>
      </c>
      <c r="C35" s="152" t="s">
        <v>4515</v>
      </c>
      <c r="D35" s="152" t="s">
        <v>2789</v>
      </c>
      <c r="E35" s="152" t="s">
        <v>4516</v>
      </c>
      <c r="F35" s="153">
        <v>2020</v>
      </c>
      <c r="G35" s="154">
        <v>1386361</v>
      </c>
      <c r="H35" s="154">
        <v>734071</v>
      </c>
      <c r="I35" s="154">
        <v>652290</v>
      </c>
      <c r="J35" s="154">
        <v>4383.166666666667</v>
      </c>
      <c r="K35" s="155">
        <v>0.47050515702620027</v>
      </c>
      <c r="L35" s="156">
        <v>148.81706528765352</v>
      </c>
      <c r="M35" s="157">
        <v>12.401422107304461</v>
      </c>
    </row>
    <row r="36" spans="1:13" s="80" customFormat="1" x14ac:dyDescent="0.25">
      <c r="A36" s="151">
        <v>22111</v>
      </c>
      <c r="B36" s="152" t="s">
        <v>1464</v>
      </c>
      <c r="C36" s="152" t="s">
        <v>4837</v>
      </c>
      <c r="D36" s="152" t="s">
        <v>2789</v>
      </c>
      <c r="E36" s="152" t="s">
        <v>4838</v>
      </c>
      <c r="F36" s="153">
        <v>2020</v>
      </c>
      <c r="G36" s="154">
        <v>2834028</v>
      </c>
      <c r="H36" s="154">
        <v>1733277</v>
      </c>
      <c r="I36" s="154">
        <v>1100751</v>
      </c>
      <c r="J36" s="154">
        <v>10216.916666666666</v>
      </c>
      <c r="K36" s="155">
        <v>0.38840512514343545</v>
      </c>
      <c r="L36" s="156">
        <v>107.73808144988296</v>
      </c>
      <c r="M36" s="157">
        <v>8.9781734541569129</v>
      </c>
    </row>
    <row r="37" spans="1:13" s="80" customFormat="1" x14ac:dyDescent="0.25">
      <c r="A37" s="151">
        <v>22111</v>
      </c>
      <c r="B37" s="152" t="s">
        <v>1464</v>
      </c>
      <c r="C37" s="152" t="s">
        <v>3479</v>
      </c>
      <c r="D37" s="152" t="s">
        <v>2789</v>
      </c>
      <c r="E37" s="152" t="s">
        <v>3480</v>
      </c>
      <c r="F37" s="153">
        <v>2020</v>
      </c>
      <c r="G37" s="154">
        <v>162579</v>
      </c>
      <c r="H37" s="154">
        <v>66444</v>
      </c>
      <c r="I37" s="154">
        <v>96135</v>
      </c>
      <c r="J37" s="154">
        <v>442.41666666666669</v>
      </c>
      <c r="K37" s="155">
        <v>0.59131253113870796</v>
      </c>
      <c r="L37" s="156">
        <v>217.2951591636843</v>
      </c>
      <c r="M37" s="157">
        <v>18.107929930307026</v>
      </c>
    </row>
    <row r="38" spans="1:13" s="80" customFormat="1" x14ac:dyDescent="0.25">
      <c r="A38" s="151">
        <v>22745</v>
      </c>
      <c r="B38" s="152" t="s">
        <v>1637</v>
      </c>
      <c r="C38" s="152" t="s">
        <v>3833</v>
      </c>
      <c r="D38" s="152" t="s">
        <v>2789</v>
      </c>
      <c r="E38" s="152" t="s">
        <v>2807</v>
      </c>
      <c r="F38" s="153">
        <v>2020</v>
      </c>
      <c r="G38" s="154">
        <v>240255</v>
      </c>
      <c r="H38" s="154">
        <v>134288</v>
      </c>
      <c r="I38" s="154">
        <v>105967</v>
      </c>
      <c r="J38" s="154">
        <v>1510.9166666666667</v>
      </c>
      <c r="K38" s="155">
        <v>0.44106053984308341</v>
      </c>
      <c r="L38" s="156">
        <v>70.134245215376978</v>
      </c>
      <c r="M38" s="157">
        <v>5.8445204346147479</v>
      </c>
    </row>
    <row r="39" spans="1:13" s="80" customFormat="1" x14ac:dyDescent="0.25">
      <c r="A39" s="151">
        <v>23008</v>
      </c>
      <c r="B39" s="152" t="s">
        <v>1714</v>
      </c>
      <c r="C39" s="152" t="s">
        <v>3915</v>
      </c>
      <c r="D39" s="152" t="s">
        <v>2789</v>
      </c>
      <c r="E39" s="152" t="s">
        <v>3916</v>
      </c>
      <c r="F39" s="153">
        <v>2020</v>
      </c>
      <c r="G39" s="154">
        <v>280025</v>
      </c>
      <c r="H39" s="154">
        <v>105055</v>
      </c>
      <c r="I39" s="154">
        <v>174970</v>
      </c>
      <c r="J39" s="154">
        <v>1170.8</v>
      </c>
      <c r="K39" s="155">
        <v>0.62483706811891793</v>
      </c>
      <c r="L39" s="156">
        <v>149.44482405193031</v>
      </c>
      <c r="M39" s="157">
        <v>14.944482405193032</v>
      </c>
    </row>
    <row r="40" spans="1:13" s="80" customFormat="1" x14ac:dyDescent="0.25">
      <c r="A40" s="151">
        <v>23074</v>
      </c>
      <c r="B40" s="152" t="s">
        <v>1734</v>
      </c>
      <c r="C40" s="152" t="s">
        <v>3930</v>
      </c>
      <c r="D40" s="152" t="s">
        <v>2789</v>
      </c>
      <c r="E40" s="152" t="s">
        <v>2898</v>
      </c>
      <c r="F40" s="153">
        <v>2020</v>
      </c>
      <c r="G40" s="154">
        <v>468843</v>
      </c>
      <c r="H40" s="154">
        <v>221014</v>
      </c>
      <c r="I40" s="154">
        <v>247829</v>
      </c>
      <c r="J40" s="154">
        <v>1796.5000000000002</v>
      </c>
      <c r="K40" s="155">
        <v>0.52859699302325081</v>
      </c>
      <c r="L40" s="156">
        <v>137.95101586418033</v>
      </c>
      <c r="M40" s="157">
        <v>11.495917988681695</v>
      </c>
    </row>
    <row r="41" spans="1:13" s="80" customFormat="1" x14ac:dyDescent="0.25">
      <c r="A41" s="151">
        <v>23310</v>
      </c>
      <c r="B41" s="152" t="s">
        <v>1811</v>
      </c>
      <c r="C41" s="152" t="s">
        <v>3980</v>
      </c>
      <c r="D41" s="152" t="s">
        <v>2789</v>
      </c>
      <c r="E41" s="152" t="s">
        <v>3302</v>
      </c>
      <c r="F41" s="153">
        <v>2020</v>
      </c>
      <c r="G41" s="154">
        <v>711900</v>
      </c>
      <c r="H41" s="154">
        <v>400116</v>
      </c>
      <c r="I41" s="154">
        <v>311784</v>
      </c>
      <c r="J41" s="154">
        <v>3222.6666666666665</v>
      </c>
      <c r="K41" s="155">
        <v>0.43796038769490098</v>
      </c>
      <c r="L41" s="156">
        <v>96.747207281754243</v>
      </c>
      <c r="M41" s="157">
        <v>8.0622672734795202</v>
      </c>
    </row>
    <row r="42" spans="1:13" s="80" customFormat="1" x14ac:dyDescent="0.25">
      <c r="A42" s="151">
        <v>25674</v>
      </c>
      <c r="B42" s="152" t="s">
        <v>2245</v>
      </c>
      <c r="C42" s="152" t="s">
        <v>4098</v>
      </c>
      <c r="D42" s="152" t="s">
        <v>2789</v>
      </c>
      <c r="E42" s="152" t="s">
        <v>4099</v>
      </c>
      <c r="F42" s="153">
        <v>2020</v>
      </c>
      <c r="G42" s="154">
        <v>1042324</v>
      </c>
      <c r="H42" s="154">
        <v>366663</v>
      </c>
      <c r="I42" s="154">
        <v>675661</v>
      </c>
      <c r="J42" s="154">
        <v>3251.9166666666665</v>
      </c>
      <c r="K42" s="155">
        <v>0.64822550377809585</v>
      </c>
      <c r="L42" s="156">
        <v>207.77315941880431</v>
      </c>
      <c r="M42" s="157">
        <v>17.314429951567025</v>
      </c>
    </row>
    <row r="43" spans="1:13" s="80" customFormat="1" x14ac:dyDescent="0.25">
      <c r="A43" s="151">
        <v>28531</v>
      </c>
      <c r="B43" s="152" t="s">
        <v>5138</v>
      </c>
      <c r="C43" s="152" t="s">
        <v>4618</v>
      </c>
      <c r="D43" s="152" t="s">
        <v>2789</v>
      </c>
      <c r="E43" s="152" t="s">
        <v>4619</v>
      </c>
      <c r="F43" s="153">
        <v>2020</v>
      </c>
      <c r="G43" s="154">
        <v>1554435</v>
      </c>
      <c r="H43" s="154">
        <v>971559</v>
      </c>
      <c r="I43" s="154">
        <v>582876</v>
      </c>
      <c r="J43" s="154">
        <v>6968.75</v>
      </c>
      <c r="K43" s="155">
        <v>0.37497611672408304</v>
      </c>
      <c r="L43" s="156">
        <v>83.641399103139008</v>
      </c>
      <c r="M43" s="157">
        <v>6.9701165919282504</v>
      </c>
    </row>
    <row r="44" spans="1:13" s="80" customFormat="1" x14ac:dyDescent="0.25">
      <c r="A44" s="151">
        <v>29531</v>
      </c>
      <c r="B44" s="152" t="s">
        <v>2482</v>
      </c>
      <c r="C44" s="152" t="s">
        <v>4199</v>
      </c>
      <c r="D44" s="152" t="s">
        <v>2789</v>
      </c>
      <c r="E44" s="152" t="s">
        <v>4200</v>
      </c>
      <c r="F44" s="153">
        <v>2020</v>
      </c>
      <c r="G44" s="154">
        <v>1291728</v>
      </c>
      <c r="H44" s="154">
        <v>764131</v>
      </c>
      <c r="I44" s="154">
        <v>527597</v>
      </c>
      <c r="J44" s="154">
        <v>5177.5666666666666</v>
      </c>
      <c r="K44" s="155">
        <v>0.40844279910321679</v>
      </c>
      <c r="L44" s="156">
        <v>101.9005710533262</v>
      </c>
      <c r="M44" s="157">
        <v>8.4917142544438509</v>
      </c>
    </row>
    <row r="45" spans="1:13" s="80" customFormat="1" x14ac:dyDescent="0.25">
      <c r="A45" s="151">
        <v>1375</v>
      </c>
      <c r="B45" s="152" t="s">
        <v>402</v>
      </c>
      <c r="C45" s="152" t="s">
        <v>3142</v>
      </c>
      <c r="D45" s="152" t="s">
        <v>2789</v>
      </c>
      <c r="E45" s="152" t="s">
        <v>3143</v>
      </c>
      <c r="F45" s="153">
        <v>2020</v>
      </c>
      <c r="G45" s="154">
        <v>1021152</v>
      </c>
      <c r="H45" s="154">
        <v>314479</v>
      </c>
      <c r="I45" s="154">
        <v>706673</v>
      </c>
      <c r="J45" s="154">
        <v>3207.5000000000009</v>
      </c>
      <c r="K45" s="155">
        <v>0.69203507411237508</v>
      </c>
      <c r="L45" s="156">
        <v>220.31893998441149</v>
      </c>
      <c r="M45" s="157">
        <v>18.359911665367623</v>
      </c>
    </row>
    <row r="46" spans="1:13" s="80" customFormat="1" x14ac:dyDescent="0.25">
      <c r="A46" s="151">
        <v>20212</v>
      </c>
      <c r="B46" s="152" t="s">
        <v>985</v>
      </c>
      <c r="C46" s="152" t="s">
        <v>4818</v>
      </c>
      <c r="D46" s="152" t="s">
        <v>2789</v>
      </c>
      <c r="E46" s="152" t="s">
        <v>4819</v>
      </c>
      <c r="F46" s="153">
        <v>2020</v>
      </c>
      <c r="G46" s="154">
        <v>5314694</v>
      </c>
      <c r="H46" s="154">
        <v>2805392</v>
      </c>
      <c r="I46" s="154">
        <v>2509302</v>
      </c>
      <c r="J46" s="154">
        <v>20288.750000000004</v>
      </c>
      <c r="K46" s="155">
        <v>0.47214420999590945</v>
      </c>
      <c r="L46" s="156">
        <v>123.6794775429733</v>
      </c>
      <c r="M46" s="157">
        <v>10.306623128581109</v>
      </c>
    </row>
    <row r="47" spans="1:13" s="80" customFormat="1" x14ac:dyDescent="0.25">
      <c r="A47" s="151">
        <v>22111</v>
      </c>
      <c r="B47" s="152" t="s">
        <v>1464</v>
      </c>
      <c r="C47" s="152" t="s">
        <v>4652</v>
      </c>
      <c r="D47" s="152" t="s">
        <v>2789</v>
      </c>
      <c r="E47" s="152" t="s">
        <v>4653</v>
      </c>
      <c r="F47" s="153">
        <v>2020</v>
      </c>
      <c r="G47" s="154">
        <v>9098916</v>
      </c>
      <c r="H47" s="154">
        <v>4918479</v>
      </c>
      <c r="I47" s="154">
        <v>4180437</v>
      </c>
      <c r="J47" s="154">
        <v>33469.75</v>
      </c>
      <c r="K47" s="155">
        <v>0.45944341062166089</v>
      </c>
      <c r="L47" s="156">
        <v>124.90194877463979</v>
      </c>
      <c r="M47" s="157">
        <v>10.408495731219983</v>
      </c>
    </row>
    <row r="48" spans="1:13" s="80" customFormat="1" x14ac:dyDescent="0.25">
      <c r="A48" s="151">
        <v>22111</v>
      </c>
      <c r="B48" s="152" t="s">
        <v>1464</v>
      </c>
      <c r="C48" s="152" t="s">
        <v>4835</v>
      </c>
      <c r="D48" s="152" t="s">
        <v>2789</v>
      </c>
      <c r="E48" s="152" t="s">
        <v>4836</v>
      </c>
      <c r="F48" s="153">
        <v>2020</v>
      </c>
      <c r="G48" s="154">
        <v>871962</v>
      </c>
      <c r="H48" s="154">
        <v>516104</v>
      </c>
      <c r="I48" s="154">
        <v>355858</v>
      </c>
      <c r="J48" s="154">
        <v>3823.3333333333335</v>
      </c>
      <c r="K48" s="155">
        <v>0.40811182138671181</v>
      </c>
      <c r="L48" s="156">
        <v>93.075326939843066</v>
      </c>
      <c r="M48" s="157">
        <v>7.7562772449869222</v>
      </c>
    </row>
    <row r="49" spans="1:13" s="80" customFormat="1" x14ac:dyDescent="0.25">
      <c r="A49" s="151">
        <v>22111</v>
      </c>
      <c r="B49" s="152" t="s">
        <v>1464</v>
      </c>
      <c r="C49" s="152" t="s">
        <v>4833</v>
      </c>
      <c r="D49" s="152" t="s">
        <v>2789</v>
      </c>
      <c r="E49" s="152" t="s">
        <v>4834</v>
      </c>
      <c r="F49" s="153">
        <v>2020</v>
      </c>
      <c r="G49" s="154">
        <v>3438226</v>
      </c>
      <c r="H49" s="154">
        <v>2006727</v>
      </c>
      <c r="I49" s="154">
        <v>1431499</v>
      </c>
      <c r="J49" s="154">
        <v>15498.666666666668</v>
      </c>
      <c r="K49" s="155">
        <v>0.41634814000010473</v>
      </c>
      <c r="L49" s="156">
        <v>92.362719373709552</v>
      </c>
      <c r="M49" s="157">
        <v>7.6968932811424624</v>
      </c>
    </row>
    <row r="50" spans="1:13" s="80" customFormat="1" x14ac:dyDescent="0.25">
      <c r="A50" s="151">
        <v>26741</v>
      </c>
      <c r="B50" s="152" t="s">
        <v>5135</v>
      </c>
      <c r="C50" s="152" t="s">
        <v>4117</v>
      </c>
      <c r="D50" s="152" t="s">
        <v>2789</v>
      </c>
      <c r="E50" s="152" t="s">
        <v>4118</v>
      </c>
      <c r="F50" s="153">
        <v>2020</v>
      </c>
      <c r="G50" s="154">
        <v>1063782</v>
      </c>
      <c r="H50" s="154">
        <v>800044</v>
      </c>
      <c r="I50" s="154">
        <v>263738</v>
      </c>
      <c r="J50" s="154">
        <v>7115.166666666667</v>
      </c>
      <c r="K50" s="155">
        <v>0.24792485678456677</v>
      </c>
      <c r="L50" s="156">
        <v>37.067016467171065</v>
      </c>
      <c r="M50" s="157">
        <v>3.0889180389309221</v>
      </c>
    </row>
    <row r="51" spans="1:13" s="80" customFormat="1" x14ac:dyDescent="0.25">
      <c r="A51" s="151">
        <v>564</v>
      </c>
      <c r="B51" s="152" t="s">
        <v>5015</v>
      </c>
      <c r="C51" s="158" t="s">
        <v>4274</v>
      </c>
      <c r="D51" s="152" t="s">
        <v>2789</v>
      </c>
      <c r="E51" s="152" t="s">
        <v>7074</v>
      </c>
      <c r="F51" s="153">
        <v>2020</v>
      </c>
      <c r="G51" s="154">
        <v>286632510</v>
      </c>
      <c r="H51" s="154">
        <v>189237393</v>
      </c>
      <c r="I51" s="154">
        <v>97395117</v>
      </c>
      <c r="J51" s="154">
        <v>1226071.1666666665</v>
      </c>
      <c r="K51" s="155">
        <v>0.339790894619735</v>
      </c>
      <c r="L51" s="156">
        <v>79.436756729863575</v>
      </c>
      <c r="M51" s="157">
        <v>6.6197297274886315</v>
      </c>
    </row>
    <row r="52" spans="1:13" s="80" customFormat="1" x14ac:dyDescent="0.25">
      <c r="A52" s="151">
        <v>564</v>
      </c>
      <c r="B52" s="152" t="s">
        <v>5015</v>
      </c>
      <c r="C52" s="152" t="s">
        <v>4320</v>
      </c>
      <c r="D52" s="152" t="s">
        <v>2789</v>
      </c>
      <c r="E52" s="152" t="s">
        <v>2906</v>
      </c>
      <c r="F52" s="153">
        <v>2020</v>
      </c>
      <c r="G52" s="154">
        <v>7015890</v>
      </c>
      <c r="H52" s="154">
        <v>4922139</v>
      </c>
      <c r="I52" s="154">
        <v>2093751</v>
      </c>
      <c r="J52" s="154">
        <v>35203.75</v>
      </c>
      <c r="K52" s="155">
        <v>0.29842984995488814</v>
      </c>
      <c r="L52" s="156">
        <v>59.475226360828039</v>
      </c>
      <c r="M52" s="157">
        <v>4.9562688634023369</v>
      </c>
    </row>
    <row r="53" spans="1:13" s="80" customFormat="1" x14ac:dyDescent="0.25">
      <c r="A53" s="151">
        <v>564</v>
      </c>
      <c r="B53" s="152" t="s">
        <v>5015</v>
      </c>
      <c r="C53" s="152" t="s">
        <v>4323</v>
      </c>
      <c r="D53" s="152" t="s">
        <v>2789</v>
      </c>
      <c r="E53" s="152" t="s">
        <v>2772</v>
      </c>
      <c r="F53" s="153">
        <v>2020</v>
      </c>
      <c r="G53" s="154">
        <v>3481184</v>
      </c>
      <c r="H53" s="154">
        <v>2919823</v>
      </c>
      <c r="I53" s="154">
        <v>561361</v>
      </c>
      <c r="J53" s="154">
        <v>18999.833333333332</v>
      </c>
      <c r="K53" s="155">
        <v>0.16125576815244469</v>
      </c>
      <c r="L53" s="156">
        <v>29.54557496118387</v>
      </c>
      <c r="M53" s="157">
        <v>2.4621312467653227</v>
      </c>
    </row>
    <row r="54" spans="1:13" s="80" customFormat="1" x14ac:dyDescent="0.25">
      <c r="A54" s="151">
        <v>564</v>
      </c>
      <c r="B54" s="152" t="s">
        <v>5015</v>
      </c>
      <c r="C54" s="152" t="s">
        <v>4440</v>
      </c>
      <c r="D54" s="152" t="s">
        <v>2789</v>
      </c>
      <c r="E54" s="152" t="s">
        <v>4423</v>
      </c>
      <c r="F54" s="153">
        <v>2020</v>
      </c>
      <c r="G54" s="154">
        <v>1293033</v>
      </c>
      <c r="H54" s="154">
        <v>1191239</v>
      </c>
      <c r="I54" s="154">
        <v>101794</v>
      </c>
      <c r="J54" s="154">
        <v>7422.75</v>
      </c>
      <c r="K54" s="155">
        <v>7.8724982270367422E-2</v>
      </c>
      <c r="L54" s="156">
        <v>13.713785322151494</v>
      </c>
      <c r="M54" s="157">
        <v>1.1428154435126245</v>
      </c>
    </row>
    <row r="55" spans="1:13" s="80" customFormat="1" x14ac:dyDescent="0.25">
      <c r="A55" s="151">
        <v>465</v>
      </c>
      <c r="B55" s="152" t="s">
        <v>182</v>
      </c>
      <c r="C55" s="152" t="s">
        <v>2922</v>
      </c>
      <c r="D55" s="152" t="s">
        <v>2923</v>
      </c>
      <c r="E55" s="152" t="s">
        <v>2923</v>
      </c>
      <c r="F55" s="153">
        <v>2020</v>
      </c>
      <c r="G55" s="154">
        <v>6526242</v>
      </c>
      <c r="H55" s="154">
        <v>4009805</v>
      </c>
      <c r="I55" s="154">
        <v>2516437</v>
      </c>
      <c r="J55" s="154">
        <v>17713.749999999996</v>
      </c>
      <c r="K55" s="155">
        <v>0.38558744833550457</v>
      </c>
      <c r="L55" s="156">
        <v>142.06122362571452</v>
      </c>
      <c r="M55" s="157">
        <v>11.838435302142877</v>
      </c>
    </row>
    <row r="56" spans="1:13" s="80" customFormat="1" x14ac:dyDescent="0.25">
      <c r="A56" s="151">
        <v>469</v>
      </c>
      <c r="B56" s="152" t="s">
        <v>183</v>
      </c>
      <c r="C56" s="152" t="s">
        <v>2924</v>
      </c>
      <c r="D56" s="152" t="s">
        <v>2923</v>
      </c>
      <c r="E56" s="152" t="s">
        <v>2925</v>
      </c>
      <c r="F56" s="153">
        <v>2020</v>
      </c>
      <c r="G56" s="154">
        <v>3908984</v>
      </c>
      <c r="H56" s="154">
        <v>1951166</v>
      </c>
      <c r="I56" s="154">
        <v>1957818</v>
      </c>
      <c r="J56" s="154">
        <v>10221.583333333334</v>
      </c>
      <c r="K56" s="155">
        <v>0.50085086047934702</v>
      </c>
      <c r="L56" s="156">
        <v>191.53764501585695</v>
      </c>
      <c r="M56" s="157">
        <v>15.96147041798808</v>
      </c>
    </row>
    <row r="57" spans="1:13" s="80" customFormat="1" x14ac:dyDescent="0.25">
      <c r="A57" s="151">
        <v>82</v>
      </c>
      <c r="B57" s="152" t="s">
        <v>55</v>
      </c>
      <c r="C57" s="152" t="s">
        <v>2796</v>
      </c>
      <c r="D57" s="152" t="s">
        <v>2794</v>
      </c>
      <c r="E57" s="152" t="s">
        <v>2797</v>
      </c>
      <c r="F57" s="153">
        <v>2020</v>
      </c>
      <c r="G57" s="154">
        <v>152584806.75</v>
      </c>
      <c r="H57" s="154">
        <v>68953188</v>
      </c>
      <c r="I57" s="154">
        <v>83429530.75</v>
      </c>
      <c r="J57" s="154">
        <v>322825.91666666669</v>
      </c>
      <c r="K57" s="155">
        <v>0.54677482330658067</v>
      </c>
      <c r="L57" s="156">
        <v>258.43504639110188</v>
      </c>
      <c r="M57" s="157">
        <v>28.715005154566875</v>
      </c>
    </row>
    <row r="58" spans="1:13" s="80" customFormat="1" x14ac:dyDescent="0.25">
      <c r="A58" s="151">
        <v>82</v>
      </c>
      <c r="B58" s="152" t="s">
        <v>55</v>
      </c>
      <c r="C58" s="152" t="s">
        <v>2804</v>
      </c>
      <c r="D58" s="152" t="s">
        <v>2794</v>
      </c>
      <c r="E58" s="152" t="s">
        <v>2805</v>
      </c>
      <c r="F58" s="153">
        <v>2020</v>
      </c>
      <c r="G58" s="154">
        <v>3830406.75</v>
      </c>
      <c r="H58" s="154">
        <v>3057007</v>
      </c>
      <c r="I58" s="154">
        <v>773399.75</v>
      </c>
      <c r="J58" s="154">
        <v>15785.666666666666</v>
      </c>
      <c r="K58" s="155">
        <v>0.20191060649107304</v>
      </c>
      <c r="L58" s="156">
        <v>48.993797115526746</v>
      </c>
      <c r="M58" s="157">
        <v>5.4437552350585277</v>
      </c>
    </row>
    <row r="59" spans="1:13" s="80" customFormat="1" x14ac:dyDescent="0.25">
      <c r="A59" s="151">
        <v>82</v>
      </c>
      <c r="B59" s="152" t="s">
        <v>55</v>
      </c>
      <c r="C59" s="158" t="s">
        <v>2796</v>
      </c>
      <c r="D59" s="152" t="s">
        <v>2794</v>
      </c>
      <c r="E59" s="152" t="s">
        <v>7073</v>
      </c>
      <c r="F59" s="153">
        <v>2020</v>
      </c>
      <c r="G59" s="154">
        <v>19226290</v>
      </c>
      <c r="H59" s="154">
        <v>6601550</v>
      </c>
      <c r="I59" s="154">
        <v>12624740</v>
      </c>
      <c r="J59" s="154">
        <v>51530.444444444445</v>
      </c>
      <c r="K59" s="155">
        <v>0.65663942445474399</v>
      </c>
      <c r="L59" s="156">
        <v>244.99575224139343</v>
      </c>
      <c r="M59" s="157">
        <v>27.221750249043716</v>
      </c>
    </row>
    <row r="60" spans="1:13" s="80" customFormat="1" x14ac:dyDescent="0.25">
      <c r="A60" s="151">
        <v>24971</v>
      </c>
      <c r="B60" s="152" t="s">
        <v>2146</v>
      </c>
      <c r="C60" s="152" t="s">
        <v>2800</v>
      </c>
      <c r="D60" s="152" t="s">
        <v>2794</v>
      </c>
      <c r="E60" s="152" t="s">
        <v>2801</v>
      </c>
      <c r="F60" s="153">
        <v>2020</v>
      </c>
      <c r="G60" s="154">
        <v>10349485</v>
      </c>
      <c r="H60" s="154">
        <v>4243899</v>
      </c>
      <c r="I60" s="154">
        <v>6307674</v>
      </c>
      <c r="J60" s="154">
        <v>23911.833333333339</v>
      </c>
      <c r="K60" s="155">
        <v>0.59779466056861852</v>
      </c>
      <c r="L60" s="156">
        <v>263.78880749419739</v>
      </c>
      <c r="M60" s="157">
        <v>21.982400624516448</v>
      </c>
    </row>
    <row r="61" spans="1:13" s="80" customFormat="1" x14ac:dyDescent="0.25">
      <c r="A61" s="151">
        <v>43576</v>
      </c>
      <c r="B61" s="152" t="s">
        <v>2615</v>
      </c>
      <c r="C61" s="152" t="s">
        <v>2798</v>
      </c>
      <c r="D61" s="152" t="s">
        <v>2794</v>
      </c>
      <c r="E61" s="152" t="s">
        <v>2799</v>
      </c>
      <c r="F61" s="153">
        <v>2020</v>
      </c>
      <c r="G61" s="154">
        <v>1412831</v>
      </c>
      <c r="H61" s="154">
        <v>704217</v>
      </c>
      <c r="I61" s="154">
        <v>708614</v>
      </c>
      <c r="J61" s="154">
        <v>4893</v>
      </c>
      <c r="K61" s="155">
        <v>0.50155609552734903</v>
      </c>
      <c r="L61" s="156">
        <v>144.82199059881464</v>
      </c>
      <c r="M61" s="157">
        <v>12.068499216567886</v>
      </c>
    </row>
    <row r="62" spans="1:13" s="80" customFormat="1" x14ac:dyDescent="0.25">
      <c r="A62" s="151">
        <v>70</v>
      </c>
      <c r="B62" s="152" t="s">
        <v>5000</v>
      </c>
      <c r="C62" s="158" t="s">
        <v>4476</v>
      </c>
      <c r="D62" s="152" t="s">
        <v>6345</v>
      </c>
      <c r="E62" s="152" t="s">
        <v>4477</v>
      </c>
      <c r="F62" s="153">
        <v>2020</v>
      </c>
      <c r="G62" s="154">
        <v>522756094</v>
      </c>
      <c r="H62" s="154">
        <v>295641077</v>
      </c>
      <c r="I62" s="154">
        <v>191302462</v>
      </c>
      <c r="J62" s="154">
        <v>2330415.3095238106</v>
      </c>
      <c r="K62" s="155">
        <v>0.3659497501716355</v>
      </c>
      <c r="L62" s="156">
        <v>82.089428960664577</v>
      </c>
      <c r="M62" s="157">
        <v>6.8407857467220481</v>
      </c>
    </row>
    <row r="63" spans="1:13" s="80" customFormat="1" x14ac:dyDescent="0.25">
      <c r="A63" s="151">
        <v>22636</v>
      </c>
      <c r="B63" s="152" t="s">
        <v>1615</v>
      </c>
      <c r="C63" s="158" t="s">
        <v>4476</v>
      </c>
      <c r="D63" s="152" t="s">
        <v>6345</v>
      </c>
      <c r="E63" s="152" t="s">
        <v>4477</v>
      </c>
      <c r="F63" s="153">
        <v>2020</v>
      </c>
      <c r="G63" s="154">
        <v>0</v>
      </c>
      <c r="H63" s="154">
        <v>342370</v>
      </c>
      <c r="I63" s="154">
        <v>455451</v>
      </c>
      <c r="J63" s="154">
        <v>2398.25</v>
      </c>
      <c r="K63" s="155">
        <v>0.57086865349495686</v>
      </c>
      <c r="L63" s="156">
        <v>189.90972584175961</v>
      </c>
      <c r="M63" s="157">
        <v>15.825810486813301</v>
      </c>
    </row>
    <row r="64" spans="1:13" s="80" customFormat="1" x14ac:dyDescent="0.25">
      <c r="A64" s="151">
        <v>56</v>
      </c>
      <c r="B64" s="152" t="s">
        <v>45</v>
      </c>
      <c r="C64" s="152" t="s">
        <v>4732</v>
      </c>
      <c r="D64" s="152" t="s">
        <v>2786</v>
      </c>
      <c r="E64" s="152" t="s">
        <v>4733</v>
      </c>
      <c r="F64" s="153">
        <v>2020</v>
      </c>
      <c r="G64" s="154">
        <v>87659360</v>
      </c>
      <c r="H64" s="154">
        <v>52361613</v>
      </c>
      <c r="I64" s="154">
        <v>35297747</v>
      </c>
      <c r="J64" s="154">
        <v>269269.78333333333</v>
      </c>
      <c r="K64" s="155">
        <v>0.40266945823013084</v>
      </c>
      <c r="L64" s="156">
        <v>131.08692168517237</v>
      </c>
      <c r="M64" s="157">
        <v>10.923910140431031</v>
      </c>
    </row>
    <row r="65" spans="1:13" s="80" customFormat="1" x14ac:dyDescent="0.25">
      <c r="A65" s="151">
        <v>3255</v>
      </c>
      <c r="B65" s="152" t="s">
        <v>857</v>
      </c>
      <c r="C65" s="152" t="s">
        <v>4668</v>
      </c>
      <c r="D65" s="152" t="s">
        <v>2786</v>
      </c>
      <c r="E65" s="152" t="s">
        <v>4669</v>
      </c>
      <c r="F65" s="153">
        <v>2020</v>
      </c>
      <c r="G65" s="154">
        <v>8826500</v>
      </c>
      <c r="H65" s="154">
        <v>2898111</v>
      </c>
      <c r="I65" s="154">
        <v>5928389</v>
      </c>
      <c r="J65" s="154">
        <v>16531</v>
      </c>
      <c r="K65" s="155">
        <v>0.67165796181952075</v>
      </c>
      <c r="L65" s="156">
        <v>358.62252737281472</v>
      </c>
      <c r="M65" s="157">
        <v>29.885210614401228</v>
      </c>
    </row>
    <row r="66" spans="1:13" s="80" customFormat="1" x14ac:dyDescent="0.25">
      <c r="A66" s="151">
        <v>20553</v>
      </c>
      <c r="B66" s="152" t="s">
        <v>5094</v>
      </c>
      <c r="C66" s="152" t="s">
        <v>4480</v>
      </c>
      <c r="D66" s="152" t="s">
        <v>2786</v>
      </c>
      <c r="E66" s="152" t="s">
        <v>4481</v>
      </c>
      <c r="F66" s="153">
        <v>2020</v>
      </c>
      <c r="G66" s="154">
        <v>1755498</v>
      </c>
      <c r="H66" s="154">
        <v>1188106</v>
      </c>
      <c r="I66" s="154">
        <v>567392</v>
      </c>
      <c r="J66" s="154">
        <v>13197.83333333333</v>
      </c>
      <c r="K66" s="155">
        <v>0.3232085710151763</v>
      </c>
      <c r="L66" s="156">
        <v>42.991299076868685</v>
      </c>
      <c r="M66" s="157">
        <v>3.5826082564057238</v>
      </c>
    </row>
    <row r="67" spans="1:13" s="80" customFormat="1" x14ac:dyDescent="0.25">
      <c r="A67" s="151">
        <v>640</v>
      </c>
      <c r="B67" s="152" t="s">
        <v>5018</v>
      </c>
      <c r="C67" s="152" t="s">
        <v>2950</v>
      </c>
      <c r="D67" s="152" t="s">
        <v>2775</v>
      </c>
      <c r="E67" s="152" t="s">
        <v>2951</v>
      </c>
      <c r="F67" s="153">
        <v>2019</v>
      </c>
      <c r="G67" s="154">
        <v>11073602</v>
      </c>
      <c r="H67" s="154">
        <v>6407169</v>
      </c>
      <c r="I67" s="154">
        <v>4666433</v>
      </c>
      <c r="J67" s="154">
        <v>45208.105221643782</v>
      </c>
      <c r="K67" s="155">
        <v>0.42140154576622857</v>
      </c>
      <c r="L67" s="156">
        <v>103.2211586201561</v>
      </c>
      <c r="M67" s="157">
        <v>8.6017632183463419</v>
      </c>
    </row>
    <row r="68" spans="1:13" s="80" customFormat="1" x14ac:dyDescent="0.25">
      <c r="A68" s="151">
        <v>649</v>
      </c>
      <c r="B68" s="152" t="s">
        <v>204</v>
      </c>
      <c r="C68" s="152" t="s">
        <v>2958</v>
      </c>
      <c r="D68" s="152" t="s">
        <v>2775</v>
      </c>
      <c r="E68" s="152" t="s">
        <v>2959</v>
      </c>
      <c r="F68" s="153">
        <v>2020</v>
      </c>
      <c r="G68" s="154">
        <v>1307647</v>
      </c>
      <c r="H68" s="154">
        <v>1133845</v>
      </c>
      <c r="I68" s="154">
        <v>173802</v>
      </c>
      <c r="J68" s="154">
        <v>3782.6363636363635</v>
      </c>
      <c r="K68" s="155">
        <v>0.13291201677516945</v>
      </c>
      <c r="L68" s="156">
        <v>45.947319089620038</v>
      </c>
      <c r="M68" s="157">
        <v>4.1770290081472758</v>
      </c>
    </row>
    <row r="69" spans="1:13" s="80" customFormat="1" x14ac:dyDescent="0.25">
      <c r="A69" s="151">
        <v>1847</v>
      </c>
      <c r="B69" s="152" t="s">
        <v>477</v>
      </c>
      <c r="C69" s="152" t="s">
        <v>4494</v>
      </c>
      <c r="D69" s="152" t="s">
        <v>2775</v>
      </c>
      <c r="E69" s="152" t="s">
        <v>4495</v>
      </c>
      <c r="F69" s="153">
        <v>2020</v>
      </c>
      <c r="G69" s="154">
        <v>8936857</v>
      </c>
      <c r="H69" s="154">
        <v>7058012</v>
      </c>
      <c r="I69" s="154">
        <v>1776661</v>
      </c>
      <c r="J69" s="154">
        <v>60118.713335561501</v>
      </c>
      <c r="K69" s="155">
        <v>0.19852704382753614</v>
      </c>
      <c r="L69" s="156">
        <v>29.552545312859635</v>
      </c>
      <c r="M69" s="157">
        <v>2.4627121094049698</v>
      </c>
    </row>
    <row r="70" spans="1:13" s="80" customFormat="1" x14ac:dyDescent="0.25">
      <c r="A70" s="151">
        <v>20359</v>
      </c>
      <c r="B70" s="152" t="s">
        <v>1014</v>
      </c>
      <c r="C70" s="152" t="s">
        <v>3549</v>
      </c>
      <c r="D70" s="152" t="s">
        <v>2775</v>
      </c>
      <c r="E70" s="152" t="s">
        <v>3550</v>
      </c>
      <c r="F70" s="153">
        <v>2020</v>
      </c>
      <c r="G70" s="154">
        <v>1110131</v>
      </c>
      <c r="H70" s="154">
        <v>497327</v>
      </c>
      <c r="I70" s="154">
        <v>612804</v>
      </c>
      <c r="J70" s="154">
        <v>4106.8333333333339</v>
      </c>
      <c r="K70" s="155">
        <v>0.55201052848717858</v>
      </c>
      <c r="L70" s="156">
        <v>149.21569741487761</v>
      </c>
      <c r="M70" s="157">
        <v>12.4346414512398</v>
      </c>
    </row>
    <row r="71" spans="1:13" s="80" customFormat="1" x14ac:dyDescent="0.25">
      <c r="A71" s="151">
        <v>4</v>
      </c>
      <c r="B71" s="152" t="s">
        <v>15</v>
      </c>
      <c r="C71" s="152" t="s">
        <v>2771</v>
      </c>
      <c r="D71" s="152" t="s">
        <v>2772</v>
      </c>
      <c r="E71" s="152" t="s">
        <v>2773</v>
      </c>
      <c r="F71" s="153">
        <v>2020</v>
      </c>
      <c r="G71" s="154">
        <v>3026770</v>
      </c>
      <c r="H71" s="154">
        <v>2115591</v>
      </c>
      <c r="I71" s="154">
        <v>911179</v>
      </c>
      <c r="J71" s="154">
        <v>14946.083333333334</v>
      </c>
      <c r="K71" s="155">
        <v>0.30104005259732319</v>
      </c>
      <c r="L71" s="156">
        <v>60.964399814890186</v>
      </c>
      <c r="M71" s="157">
        <v>5.0803666512408485</v>
      </c>
    </row>
    <row r="72" spans="1:13" s="80" customFormat="1" x14ac:dyDescent="0.25">
      <c r="A72" s="151">
        <v>10</v>
      </c>
      <c r="B72" s="152" t="s">
        <v>34</v>
      </c>
      <c r="C72" s="152" t="s">
        <v>4539</v>
      </c>
      <c r="D72" s="152" t="s">
        <v>2772</v>
      </c>
      <c r="E72" s="152" t="s">
        <v>4540</v>
      </c>
      <c r="F72" s="153">
        <v>2020</v>
      </c>
      <c r="G72" s="154">
        <v>273444</v>
      </c>
      <c r="H72" s="154">
        <v>144940</v>
      </c>
      <c r="I72" s="154">
        <v>128235.06099999999</v>
      </c>
      <c r="J72" s="154">
        <v>1543.7500000000002</v>
      </c>
      <c r="K72" s="155">
        <v>0.4689627894559763</v>
      </c>
      <c r="L72" s="156">
        <v>83.067245991902809</v>
      </c>
      <c r="M72" s="157">
        <v>6.9222704993252338</v>
      </c>
    </row>
    <row r="73" spans="1:13" s="80" customFormat="1" x14ac:dyDescent="0.25">
      <c r="A73" s="151">
        <v>10</v>
      </c>
      <c r="B73" s="152" t="s">
        <v>34</v>
      </c>
      <c r="C73" s="152" t="s">
        <v>4599</v>
      </c>
      <c r="D73" s="152" t="s">
        <v>2772</v>
      </c>
      <c r="E73" s="152" t="s">
        <v>4600</v>
      </c>
      <c r="F73" s="153">
        <v>2020</v>
      </c>
      <c r="G73" s="154">
        <v>502671</v>
      </c>
      <c r="H73" s="154">
        <v>249024</v>
      </c>
      <c r="I73" s="154">
        <v>253365</v>
      </c>
      <c r="J73" s="154">
        <v>2679.7500000000005</v>
      </c>
      <c r="K73" s="155">
        <v>0.50403743203805274</v>
      </c>
      <c r="L73" s="156">
        <v>94.547998880492571</v>
      </c>
      <c r="M73" s="157">
        <v>7.8789999067077146</v>
      </c>
    </row>
    <row r="74" spans="1:13" s="80" customFormat="1" x14ac:dyDescent="0.25">
      <c r="A74" s="151">
        <v>10</v>
      </c>
      <c r="B74" s="152" t="s">
        <v>34</v>
      </c>
      <c r="C74" s="152" t="s">
        <v>4728</v>
      </c>
      <c r="D74" s="152" t="s">
        <v>2772</v>
      </c>
      <c r="E74" s="152" t="s">
        <v>4729</v>
      </c>
      <c r="F74" s="153">
        <v>2020</v>
      </c>
      <c r="G74" s="154">
        <v>343814</v>
      </c>
      <c r="H74" s="154">
        <v>235657</v>
      </c>
      <c r="I74" s="154">
        <v>108157</v>
      </c>
      <c r="J74" s="154">
        <v>2287.1666666666665</v>
      </c>
      <c r="K74" s="155">
        <v>0.31457997638257895</v>
      </c>
      <c r="L74" s="156">
        <v>47.288639510311157</v>
      </c>
      <c r="M74" s="157">
        <v>3.9407199591925965</v>
      </c>
    </row>
    <row r="75" spans="1:13" s="80" customFormat="1" x14ac:dyDescent="0.25">
      <c r="A75" s="151">
        <v>10</v>
      </c>
      <c r="B75" s="152" t="s">
        <v>34</v>
      </c>
      <c r="C75" s="152" t="s">
        <v>4041</v>
      </c>
      <c r="D75" s="152" t="s">
        <v>2772</v>
      </c>
      <c r="E75" s="152" t="s">
        <v>4042</v>
      </c>
      <c r="F75" s="153">
        <v>2020</v>
      </c>
      <c r="G75" s="154">
        <v>35534</v>
      </c>
      <c r="H75" s="154">
        <v>23192</v>
      </c>
      <c r="I75" s="154">
        <v>12342</v>
      </c>
      <c r="J75" s="154">
        <v>375.58333333333331</v>
      </c>
      <c r="K75" s="155">
        <v>0.34732931839927955</v>
      </c>
      <c r="L75" s="156">
        <v>32.86088307077879</v>
      </c>
      <c r="M75" s="157">
        <v>2.738406922564899</v>
      </c>
    </row>
    <row r="76" spans="1:13" s="80" customFormat="1" x14ac:dyDescent="0.25">
      <c r="A76" s="151">
        <v>10</v>
      </c>
      <c r="B76" s="152" t="s">
        <v>34</v>
      </c>
      <c r="C76" s="152" t="s">
        <v>4661</v>
      </c>
      <c r="D76" s="152" t="s">
        <v>2772</v>
      </c>
      <c r="E76" s="152" t="s">
        <v>4662</v>
      </c>
      <c r="F76" s="153">
        <v>2020</v>
      </c>
      <c r="G76" s="154">
        <v>632876</v>
      </c>
      <c r="H76" s="154">
        <v>488751</v>
      </c>
      <c r="I76" s="154">
        <v>144125</v>
      </c>
      <c r="J76" s="154">
        <v>3754</v>
      </c>
      <c r="K76" s="155">
        <v>0.227730234674723</v>
      </c>
      <c r="L76" s="156">
        <v>38.392381459776239</v>
      </c>
      <c r="M76" s="157">
        <v>3.1993651216480199</v>
      </c>
    </row>
    <row r="77" spans="1:13" s="80" customFormat="1" x14ac:dyDescent="0.25">
      <c r="A77" s="151">
        <v>10</v>
      </c>
      <c r="B77" s="152" t="s">
        <v>34</v>
      </c>
      <c r="C77" s="152" t="s">
        <v>4537</v>
      </c>
      <c r="D77" s="152" t="s">
        <v>2772</v>
      </c>
      <c r="E77" s="152" t="s">
        <v>4538</v>
      </c>
      <c r="F77" s="153">
        <v>2020</v>
      </c>
      <c r="G77" s="154">
        <v>1425267</v>
      </c>
      <c r="H77" s="154">
        <v>743722</v>
      </c>
      <c r="I77" s="154">
        <v>681545</v>
      </c>
      <c r="J77" s="154">
        <v>6088.5</v>
      </c>
      <c r="K77" s="155">
        <v>0.47818759572767772</v>
      </c>
      <c r="L77" s="156">
        <v>111.9397224275273</v>
      </c>
      <c r="M77" s="157">
        <v>9.3283102022939417</v>
      </c>
    </row>
    <row r="78" spans="1:13" s="80" customFormat="1" x14ac:dyDescent="0.25">
      <c r="A78" s="151">
        <v>10</v>
      </c>
      <c r="B78" s="152" t="s">
        <v>34</v>
      </c>
      <c r="C78" s="152" t="s">
        <v>4565</v>
      </c>
      <c r="D78" s="152" t="s">
        <v>2772</v>
      </c>
      <c r="E78" s="152" t="s">
        <v>2867</v>
      </c>
      <c r="F78" s="153">
        <v>2020</v>
      </c>
      <c r="G78" s="154">
        <v>363229</v>
      </c>
      <c r="H78" s="154">
        <v>219300</v>
      </c>
      <c r="I78" s="154">
        <v>143929</v>
      </c>
      <c r="J78" s="154">
        <v>2099.5</v>
      </c>
      <c r="K78" s="155">
        <v>0.39624864754741501</v>
      </c>
      <c r="L78" s="156">
        <v>68.553941414622528</v>
      </c>
      <c r="M78" s="157">
        <v>5.7128284512185443</v>
      </c>
    </row>
    <row r="79" spans="1:13" s="80" customFormat="1" x14ac:dyDescent="0.25">
      <c r="A79" s="151">
        <v>10</v>
      </c>
      <c r="B79" s="152" t="s">
        <v>34</v>
      </c>
      <c r="C79" s="152" t="s">
        <v>4623</v>
      </c>
      <c r="D79" s="152" t="s">
        <v>2772</v>
      </c>
      <c r="E79" s="152" t="s">
        <v>4624</v>
      </c>
      <c r="F79" s="153">
        <v>2020</v>
      </c>
      <c r="G79" s="154">
        <v>597637</v>
      </c>
      <c r="H79" s="154">
        <v>384755</v>
      </c>
      <c r="I79" s="154">
        <v>212882</v>
      </c>
      <c r="J79" s="154">
        <v>3669</v>
      </c>
      <c r="K79" s="155">
        <v>0.35620619205303555</v>
      </c>
      <c r="L79" s="156">
        <v>58.021804306350504</v>
      </c>
      <c r="M79" s="157">
        <v>4.835150358862542</v>
      </c>
    </row>
    <row r="80" spans="1:13" s="80" customFormat="1" x14ac:dyDescent="0.25">
      <c r="A80" s="151">
        <v>10</v>
      </c>
      <c r="B80" s="152" t="s">
        <v>34</v>
      </c>
      <c r="C80" s="152" t="s">
        <v>4550</v>
      </c>
      <c r="D80" s="152" t="s">
        <v>2772</v>
      </c>
      <c r="E80" s="152" t="s">
        <v>4551</v>
      </c>
      <c r="F80" s="153">
        <v>2020</v>
      </c>
      <c r="G80" s="154">
        <v>380256</v>
      </c>
      <c r="H80" s="154">
        <v>218467</v>
      </c>
      <c r="I80" s="154">
        <v>161789</v>
      </c>
      <c r="J80" s="154">
        <v>2299.1666666666665</v>
      </c>
      <c r="K80" s="155">
        <v>0.42547389127324747</v>
      </c>
      <c r="L80" s="156">
        <v>70.368539325842704</v>
      </c>
      <c r="M80" s="157">
        <v>5.8640449438202253</v>
      </c>
    </row>
    <row r="81" spans="1:13" s="80" customFormat="1" x14ac:dyDescent="0.25">
      <c r="A81" s="151">
        <v>10</v>
      </c>
      <c r="B81" s="152" t="s">
        <v>34</v>
      </c>
      <c r="C81" s="152" t="s">
        <v>4552</v>
      </c>
      <c r="D81" s="152" t="s">
        <v>2772</v>
      </c>
      <c r="E81" s="152" t="s">
        <v>4553</v>
      </c>
      <c r="F81" s="153">
        <v>2020</v>
      </c>
      <c r="G81" s="154">
        <v>1771088</v>
      </c>
      <c r="H81" s="154">
        <v>819161</v>
      </c>
      <c r="I81" s="154">
        <v>951739</v>
      </c>
      <c r="J81" s="154">
        <v>5142.583333333333</v>
      </c>
      <c r="K81" s="155">
        <v>0.53737533087006406</v>
      </c>
      <c r="L81" s="156">
        <v>185.07021438641411</v>
      </c>
      <c r="M81" s="157">
        <v>15.422517865534509</v>
      </c>
    </row>
    <row r="82" spans="1:13" s="80" customFormat="1" x14ac:dyDescent="0.25">
      <c r="A82" s="151">
        <v>10</v>
      </c>
      <c r="B82" s="152" t="s">
        <v>34</v>
      </c>
      <c r="C82" s="152" t="s">
        <v>4730</v>
      </c>
      <c r="D82" s="152" t="s">
        <v>2772</v>
      </c>
      <c r="E82" s="152" t="s">
        <v>4731</v>
      </c>
      <c r="F82" s="153">
        <v>2020</v>
      </c>
      <c r="G82" s="154">
        <v>379576</v>
      </c>
      <c r="H82" s="154">
        <v>163161</v>
      </c>
      <c r="I82" s="154">
        <v>216415</v>
      </c>
      <c r="J82" s="154">
        <v>1597.9166666666663</v>
      </c>
      <c r="K82" s="155">
        <v>0.57014932450945266</v>
      </c>
      <c r="L82" s="156">
        <v>135.43572359843549</v>
      </c>
      <c r="M82" s="157">
        <v>11.286310299869625</v>
      </c>
    </row>
    <row r="83" spans="1:13" s="80" customFormat="1" x14ac:dyDescent="0.25">
      <c r="A83" s="151">
        <v>10</v>
      </c>
      <c r="B83" s="152" t="s">
        <v>34</v>
      </c>
      <c r="C83" s="152" t="s">
        <v>4340</v>
      </c>
      <c r="D83" s="152" t="s">
        <v>2772</v>
      </c>
      <c r="E83" s="152" t="s">
        <v>4341</v>
      </c>
      <c r="F83" s="153">
        <v>2020</v>
      </c>
      <c r="G83" s="154">
        <v>1233929</v>
      </c>
      <c r="H83" s="154">
        <v>672234</v>
      </c>
      <c r="I83" s="154">
        <v>560476.60000000009</v>
      </c>
      <c r="J83" s="154">
        <v>4015.8333333333335</v>
      </c>
      <c r="K83" s="155">
        <v>0.45422110996661891</v>
      </c>
      <c r="L83" s="156">
        <v>139.5666984851629</v>
      </c>
      <c r="M83" s="157">
        <v>11.630558207096909</v>
      </c>
    </row>
    <row r="84" spans="1:13" s="80" customFormat="1" x14ac:dyDescent="0.25">
      <c r="A84" s="151">
        <v>10</v>
      </c>
      <c r="B84" s="152" t="s">
        <v>34</v>
      </c>
      <c r="C84" s="152" t="s">
        <v>4566</v>
      </c>
      <c r="D84" s="152" t="s">
        <v>2772</v>
      </c>
      <c r="E84" s="152" t="s">
        <v>4567</v>
      </c>
      <c r="F84" s="153">
        <v>2020</v>
      </c>
      <c r="G84" s="154">
        <v>1242439</v>
      </c>
      <c r="H84" s="154">
        <v>576069</v>
      </c>
      <c r="I84" s="154">
        <v>666330</v>
      </c>
      <c r="J84" s="154">
        <v>4655.6893939393931</v>
      </c>
      <c r="K84" s="155">
        <v>0.53630801995108013</v>
      </c>
      <c r="L84" s="156">
        <v>143.12166118027636</v>
      </c>
      <c r="M84" s="157">
        <v>11.926805098356363</v>
      </c>
    </row>
    <row r="85" spans="1:13" s="80" customFormat="1" x14ac:dyDescent="0.25">
      <c r="A85" s="151">
        <v>10</v>
      </c>
      <c r="B85" s="152" t="s">
        <v>34</v>
      </c>
      <c r="C85" s="152" t="s">
        <v>4568</v>
      </c>
      <c r="D85" s="152" t="s">
        <v>2772</v>
      </c>
      <c r="E85" s="152" t="s">
        <v>4569</v>
      </c>
      <c r="F85" s="153">
        <v>2020</v>
      </c>
      <c r="G85" s="154">
        <v>1406256</v>
      </c>
      <c r="H85" s="154">
        <v>768026</v>
      </c>
      <c r="I85" s="154">
        <v>638220</v>
      </c>
      <c r="J85" s="154">
        <v>7175.5833333333339</v>
      </c>
      <c r="K85" s="155">
        <v>0.45384339693483977</v>
      </c>
      <c r="L85" s="156">
        <v>88.943291486174175</v>
      </c>
      <c r="M85" s="157">
        <v>7.411940957181181</v>
      </c>
    </row>
    <row r="86" spans="1:13" s="80" customFormat="1" x14ac:dyDescent="0.25">
      <c r="A86" s="151">
        <v>10</v>
      </c>
      <c r="B86" s="152" t="s">
        <v>34</v>
      </c>
      <c r="C86" s="152" t="s">
        <v>4559</v>
      </c>
      <c r="D86" s="152" t="s">
        <v>2772</v>
      </c>
      <c r="E86" s="152" t="s">
        <v>4560</v>
      </c>
      <c r="F86" s="153">
        <v>2020</v>
      </c>
      <c r="G86" s="154">
        <v>5728101</v>
      </c>
      <c r="H86" s="154">
        <v>3635922</v>
      </c>
      <c r="I86" s="154">
        <v>2089169</v>
      </c>
      <c r="J86" s="154">
        <v>17063.833333333336</v>
      </c>
      <c r="K86" s="155">
        <v>0.36472279381945255</v>
      </c>
      <c r="L86" s="156">
        <v>122.43257181367998</v>
      </c>
      <c r="M86" s="157">
        <v>10.202714317806665</v>
      </c>
    </row>
    <row r="87" spans="1:13" s="80" customFormat="1" x14ac:dyDescent="0.25">
      <c r="A87" s="151">
        <v>10</v>
      </c>
      <c r="B87" s="152" t="s">
        <v>34</v>
      </c>
      <c r="C87" s="152" t="s">
        <v>4724</v>
      </c>
      <c r="D87" s="152" t="s">
        <v>2772</v>
      </c>
      <c r="E87" s="152" t="s">
        <v>4725</v>
      </c>
      <c r="F87" s="153">
        <v>2020</v>
      </c>
      <c r="G87" s="154">
        <v>8829490</v>
      </c>
      <c r="H87" s="154">
        <v>4872247</v>
      </c>
      <c r="I87" s="154">
        <v>3955958</v>
      </c>
      <c r="J87" s="154">
        <v>20938.416666666668</v>
      </c>
      <c r="K87" s="155">
        <v>0.44803924122457811</v>
      </c>
      <c r="L87" s="156">
        <v>188.93300591814884</v>
      </c>
      <c r="M87" s="157">
        <v>15.744417159845737</v>
      </c>
    </row>
    <row r="88" spans="1:13" s="80" customFormat="1" x14ac:dyDescent="0.25">
      <c r="A88" s="151">
        <v>10</v>
      </c>
      <c r="B88" s="152" t="s">
        <v>34</v>
      </c>
      <c r="C88" s="152" t="s">
        <v>4554</v>
      </c>
      <c r="D88" s="152" t="s">
        <v>2772</v>
      </c>
      <c r="E88" s="152" t="s">
        <v>4555</v>
      </c>
      <c r="F88" s="153">
        <v>2020</v>
      </c>
      <c r="G88" s="154">
        <v>427451</v>
      </c>
      <c r="H88" s="154">
        <v>286464</v>
      </c>
      <c r="I88" s="154">
        <v>140987</v>
      </c>
      <c r="J88" s="154">
        <v>2609.083333333333</v>
      </c>
      <c r="K88" s="155">
        <v>0.32983195734715792</v>
      </c>
      <c r="L88" s="156">
        <v>54.036986170110836</v>
      </c>
      <c r="M88" s="157">
        <v>4.5030821808425694</v>
      </c>
    </row>
    <row r="89" spans="1:13" s="80" customFormat="1" x14ac:dyDescent="0.25">
      <c r="A89" s="151">
        <v>1781</v>
      </c>
      <c r="B89" s="152" t="s">
        <v>469</v>
      </c>
      <c r="C89" s="152" t="s">
        <v>4299</v>
      </c>
      <c r="D89" s="152" t="s">
        <v>2772</v>
      </c>
      <c r="E89" s="152" t="s">
        <v>4300</v>
      </c>
      <c r="F89" s="153">
        <v>2020</v>
      </c>
      <c r="G89" s="154">
        <v>23210750</v>
      </c>
      <c r="H89" s="154">
        <v>17531195</v>
      </c>
      <c r="I89" s="154">
        <v>5679555</v>
      </c>
      <c r="J89" s="154">
        <v>115817.08333333334</v>
      </c>
      <c r="K89" s="155">
        <v>0.24469502278039271</v>
      </c>
      <c r="L89" s="156">
        <v>49.039009069617677</v>
      </c>
      <c r="M89" s="157">
        <v>4.0865840891348064</v>
      </c>
    </row>
    <row r="90" spans="1:13" s="80" customFormat="1" x14ac:dyDescent="0.25">
      <c r="A90" s="151">
        <v>569</v>
      </c>
      <c r="B90" s="152" t="s">
        <v>187</v>
      </c>
      <c r="C90" s="152" t="s">
        <v>2931</v>
      </c>
      <c r="D90" s="152" t="s">
        <v>2932</v>
      </c>
      <c r="E90" s="152" t="s">
        <v>2933</v>
      </c>
      <c r="F90" s="153">
        <v>2020</v>
      </c>
      <c r="G90" s="154">
        <v>1248166</v>
      </c>
      <c r="H90" s="154">
        <v>805237</v>
      </c>
      <c r="I90" s="154">
        <v>442929</v>
      </c>
      <c r="J90" s="154">
        <v>4510.416666666667</v>
      </c>
      <c r="K90" s="155">
        <v>0.35486385624988986</v>
      </c>
      <c r="L90" s="156">
        <v>98.201348729792144</v>
      </c>
      <c r="M90" s="157">
        <v>8.1834457274826793</v>
      </c>
    </row>
    <row r="91" spans="1:13" s="80" customFormat="1" x14ac:dyDescent="0.25">
      <c r="A91" s="151">
        <v>634</v>
      </c>
      <c r="B91" s="152" t="s">
        <v>197</v>
      </c>
      <c r="C91" s="152" t="s">
        <v>4548</v>
      </c>
      <c r="D91" s="152" t="s">
        <v>2932</v>
      </c>
      <c r="E91" s="152" t="s">
        <v>3583</v>
      </c>
      <c r="F91" s="153">
        <v>2020</v>
      </c>
      <c r="G91" s="154">
        <v>16594482</v>
      </c>
      <c r="H91" s="154">
        <v>9870762</v>
      </c>
      <c r="I91" s="154">
        <v>6723720</v>
      </c>
      <c r="J91" s="154">
        <v>50665.416666666664</v>
      </c>
      <c r="K91" s="155">
        <v>0.40517805858598055</v>
      </c>
      <c r="L91" s="156">
        <v>132.70827405281381</v>
      </c>
      <c r="M91" s="157">
        <v>11.059022837734483</v>
      </c>
    </row>
    <row r="92" spans="1:13" s="80" customFormat="1" x14ac:dyDescent="0.25">
      <c r="A92" s="151">
        <v>641</v>
      </c>
      <c r="B92" s="152" t="s">
        <v>5019</v>
      </c>
      <c r="C92" s="152" t="s">
        <v>2952</v>
      </c>
      <c r="D92" s="152" t="s">
        <v>2927</v>
      </c>
      <c r="E92" s="152" t="s">
        <v>2953</v>
      </c>
      <c r="F92" s="153">
        <v>2020</v>
      </c>
      <c r="G92" s="154">
        <v>2053268</v>
      </c>
      <c r="H92" s="154">
        <v>917896</v>
      </c>
      <c r="I92" s="154">
        <v>1135372</v>
      </c>
      <c r="J92" s="154">
        <v>11451.166666666666</v>
      </c>
      <c r="K92" s="155">
        <v>0.55295850322510265</v>
      </c>
      <c r="L92" s="156">
        <v>99.149024116902211</v>
      </c>
      <c r="M92" s="157">
        <v>8.262418676408517</v>
      </c>
    </row>
    <row r="93" spans="1:13" s="80" customFormat="1" x14ac:dyDescent="0.25">
      <c r="A93" s="151">
        <v>2086</v>
      </c>
      <c r="B93" s="152" t="s">
        <v>499</v>
      </c>
      <c r="C93" s="152" t="s">
        <v>3212</v>
      </c>
      <c r="D93" s="152" t="s">
        <v>2927</v>
      </c>
      <c r="E93" s="152" t="s">
        <v>3213</v>
      </c>
      <c r="F93" s="153">
        <v>2020</v>
      </c>
      <c r="G93" s="154">
        <v>9302942</v>
      </c>
      <c r="H93" s="154">
        <v>6785266</v>
      </c>
      <c r="I93" s="154">
        <v>2517676</v>
      </c>
      <c r="J93" s="154">
        <v>79246.833333333343</v>
      </c>
      <c r="K93" s="155">
        <v>0.2706322365548447</v>
      </c>
      <c r="L93" s="156">
        <v>31.770051800177079</v>
      </c>
      <c r="M93" s="157">
        <v>2.6475043166814234</v>
      </c>
    </row>
    <row r="94" spans="1:13" s="80" customFormat="1" x14ac:dyDescent="0.25">
      <c r="A94" s="151">
        <v>20386</v>
      </c>
      <c r="B94" s="152" t="s">
        <v>1023</v>
      </c>
      <c r="C94" s="152" t="s">
        <v>3555</v>
      </c>
      <c r="D94" s="152" t="s">
        <v>2927</v>
      </c>
      <c r="E94" s="152" t="s">
        <v>3556</v>
      </c>
      <c r="F94" s="153">
        <v>2020</v>
      </c>
      <c r="G94" s="154">
        <v>1684036</v>
      </c>
      <c r="H94" s="154">
        <v>623947</v>
      </c>
      <c r="I94" s="154">
        <v>1060089</v>
      </c>
      <c r="J94" s="154">
        <v>3861.4999999999995</v>
      </c>
      <c r="K94" s="155">
        <v>0.62949307496989371</v>
      </c>
      <c r="L94" s="156">
        <v>274.52777418101778</v>
      </c>
      <c r="M94" s="157">
        <v>22.877314515084816</v>
      </c>
    </row>
    <row r="95" spans="1:13" s="80" customFormat="1" x14ac:dyDescent="0.25">
      <c r="A95" s="151">
        <v>22669</v>
      </c>
      <c r="B95" s="152" t="s">
        <v>1623</v>
      </c>
      <c r="C95" s="152" t="s">
        <v>3828</v>
      </c>
      <c r="D95" s="152" t="s">
        <v>2927</v>
      </c>
      <c r="E95" s="152" t="s">
        <v>3487</v>
      </c>
      <c r="F95" s="153">
        <v>2020</v>
      </c>
      <c r="G95" s="154">
        <v>1761601</v>
      </c>
      <c r="H95" s="154">
        <v>1171850</v>
      </c>
      <c r="I95" s="154">
        <v>589751</v>
      </c>
      <c r="J95" s="154">
        <v>5778.1</v>
      </c>
      <c r="K95" s="155">
        <v>0.33478125863915836</v>
      </c>
      <c r="L95" s="156">
        <v>102.06659628597636</v>
      </c>
      <c r="M95" s="157">
        <v>8.5055496904980306</v>
      </c>
    </row>
    <row r="96" spans="1:13" s="80" customFormat="1" x14ac:dyDescent="0.25">
      <c r="A96" s="151">
        <v>121</v>
      </c>
      <c r="B96" s="152" t="s">
        <v>73</v>
      </c>
      <c r="C96" s="152" t="s">
        <v>4535</v>
      </c>
      <c r="D96" s="152" t="s">
        <v>2817</v>
      </c>
      <c r="E96" s="152" t="s">
        <v>4536</v>
      </c>
      <c r="F96" s="153">
        <v>2020</v>
      </c>
      <c r="G96" s="154">
        <v>20912517</v>
      </c>
      <c r="H96" s="154">
        <v>12242081</v>
      </c>
      <c r="I96" s="154">
        <v>8670436</v>
      </c>
      <c r="J96" s="154">
        <v>90369.166666666657</v>
      </c>
      <c r="K96" s="155">
        <v>0.41460509033895826</v>
      </c>
      <c r="L96" s="156">
        <v>95.944627131304017</v>
      </c>
      <c r="M96" s="157">
        <v>7.9953855942753345</v>
      </c>
    </row>
    <row r="97" spans="1:13" s="80" customFormat="1" x14ac:dyDescent="0.25">
      <c r="A97" s="151">
        <v>124</v>
      </c>
      <c r="B97" s="152" t="s">
        <v>75</v>
      </c>
      <c r="C97" s="152" t="s">
        <v>2816</v>
      </c>
      <c r="D97" s="152" t="s">
        <v>2817</v>
      </c>
      <c r="E97" s="152" t="s">
        <v>2818</v>
      </c>
      <c r="F97" s="153">
        <v>2020</v>
      </c>
      <c r="G97" s="154">
        <v>3185639</v>
      </c>
      <c r="H97" s="154">
        <v>1469487</v>
      </c>
      <c r="I97" s="154">
        <v>1716152</v>
      </c>
      <c r="J97" s="154">
        <v>7550.166666666667</v>
      </c>
      <c r="K97" s="155">
        <v>0.53871515259575864</v>
      </c>
      <c r="L97" s="156">
        <v>227.29988300479016</v>
      </c>
      <c r="M97" s="157">
        <v>18.941656917065846</v>
      </c>
    </row>
    <row r="98" spans="1:13" s="80" customFormat="1" x14ac:dyDescent="0.25">
      <c r="A98" s="151">
        <v>128</v>
      </c>
      <c r="B98" s="152" t="s">
        <v>77</v>
      </c>
      <c r="C98" s="152" t="s">
        <v>2819</v>
      </c>
      <c r="D98" s="152" t="s">
        <v>2817</v>
      </c>
      <c r="E98" s="152" t="s">
        <v>2820</v>
      </c>
      <c r="F98" s="153">
        <v>2020</v>
      </c>
      <c r="G98" s="154">
        <v>6788672</v>
      </c>
      <c r="H98" s="154">
        <v>2747038</v>
      </c>
      <c r="I98" s="154">
        <v>4041634</v>
      </c>
      <c r="J98" s="154">
        <v>17729.833333333336</v>
      </c>
      <c r="K98" s="155">
        <v>0.59534972377513595</v>
      </c>
      <c r="L98" s="156">
        <v>227.95668317995089</v>
      </c>
      <c r="M98" s="157">
        <v>18.996390264995906</v>
      </c>
    </row>
    <row r="99" spans="1:13" s="80" customFormat="1" x14ac:dyDescent="0.25">
      <c r="A99" s="151">
        <v>643</v>
      </c>
      <c r="B99" s="152" t="s">
        <v>202</v>
      </c>
      <c r="C99" s="152" t="s">
        <v>2954</v>
      </c>
      <c r="D99" s="152" t="s">
        <v>2817</v>
      </c>
      <c r="E99" s="152" t="s">
        <v>2955</v>
      </c>
      <c r="F99" s="153">
        <v>2020</v>
      </c>
      <c r="G99" s="154">
        <v>1515073</v>
      </c>
      <c r="H99" s="154">
        <v>660805</v>
      </c>
      <c r="I99" s="154">
        <v>854268</v>
      </c>
      <c r="J99" s="154">
        <v>4207.25</v>
      </c>
      <c r="K99" s="155">
        <v>0.56384609850482448</v>
      </c>
      <c r="L99" s="156">
        <v>203.04664567116288</v>
      </c>
      <c r="M99" s="157">
        <v>16.92055380593024</v>
      </c>
    </row>
    <row r="100" spans="1:13" s="80" customFormat="1" x14ac:dyDescent="0.25">
      <c r="A100" s="151">
        <v>26770</v>
      </c>
      <c r="B100" s="152" t="s">
        <v>2406</v>
      </c>
      <c r="C100" s="152" t="s">
        <v>4282</v>
      </c>
      <c r="D100" s="152" t="s">
        <v>2817</v>
      </c>
      <c r="E100" s="152" t="s">
        <v>4283</v>
      </c>
      <c r="F100" s="153">
        <v>2020</v>
      </c>
      <c r="G100" s="154">
        <v>3629535</v>
      </c>
      <c r="H100" s="154">
        <v>1428879</v>
      </c>
      <c r="I100" s="154">
        <v>2200656</v>
      </c>
      <c r="J100" s="154">
        <v>10032.949657575393</v>
      </c>
      <c r="K100" s="155">
        <v>0.60631899127574196</v>
      </c>
      <c r="L100" s="156">
        <v>219.34287274514446</v>
      </c>
      <c r="M100" s="157">
        <v>18.27857272876204</v>
      </c>
    </row>
    <row r="101" spans="1:13" s="80" customFormat="1" x14ac:dyDescent="0.25">
      <c r="A101" s="151">
        <v>129</v>
      </c>
      <c r="B101" s="152" t="s">
        <v>78</v>
      </c>
      <c r="C101" s="152" t="s">
        <v>4663</v>
      </c>
      <c r="D101" s="152" t="s">
        <v>2822</v>
      </c>
      <c r="E101" s="152" t="s">
        <v>4664</v>
      </c>
      <c r="F101" s="153">
        <v>2020</v>
      </c>
      <c r="G101" s="154">
        <v>55219316</v>
      </c>
      <c r="H101" s="154">
        <v>21645374</v>
      </c>
      <c r="I101" s="154">
        <v>33573942</v>
      </c>
      <c r="J101" s="154">
        <v>96648.083333333328</v>
      </c>
      <c r="K101" s="155">
        <v>0.41460509033895826</v>
      </c>
      <c r="L101" s="156">
        <v>347.38342284766816</v>
      </c>
      <c r="M101" s="157">
        <v>28.948618570639013</v>
      </c>
    </row>
    <row r="102" spans="1:13" s="80" customFormat="1" x14ac:dyDescent="0.25">
      <c r="A102" s="151">
        <v>130</v>
      </c>
      <c r="B102" s="152" t="s">
        <v>79</v>
      </c>
      <c r="C102" s="152" t="s">
        <v>2821</v>
      </c>
      <c r="D102" s="152" t="s">
        <v>2822</v>
      </c>
      <c r="E102" s="152" t="s">
        <v>2823</v>
      </c>
      <c r="F102" s="153">
        <v>2020</v>
      </c>
      <c r="G102" s="154">
        <v>4723709.833333333</v>
      </c>
      <c r="H102" s="154">
        <v>265564</v>
      </c>
      <c r="I102" s="154">
        <v>4458145.833333333</v>
      </c>
      <c r="J102" s="154">
        <v>11384.636363636364</v>
      </c>
      <c r="K102" s="155">
        <v>0.53871515259575864</v>
      </c>
      <c r="L102" s="156">
        <v>391.59316915673168</v>
      </c>
      <c r="M102" s="157">
        <v>35.599379014248335</v>
      </c>
    </row>
    <row r="103" spans="1:13" s="80" customFormat="1" x14ac:dyDescent="0.25">
      <c r="A103" s="151">
        <v>652</v>
      </c>
      <c r="B103" s="152" t="s">
        <v>207</v>
      </c>
      <c r="C103" s="152" t="s">
        <v>4533</v>
      </c>
      <c r="D103" s="152" t="s">
        <v>2822</v>
      </c>
      <c r="E103" s="152" t="s">
        <v>4534</v>
      </c>
      <c r="F103" s="153">
        <v>2020</v>
      </c>
      <c r="G103" s="154">
        <v>9197535</v>
      </c>
      <c r="H103" s="154">
        <v>3788492</v>
      </c>
      <c r="I103" s="154">
        <v>5399642</v>
      </c>
      <c r="J103" s="154">
        <v>25346.5</v>
      </c>
      <c r="K103" s="155">
        <v>0.59534972377513595</v>
      </c>
      <c r="L103" s="156">
        <v>213.03304203736215</v>
      </c>
      <c r="M103" s="157">
        <v>17.752753503113514</v>
      </c>
    </row>
    <row r="104" spans="1:13" s="80" customFormat="1" x14ac:dyDescent="0.25">
      <c r="A104" s="151">
        <v>1380</v>
      </c>
      <c r="B104" s="152" t="s">
        <v>405</v>
      </c>
      <c r="C104" s="152" t="s">
        <v>4778</v>
      </c>
      <c r="D104" s="152" t="s">
        <v>2822</v>
      </c>
      <c r="E104" s="152" t="s">
        <v>4779</v>
      </c>
      <c r="F104" s="153">
        <v>2020</v>
      </c>
      <c r="G104" s="154">
        <v>2581632</v>
      </c>
      <c r="H104" s="154">
        <v>825420</v>
      </c>
      <c r="I104" s="154">
        <v>1753461.5</v>
      </c>
      <c r="J104" s="154">
        <v>5149</v>
      </c>
      <c r="K104" s="155">
        <v>0.56384609850482448</v>
      </c>
      <c r="L104" s="156">
        <v>340.54408623033601</v>
      </c>
      <c r="M104" s="157">
        <v>28.378673852527999</v>
      </c>
    </row>
    <row r="105" spans="1:13" s="80" customFormat="1" x14ac:dyDescent="0.25">
      <c r="A105" s="151">
        <v>28431</v>
      </c>
      <c r="B105" s="152" t="s">
        <v>2467</v>
      </c>
      <c r="C105" s="152" t="s">
        <v>4873</v>
      </c>
      <c r="D105" s="152" t="s">
        <v>2822</v>
      </c>
      <c r="E105" s="152" t="s">
        <v>4874</v>
      </c>
      <c r="F105" s="153">
        <v>2020</v>
      </c>
      <c r="G105" s="154">
        <v>3309878</v>
      </c>
      <c r="H105" s="154">
        <v>679141</v>
      </c>
      <c r="I105" s="154">
        <v>2630737</v>
      </c>
      <c r="J105" s="154">
        <v>6939.416666666667</v>
      </c>
      <c r="K105" s="155">
        <v>0.60631899127574196</v>
      </c>
      <c r="L105" s="156">
        <v>379.10059683210642</v>
      </c>
      <c r="M105" s="157">
        <v>31.591716402675534</v>
      </c>
    </row>
    <row r="106" spans="1:13" s="80" customFormat="1" x14ac:dyDescent="0.25">
      <c r="A106" s="151">
        <v>2658</v>
      </c>
      <c r="B106" s="152" t="s">
        <v>5068</v>
      </c>
      <c r="C106" s="152" t="s">
        <v>4605</v>
      </c>
      <c r="D106" s="152" t="s">
        <v>3332</v>
      </c>
      <c r="E106" s="152" t="s">
        <v>4606</v>
      </c>
      <c r="F106" s="153">
        <v>2020</v>
      </c>
      <c r="G106" s="154">
        <v>30929633</v>
      </c>
      <c r="H106" s="154">
        <v>19455051</v>
      </c>
      <c r="I106" s="154">
        <v>11474582</v>
      </c>
      <c r="J106" s="154">
        <v>114733.33333333336</v>
      </c>
      <c r="K106" s="155">
        <v>0.37098991766245659</v>
      </c>
      <c r="L106" s="156">
        <v>100.01088320743752</v>
      </c>
      <c r="M106" s="157">
        <v>8.3342402672864591</v>
      </c>
    </row>
    <row r="107" spans="1:13" s="80" customFormat="1" x14ac:dyDescent="0.25">
      <c r="A107" s="151">
        <v>48244</v>
      </c>
      <c r="B107" s="152" t="s">
        <v>2667</v>
      </c>
      <c r="C107" s="152" t="s">
        <v>4891</v>
      </c>
      <c r="D107" s="152" t="s">
        <v>3332</v>
      </c>
      <c r="E107" s="152" t="s">
        <v>4892</v>
      </c>
      <c r="F107" s="153">
        <v>2020</v>
      </c>
      <c r="G107" s="154">
        <v>11823685.833333334</v>
      </c>
      <c r="H107" s="154">
        <v>2902209</v>
      </c>
      <c r="I107" s="154">
        <v>8921476.833333334</v>
      </c>
      <c r="J107" s="154">
        <v>20525.299999999996</v>
      </c>
      <c r="K107" s="155">
        <v>0.75454278463505076</v>
      </c>
      <c r="L107" s="156">
        <v>434.65756083142929</v>
      </c>
      <c r="M107" s="157">
        <v>43.465756083142928</v>
      </c>
    </row>
    <row r="108" spans="1:13" s="80" customFormat="1" x14ac:dyDescent="0.25">
      <c r="A108" s="151">
        <v>48244</v>
      </c>
      <c r="B108" s="152" t="s">
        <v>2667</v>
      </c>
      <c r="C108" s="152" t="s">
        <v>4446</v>
      </c>
      <c r="D108" s="152" t="s">
        <v>3332</v>
      </c>
      <c r="E108" s="152" t="s">
        <v>4447</v>
      </c>
      <c r="F108" s="153">
        <v>2020</v>
      </c>
      <c r="G108" s="154">
        <v>8822670</v>
      </c>
      <c r="H108" s="154">
        <v>1540030</v>
      </c>
      <c r="I108" s="154">
        <v>7282640</v>
      </c>
      <c r="J108" s="154">
        <v>13146.400000000003</v>
      </c>
      <c r="K108" s="155">
        <v>0.82544626513289066</v>
      </c>
      <c r="L108" s="156">
        <v>553.96458346011059</v>
      </c>
      <c r="M108" s="157">
        <v>55.396458346011059</v>
      </c>
    </row>
    <row r="109" spans="1:13" s="80" customFormat="1" x14ac:dyDescent="0.25">
      <c r="A109" s="151">
        <v>170</v>
      </c>
      <c r="B109" s="152" t="s">
        <v>5004</v>
      </c>
      <c r="C109" s="152" t="s">
        <v>2833</v>
      </c>
      <c r="D109" s="152" t="s">
        <v>2827</v>
      </c>
      <c r="E109" s="152" t="s">
        <v>2834</v>
      </c>
      <c r="F109" s="153">
        <v>2020</v>
      </c>
      <c r="G109" s="154">
        <v>1266192</v>
      </c>
      <c r="H109" s="154">
        <v>1095064</v>
      </c>
      <c r="I109" s="154">
        <v>171128</v>
      </c>
      <c r="J109" s="154">
        <v>4624.1666666666679</v>
      </c>
      <c r="K109" s="155">
        <v>0.13515169895244955</v>
      </c>
      <c r="L109" s="156">
        <v>37.007316633627674</v>
      </c>
      <c r="M109" s="157">
        <v>3.0839430528023062</v>
      </c>
    </row>
    <row r="110" spans="1:13" s="80" customFormat="1" x14ac:dyDescent="0.25">
      <c r="A110" s="151">
        <v>178</v>
      </c>
      <c r="B110" s="152" t="s">
        <v>98</v>
      </c>
      <c r="C110" s="152" t="s">
        <v>4745</v>
      </c>
      <c r="D110" s="152" t="s">
        <v>2827</v>
      </c>
      <c r="E110" s="152" t="s">
        <v>4746</v>
      </c>
      <c r="F110" s="153">
        <v>2020</v>
      </c>
      <c r="G110" s="154">
        <v>14808074</v>
      </c>
      <c r="H110" s="154">
        <v>10364109</v>
      </c>
      <c r="I110" s="154">
        <v>4443965</v>
      </c>
      <c r="J110" s="154">
        <v>51991.416666666664</v>
      </c>
      <c r="K110" s="155">
        <v>0.30010418640533537</v>
      </c>
      <c r="L110" s="156">
        <v>85.4749742345291</v>
      </c>
      <c r="M110" s="157">
        <v>7.1229145195440919</v>
      </c>
    </row>
    <row r="111" spans="1:13" s="80" customFormat="1" x14ac:dyDescent="0.25">
      <c r="A111" s="151">
        <v>185</v>
      </c>
      <c r="B111" s="152" t="s">
        <v>102</v>
      </c>
      <c r="C111" s="152" t="s">
        <v>2847</v>
      </c>
      <c r="D111" s="152" t="s">
        <v>2827</v>
      </c>
      <c r="E111" s="152" t="s">
        <v>2848</v>
      </c>
      <c r="F111" s="153">
        <v>2020</v>
      </c>
      <c r="G111" s="154">
        <v>1786849</v>
      </c>
      <c r="H111" s="154">
        <v>3673426</v>
      </c>
      <c r="I111" s="154">
        <v>1328240</v>
      </c>
      <c r="J111" s="154">
        <v>30749</v>
      </c>
      <c r="K111" s="155">
        <v>0.26555951556941226</v>
      </c>
      <c r="L111" s="156">
        <v>43.196201502487888</v>
      </c>
      <c r="M111" s="157">
        <v>3.5996834585406572</v>
      </c>
    </row>
    <row r="112" spans="1:13" s="80" customFormat="1" x14ac:dyDescent="0.25">
      <c r="A112" s="151">
        <v>403</v>
      </c>
      <c r="B112" s="152" t="s">
        <v>163</v>
      </c>
      <c r="C112" s="152" t="s">
        <v>2909</v>
      </c>
      <c r="D112" s="152" t="s">
        <v>2827</v>
      </c>
      <c r="E112" s="152" t="s">
        <v>2910</v>
      </c>
      <c r="F112" s="153">
        <v>2020</v>
      </c>
      <c r="G112" s="154">
        <v>9329900</v>
      </c>
      <c r="H112" s="154">
        <v>6120261</v>
      </c>
      <c r="I112" s="154">
        <v>3209639</v>
      </c>
      <c r="J112" s="154">
        <v>50005.333333333336</v>
      </c>
      <c r="K112" s="155">
        <v>0.34401644176250551</v>
      </c>
      <c r="L112" s="156">
        <v>64.185933500426614</v>
      </c>
      <c r="M112" s="157">
        <v>5.3488277917022176</v>
      </c>
    </row>
    <row r="113" spans="1:13" s="80" customFormat="1" x14ac:dyDescent="0.25">
      <c r="A113" s="151">
        <v>1438</v>
      </c>
      <c r="B113" s="152" t="s">
        <v>415</v>
      </c>
      <c r="C113" s="152" t="s">
        <v>4780</v>
      </c>
      <c r="D113" s="152" t="s">
        <v>2827</v>
      </c>
      <c r="E113" s="152" t="s">
        <v>4781</v>
      </c>
      <c r="F113" s="153">
        <v>2020</v>
      </c>
      <c r="G113" s="154">
        <v>505563</v>
      </c>
      <c r="H113" s="154">
        <v>4759595</v>
      </c>
      <c r="I113" s="154">
        <v>2123166</v>
      </c>
      <c r="J113" s="154">
        <v>20175.416666666672</v>
      </c>
      <c r="K113" s="155">
        <v>0.30847591540662245</v>
      </c>
      <c r="L113" s="156">
        <v>105.23529873402033</v>
      </c>
      <c r="M113" s="157">
        <v>8.7696082278350271</v>
      </c>
    </row>
    <row r="114" spans="1:13" s="80" customFormat="1" x14ac:dyDescent="0.25">
      <c r="A114" s="151">
        <v>21525</v>
      </c>
      <c r="B114" s="152" t="s">
        <v>1342</v>
      </c>
      <c r="C114" s="152" t="s">
        <v>3694</v>
      </c>
      <c r="D114" s="152" t="s">
        <v>2827</v>
      </c>
      <c r="E114" s="152" t="s">
        <v>3695</v>
      </c>
      <c r="F114" s="153">
        <v>2020</v>
      </c>
      <c r="G114" s="154">
        <v>1658241</v>
      </c>
      <c r="H114" s="154">
        <v>1306048</v>
      </c>
      <c r="I114" s="154">
        <v>533258</v>
      </c>
      <c r="J114" s="154">
        <v>7368.5555555555557</v>
      </c>
      <c r="K114" s="155">
        <v>0.28992348200897511</v>
      </c>
      <c r="L114" s="156">
        <v>72.369407542560737</v>
      </c>
      <c r="M114" s="157">
        <v>8.0410452825067491</v>
      </c>
    </row>
    <row r="115" spans="1:13" s="80" customFormat="1" x14ac:dyDescent="0.25">
      <c r="A115" s="151">
        <v>22303</v>
      </c>
      <c r="B115" s="152" t="s">
        <v>1508</v>
      </c>
      <c r="C115" s="152" t="s">
        <v>3764</v>
      </c>
      <c r="D115" s="152" t="s">
        <v>2827</v>
      </c>
      <c r="E115" s="152" t="s">
        <v>3765</v>
      </c>
      <c r="F115" s="153">
        <v>2020</v>
      </c>
      <c r="G115" s="154">
        <v>2679283</v>
      </c>
      <c r="H115" s="154">
        <v>2362045</v>
      </c>
      <c r="I115" s="154">
        <v>1401807</v>
      </c>
      <c r="J115" s="154">
        <v>11526.000000000002</v>
      </c>
      <c r="K115" s="155">
        <v>0.3724394582996356</v>
      </c>
      <c r="L115" s="156">
        <v>121.62129099427379</v>
      </c>
      <c r="M115" s="157">
        <v>10.135107582856149</v>
      </c>
    </row>
    <row r="116" spans="1:13" s="80" customFormat="1" x14ac:dyDescent="0.25">
      <c r="A116" s="151">
        <v>41696</v>
      </c>
      <c r="B116" s="152" t="s">
        <v>5147</v>
      </c>
      <c r="C116" s="152" t="s">
        <v>4238</v>
      </c>
      <c r="D116" s="152" t="s">
        <v>2827</v>
      </c>
      <c r="E116" s="152" t="s">
        <v>4239</v>
      </c>
      <c r="F116" s="153">
        <v>2020</v>
      </c>
      <c r="G116" s="154">
        <v>233280</v>
      </c>
      <c r="H116" s="154">
        <v>75619</v>
      </c>
      <c r="I116" s="154">
        <v>157661</v>
      </c>
      <c r="J116" s="154">
        <v>723.72222222222229</v>
      </c>
      <c r="K116" s="155">
        <v>0.67584447873799725</v>
      </c>
      <c r="L116" s="156">
        <v>217.84739387426114</v>
      </c>
      <c r="M116" s="157">
        <v>18.153949489521761</v>
      </c>
    </row>
    <row r="117" spans="1:13" s="80" customFormat="1" x14ac:dyDescent="0.25">
      <c r="A117" s="151">
        <v>1213</v>
      </c>
      <c r="B117" s="152" t="s">
        <v>356</v>
      </c>
      <c r="C117" s="152" t="s">
        <v>3122</v>
      </c>
      <c r="D117" s="152" t="s">
        <v>2827</v>
      </c>
      <c r="E117" s="152" t="s">
        <v>3123</v>
      </c>
      <c r="F117" s="153">
        <v>2020</v>
      </c>
      <c r="G117" s="154">
        <v>12647476</v>
      </c>
      <c r="H117" s="154">
        <v>6825250</v>
      </c>
      <c r="I117" s="154">
        <v>5822226</v>
      </c>
      <c r="J117" s="154">
        <v>46847</v>
      </c>
      <c r="K117" s="155">
        <v>0.46034687079066211</v>
      </c>
      <c r="L117" s="156">
        <v>124.28172561743548</v>
      </c>
      <c r="M117" s="157">
        <v>20.713620936239248</v>
      </c>
    </row>
    <row r="118" spans="1:13" s="80" customFormat="1" x14ac:dyDescent="0.25">
      <c r="A118" s="151">
        <v>23098</v>
      </c>
      <c r="B118" s="152" t="s">
        <v>1746</v>
      </c>
      <c r="C118" s="152" t="s">
        <v>3941</v>
      </c>
      <c r="D118" s="152" t="s">
        <v>2827</v>
      </c>
      <c r="E118" s="152" t="s">
        <v>3942</v>
      </c>
      <c r="F118" s="153">
        <v>2020</v>
      </c>
      <c r="G118" s="154">
        <v>1431028</v>
      </c>
      <c r="H118" s="154">
        <v>749201</v>
      </c>
      <c r="I118" s="154">
        <v>681827</v>
      </c>
      <c r="J118" s="154">
        <v>7435.2</v>
      </c>
      <c r="K118" s="155">
        <v>0.47645958010604966</v>
      </c>
      <c r="L118" s="156">
        <v>91.702576931353562</v>
      </c>
      <c r="M118" s="157">
        <v>15.28376282189226</v>
      </c>
    </row>
    <row r="119" spans="1:13" s="80" customFormat="1" x14ac:dyDescent="0.25">
      <c r="A119" s="151">
        <v>23098</v>
      </c>
      <c r="B119" s="152" t="s">
        <v>1746</v>
      </c>
      <c r="C119" s="152" t="s">
        <v>4284</v>
      </c>
      <c r="D119" s="152" t="s">
        <v>2827</v>
      </c>
      <c r="E119" s="152" t="s">
        <v>4285</v>
      </c>
      <c r="F119" s="153">
        <v>2020</v>
      </c>
      <c r="G119" s="154">
        <v>701237</v>
      </c>
      <c r="H119" s="154">
        <v>413219</v>
      </c>
      <c r="I119" s="154">
        <v>288018</v>
      </c>
      <c r="J119" s="154">
        <v>5420.3333333333339</v>
      </c>
      <c r="K119" s="155">
        <v>0.41072846983259581</v>
      </c>
      <c r="L119" s="156">
        <v>53.1365844659</v>
      </c>
      <c r="M119" s="157">
        <v>8.8560974109833328</v>
      </c>
    </row>
    <row r="120" spans="1:13" s="80" customFormat="1" x14ac:dyDescent="0.25">
      <c r="A120" s="151">
        <v>25515</v>
      </c>
      <c r="B120" s="152" t="s">
        <v>2220</v>
      </c>
      <c r="C120" s="152" t="s">
        <v>4083</v>
      </c>
      <c r="D120" s="152" t="s">
        <v>2827</v>
      </c>
      <c r="E120" s="152" t="s">
        <v>4084</v>
      </c>
      <c r="F120" s="153">
        <v>2020</v>
      </c>
      <c r="G120" s="154">
        <v>1267812</v>
      </c>
      <c r="H120" s="154">
        <v>831739</v>
      </c>
      <c r="I120" s="154">
        <v>436073</v>
      </c>
      <c r="J120" s="154">
        <v>6999.333333333333</v>
      </c>
      <c r="K120" s="155">
        <v>0.3439571482207141</v>
      </c>
      <c r="L120" s="156">
        <v>62.302076388227455</v>
      </c>
      <c r="M120" s="157">
        <v>10.383679398037909</v>
      </c>
    </row>
    <row r="121" spans="1:13" s="80" customFormat="1" x14ac:dyDescent="0.25">
      <c r="A121" s="151">
        <v>860</v>
      </c>
      <c r="B121" s="152" t="s">
        <v>277</v>
      </c>
      <c r="C121" s="152" t="s">
        <v>4351</v>
      </c>
      <c r="D121" s="152" t="s">
        <v>2827</v>
      </c>
      <c r="E121" s="152" t="s">
        <v>4352</v>
      </c>
      <c r="F121" s="153">
        <v>2020</v>
      </c>
      <c r="G121" s="154">
        <v>903220</v>
      </c>
      <c r="H121" s="154">
        <v>444838</v>
      </c>
      <c r="I121" s="154">
        <v>458382</v>
      </c>
      <c r="J121" s="154">
        <v>5018.166666666667</v>
      </c>
      <c r="K121" s="155">
        <v>0.5074976196275548</v>
      </c>
      <c r="L121" s="156">
        <v>91.344514929090963</v>
      </c>
      <c r="M121" s="157">
        <v>7.6120429107575802</v>
      </c>
    </row>
    <row r="122" spans="1:13" s="80" customFormat="1" x14ac:dyDescent="0.25">
      <c r="A122" s="151">
        <v>2154</v>
      </c>
      <c r="B122" s="152" t="s">
        <v>5054</v>
      </c>
      <c r="C122" s="152" t="s">
        <v>3224</v>
      </c>
      <c r="D122" s="152" t="s">
        <v>2827</v>
      </c>
      <c r="E122" s="152" t="s">
        <v>3225</v>
      </c>
      <c r="F122" s="153">
        <v>2020</v>
      </c>
      <c r="G122" s="154">
        <v>1581120</v>
      </c>
      <c r="H122" s="154">
        <v>965646</v>
      </c>
      <c r="I122" s="154">
        <v>615474</v>
      </c>
      <c r="J122" s="154">
        <v>7132.4166666666661</v>
      </c>
      <c r="K122" s="155">
        <v>0.38926457194899816</v>
      </c>
      <c r="L122" s="156">
        <v>86.292490857470014</v>
      </c>
      <c r="M122" s="157">
        <v>7.1910409047891681</v>
      </c>
    </row>
    <row r="123" spans="1:13" s="80" customFormat="1" x14ac:dyDescent="0.25">
      <c r="A123" s="151">
        <v>21872</v>
      </c>
      <c r="B123" s="152" t="s">
        <v>1428</v>
      </c>
      <c r="C123" s="152" t="s">
        <v>4349</v>
      </c>
      <c r="D123" s="152" t="s">
        <v>2827</v>
      </c>
      <c r="E123" s="152" t="s">
        <v>4350</v>
      </c>
      <c r="F123" s="153">
        <v>2020</v>
      </c>
      <c r="G123" s="154">
        <v>1400202</v>
      </c>
      <c r="H123" s="154">
        <v>960650</v>
      </c>
      <c r="I123" s="154">
        <v>439552</v>
      </c>
      <c r="J123" s="154">
        <v>5502.166666666667</v>
      </c>
      <c r="K123" s="155">
        <v>0.31392042005367798</v>
      </c>
      <c r="L123" s="156">
        <v>79.887074788719588</v>
      </c>
      <c r="M123" s="157">
        <v>6.6572562323932987</v>
      </c>
    </row>
    <row r="124" spans="1:13" s="80" customFormat="1" x14ac:dyDescent="0.25">
      <c r="A124" s="151">
        <v>23075</v>
      </c>
      <c r="B124" s="152" t="s">
        <v>1735</v>
      </c>
      <c r="C124" s="152" t="s">
        <v>3931</v>
      </c>
      <c r="D124" s="152" t="s">
        <v>2827</v>
      </c>
      <c r="E124" s="152" t="s">
        <v>3932</v>
      </c>
      <c r="F124" s="153">
        <v>2020</v>
      </c>
      <c r="G124" s="154">
        <v>1008583</v>
      </c>
      <c r="H124" s="154">
        <v>846408</v>
      </c>
      <c r="I124" s="154">
        <v>162175</v>
      </c>
      <c r="J124" s="154">
        <v>2466.4</v>
      </c>
      <c r="K124" s="155">
        <v>0.16079489739565311</v>
      </c>
      <c r="L124" s="156">
        <v>65.753730132987343</v>
      </c>
      <c r="M124" s="157">
        <v>5.4794775110822789</v>
      </c>
    </row>
    <row r="125" spans="1:13" s="80" customFormat="1" x14ac:dyDescent="0.25">
      <c r="A125" s="151">
        <v>25165</v>
      </c>
      <c r="B125" s="152" t="s">
        <v>2199</v>
      </c>
      <c r="C125" s="152" t="s">
        <v>4079</v>
      </c>
      <c r="D125" s="152" t="s">
        <v>2827</v>
      </c>
      <c r="E125" s="152" t="s">
        <v>4080</v>
      </c>
      <c r="F125" s="153">
        <v>2020</v>
      </c>
      <c r="G125" s="154">
        <v>433556</v>
      </c>
      <c r="H125" s="154">
        <v>274346</v>
      </c>
      <c r="I125" s="154">
        <v>159210</v>
      </c>
      <c r="J125" s="154">
        <v>1881.7500000000002</v>
      </c>
      <c r="K125" s="155">
        <v>0.36721899823782855</v>
      </c>
      <c r="L125" s="156">
        <v>84.607413312076517</v>
      </c>
      <c r="M125" s="157">
        <v>7.0506177760063764</v>
      </c>
    </row>
    <row r="126" spans="1:13" s="80" customFormat="1" x14ac:dyDescent="0.25">
      <c r="A126" s="151">
        <v>25938</v>
      </c>
      <c r="B126" s="152" t="s">
        <v>2282</v>
      </c>
      <c r="C126" s="152" t="s">
        <v>4108</v>
      </c>
      <c r="D126" s="152" t="s">
        <v>2827</v>
      </c>
      <c r="E126" s="152" t="s">
        <v>4109</v>
      </c>
      <c r="F126" s="153">
        <v>2020</v>
      </c>
      <c r="G126" s="154">
        <v>176687</v>
      </c>
      <c r="H126" s="154">
        <v>89600</v>
      </c>
      <c r="I126" s="154">
        <v>87087</v>
      </c>
      <c r="J126" s="154">
        <v>613</v>
      </c>
      <c r="K126" s="155">
        <v>0.49288855433619905</v>
      </c>
      <c r="L126" s="156">
        <v>142.0668841761827</v>
      </c>
      <c r="M126" s="157">
        <v>11.838907014681892</v>
      </c>
    </row>
    <row r="127" spans="1:13" s="80" customFormat="1" x14ac:dyDescent="0.25">
      <c r="A127" s="151">
        <v>26169</v>
      </c>
      <c r="B127" s="152" t="s">
        <v>2330</v>
      </c>
      <c r="C127" s="152" t="s">
        <v>4286</v>
      </c>
      <c r="D127" s="152" t="s">
        <v>2827</v>
      </c>
      <c r="E127" s="152" t="s">
        <v>4287</v>
      </c>
      <c r="F127" s="153">
        <v>2020</v>
      </c>
      <c r="G127" s="154">
        <v>1345042</v>
      </c>
      <c r="H127" s="154">
        <v>684415</v>
      </c>
      <c r="I127" s="154">
        <v>660627</v>
      </c>
      <c r="J127" s="154">
        <v>5625.8181818181811</v>
      </c>
      <c r="K127" s="155">
        <v>0.49115715345691807</v>
      </c>
      <c r="L127" s="156">
        <v>117.42771960442118</v>
      </c>
      <c r="M127" s="157">
        <v>10.675247236765562</v>
      </c>
    </row>
    <row r="128" spans="1:13" s="80" customFormat="1" x14ac:dyDescent="0.25">
      <c r="A128" s="151">
        <v>26169</v>
      </c>
      <c r="B128" s="152" t="s">
        <v>2330</v>
      </c>
      <c r="C128" s="152" t="s">
        <v>4863</v>
      </c>
      <c r="D128" s="152" t="s">
        <v>2827</v>
      </c>
      <c r="E128" s="152" t="s">
        <v>4864</v>
      </c>
      <c r="F128" s="153">
        <v>2020</v>
      </c>
      <c r="G128" s="154">
        <v>1447436</v>
      </c>
      <c r="H128" s="154">
        <v>538176</v>
      </c>
      <c r="I128" s="154">
        <v>909260</v>
      </c>
      <c r="J128" s="154">
        <v>4686.181818181818</v>
      </c>
      <c r="K128" s="155">
        <v>0.62818666939332723</v>
      </c>
      <c r="L128" s="156">
        <v>194.03003026305581</v>
      </c>
      <c r="M128" s="157">
        <v>17.639093660277801</v>
      </c>
    </row>
    <row r="129" spans="1:13" s="80" customFormat="1" x14ac:dyDescent="0.25">
      <c r="A129" s="151">
        <v>41340</v>
      </c>
      <c r="B129" s="152" t="s">
        <v>2594</v>
      </c>
      <c r="C129" s="152" t="s">
        <v>2847</v>
      </c>
      <c r="D129" s="152" t="s">
        <v>2827</v>
      </c>
      <c r="E129" s="152" t="s">
        <v>2848</v>
      </c>
      <c r="F129" s="153">
        <v>2020</v>
      </c>
      <c r="G129" s="154">
        <v>327819</v>
      </c>
      <c r="H129" s="154">
        <v>246325</v>
      </c>
      <c r="I129" s="154">
        <v>81494</v>
      </c>
      <c r="J129" s="154">
        <v>4987.5833333333339</v>
      </c>
      <c r="K129" s="155">
        <v>0.24859449879354156</v>
      </c>
      <c r="L129" s="156">
        <v>16.339376117358103</v>
      </c>
      <c r="M129" s="157">
        <v>1.3616146764465087</v>
      </c>
    </row>
    <row r="130" spans="1:13" s="80" customFormat="1" x14ac:dyDescent="0.25">
      <c r="A130" s="151">
        <v>2206</v>
      </c>
      <c r="B130" s="152" t="s">
        <v>5057</v>
      </c>
      <c r="C130" s="152" t="s">
        <v>4688</v>
      </c>
      <c r="D130" s="152" t="s">
        <v>3451</v>
      </c>
      <c r="E130" s="152" t="s">
        <v>4689</v>
      </c>
      <c r="F130" s="153">
        <v>2020</v>
      </c>
      <c r="G130" s="154">
        <v>1823550</v>
      </c>
      <c r="H130" s="154">
        <v>1193058</v>
      </c>
      <c r="I130" s="154">
        <v>630492</v>
      </c>
      <c r="J130" s="154">
        <v>9696.1666666666661</v>
      </c>
      <c r="K130" s="155">
        <v>0.34574977379287652</v>
      </c>
      <c r="L130" s="156">
        <v>65.024872372243337</v>
      </c>
      <c r="M130" s="157">
        <v>5.4187393643536117</v>
      </c>
    </row>
    <row r="131" spans="1:13" s="80" customFormat="1" x14ac:dyDescent="0.25">
      <c r="A131" s="151">
        <v>216</v>
      </c>
      <c r="B131" s="152" t="s">
        <v>115</v>
      </c>
      <c r="C131" s="152" t="s">
        <v>4326</v>
      </c>
      <c r="D131" s="152" t="s">
        <v>2856</v>
      </c>
      <c r="E131" s="152" t="s">
        <v>4327</v>
      </c>
      <c r="F131" s="153">
        <v>2020</v>
      </c>
      <c r="G131" s="154">
        <v>5584351</v>
      </c>
      <c r="H131" s="154">
        <v>2326448</v>
      </c>
      <c r="I131" s="154">
        <v>3257903</v>
      </c>
      <c r="J131" s="154">
        <v>5954.2292159646631</v>
      </c>
      <c r="K131" s="155">
        <v>0.58339867963170655</v>
      </c>
      <c r="L131" s="156">
        <v>547.15780696934041</v>
      </c>
      <c r="M131" s="157">
        <v>45.596483914111701</v>
      </c>
    </row>
    <row r="132" spans="1:13" s="80" customFormat="1" x14ac:dyDescent="0.25">
      <c r="A132" s="151">
        <v>571</v>
      </c>
      <c r="B132" s="152" t="s">
        <v>188</v>
      </c>
      <c r="C132" s="152" t="s">
        <v>2934</v>
      </c>
      <c r="D132" s="152" t="s">
        <v>2856</v>
      </c>
      <c r="E132" s="152" t="s">
        <v>2935</v>
      </c>
      <c r="F132" s="153">
        <v>2020</v>
      </c>
      <c r="G132" s="154">
        <v>2222536</v>
      </c>
      <c r="H132" s="154">
        <v>1135909</v>
      </c>
      <c r="I132" s="154">
        <v>1086627</v>
      </c>
      <c r="J132" s="154">
        <v>6317.9166666666661</v>
      </c>
      <c r="K132" s="155">
        <v>0.4889131154680959</v>
      </c>
      <c r="L132" s="156">
        <v>171.99134735870211</v>
      </c>
      <c r="M132" s="157">
        <v>14.332612279891842</v>
      </c>
    </row>
    <row r="133" spans="1:13" s="80" customFormat="1" x14ac:dyDescent="0.25">
      <c r="A133" s="151">
        <v>2092</v>
      </c>
      <c r="B133" s="152" t="s">
        <v>501</v>
      </c>
      <c r="C133" s="152" t="s">
        <v>4407</v>
      </c>
      <c r="D133" s="152" t="s">
        <v>2856</v>
      </c>
      <c r="E133" s="152" t="s">
        <v>4408</v>
      </c>
      <c r="F133" s="153">
        <v>2020</v>
      </c>
      <c r="G133" s="154">
        <v>45618271</v>
      </c>
      <c r="H133" s="154">
        <v>20836070</v>
      </c>
      <c r="I133" s="154">
        <v>24782201</v>
      </c>
      <c r="J133" s="154">
        <v>118283.83333333333</v>
      </c>
      <c r="K133" s="155">
        <v>0.54325165019954391</v>
      </c>
      <c r="L133" s="156">
        <v>209.51469276584714</v>
      </c>
      <c r="M133" s="157">
        <v>17.459557730487262</v>
      </c>
    </row>
    <row r="134" spans="1:13" s="80" customFormat="1" x14ac:dyDescent="0.25">
      <c r="A134" s="151">
        <v>21886</v>
      </c>
      <c r="B134" s="152" t="s">
        <v>1432</v>
      </c>
      <c r="C134" s="152" t="s">
        <v>2855</v>
      </c>
      <c r="D134" s="152" t="s">
        <v>2856</v>
      </c>
      <c r="E134" s="152" t="s">
        <v>2857</v>
      </c>
      <c r="F134" s="153">
        <v>2020</v>
      </c>
      <c r="G134" s="154">
        <v>3690244</v>
      </c>
      <c r="H134" s="154">
        <v>949814</v>
      </c>
      <c r="I134" s="154">
        <v>2740430</v>
      </c>
      <c r="J134" s="154">
        <v>4278.5000000000009</v>
      </c>
      <c r="K134" s="155">
        <v>0.74261485148407536</v>
      </c>
      <c r="L134" s="156">
        <v>640.51186163374996</v>
      </c>
      <c r="M134" s="157">
        <v>53.375988469479161</v>
      </c>
    </row>
    <row r="135" spans="1:13" s="80" customFormat="1" x14ac:dyDescent="0.25">
      <c r="A135" s="151">
        <v>22646</v>
      </c>
      <c r="B135" s="152" t="s">
        <v>1618</v>
      </c>
      <c r="C135" s="152" t="s">
        <v>3822</v>
      </c>
      <c r="D135" s="152" t="s">
        <v>2856</v>
      </c>
      <c r="E135" s="152" t="s">
        <v>3823</v>
      </c>
      <c r="F135" s="153">
        <v>2020</v>
      </c>
      <c r="G135" s="154">
        <v>1225475.1666666667</v>
      </c>
      <c r="H135" s="154">
        <v>737076</v>
      </c>
      <c r="I135" s="154">
        <v>488399.16666666674</v>
      </c>
      <c r="J135" s="154">
        <v>3226.4785714285713</v>
      </c>
      <c r="K135" s="155">
        <v>0.39853860767748461</v>
      </c>
      <c r="L135" s="156">
        <v>151.37220218711099</v>
      </c>
      <c r="M135" s="157">
        <v>13.761109289737362</v>
      </c>
    </row>
    <row r="136" spans="1:13" s="80" customFormat="1" x14ac:dyDescent="0.25">
      <c r="A136" s="151">
        <v>711</v>
      </c>
      <c r="B136" s="152" t="s">
        <v>227</v>
      </c>
      <c r="C136" s="152" t="s">
        <v>2986</v>
      </c>
      <c r="D136" s="152" t="s">
        <v>2856</v>
      </c>
      <c r="E136" s="152" t="s">
        <v>2987</v>
      </c>
      <c r="F136" s="153">
        <v>2020</v>
      </c>
      <c r="G136" s="154">
        <v>765446</v>
      </c>
      <c r="H136" s="154">
        <v>444921</v>
      </c>
      <c r="I136" s="154">
        <v>320525</v>
      </c>
      <c r="J136" s="154">
        <v>3094.7500000000005</v>
      </c>
      <c r="K136" s="155">
        <v>0.41874279831627575</v>
      </c>
      <c r="L136" s="156">
        <v>103.57056305032715</v>
      </c>
      <c r="M136" s="157">
        <v>8.6308802541939293</v>
      </c>
    </row>
    <row r="137" spans="1:13" s="80" customFormat="1" x14ac:dyDescent="0.25">
      <c r="A137" s="151">
        <v>1164</v>
      </c>
      <c r="B137" s="152" t="s">
        <v>347</v>
      </c>
      <c r="C137" s="152" t="s">
        <v>4525</v>
      </c>
      <c r="D137" s="152" t="s">
        <v>2856</v>
      </c>
      <c r="E137" s="152" t="s">
        <v>4526</v>
      </c>
      <c r="F137" s="153">
        <v>2020</v>
      </c>
      <c r="G137" s="154">
        <v>7737447</v>
      </c>
      <c r="H137" s="154">
        <v>5278746</v>
      </c>
      <c r="I137" s="154">
        <v>2458701</v>
      </c>
      <c r="J137" s="154">
        <v>26457.818181818184</v>
      </c>
      <c r="K137" s="155">
        <v>0.31776644156657874</v>
      </c>
      <c r="L137" s="156">
        <v>92.929091246443733</v>
      </c>
      <c r="M137" s="157">
        <v>7.7440909372036444</v>
      </c>
    </row>
    <row r="138" spans="1:13" s="80" customFormat="1" x14ac:dyDescent="0.25">
      <c r="A138" s="151">
        <v>1211</v>
      </c>
      <c r="B138" s="152" t="s">
        <v>355</v>
      </c>
      <c r="C138" s="152" t="s">
        <v>3120</v>
      </c>
      <c r="D138" s="152" t="s">
        <v>2856</v>
      </c>
      <c r="E138" s="152" t="s">
        <v>3121</v>
      </c>
      <c r="F138" s="153">
        <v>2020</v>
      </c>
      <c r="G138" s="154">
        <v>2650552</v>
      </c>
      <c r="H138" s="154">
        <v>1681866</v>
      </c>
      <c r="I138" s="154">
        <v>968686</v>
      </c>
      <c r="J138" s="154">
        <v>8277.8333333333321</v>
      </c>
      <c r="K138" s="155">
        <v>0.36546575958517319</v>
      </c>
      <c r="L138" s="156">
        <v>117.02168441822541</v>
      </c>
      <c r="M138" s="157">
        <v>9.7518070348521171</v>
      </c>
    </row>
    <row r="139" spans="1:13" s="80" customFormat="1" x14ac:dyDescent="0.25">
      <c r="A139" s="151">
        <v>20526</v>
      </c>
      <c r="B139" s="152" t="s">
        <v>1065</v>
      </c>
      <c r="C139" s="152" t="s">
        <v>3604</v>
      </c>
      <c r="D139" s="152" t="s">
        <v>2856</v>
      </c>
      <c r="E139" s="152" t="s">
        <v>3605</v>
      </c>
      <c r="F139" s="153">
        <v>2020</v>
      </c>
      <c r="G139" s="154">
        <v>424332</v>
      </c>
      <c r="H139" s="154">
        <v>157898</v>
      </c>
      <c r="I139" s="154">
        <v>266434</v>
      </c>
      <c r="J139" s="154">
        <v>1000.5833333333334</v>
      </c>
      <c r="K139" s="155">
        <v>0.62789042542160389</v>
      </c>
      <c r="L139" s="156">
        <v>266.27867077538104</v>
      </c>
      <c r="M139" s="157">
        <v>22.189889231281754</v>
      </c>
    </row>
    <row r="140" spans="1:13" s="80" customFormat="1" x14ac:dyDescent="0.25">
      <c r="A140" s="151">
        <v>20526</v>
      </c>
      <c r="B140" s="152" t="s">
        <v>1065</v>
      </c>
      <c r="C140" s="152" t="s">
        <v>4562</v>
      </c>
      <c r="D140" s="152" t="s">
        <v>2856</v>
      </c>
      <c r="E140" s="152" t="s">
        <v>3071</v>
      </c>
      <c r="F140" s="153">
        <v>2020</v>
      </c>
      <c r="G140" s="154">
        <v>223044</v>
      </c>
      <c r="H140" s="154">
        <v>135886</v>
      </c>
      <c r="I140" s="154">
        <v>87158</v>
      </c>
      <c r="J140" s="154">
        <v>1051.6666666666665</v>
      </c>
      <c r="K140" s="155">
        <v>0.39076594752604865</v>
      </c>
      <c r="L140" s="156">
        <v>82.87606973058638</v>
      </c>
      <c r="M140" s="157">
        <v>6.906339144215532</v>
      </c>
    </row>
    <row r="141" spans="1:13" s="80" customFormat="1" x14ac:dyDescent="0.25">
      <c r="A141" s="151">
        <v>20526</v>
      </c>
      <c r="B141" s="152" t="s">
        <v>1065</v>
      </c>
      <c r="C141" s="152" t="s">
        <v>3606</v>
      </c>
      <c r="D141" s="152" t="s">
        <v>2856</v>
      </c>
      <c r="E141" s="152" t="s">
        <v>3607</v>
      </c>
      <c r="F141" s="153">
        <v>2020</v>
      </c>
      <c r="G141" s="154">
        <v>561913</v>
      </c>
      <c r="H141" s="154">
        <v>387586</v>
      </c>
      <c r="I141" s="154">
        <v>174327</v>
      </c>
      <c r="J141" s="154">
        <v>1767.75</v>
      </c>
      <c r="K141" s="155">
        <v>0.31023841769099486</v>
      </c>
      <c r="L141" s="156">
        <v>98.615188799321174</v>
      </c>
      <c r="M141" s="157">
        <v>8.2179323999434306</v>
      </c>
    </row>
    <row r="142" spans="1:13" s="80" customFormat="1" x14ac:dyDescent="0.25">
      <c r="A142" s="151">
        <v>3137</v>
      </c>
      <c r="B142" s="152" t="s">
        <v>823</v>
      </c>
      <c r="C142" s="152" t="s">
        <v>4812</v>
      </c>
      <c r="D142" s="152" t="s">
        <v>3572</v>
      </c>
      <c r="E142" s="152" t="s">
        <v>4813</v>
      </c>
      <c r="F142" s="153">
        <v>2020</v>
      </c>
      <c r="G142" s="154">
        <v>20046408</v>
      </c>
      <c r="H142" s="154">
        <v>5290289</v>
      </c>
      <c r="I142" s="154">
        <v>14756119</v>
      </c>
      <c r="J142" s="154">
        <v>33738.083333333328</v>
      </c>
      <c r="K142" s="155">
        <v>0.73609790841331779</v>
      </c>
      <c r="L142" s="156">
        <v>437.37277112659535</v>
      </c>
      <c r="M142" s="157">
        <v>36.447730927216277</v>
      </c>
    </row>
    <row r="143" spans="1:13" s="80" customFormat="1" x14ac:dyDescent="0.25">
      <c r="A143" s="151">
        <v>2989</v>
      </c>
      <c r="B143" s="152" t="s">
        <v>783</v>
      </c>
      <c r="C143" s="152" t="s">
        <v>3407</v>
      </c>
      <c r="D143" s="152" t="s">
        <v>2859</v>
      </c>
      <c r="E143" s="152" t="s">
        <v>3408</v>
      </c>
      <c r="F143" s="153">
        <v>2020</v>
      </c>
      <c r="G143" s="154">
        <v>12409517</v>
      </c>
      <c r="H143" s="154">
        <v>4113424</v>
      </c>
      <c r="I143" s="154">
        <v>7516093</v>
      </c>
      <c r="J143" s="154">
        <v>18302.583333333336</v>
      </c>
      <c r="K143" s="155">
        <v>0.60567167924424459</v>
      </c>
      <c r="L143" s="156">
        <v>410.65749370535121</v>
      </c>
      <c r="M143" s="157">
        <v>34.22145780877927</v>
      </c>
    </row>
    <row r="144" spans="1:13" s="80" customFormat="1" x14ac:dyDescent="0.25">
      <c r="A144" s="151">
        <v>680</v>
      </c>
      <c r="B144" s="152" t="s">
        <v>219</v>
      </c>
      <c r="C144" s="152" t="s">
        <v>4328</v>
      </c>
      <c r="D144" s="152" t="s">
        <v>2862</v>
      </c>
      <c r="E144" s="152" t="s">
        <v>4329</v>
      </c>
      <c r="F144" s="153">
        <v>2020</v>
      </c>
      <c r="G144" s="154">
        <v>32702975</v>
      </c>
      <c r="H144" s="154">
        <v>14813295</v>
      </c>
      <c r="I144" s="154">
        <v>17889680</v>
      </c>
      <c r="J144" s="154">
        <v>129705.70238095238</v>
      </c>
      <c r="K144" s="155">
        <v>0.54703524679329629</v>
      </c>
      <c r="L144" s="156">
        <v>137.92516189810283</v>
      </c>
      <c r="M144" s="157">
        <v>11.493763491508568</v>
      </c>
    </row>
    <row r="145" spans="1:13" s="80" customFormat="1" x14ac:dyDescent="0.25">
      <c r="A145" s="151">
        <v>22566</v>
      </c>
      <c r="B145" s="152" t="s">
        <v>1598</v>
      </c>
      <c r="C145" s="152" t="s">
        <v>3813</v>
      </c>
      <c r="D145" s="152" t="s">
        <v>2862</v>
      </c>
      <c r="E145" s="152" t="s">
        <v>3814</v>
      </c>
      <c r="F145" s="153">
        <v>2020</v>
      </c>
      <c r="G145" s="154">
        <v>1207730</v>
      </c>
      <c r="H145" s="154">
        <v>523651</v>
      </c>
      <c r="I145" s="154">
        <v>684079</v>
      </c>
      <c r="J145" s="154">
        <v>3154</v>
      </c>
      <c r="K145" s="155">
        <v>0.56641716277644838</v>
      </c>
      <c r="L145" s="156">
        <v>216.89251743817374</v>
      </c>
      <c r="M145" s="157">
        <v>18.074376453181145</v>
      </c>
    </row>
    <row r="146" spans="1:13" s="80" customFormat="1" x14ac:dyDescent="0.25">
      <c r="A146" s="151">
        <v>995</v>
      </c>
      <c r="B146" s="152" t="s">
        <v>312</v>
      </c>
      <c r="C146" s="152" t="s">
        <v>3078</v>
      </c>
      <c r="D146" s="152" t="s">
        <v>2862</v>
      </c>
      <c r="E146" s="152" t="s">
        <v>3079</v>
      </c>
      <c r="F146" s="153">
        <v>2020</v>
      </c>
      <c r="G146" s="154">
        <v>2700778</v>
      </c>
      <c r="H146" s="154">
        <v>1084601</v>
      </c>
      <c r="I146" s="154">
        <v>1616177</v>
      </c>
      <c r="J146" s="154">
        <v>6556.2166666666681</v>
      </c>
      <c r="K146" s="155">
        <v>0.5984116428673516</v>
      </c>
      <c r="L146" s="156">
        <v>246.51061460750986</v>
      </c>
      <c r="M146" s="157">
        <v>20.542551217292488</v>
      </c>
    </row>
    <row r="147" spans="1:13" s="80" customFormat="1" x14ac:dyDescent="0.25">
      <c r="A147" s="151">
        <v>20013</v>
      </c>
      <c r="B147" s="152" t="s">
        <v>922</v>
      </c>
      <c r="C147" s="152" t="s">
        <v>3461</v>
      </c>
      <c r="D147" s="152" t="s">
        <v>2862</v>
      </c>
      <c r="E147" s="152" t="s">
        <v>3462</v>
      </c>
      <c r="F147" s="153">
        <v>2020</v>
      </c>
      <c r="G147" s="154">
        <v>5389436</v>
      </c>
      <c r="H147" s="154">
        <v>349384</v>
      </c>
      <c r="I147" s="154">
        <v>1812951</v>
      </c>
      <c r="J147" s="154">
        <v>2216.3333333333335</v>
      </c>
      <c r="K147" s="155">
        <v>0.33638974467829286</v>
      </c>
      <c r="L147" s="156">
        <v>817.99563844187094</v>
      </c>
      <c r="M147" s="157">
        <v>68.16630320348925</v>
      </c>
    </row>
    <row r="148" spans="1:13" s="80" customFormat="1" x14ac:dyDescent="0.25">
      <c r="A148" s="151">
        <v>20013</v>
      </c>
      <c r="B148" s="152" t="s">
        <v>922</v>
      </c>
      <c r="C148" s="152" t="s">
        <v>3477</v>
      </c>
      <c r="D148" s="152" t="s">
        <v>2862</v>
      </c>
      <c r="E148" s="152" t="s">
        <v>3478</v>
      </c>
      <c r="F148" s="153">
        <v>2020</v>
      </c>
      <c r="G148" s="154">
        <v>650046</v>
      </c>
      <c r="H148" s="154">
        <v>133138</v>
      </c>
      <c r="I148" s="154">
        <v>516908</v>
      </c>
      <c r="J148" s="154">
        <v>588.08333333333337</v>
      </c>
      <c r="K148" s="155">
        <v>0.79518680216476989</v>
      </c>
      <c r="L148" s="156">
        <v>878.97066742241736</v>
      </c>
      <c r="M148" s="157">
        <v>73.247555618534776</v>
      </c>
    </row>
    <row r="149" spans="1:13" s="80" customFormat="1" x14ac:dyDescent="0.25">
      <c r="A149" s="151">
        <v>20013</v>
      </c>
      <c r="B149" s="152" t="s">
        <v>922</v>
      </c>
      <c r="C149" s="152" t="s">
        <v>3473</v>
      </c>
      <c r="D149" s="152" t="s">
        <v>2862</v>
      </c>
      <c r="E149" s="152" t="s">
        <v>3474</v>
      </c>
      <c r="F149" s="153">
        <v>2020</v>
      </c>
      <c r="G149" s="154">
        <v>423111</v>
      </c>
      <c r="H149" s="154">
        <v>311783</v>
      </c>
      <c r="I149" s="154">
        <v>111328</v>
      </c>
      <c r="J149" s="154">
        <v>2736.833333333333</v>
      </c>
      <c r="K149" s="155">
        <v>0.26311771615486246</v>
      </c>
      <c r="L149" s="156">
        <v>40.67766883868218</v>
      </c>
      <c r="M149" s="157">
        <v>3.3898057365568484</v>
      </c>
    </row>
    <row r="150" spans="1:13" s="80" customFormat="1" x14ac:dyDescent="0.25">
      <c r="A150" s="151">
        <v>20013</v>
      </c>
      <c r="B150" s="152" t="s">
        <v>922</v>
      </c>
      <c r="C150" s="152" t="s">
        <v>3469</v>
      </c>
      <c r="D150" s="152" t="s">
        <v>2862</v>
      </c>
      <c r="E150" s="152" t="s">
        <v>3470</v>
      </c>
      <c r="F150" s="153">
        <v>2020</v>
      </c>
      <c r="G150" s="154">
        <v>91380</v>
      </c>
      <c r="H150" s="154">
        <v>84451</v>
      </c>
      <c r="I150" s="154">
        <v>6929</v>
      </c>
      <c r="J150" s="154">
        <v>1139.9166666666667</v>
      </c>
      <c r="K150" s="155">
        <v>7.5826220179470341E-2</v>
      </c>
      <c r="L150" s="156">
        <v>6.078514511294685</v>
      </c>
      <c r="M150" s="157">
        <v>0.50654287594122371</v>
      </c>
    </row>
    <row r="151" spans="1:13" s="80" customFormat="1" x14ac:dyDescent="0.25">
      <c r="A151" s="151">
        <v>20013</v>
      </c>
      <c r="B151" s="152" t="s">
        <v>922</v>
      </c>
      <c r="C151" s="152" t="s">
        <v>4497</v>
      </c>
      <c r="D151" s="152" t="s">
        <v>2862</v>
      </c>
      <c r="E151" s="152" t="s">
        <v>3652</v>
      </c>
      <c r="F151" s="153">
        <v>2020</v>
      </c>
      <c r="G151" s="154">
        <v>765908.33333333337</v>
      </c>
      <c r="H151" s="154">
        <v>514756</v>
      </c>
      <c r="I151" s="154">
        <v>251152.33333333337</v>
      </c>
      <c r="J151" s="154">
        <v>3247.1000000000004</v>
      </c>
      <c r="K151" s="155">
        <v>0.32791435006364994</v>
      </c>
      <c r="L151" s="156">
        <v>77.34665804358761</v>
      </c>
      <c r="M151" s="157">
        <v>7.7346658043587606</v>
      </c>
    </row>
    <row r="152" spans="1:13" s="80" customFormat="1" x14ac:dyDescent="0.25">
      <c r="A152" s="151">
        <v>20013</v>
      </c>
      <c r="B152" s="152" t="s">
        <v>922</v>
      </c>
      <c r="C152" s="152" t="s">
        <v>3475</v>
      </c>
      <c r="D152" s="152" t="s">
        <v>2862</v>
      </c>
      <c r="E152" s="152" t="s">
        <v>3476</v>
      </c>
      <c r="F152" s="153">
        <v>2020</v>
      </c>
      <c r="G152" s="154">
        <v>364098</v>
      </c>
      <c r="H152" s="154">
        <v>171696</v>
      </c>
      <c r="I152" s="154">
        <v>192402</v>
      </c>
      <c r="J152" s="154">
        <v>1504.8333333333335</v>
      </c>
      <c r="K152" s="155">
        <v>0.52843465220902064</v>
      </c>
      <c r="L152" s="156">
        <v>127.85601949274559</v>
      </c>
      <c r="M152" s="157">
        <v>10.654668291062132</v>
      </c>
    </row>
    <row r="153" spans="1:13" s="80" customFormat="1" x14ac:dyDescent="0.25">
      <c r="A153" s="151">
        <v>20013</v>
      </c>
      <c r="B153" s="152" t="s">
        <v>922</v>
      </c>
      <c r="C153" s="152" t="s">
        <v>3465</v>
      </c>
      <c r="D153" s="152" t="s">
        <v>2862</v>
      </c>
      <c r="E153" s="152" t="s">
        <v>3466</v>
      </c>
      <c r="F153" s="153">
        <v>2020</v>
      </c>
      <c r="G153" s="154">
        <v>216810</v>
      </c>
      <c r="H153" s="154">
        <v>132285</v>
      </c>
      <c r="I153" s="154">
        <v>84525</v>
      </c>
      <c r="J153" s="154">
        <v>676.33333333333348</v>
      </c>
      <c r="K153" s="155">
        <v>0.38985747889857481</v>
      </c>
      <c r="L153" s="156">
        <v>124.97535731887626</v>
      </c>
      <c r="M153" s="157">
        <v>10.414613109906355</v>
      </c>
    </row>
    <row r="154" spans="1:13" s="80" customFormat="1" x14ac:dyDescent="0.25">
      <c r="A154" s="151">
        <v>20013</v>
      </c>
      <c r="B154" s="152" t="s">
        <v>922</v>
      </c>
      <c r="C154" s="152" t="s">
        <v>3457</v>
      </c>
      <c r="D154" s="152" t="s">
        <v>2862</v>
      </c>
      <c r="E154" s="152" t="s">
        <v>3458</v>
      </c>
      <c r="F154" s="153">
        <v>2020</v>
      </c>
      <c r="G154" s="154">
        <v>1300860</v>
      </c>
      <c r="H154" s="154">
        <v>789517</v>
      </c>
      <c r="I154" s="154">
        <v>511343</v>
      </c>
      <c r="J154" s="154">
        <v>4684.166666666667</v>
      </c>
      <c r="K154" s="155">
        <v>0.39308073120858511</v>
      </c>
      <c r="L154" s="156">
        <v>109.16413449564133</v>
      </c>
      <c r="M154" s="157">
        <v>9.0970112079701106</v>
      </c>
    </row>
    <row r="155" spans="1:13" s="80" customFormat="1" x14ac:dyDescent="0.25">
      <c r="A155" s="151">
        <v>20013</v>
      </c>
      <c r="B155" s="152" t="s">
        <v>922</v>
      </c>
      <c r="C155" s="152" t="s">
        <v>3459</v>
      </c>
      <c r="D155" s="152" t="s">
        <v>2862</v>
      </c>
      <c r="E155" s="152" t="s">
        <v>3460</v>
      </c>
      <c r="F155" s="153">
        <v>2020</v>
      </c>
      <c r="G155" s="154">
        <v>378432</v>
      </c>
      <c r="H155" s="154">
        <v>93125</v>
      </c>
      <c r="I155" s="154">
        <v>285307</v>
      </c>
      <c r="J155" s="154">
        <v>529.16666666666674</v>
      </c>
      <c r="K155" s="155">
        <v>0.75391880179266024</v>
      </c>
      <c r="L155" s="156">
        <v>539.16283464566925</v>
      </c>
      <c r="M155" s="157">
        <v>44.930236220472437</v>
      </c>
    </row>
    <row r="156" spans="1:13" s="80" customFormat="1" x14ac:dyDescent="0.25">
      <c r="A156" s="151">
        <v>260</v>
      </c>
      <c r="B156" s="152" t="s">
        <v>123</v>
      </c>
      <c r="C156" s="159" t="s">
        <v>4543</v>
      </c>
      <c r="D156" s="152" t="s">
        <v>2870</v>
      </c>
      <c r="E156" s="152" t="s">
        <v>4544</v>
      </c>
      <c r="F156" s="153">
        <v>2020</v>
      </c>
      <c r="G156" s="154">
        <v>20741248</v>
      </c>
      <c r="H156" s="154">
        <v>13327877</v>
      </c>
      <c r="I156" s="154">
        <v>7413371</v>
      </c>
      <c r="J156" s="154">
        <v>96843.083333333358</v>
      </c>
      <c r="K156" s="155">
        <v>0.35742164598774384</v>
      </c>
      <c r="L156" s="156">
        <v>76.550340456253522</v>
      </c>
      <c r="M156" s="157">
        <v>6.3791950380211269</v>
      </c>
    </row>
    <row r="157" spans="1:13" s="80" customFormat="1" x14ac:dyDescent="0.25">
      <c r="A157" s="151">
        <v>902</v>
      </c>
      <c r="B157" s="152" t="s">
        <v>290</v>
      </c>
      <c r="C157" s="152" t="s">
        <v>4389</v>
      </c>
      <c r="D157" s="152" t="s">
        <v>2870</v>
      </c>
      <c r="E157" s="152" t="s">
        <v>4390</v>
      </c>
      <c r="F157" s="153">
        <v>2020</v>
      </c>
      <c r="G157" s="154">
        <v>5802770</v>
      </c>
      <c r="H157" s="154">
        <v>3684375</v>
      </c>
      <c r="I157" s="154">
        <v>2118395</v>
      </c>
      <c r="J157" s="154">
        <v>24820.749999999996</v>
      </c>
      <c r="K157" s="155">
        <v>0.36506616667557046</v>
      </c>
      <c r="L157" s="156">
        <v>85.347743319601562</v>
      </c>
      <c r="M157" s="157">
        <v>7.1123119433001305</v>
      </c>
    </row>
    <row r="158" spans="1:13" s="80" customFormat="1" x14ac:dyDescent="0.25">
      <c r="A158" s="151">
        <v>25653</v>
      </c>
      <c r="B158" s="152" t="s">
        <v>2237</v>
      </c>
      <c r="C158" s="152" t="s">
        <v>4093</v>
      </c>
      <c r="D158" s="152" t="s">
        <v>2870</v>
      </c>
      <c r="E158" s="152" t="s">
        <v>4094</v>
      </c>
      <c r="F158" s="153">
        <v>2020</v>
      </c>
      <c r="G158" s="154">
        <v>276182</v>
      </c>
      <c r="H158" s="154">
        <v>78756</v>
      </c>
      <c r="I158" s="154">
        <v>197426</v>
      </c>
      <c r="J158" s="154">
        <v>601</v>
      </c>
      <c r="K158" s="155">
        <v>0.71484021406174192</v>
      </c>
      <c r="L158" s="156">
        <v>328.49584026622296</v>
      </c>
      <c r="M158" s="157">
        <v>27.374653355518578</v>
      </c>
    </row>
    <row r="159" spans="1:13" s="80" customFormat="1" x14ac:dyDescent="0.25">
      <c r="A159" s="151">
        <v>328</v>
      </c>
      <c r="B159" s="152" t="s">
        <v>5008</v>
      </c>
      <c r="C159" s="152" t="s">
        <v>2880</v>
      </c>
      <c r="D159" s="152" t="s">
        <v>2876</v>
      </c>
      <c r="E159" s="152" t="s">
        <v>2881</v>
      </c>
      <c r="F159" s="153">
        <v>2020</v>
      </c>
      <c r="G159" s="154">
        <v>2320991.75</v>
      </c>
      <c r="H159" s="154">
        <v>1056851</v>
      </c>
      <c r="I159" s="154">
        <v>1264140.75</v>
      </c>
      <c r="J159" s="154">
        <v>4839.9090909090919</v>
      </c>
      <c r="K159" s="155">
        <v>0.54465542585405569</v>
      </c>
      <c r="L159" s="156">
        <v>261.19101128871688</v>
      </c>
      <c r="M159" s="157">
        <v>23.744637389883351</v>
      </c>
    </row>
    <row r="160" spans="1:13" s="80" customFormat="1" x14ac:dyDescent="0.25">
      <c r="A160" s="151">
        <v>738</v>
      </c>
      <c r="B160" s="152" t="s">
        <v>238</v>
      </c>
      <c r="C160" s="152" t="s">
        <v>3003</v>
      </c>
      <c r="D160" s="152" t="s">
        <v>2876</v>
      </c>
      <c r="E160" s="152" t="s">
        <v>3004</v>
      </c>
      <c r="F160" s="153">
        <v>2020</v>
      </c>
      <c r="G160" s="154">
        <v>7177509</v>
      </c>
      <c r="H160" s="154">
        <v>4996115</v>
      </c>
      <c r="I160" s="154">
        <v>2181394</v>
      </c>
      <c r="J160" s="154">
        <v>34019.888888888891</v>
      </c>
      <c r="K160" s="155">
        <v>0.30392076136720969</v>
      </c>
      <c r="L160" s="156">
        <v>64.121138288386859</v>
      </c>
      <c r="M160" s="157">
        <v>5.343428190698905</v>
      </c>
    </row>
    <row r="161" spans="1:13" s="80" customFormat="1" x14ac:dyDescent="0.25">
      <c r="A161" s="151">
        <v>739</v>
      </c>
      <c r="B161" s="152" t="s">
        <v>239</v>
      </c>
      <c r="C161" s="152" t="s">
        <v>3005</v>
      </c>
      <c r="D161" s="152" t="s">
        <v>2876</v>
      </c>
      <c r="E161" s="152" t="s">
        <v>3006</v>
      </c>
      <c r="F161" s="153">
        <v>2020</v>
      </c>
      <c r="G161" s="154">
        <v>3556161</v>
      </c>
      <c r="H161" s="154">
        <v>2070180</v>
      </c>
      <c r="I161" s="154">
        <v>1485981</v>
      </c>
      <c r="J161" s="154">
        <v>15278.41666666667</v>
      </c>
      <c r="K161" s="155">
        <v>0.41786100235619256</v>
      </c>
      <c r="L161" s="156">
        <v>97.260143666719372</v>
      </c>
      <c r="M161" s="157">
        <v>8.105011972226615</v>
      </c>
    </row>
    <row r="162" spans="1:13" s="80" customFormat="1" x14ac:dyDescent="0.25">
      <c r="A162" s="151">
        <v>20806</v>
      </c>
      <c r="B162" s="152" t="s">
        <v>5098</v>
      </c>
      <c r="C162" s="152" t="s">
        <v>4827</v>
      </c>
      <c r="D162" s="152" t="s">
        <v>2876</v>
      </c>
      <c r="E162" s="152" t="s">
        <v>5099</v>
      </c>
      <c r="F162" s="153">
        <v>2020</v>
      </c>
      <c r="G162" s="154">
        <v>80851821</v>
      </c>
      <c r="H162" s="154">
        <v>39813848</v>
      </c>
      <c r="I162" s="154">
        <v>40394174</v>
      </c>
      <c r="J162" s="154">
        <v>190865.49999999997</v>
      </c>
      <c r="K162" s="155">
        <v>0.49960747328127586</v>
      </c>
      <c r="L162" s="156">
        <v>211.63685422457178</v>
      </c>
      <c r="M162" s="157">
        <v>17.636404518714315</v>
      </c>
    </row>
    <row r="163" spans="1:13" s="80" customFormat="1" x14ac:dyDescent="0.25">
      <c r="A163" s="151">
        <v>21818</v>
      </c>
      <c r="B163" s="152" t="s">
        <v>1420</v>
      </c>
      <c r="C163" s="152" t="s">
        <v>4291</v>
      </c>
      <c r="D163" s="152" t="s">
        <v>2876</v>
      </c>
      <c r="E163" s="152" t="s">
        <v>4292</v>
      </c>
      <c r="F163" s="153">
        <v>2020</v>
      </c>
      <c r="G163" s="154">
        <v>4178941</v>
      </c>
      <c r="H163" s="154">
        <v>3001702</v>
      </c>
      <c r="I163" s="154">
        <v>1177239</v>
      </c>
      <c r="J163" s="154">
        <v>18918.583333333332</v>
      </c>
      <c r="K163" s="155">
        <v>0.28170749479353741</v>
      </c>
      <c r="L163" s="156">
        <v>62.226593781246841</v>
      </c>
      <c r="M163" s="157">
        <v>5.1855494817705701</v>
      </c>
    </row>
    <row r="164" spans="1:13" s="80" customFormat="1" x14ac:dyDescent="0.25">
      <c r="A164" s="151">
        <v>43456</v>
      </c>
      <c r="B164" s="152" t="s">
        <v>5149</v>
      </c>
      <c r="C164" s="152" t="s">
        <v>4242</v>
      </c>
      <c r="D164" s="152" t="s">
        <v>2876</v>
      </c>
      <c r="E164" s="152" t="s">
        <v>4243</v>
      </c>
      <c r="F164" s="153">
        <v>2020</v>
      </c>
      <c r="G164" s="154">
        <v>124416</v>
      </c>
      <c r="H164" s="154">
        <v>43589</v>
      </c>
      <c r="I164" s="154">
        <v>80827</v>
      </c>
      <c r="J164" s="154">
        <v>259.41666666666669</v>
      </c>
      <c r="K164" s="155">
        <v>0.64965117026748975</v>
      </c>
      <c r="L164" s="156">
        <v>311.57211692900739</v>
      </c>
      <c r="M164" s="157">
        <v>25.964343077417283</v>
      </c>
    </row>
    <row r="165" spans="1:13" s="80" customFormat="1" x14ac:dyDescent="0.25">
      <c r="A165" s="151">
        <v>48243</v>
      </c>
      <c r="B165" s="152" t="s">
        <v>2666</v>
      </c>
      <c r="C165" s="152" t="s">
        <v>3417</v>
      </c>
      <c r="D165" s="152" t="s">
        <v>2876</v>
      </c>
      <c r="E165" s="152" t="s">
        <v>3418</v>
      </c>
      <c r="F165" s="153">
        <v>2020</v>
      </c>
      <c r="G165" s="154">
        <v>3386423.25</v>
      </c>
      <c r="H165" s="154">
        <v>2395559</v>
      </c>
      <c r="I165" s="154">
        <v>1634663.25</v>
      </c>
      <c r="J165" s="154">
        <v>19664.555555555551</v>
      </c>
      <c r="K165" s="155">
        <v>0.40560126677877378</v>
      </c>
      <c r="L165" s="156">
        <v>83.127393618524039</v>
      </c>
      <c r="M165" s="157">
        <v>9.2363770687248934</v>
      </c>
    </row>
    <row r="166" spans="1:13" s="80" customFormat="1" x14ac:dyDescent="0.25">
      <c r="A166" s="151">
        <v>732</v>
      </c>
      <c r="B166" s="152" t="s">
        <v>234</v>
      </c>
      <c r="C166" s="152" t="s">
        <v>2998</v>
      </c>
      <c r="D166" s="152" t="s">
        <v>2999</v>
      </c>
      <c r="E166" s="152" t="s">
        <v>3000</v>
      </c>
      <c r="F166" s="153">
        <v>2020</v>
      </c>
      <c r="G166" s="154">
        <v>23996017</v>
      </c>
      <c r="H166" s="154">
        <v>12509802</v>
      </c>
      <c r="I166" s="154">
        <v>10043587.399999999</v>
      </c>
      <c r="J166" s="154">
        <v>105837.58333333334</v>
      </c>
      <c r="K166" s="155">
        <v>0.41855227057057004</v>
      </c>
      <c r="L166" s="156">
        <v>94.89622763180374</v>
      </c>
      <c r="M166" s="157">
        <v>7.908018969316978</v>
      </c>
    </row>
    <row r="167" spans="1:13" s="80" customFormat="1" x14ac:dyDescent="0.25">
      <c r="A167" s="151">
        <v>3247</v>
      </c>
      <c r="B167" s="152" t="s">
        <v>853</v>
      </c>
      <c r="C167" s="152" t="s">
        <v>3423</v>
      </c>
      <c r="D167" s="152" t="s">
        <v>2999</v>
      </c>
      <c r="E167" s="152" t="s">
        <v>3424</v>
      </c>
      <c r="F167" s="153">
        <v>2020</v>
      </c>
      <c r="G167" s="154">
        <v>3824052</v>
      </c>
      <c r="H167" s="154">
        <v>2425173</v>
      </c>
      <c r="I167" s="154">
        <v>1398879</v>
      </c>
      <c r="J167" s="154">
        <v>17400.666666666664</v>
      </c>
      <c r="K167" s="155">
        <v>0.36581066366252341</v>
      </c>
      <c r="L167" s="156">
        <v>80.392264664189128</v>
      </c>
      <c r="M167" s="157">
        <v>6.6993553886824273</v>
      </c>
    </row>
    <row r="168" spans="1:13" s="80" customFormat="1" x14ac:dyDescent="0.25">
      <c r="A168" s="151">
        <v>290</v>
      </c>
      <c r="B168" s="152" t="s">
        <v>133</v>
      </c>
      <c r="C168" s="152" t="s">
        <v>2866</v>
      </c>
      <c r="D168" s="152" t="s">
        <v>2867</v>
      </c>
      <c r="E168" s="152" t="s">
        <v>2868</v>
      </c>
      <c r="F168" s="153">
        <v>2020</v>
      </c>
      <c r="G168" s="154">
        <v>731777.75</v>
      </c>
      <c r="H168" s="154">
        <v>455776</v>
      </c>
      <c r="I168" s="154">
        <v>276001.75</v>
      </c>
      <c r="J168" s="154">
        <v>3307</v>
      </c>
      <c r="K168" s="155">
        <v>0.37716608628781073</v>
      </c>
      <c r="L168" s="156">
        <v>83.459857877230121</v>
      </c>
      <c r="M168" s="157">
        <v>7.5872598070209198</v>
      </c>
    </row>
    <row r="169" spans="1:13" s="80" customFormat="1" x14ac:dyDescent="0.25">
      <c r="A169" s="151">
        <v>337</v>
      </c>
      <c r="B169" s="152" t="s">
        <v>152</v>
      </c>
      <c r="C169" s="152" t="s">
        <v>2894</v>
      </c>
      <c r="D169" s="152" t="s">
        <v>2867</v>
      </c>
      <c r="E169" s="152" t="s">
        <v>2895</v>
      </c>
      <c r="F169" s="153">
        <v>2020</v>
      </c>
      <c r="G169" s="154">
        <v>320530</v>
      </c>
      <c r="H169" s="154">
        <v>169132</v>
      </c>
      <c r="I169" s="154">
        <v>151398</v>
      </c>
      <c r="J169" s="154">
        <v>1200.8055555555559</v>
      </c>
      <c r="K169" s="155">
        <v>0.4723364427666677</v>
      </c>
      <c r="L169" s="156">
        <v>126.08036271947068</v>
      </c>
      <c r="M169" s="157">
        <v>10.506696893289224</v>
      </c>
    </row>
    <row r="170" spans="1:13" s="80" customFormat="1" x14ac:dyDescent="0.25">
      <c r="A170" s="151">
        <v>729</v>
      </c>
      <c r="B170" s="152" t="s">
        <v>5024</v>
      </c>
      <c r="C170" s="152" t="s">
        <v>2994</v>
      </c>
      <c r="D170" s="152" t="s">
        <v>2867</v>
      </c>
      <c r="E170" s="152" t="s">
        <v>2995</v>
      </c>
      <c r="F170" s="153">
        <v>2020</v>
      </c>
      <c r="G170" s="154">
        <v>3018788</v>
      </c>
      <c r="H170" s="154">
        <v>1351561</v>
      </c>
      <c r="I170" s="154">
        <v>1667227</v>
      </c>
      <c r="J170" s="154">
        <v>8917.5833333333339</v>
      </c>
      <c r="K170" s="155">
        <v>0.55228356545739543</v>
      </c>
      <c r="L170" s="156">
        <v>186.95950883554025</v>
      </c>
      <c r="M170" s="157">
        <v>15.579959069628353</v>
      </c>
    </row>
    <row r="171" spans="1:13" s="80" customFormat="1" x14ac:dyDescent="0.25">
      <c r="A171" s="151">
        <v>730</v>
      </c>
      <c r="B171" s="152" t="s">
        <v>5025</v>
      </c>
      <c r="C171" s="152" t="s">
        <v>2886</v>
      </c>
      <c r="D171" s="152" t="s">
        <v>2867</v>
      </c>
      <c r="E171" s="152" t="s">
        <v>2887</v>
      </c>
      <c r="F171" s="153">
        <v>2020</v>
      </c>
      <c r="G171" s="154">
        <v>9361155.833333334</v>
      </c>
      <c r="H171" s="154">
        <v>6565228</v>
      </c>
      <c r="I171" s="154">
        <v>6910630.833333334</v>
      </c>
      <c r="J171" s="154">
        <v>56204.700000000004</v>
      </c>
      <c r="K171" s="155">
        <v>0.51281561485635929</v>
      </c>
      <c r="L171" s="156">
        <v>122.95467876055443</v>
      </c>
      <c r="M171" s="157">
        <v>12.295467876055444</v>
      </c>
    </row>
    <row r="172" spans="1:13" s="80" customFormat="1" x14ac:dyDescent="0.25">
      <c r="A172" s="151">
        <v>731</v>
      </c>
      <c r="B172" s="152" t="s">
        <v>233</v>
      </c>
      <c r="C172" s="152" t="s">
        <v>2996</v>
      </c>
      <c r="D172" s="152" t="s">
        <v>2867</v>
      </c>
      <c r="E172" s="152" t="s">
        <v>2997</v>
      </c>
      <c r="F172" s="153">
        <v>2020</v>
      </c>
      <c r="G172" s="154">
        <v>13496850</v>
      </c>
      <c r="H172" s="154">
        <v>3065525</v>
      </c>
      <c r="I172" s="154">
        <v>6316622</v>
      </c>
      <c r="J172" s="154">
        <v>21758.0303030303</v>
      </c>
      <c r="K172" s="155">
        <v>0.46800712758903001</v>
      </c>
      <c r="L172" s="156">
        <v>290.31221631860063</v>
      </c>
      <c r="M172" s="157">
        <v>24.192684693216719</v>
      </c>
    </row>
    <row r="173" spans="1:13" s="80" customFormat="1" x14ac:dyDescent="0.25">
      <c r="A173" s="151">
        <v>812</v>
      </c>
      <c r="B173" s="152" t="s">
        <v>262</v>
      </c>
      <c r="C173" s="152" t="s">
        <v>3029</v>
      </c>
      <c r="D173" s="152" t="s">
        <v>2867</v>
      </c>
      <c r="E173" s="152" t="s">
        <v>3030</v>
      </c>
      <c r="F173" s="153">
        <v>2020</v>
      </c>
      <c r="G173" s="154">
        <v>604440</v>
      </c>
      <c r="H173" s="154">
        <v>148562</v>
      </c>
      <c r="I173" s="154">
        <v>455878</v>
      </c>
      <c r="J173" s="154">
        <v>593.19999999999982</v>
      </c>
      <c r="K173" s="155">
        <v>0.75421547217258955</v>
      </c>
      <c r="L173" s="156">
        <v>768.50640593391802</v>
      </c>
      <c r="M173" s="157">
        <v>76.850640593391802</v>
      </c>
    </row>
    <row r="174" spans="1:13" s="80" customFormat="1" x14ac:dyDescent="0.25">
      <c r="A174" s="151">
        <v>2075</v>
      </c>
      <c r="B174" s="152" t="s">
        <v>497</v>
      </c>
      <c r="C174" s="152" t="s">
        <v>2888</v>
      </c>
      <c r="D174" s="152" t="s">
        <v>2867</v>
      </c>
      <c r="E174" s="152" t="s">
        <v>2889</v>
      </c>
      <c r="F174" s="153">
        <v>2020</v>
      </c>
      <c r="G174" s="154">
        <v>36785833</v>
      </c>
      <c r="H174" s="154">
        <v>24107457</v>
      </c>
      <c r="I174" s="154">
        <v>12271343</v>
      </c>
      <c r="J174" s="154">
        <v>154969.83333333334</v>
      </c>
      <c r="K174" s="155">
        <v>0.3335888302434255</v>
      </c>
      <c r="L174" s="156">
        <v>79.185366184171329</v>
      </c>
      <c r="M174" s="157">
        <v>6.5987805153476105</v>
      </c>
    </row>
    <row r="175" spans="1:13" s="80" customFormat="1" x14ac:dyDescent="0.25">
      <c r="A175" s="151">
        <v>2374</v>
      </c>
      <c r="B175" s="152" t="s">
        <v>5060</v>
      </c>
      <c r="C175" s="152" t="s">
        <v>4379</v>
      </c>
      <c r="D175" s="152" t="s">
        <v>2867</v>
      </c>
      <c r="E175" s="152" t="s">
        <v>4380</v>
      </c>
      <c r="F175" s="153">
        <v>2020</v>
      </c>
      <c r="G175" s="154">
        <v>1464504</v>
      </c>
      <c r="H175" s="154">
        <v>897454</v>
      </c>
      <c r="I175" s="154">
        <v>567050</v>
      </c>
      <c r="J175" s="154">
        <v>5605.9999999999991</v>
      </c>
      <c r="K175" s="155">
        <v>0.38719593801041169</v>
      </c>
      <c r="L175" s="156">
        <v>101.15055297895114</v>
      </c>
      <c r="M175" s="157">
        <v>8.4292127482459289</v>
      </c>
    </row>
    <row r="176" spans="1:13" s="80" customFormat="1" x14ac:dyDescent="0.25">
      <c r="A176" s="151">
        <v>341</v>
      </c>
      <c r="B176" s="152" t="s">
        <v>154</v>
      </c>
      <c r="C176" s="152" t="s">
        <v>4293</v>
      </c>
      <c r="D176" s="152" t="s">
        <v>2897</v>
      </c>
      <c r="E176" s="152" t="s">
        <v>4294</v>
      </c>
      <c r="F176" s="153">
        <v>2020</v>
      </c>
      <c r="G176" s="154">
        <v>71634248</v>
      </c>
      <c r="H176" s="154">
        <v>54158035</v>
      </c>
      <c r="I176" s="154">
        <v>16901081</v>
      </c>
      <c r="J176" s="154">
        <v>287865.66666666663</v>
      </c>
      <c r="K176" s="155">
        <v>0.23593576357498722</v>
      </c>
      <c r="L176" s="156">
        <v>58.711694227747444</v>
      </c>
      <c r="M176" s="157">
        <v>4.89264118564562</v>
      </c>
    </row>
    <row r="177" spans="1:13" s="80" customFormat="1" x14ac:dyDescent="0.25">
      <c r="A177" s="151">
        <v>1001</v>
      </c>
      <c r="B177" s="152" t="s">
        <v>315</v>
      </c>
      <c r="C177" s="152" t="s">
        <v>3084</v>
      </c>
      <c r="D177" s="152" t="s">
        <v>2897</v>
      </c>
      <c r="E177" s="152" t="s">
        <v>3085</v>
      </c>
      <c r="F177" s="153">
        <v>2020</v>
      </c>
      <c r="G177" s="154">
        <v>1484759</v>
      </c>
      <c r="H177" s="154">
        <v>769104</v>
      </c>
      <c r="I177" s="154">
        <v>715655</v>
      </c>
      <c r="J177" s="154">
        <v>6027.083333333333</v>
      </c>
      <c r="K177" s="155">
        <v>0.4820007826185933</v>
      </c>
      <c r="L177" s="156">
        <v>118.73985482198411</v>
      </c>
      <c r="M177" s="157">
        <v>9.8949879018320086</v>
      </c>
    </row>
    <row r="178" spans="1:13" s="80" customFormat="1" x14ac:dyDescent="0.25">
      <c r="A178" s="151">
        <v>26684</v>
      </c>
      <c r="B178" s="152" t="s">
        <v>2388</v>
      </c>
      <c r="C178" s="152" t="s">
        <v>4865</v>
      </c>
      <c r="D178" s="152" t="s">
        <v>2897</v>
      </c>
      <c r="E178" s="152" t="s">
        <v>4866</v>
      </c>
      <c r="F178" s="153">
        <v>2020</v>
      </c>
      <c r="G178" s="154">
        <v>1964375</v>
      </c>
      <c r="H178" s="154">
        <v>1289083</v>
      </c>
      <c r="I178" s="154">
        <v>675292</v>
      </c>
      <c r="J178" s="154">
        <v>9756.8333333333339</v>
      </c>
      <c r="K178" s="155">
        <v>0.34376939230034997</v>
      </c>
      <c r="L178" s="156">
        <v>69.212210245810624</v>
      </c>
      <c r="M178" s="157">
        <v>5.767684187150885</v>
      </c>
    </row>
    <row r="179" spans="1:13" s="80" customFormat="1" x14ac:dyDescent="0.25">
      <c r="A179" s="151">
        <v>45836</v>
      </c>
      <c r="B179" s="152" t="s">
        <v>2640</v>
      </c>
      <c r="C179" s="152" t="s">
        <v>4248</v>
      </c>
      <c r="D179" s="152" t="s">
        <v>2897</v>
      </c>
      <c r="E179" s="152" t="s">
        <v>4249</v>
      </c>
      <c r="F179" s="153">
        <v>2020</v>
      </c>
      <c r="G179" s="154">
        <v>1753901</v>
      </c>
      <c r="H179" s="154">
        <v>753273</v>
      </c>
      <c r="I179" s="154">
        <v>1000628</v>
      </c>
      <c r="J179" s="154">
        <v>4237.9229166034338</v>
      </c>
      <c r="K179" s="155">
        <v>0.57051566764600736</v>
      </c>
      <c r="L179" s="156">
        <v>236.11283633303384</v>
      </c>
      <c r="M179" s="157">
        <v>19.676069694419486</v>
      </c>
    </row>
    <row r="180" spans="1:13" s="80" customFormat="1" x14ac:dyDescent="0.25">
      <c r="A180" s="151">
        <v>721</v>
      </c>
      <c r="B180" s="152" t="s">
        <v>229</v>
      </c>
      <c r="C180" s="152" t="s">
        <v>2990</v>
      </c>
      <c r="D180" s="152" t="s">
        <v>2897</v>
      </c>
      <c r="E180" s="152" t="s">
        <v>2991</v>
      </c>
      <c r="F180" s="153">
        <v>2020</v>
      </c>
      <c r="G180" s="154">
        <v>1084077</v>
      </c>
      <c r="H180" s="154">
        <v>933843</v>
      </c>
      <c r="I180" s="154">
        <v>150234</v>
      </c>
      <c r="J180" s="154">
        <v>5604.8333333333339</v>
      </c>
      <c r="K180" s="155">
        <v>0.13858240696924665</v>
      </c>
      <c r="L180" s="156">
        <v>26.804365279966692</v>
      </c>
      <c r="M180" s="157">
        <v>2.2336971066638909</v>
      </c>
    </row>
    <row r="181" spans="1:13" s="80" customFormat="1" x14ac:dyDescent="0.25">
      <c r="A181" s="151">
        <v>722</v>
      </c>
      <c r="B181" s="152" t="s">
        <v>230</v>
      </c>
      <c r="C181" s="152" t="s">
        <v>2992</v>
      </c>
      <c r="D181" s="152" t="s">
        <v>2897</v>
      </c>
      <c r="E181" s="152" t="s">
        <v>2993</v>
      </c>
      <c r="F181" s="153">
        <v>2020</v>
      </c>
      <c r="G181" s="154">
        <v>6241907</v>
      </c>
      <c r="H181" s="154">
        <v>2570243</v>
      </c>
      <c r="I181" s="154">
        <v>3671664</v>
      </c>
      <c r="J181" s="154">
        <v>19688.75</v>
      </c>
      <c r="K181" s="155">
        <v>0.58822792457497364</v>
      </c>
      <c r="L181" s="156">
        <v>186.48537870611389</v>
      </c>
      <c r="M181" s="157">
        <v>15.540448225509492</v>
      </c>
    </row>
    <row r="182" spans="1:13" s="80" customFormat="1" x14ac:dyDescent="0.25">
      <c r="A182" s="151">
        <v>2184</v>
      </c>
      <c r="B182" s="152" t="s">
        <v>524</v>
      </c>
      <c r="C182" s="152" t="s">
        <v>3230</v>
      </c>
      <c r="D182" s="152" t="s">
        <v>2897</v>
      </c>
      <c r="E182" s="152" t="s">
        <v>3231</v>
      </c>
      <c r="F182" s="153">
        <v>2020</v>
      </c>
      <c r="G182" s="154">
        <v>872297</v>
      </c>
      <c r="H182" s="154">
        <v>471431</v>
      </c>
      <c r="I182" s="154">
        <v>400866</v>
      </c>
      <c r="J182" s="154">
        <v>3634.3333333333335</v>
      </c>
      <c r="K182" s="155">
        <v>0.45955219380555018</v>
      </c>
      <c r="L182" s="156">
        <v>110.29973401816014</v>
      </c>
      <c r="M182" s="157">
        <v>9.1916445015133448</v>
      </c>
    </row>
    <row r="183" spans="1:13" s="80" customFormat="1" x14ac:dyDescent="0.25">
      <c r="A183" s="151">
        <v>2271</v>
      </c>
      <c r="B183" s="152" t="s">
        <v>542</v>
      </c>
      <c r="C183" s="152" t="s">
        <v>3243</v>
      </c>
      <c r="D183" s="152" t="s">
        <v>2897</v>
      </c>
      <c r="E183" s="152" t="s">
        <v>3244</v>
      </c>
      <c r="F183" s="153">
        <v>2020</v>
      </c>
      <c r="G183" s="154">
        <v>13117560</v>
      </c>
      <c r="H183" s="154">
        <v>8341556</v>
      </c>
      <c r="I183" s="154">
        <v>4776004</v>
      </c>
      <c r="J183" s="154">
        <v>43117</v>
      </c>
      <c r="K183" s="155">
        <v>0.3640924074294305</v>
      </c>
      <c r="L183" s="156">
        <v>110.76846719391423</v>
      </c>
      <c r="M183" s="157">
        <v>9.2307055994928522</v>
      </c>
    </row>
    <row r="184" spans="1:13" s="80" customFormat="1" x14ac:dyDescent="0.25">
      <c r="A184" s="151">
        <v>20530</v>
      </c>
      <c r="B184" s="152" t="s">
        <v>1067</v>
      </c>
      <c r="C184" s="152" t="s">
        <v>4424</v>
      </c>
      <c r="D184" s="152" t="s">
        <v>2897</v>
      </c>
      <c r="E184" s="152" t="s">
        <v>4425</v>
      </c>
      <c r="F184" s="153">
        <v>2020</v>
      </c>
      <c r="G184" s="154">
        <v>26551224</v>
      </c>
      <c r="H184" s="154">
        <v>11463483</v>
      </c>
      <c r="I184" s="154">
        <v>15087741</v>
      </c>
      <c r="J184" s="154">
        <v>62669.916666666672</v>
      </c>
      <c r="K184" s="155">
        <v>0.56825029987318099</v>
      </c>
      <c r="L184" s="156">
        <v>240.74933879758893</v>
      </c>
      <c r="M184" s="157">
        <v>20.062444899799079</v>
      </c>
    </row>
    <row r="185" spans="1:13" s="80" customFormat="1" x14ac:dyDescent="0.25">
      <c r="A185" s="151">
        <v>22212</v>
      </c>
      <c r="B185" s="152" t="s">
        <v>1486</v>
      </c>
      <c r="C185" s="152" t="s">
        <v>3658</v>
      </c>
      <c r="D185" s="152" t="s">
        <v>2897</v>
      </c>
      <c r="E185" s="152" t="s">
        <v>3659</v>
      </c>
      <c r="F185" s="153">
        <v>2020</v>
      </c>
      <c r="G185" s="154">
        <v>1082624</v>
      </c>
      <c r="H185" s="154">
        <v>703767</v>
      </c>
      <c r="I185" s="154">
        <v>378857</v>
      </c>
      <c r="J185" s="154">
        <v>3519.5833333333339</v>
      </c>
      <c r="K185" s="155">
        <v>0.34994328594230312</v>
      </c>
      <c r="L185" s="156">
        <v>107.64257132709837</v>
      </c>
      <c r="M185" s="157">
        <v>8.9702142772581972</v>
      </c>
    </row>
    <row r="186" spans="1:13" s="80" customFormat="1" x14ac:dyDescent="0.25">
      <c r="A186" s="151">
        <v>26772</v>
      </c>
      <c r="B186" s="152" t="s">
        <v>2407</v>
      </c>
      <c r="C186" s="152" t="s">
        <v>4171</v>
      </c>
      <c r="D186" s="152" t="s">
        <v>2897</v>
      </c>
      <c r="E186" s="152" t="s">
        <v>4172</v>
      </c>
      <c r="F186" s="153">
        <v>2020</v>
      </c>
      <c r="G186" s="154">
        <v>68874</v>
      </c>
      <c r="H186" s="154">
        <v>39392</v>
      </c>
      <c r="I186" s="154">
        <v>29482</v>
      </c>
      <c r="J186" s="154">
        <v>262.33333333333326</v>
      </c>
      <c r="K186" s="155">
        <v>0.42805703168104076</v>
      </c>
      <c r="L186" s="156">
        <v>112.38373570520969</v>
      </c>
      <c r="M186" s="157">
        <v>9.365311308767474</v>
      </c>
    </row>
    <row r="187" spans="1:13" s="80" customFormat="1" x14ac:dyDescent="0.25">
      <c r="A187" s="151">
        <v>3255</v>
      </c>
      <c r="B187" s="152" t="s">
        <v>857</v>
      </c>
      <c r="C187" s="152" t="s">
        <v>4659</v>
      </c>
      <c r="D187" s="152" t="s">
        <v>3157</v>
      </c>
      <c r="E187" s="152" t="s">
        <v>4660</v>
      </c>
      <c r="F187" s="153">
        <v>2020</v>
      </c>
      <c r="G187" s="154">
        <v>5537558</v>
      </c>
      <c r="H187" s="154">
        <v>2587092</v>
      </c>
      <c r="I187" s="154">
        <v>2950466</v>
      </c>
      <c r="J187" s="154">
        <v>14441.916666666701</v>
      </c>
      <c r="K187" s="155">
        <v>0.53280994980097729</v>
      </c>
      <c r="L187" s="156">
        <v>204.29878305626514</v>
      </c>
      <c r="M187" s="157">
        <v>17.024898588022094</v>
      </c>
    </row>
    <row r="188" spans="1:13" s="80" customFormat="1" x14ac:dyDescent="0.25">
      <c r="A188" s="151">
        <v>3255</v>
      </c>
      <c r="B188" s="152" t="s">
        <v>857</v>
      </c>
      <c r="C188" s="152" t="s">
        <v>4563</v>
      </c>
      <c r="D188" s="152" t="s">
        <v>3157</v>
      </c>
      <c r="E188" s="152" t="s">
        <v>4564</v>
      </c>
      <c r="F188" s="153">
        <v>2020</v>
      </c>
      <c r="G188" s="154">
        <v>16568356</v>
      </c>
      <c r="H188" s="154">
        <v>9003684</v>
      </c>
      <c r="I188" s="154">
        <v>7542385</v>
      </c>
      <c r="J188" s="154">
        <v>70089.833333333299</v>
      </c>
      <c r="K188" s="155">
        <v>0.45522832802482033</v>
      </c>
      <c r="L188" s="156">
        <v>107.61025731263931</v>
      </c>
      <c r="M188" s="157">
        <v>8.9675214427199421</v>
      </c>
    </row>
    <row r="189" spans="1:13" s="80" customFormat="1" x14ac:dyDescent="0.25">
      <c r="A189" s="151">
        <v>116</v>
      </c>
      <c r="B189" s="152" t="s">
        <v>72</v>
      </c>
      <c r="C189" s="152" t="s">
        <v>4272</v>
      </c>
      <c r="D189" s="152" t="s">
        <v>2912</v>
      </c>
      <c r="E189" s="152" t="s">
        <v>4273</v>
      </c>
      <c r="F189" s="153">
        <v>2020</v>
      </c>
      <c r="G189" s="154">
        <v>46777091.166666664</v>
      </c>
      <c r="H189" s="154">
        <v>24225488</v>
      </c>
      <c r="I189" s="154">
        <v>22551603.166666664</v>
      </c>
      <c r="J189" s="154">
        <v>148440.25</v>
      </c>
      <c r="K189" s="155">
        <v>0.48210785673515599</v>
      </c>
      <c r="L189" s="156">
        <v>151.92377516655128</v>
      </c>
      <c r="M189" s="157">
        <v>13.811252287868298</v>
      </c>
    </row>
    <row r="190" spans="1:13" s="80" customFormat="1" x14ac:dyDescent="0.25">
      <c r="A190" s="151">
        <v>429</v>
      </c>
      <c r="B190" s="152" t="s">
        <v>173</v>
      </c>
      <c r="C190" s="152" t="s">
        <v>2918</v>
      </c>
      <c r="D190" s="152" t="s">
        <v>2912</v>
      </c>
      <c r="E190" s="152" t="s">
        <v>2919</v>
      </c>
      <c r="F190" s="153">
        <v>2020</v>
      </c>
      <c r="G190" s="154">
        <v>3253464</v>
      </c>
      <c r="H190" s="154">
        <v>1168430</v>
      </c>
      <c r="I190" s="154">
        <v>2085034</v>
      </c>
      <c r="J190" s="154">
        <v>8400.6666666666661</v>
      </c>
      <c r="K190" s="155">
        <v>0.64086585866633228</v>
      </c>
      <c r="L190" s="156">
        <v>248.19863502896598</v>
      </c>
      <c r="M190" s="157">
        <v>20.683219585747164</v>
      </c>
    </row>
    <row r="191" spans="1:13" s="80" customFormat="1" x14ac:dyDescent="0.25">
      <c r="A191" s="151">
        <v>431</v>
      </c>
      <c r="B191" s="152" t="s">
        <v>174</v>
      </c>
      <c r="C191" s="152" t="s">
        <v>4399</v>
      </c>
      <c r="D191" s="152" t="s">
        <v>2912</v>
      </c>
      <c r="E191" s="152" t="s">
        <v>4400</v>
      </c>
      <c r="F191" s="153">
        <v>2020</v>
      </c>
      <c r="G191" s="154">
        <v>3136744</v>
      </c>
      <c r="H191" s="154">
        <v>1494583</v>
      </c>
      <c r="I191" s="154">
        <v>1636506</v>
      </c>
      <c r="J191" s="154">
        <v>12681.125</v>
      </c>
      <c r="K191" s="155">
        <v>0.52172124980553081</v>
      </c>
      <c r="L191" s="156">
        <v>129.05053770860235</v>
      </c>
      <c r="M191" s="157">
        <v>16.131317213575294</v>
      </c>
    </row>
    <row r="192" spans="1:13" s="80" customFormat="1" x14ac:dyDescent="0.25">
      <c r="A192" s="151">
        <v>434</v>
      </c>
      <c r="B192" s="152" t="s">
        <v>5014</v>
      </c>
      <c r="C192" s="152" t="s">
        <v>2920</v>
      </c>
      <c r="D192" s="152" t="s">
        <v>2912</v>
      </c>
      <c r="E192" s="152" t="s">
        <v>2921</v>
      </c>
      <c r="F192" s="153">
        <v>2020</v>
      </c>
      <c r="G192" s="154">
        <v>1720444</v>
      </c>
      <c r="H192" s="154">
        <v>858902</v>
      </c>
      <c r="I192" s="154">
        <v>861542</v>
      </c>
      <c r="J192" s="154">
        <v>5002.333333333333</v>
      </c>
      <c r="K192" s="155">
        <v>0.50076724380450632</v>
      </c>
      <c r="L192" s="156">
        <v>172.2280269207703</v>
      </c>
      <c r="M192" s="157">
        <v>14.352335576730859</v>
      </c>
    </row>
    <row r="193" spans="1:13" s="80" customFormat="1" x14ac:dyDescent="0.25">
      <c r="A193" s="151">
        <v>758</v>
      </c>
      <c r="B193" s="152" t="s">
        <v>246</v>
      </c>
      <c r="C193" s="152" t="s">
        <v>4770</v>
      </c>
      <c r="D193" s="152" t="s">
        <v>2912</v>
      </c>
      <c r="E193" s="152" t="s">
        <v>4771</v>
      </c>
      <c r="F193" s="153">
        <v>2020</v>
      </c>
      <c r="G193" s="154">
        <v>6638690</v>
      </c>
      <c r="H193" s="154">
        <v>4316860</v>
      </c>
      <c r="I193" s="154">
        <v>2321830</v>
      </c>
      <c r="J193" s="154">
        <v>22654.333333333332</v>
      </c>
      <c r="K193" s="155">
        <v>0.34974219311340038</v>
      </c>
      <c r="L193" s="156">
        <v>102.48944278504482</v>
      </c>
      <c r="M193" s="157">
        <v>8.5407868987537352</v>
      </c>
    </row>
    <row r="194" spans="1:13" s="80" customFormat="1" x14ac:dyDescent="0.25">
      <c r="A194" s="151">
        <v>1473</v>
      </c>
      <c r="B194" s="152" t="s">
        <v>423</v>
      </c>
      <c r="C194" s="152" t="s">
        <v>3161</v>
      </c>
      <c r="D194" s="152" t="s">
        <v>2912</v>
      </c>
      <c r="E194" s="152" t="s">
        <v>3162</v>
      </c>
      <c r="F194" s="153">
        <v>2020</v>
      </c>
      <c r="G194" s="154">
        <v>1697477</v>
      </c>
      <c r="H194" s="154">
        <v>577754</v>
      </c>
      <c r="I194" s="154">
        <v>1119723</v>
      </c>
      <c r="J194" s="154">
        <v>3357.0833333333339</v>
      </c>
      <c r="K194" s="155">
        <v>0.65963957096325898</v>
      </c>
      <c r="L194" s="156">
        <v>333.54042447561119</v>
      </c>
      <c r="M194" s="157">
        <v>27.7950353729676</v>
      </c>
    </row>
    <row r="195" spans="1:13" s="80" customFormat="1" x14ac:dyDescent="0.25">
      <c r="A195" s="151">
        <v>22128</v>
      </c>
      <c r="B195" s="152" t="s">
        <v>1467</v>
      </c>
      <c r="C195" s="152" t="s">
        <v>3756</v>
      </c>
      <c r="D195" s="152" t="s">
        <v>2912</v>
      </c>
      <c r="E195" s="152" t="s">
        <v>3757</v>
      </c>
      <c r="F195" s="153">
        <v>2020</v>
      </c>
      <c r="G195" s="154">
        <v>958669</v>
      </c>
      <c r="H195" s="154">
        <v>606157</v>
      </c>
      <c r="I195" s="154">
        <v>345879</v>
      </c>
      <c r="J195" s="154">
        <v>4180.2500000000009</v>
      </c>
      <c r="K195" s="155">
        <v>0.3607908464756866</v>
      </c>
      <c r="L195" s="156">
        <v>82.741223611028033</v>
      </c>
      <c r="M195" s="157">
        <v>6.8951019675856697</v>
      </c>
    </row>
    <row r="196" spans="1:13" s="80" customFormat="1" x14ac:dyDescent="0.25">
      <c r="A196" s="151">
        <v>443</v>
      </c>
      <c r="B196" s="152" t="s">
        <v>177</v>
      </c>
      <c r="C196" s="152" t="s">
        <v>4549</v>
      </c>
      <c r="D196" s="152" t="s">
        <v>3438</v>
      </c>
      <c r="E196" s="152" t="s">
        <v>2786</v>
      </c>
      <c r="F196" s="153">
        <v>2020</v>
      </c>
      <c r="G196" s="154">
        <v>578161</v>
      </c>
      <c r="H196" s="154">
        <v>259395</v>
      </c>
      <c r="I196" s="154">
        <v>318766</v>
      </c>
      <c r="J196" s="154">
        <v>1568.4166666666665</v>
      </c>
      <c r="K196" s="155">
        <v>0.55134469464387947</v>
      </c>
      <c r="L196" s="156">
        <v>203.24063546039</v>
      </c>
      <c r="M196" s="157">
        <v>16.936719621699165</v>
      </c>
    </row>
    <row r="197" spans="1:13" s="80" customFormat="1" x14ac:dyDescent="0.25">
      <c r="A197" s="151">
        <v>443</v>
      </c>
      <c r="B197" s="152" t="s">
        <v>177</v>
      </c>
      <c r="C197" s="152" t="s">
        <v>4574</v>
      </c>
      <c r="D197" s="152" t="s">
        <v>3438</v>
      </c>
      <c r="E197" s="152" t="s">
        <v>4575</v>
      </c>
      <c r="F197" s="153">
        <v>2020</v>
      </c>
      <c r="G197" s="154">
        <v>542678</v>
      </c>
      <c r="H197" s="154">
        <v>239308</v>
      </c>
      <c r="I197" s="154">
        <v>303370</v>
      </c>
      <c r="J197" s="154">
        <v>1618.1666666666665</v>
      </c>
      <c r="K197" s="155">
        <v>0.55902395158823459</v>
      </c>
      <c r="L197" s="156">
        <v>187.47759810485118</v>
      </c>
      <c r="M197" s="157">
        <v>15.623133175404265</v>
      </c>
    </row>
    <row r="198" spans="1:13" s="80" customFormat="1" x14ac:dyDescent="0.25">
      <c r="A198" s="151">
        <v>443</v>
      </c>
      <c r="B198" s="152" t="s">
        <v>177</v>
      </c>
      <c r="C198" s="152" t="s">
        <v>4541</v>
      </c>
      <c r="D198" s="152" t="s">
        <v>3438</v>
      </c>
      <c r="E198" s="152" t="s">
        <v>4542</v>
      </c>
      <c r="F198" s="153">
        <v>2020</v>
      </c>
      <c r="G198" s="154">
        <v>3078446</v>
      </c>
      <c r="H198" s="154">
        <v>1402652</v>
      </c>
      <c r="I198" s="154">
        <v>1564299</v>
      </c>
      <c r="J198" s="154">
        <v>10055.25</v>
      </c>
      <c r="K198" s="155">
        <v>0.50814566830147423</v>
      </c>
      <c r="L198" s="156">
        <v>155.57037368538823</v>
      </c>
      <c r="M198" s="157">
        <v>12.964197807115687</v>
      </c>
    </row>
    <row r="199" spans="1:13" s="80" customFormat="1" x14ac:dyDescent="0.25">
      <c r="A199" s="151">
        <v>443</v>
      </c>
      <c r="B199" s="152" t="s">
        <v>177</v>
      </c>
      <c r="C199" s="152" t="s">
        <v>4365</v>
      </c>
      <c r="D199" s="152" t="s">
        <v>3438</v>
      </c>
      <c r="E199" s="152" t="s">
        <v>4366</v>
      </c>
      <c r="F199" s="153">
        <v>2020</v>
      </c>
      <c r="G199" s="154">
        <v>1206109</v>
      </c>
      <c r="H199" s="154">
        <v>618591</v>
      </c>
      <c r="I199" s="154">
        <v>587518</v>
      </c>
      <c r="J199" s="154">
        <v>3538.0833333333339</v>
      </c>
      <c r="K199" s="155">
        <v>0.48711849426544368</v>
      </c>
      <c r="L199" s="156">
        <v>166.05544433191227</v>
      </c>
      <c r="M199" s="157">
        <v>13.837953694326023</v>
      </c>
    </row>
    <row r="200" spans="1:13" s="80" customFormat="1" x14ac:dyDescent="0.25">
      <c r="A200" s="151">
        <v>443</v>
      </c>
      <c r="B200" s="152" t="s">
        <v>177</v>
      </c>
      <c r="C200" s="152" t="s">
        <v>4432</v>
      </c>
      <c r="D200" s="152" t="s">
        <v>3438</v>
      </c>
      <c r="E200" s="152" t="s">
        <v>4433</v>
      </c>
      <c r="F200" s="153">
        <v>2020</v>
      </c>
      <c r="G200" s="154">
        <v>400840</v>
      </c>
      <c r="H200" s="154">
        <v>218000</v>
      </c>
      <c r="I200" s="154">
        <v>182840</v>
      </c>
      <c r="J200" s="154">
        <v>1473.5454545454552</v>
      </c>
      <c r="K200" s="155">
        <v>0.45614210158666801</v>
      </c>
      <c r="L200" s="156">
        <v>124.08168301560856</v>
      </c>
      <c r="M200" s="157">
        <v>11.280153001418959</v>
      </c>
    </row>
    <row r="201" spans="1:13" s="80" customFormat="1" x14ac:dyDescent="0.25">
      <c r="A201" s="151">
        <v>443</v>
      </c>
      <c r="B201" s="152" t="s">
        <v>177</v>
      </c>
      <c r="C201" s="152" t="s">
        <v>4764</v>
      </c>
      <c r="D201" s="152" t="s">
        <v>3438</v>
      </c>
      <c r="E201" s="152" t="s">
        <v>4765</v>
      </c>
      <c r="F201" s="153">
        <v>2020</v>
      </c>
      <c r="G201" s="154">
        <v>792501</v>
      </c>
      <c r="H201" s="154">
        <v>370086</v>
      </c>
      <c r="I201" s="154">
        <v>422415</v>
      </c>
      <c r="J201" s="154">
        <v>2298.3333333333335</v>
      </c>
      <c r="K201" s="155">
        <v>0.53301510029640342</v>
      </c>
      <c r="L201" s="156">
        <v>183.79187817258881</v>
      </c>
      <c r="M201" s="157">
        <v>15.315989847715734</v>
      </c>
    </row>
    <row r="202" spans="1:13" s="80" customFormat="1" x14ac:dyDescent="0.25">
      <c r="A202" s="151">
        <v>443</v>
      </c>
      <c r="B202" s="152" t="s">
        <v>177</v>
      </c>
      <c r="C202" s="152" t="s">
        <v>4311</v>
      </c>
      <c r="D202" s="152" t="s">
        <v>3438</v>
      </c>
      <c r="E202" s="152" t="s">
        <v>3079</v>
      </c>
      <c r="F202" s="153">
        <v>2020</v>
      </c>
      <c r="G202" s="154">
        <v>895218</v>
      </c>
      <c r="H202" s="154">
        <v>527856</v>
      </c>
      <c r="I202" s="154">
        <v>367362</v>
      </c>
      <c r="J202" s="154">
        <v>3016.75</v>
      </c>
      <c r="K202" s="155">
        <v>0.41036038149366971</v>
      </c>
      <c r="L202" s="156">
        <v>121.77409463826966</v>
      </c>
      <c r="M202" s="157">
        <v>10.147841219855804</v>
      </c>
    </row>
    <row r="203" spans="1:13" s="80" customFormat="1" x14ac:dyDescent="0.25">
      <c r="A203" s="151">
        <v>443</v>
      </c>
      <c r="B203" s="152" t="s">
        <v>177</v>
      </c>
      <c r="C203" s="152" t="s">
        <v>3954</v>
      </c>
      <c r="D203" s="152" t="s">
        <v>3438</v>
      </c>
      <c r="E203" s="152" t="s">
        <v>3955</v>
      </c>
      <c r="F203" s="153">
        <v>2020</v>
      </c>
      <c r="G203" s="154">
        <v>626078</v>
      </c>
      <c r="H203" s="154">
        <v>254899</v>
      </c>
      <c r="I203" s="154">
        <v>371179</v>
      </c>
      <c r="J203" s="154">
        <v>1841.583333333333</v>
      </c>
      <c r="K203" s="155">
        <v>0.59286382846865726</v>
      </c>
      <c r="L203" s="156">
        <v>201.55427847413912</v>
      </c>
      <c r="M203" s="157">
        <v>16.796189872844927</v>
      </c>
    </row>
    <row r="204" spans="1:13" s="80" customFormat="1" x14ac:dyDescent="0.25">
      <c r="A204" s="151">
        <v>443</v>
      </c>
      <c r="B204" s="152" t="s">
        <v>177</v>
      </c>
      <c r="C204" s="152" t="s">
        <v>4531</v>
      </c>
      <c r="D204" s="152" t="s">
        <v>3438</v>
      </c>
      <c r="E204" s="152" t="s">
        <v>4532</v>
      </c>
      <c r="F204" s="153">
        <v>2020</v>
      </c>
      <c r="G204" s="154">
        <v>1214076</v>
      </c>
      <c r="H204" s="154">
        <v>580926</v>
      </c>
      <c r="I204" s="154">
        <v>633150</v>
      </c>
      <c r="J204" s="154">
        <v>3009.3333333333335</v>
      </c>
      <c r="K204" s="155">
        <v>0.52150771450881162</v>
      </c>
      <c r="L204" s="156">
        <v>210.39543642002658</v>
      </c>
      <c r="M204" s="157">
        <v>17.532953035002215</v>
      </c>
    </row>
    <row r="205" spans="1:13" s="80" customFormat="1" x14ac:dyDescent="0.25">
      <c r="A205" s="151">
        <v>443</v>
      </c>
      <c r="B205" s="152" t="s">
        <v>177</v>
      </c>
      <c r="C205" s="152" t="s">
        <v>4316</v>
      </c>
      <c r="D205" s="152" t="s">
        <v>3438</v>
      </c>
      <c r="E205" s="152" t="s">
        <v>4317</v>
      </c>
      <c r="F205" s="153">
        <v>2020</v>
      </c>
      <c r="G205" s="154">
        <v>757407</v>
      </c>
      <c r="H205" s="154">
        <v>346464</v>
      </c>
      <c r="I205" s="154">
        <v>410943</v>
      </c>
      <c r="J205" s="154">
        <v>2120.166666666667</v>
      </c>
      <c r="K205" s="155">
        <v>0.54256562191793845</v>
      </c>
      <c r="L205" s="156">
        <v>193.82579985850165</v>
      </c>
      <c r="M205" s="157">
        <v>16.152149988208471</v>
      </c>
    </row>
    <row r="206" spans="1:13" s="80" customFormat="1" x14ac:dyDescent="0.25">
      <c r="A206" s="151">
        <v>443</v>
      </c>
      <c r="B206" s="152" t="s">
        <v>177</v>
      </c>
      <c r="C206" s="152" t="s">
        <v>4590</v>
      </c>
      <c r="D206" s="152" t="s">
        <v>3438</v>
      </c>
      <c r="E206" s="152" t="s">
        <v>4591</v>
      </c>
      <c r="F206" s="153">
        <v>2020</v>
      </c>
      <c r="G206" s="154">
        <v>890054</v>
      </c>
      <c r="H206" s="154">
        <v>446572</v>
      </c>
      <c r="I206" s="154">
        <v>443482</v>
      </c>
      <c r="J206" s="154">
        <v>2541.2500000000005</v>
      </c>
      <c r="K206" s="155">
        <v>0.49826415026504012</v>
      </c>
      <c r="L206" s="156">
        <v>174.5133300541072</v>
      </c>
      <c r="M206" s="157">
        <v>14.542777504508933</v>
      </c>
    </row>
    <row r="207" spans="1:13" s="80" customFormat="1" x14ac:dyDescent="0.25">
      <c r="A207" s="151">
        <v>443</v>
      </c>
      <c r="B207" s="152" t="s">
        <v>177</v>
      </c>
      <c r="C207" s="152" t="s">
        <v>4529</v>
      </c>
      <c r="D207" s="152" t="s">
        <v>3438</v>
      </c>
      <c r="E207" s="152" t="s">
        <v>4530</v>
      </c>
      <c r="F207" s="153">
        <v>2020</v>
      </c>
      <c r="G207" s="154">
        <v>979410</v>
      </c>
      <c r="H207" s="154">
        <v>370231</v>
      </c>
      <c r="I207" s="154">
        <v>609179</v>
      </c>
      <c r="J207" s="154">
        <v>2307.5</v>
      </c>
      <c r="K207" s="155">
        <v>0.62198568525949294</v>
      </c>
      <c r="L207" s="156">
        <v>263.99956663055252</v>
      </c>
      <c r="M207" s="157">
        <v>21.999963885879378</v>
      </c>
    </row>
    <row r="208" spans="1:13" s="80" customFormat="1" x14ac:dyDescent="0.25">
      <c r="A208" s="151">
        <v>443</v>
      </c>
      <c r="B208" s="152" t="s">
        <v>177</v>
      </c>
      <c r="C208" s="152" t="s">
        <v>4496</v>
      </c>
      <c r="D208" s="152" t="s">
        <v>3438</v>
      </c>
      <c r="E208" s="152" t="s">
        <v>2813</v>
      </c>
      <c r="F208" s="153">
        <v>2020</v>
      </c>
      <c r="G208" s="154">
        <v>2940361</v>
      </c>
      <c r="H208" s="154">
        <v>1138760</v>
      </c>
      <c r="I208" s="154">
        <v>1801601</v>
      </c>
      <c r="J208" s="154">
        <v>7461.0833333333339</v>
      </c>
      <c r="K208" s="155">
        <v>0.61271422114495466</v>
      </c>
      <c r="L208" s="156">
        <v>241.46640903354069</v>
      </c>
      <c r="M208" s="157">
        <v>20.122200752795056</v>
      </c>
    </row>
    <row r="209" spans="1:13" s="80" customFormat="1" x14ac:dyDescent="0.25">
      <c r="A209" s="151">
        <v>443</v>
      </c>
      <c r="B209" s="152" t="s">
        <v>177</v>
      </c>
      <c r="C209" s="152" t="s">
        <v>4761</v>
      </c>
      <c r="D209" s="152" t="s">
        <v>3438</v>
      </c>
      <c r="E209" s="152" t="s">
        <v>3687</v>
      </c>
      <c r="F209" s="153">
        <v>2020</v>
      </c>
      <c r="G209" s="154">
        <v>856858</v>
      </c>
      <c r="H209" s="154">
        <v>481269</v>
      </c>
      <c r="I209" s="154">
        <v>375589</v>
      </c>
      <c r="J209" s="154">
        <v>3370.2500000000005</v>
      </c>
      <c r="K209" s="155">
        <v>0.43833283928025413</v>
      </c>
      <c r="L209" s="156">
        <v>111.44247459387284</v>
      </c>
      <c r="M209" s="157">
        <v>9.2868728828227365</v>
      </c>
    </row>
    <row r="210" spans="1:13" s="80" customFormat="1" x14ac:dyDescent="0.25">
      <c r="A210" s="151">
        <v>443</v>
      </c>
      <c r="B210" s="152" t="s">
        <v>177</v>
      </c>
      <c r="C210" s="152" t="s">
        <v>4576</v>
      </c>
      <c r="D210" s="152" t="s">
        <v>3438</v>
      </c>
      <c r="E210" s="152" t="s">
        <v>4577</v>
      </c>
      <c r="F210" s="153">
        <v>2020</v>
      </c>
      <c r="G210" s="154">
        <v>809109</v>
      </c>
      <c r="H210" s="154">
        <v>365277</v>
      </c>
      <c r="I210" s="154">
        <v>443832</v>
      </c>
      <c r="J210" s="154">
        <v>2294.5000000000005</v>
      </c>
      <c r="K210" s="155">
        <v>0.54854413929396406</v>
      </c>
      <c r="L210" s="156">
        <v>193.43299193724118</v>
      </c>
      <c r="M210" s="157">
        <v>16.119415994770097</v>
      </c>
    </row>
    <row r="211" spans="1:13" s="80" customFormat="1" x14ac:dyDescent="0.25">
      <c r="A211" s="151">
        <v>443</v>
      </c>
      <c r="B211" s="152" t="s">
        <v>177</v>
      </c>
      <c r="C211" s="152" t="s">
        <v>4312</v>
      </c>
      <c r="D211" s="152" t="s">
        <v>3438</v>
      </c>
      <c r="E211" s="152" t="s">
        <v>4313</v>
      </c>
      <c r="F211" s="153">
        <v>2020</v>
      </c>
      <c r="G211" s="154">
        <v>167178</v>
      </c>
      <c r="H211" s="154">
        <v>88166</v>
      </c>
      <c r="I211" s="154">
        <v>79012</v>
      </c>
      <c r="J211" s="154">
        <v>596.49999999999977</v>
      </c>
      <c r="K211" s="155">
        <v>0.47262199571713981</v>
      </c>
      <c r="L211" s="156">
        <v>132.45934618608555</v>
      </c>
      <c r="M211" s="157">
        <v>11.038278848840463</v>
      </c>
    </row>
    <row r="212" spans="1:13" s="80" customFormat="1" x14ac:dyDescent="0.25">
      <c r="A212" s="151">
        <v>443</v>
      </c>
      <c r="B212" s="152" t="s">
        <v>177</v>
      </c>
      <c r="C212" s="152" t="s">
        <v>4307</v>
      </c>
      <c r="D212" s="152" t="s">
        <v>3438</v>
      </c>
      <c r="E212" s="152" t="s">
        <v>4308</v>
      </c>
      <c r="F212" s="153">
        <v>2020</v>
      </c>
      <c r="G212" s="154">
        <v>1013507</v>
      </c>
      <c r="H212" s="154">
        <v>467195</v>
      </c>
      <c r="I212" s="154">
        <v>546312</v>
      </c>
      <c r="J212" s="154">
        <v>2684.083333333333</v>
      </c>
      <c r="K212" s="155">
        <v>0.53903130417451484</v>
      </c>
      <c r="L212" s="156">
        <v>203.53764475767645</v>
      </c>
      <c r="M212" s="157">
        <v>16.961470396473036</v>
      </c>
    </row>
    <row r="213" spans="1:13" s="80" customFormat="1" x14ac:dyDescent="0.25">
      <c r="A213" s="151">
        <v>443</v>
      </c>
      <c r="B213" s="152" t="s">
        <v>177</v>
      </c>
      <c r="C213" s="152" t="s">
        <v>4486</v>
      </c>
      <c r="D213" s="152" t="s">
        <v>3438</v>
      </c>
      <c r="E213" s="152" t="s">
        <v>3560</v>
      </c>
      <c r="F213" s="153">
        <v>2020</v>
      </c>
      <c r="G213" s="154">
        <v>148942</v>
      </c>
      <c r="H213" s="154">
        <v>80380</v>
      </c>
      <c r="I213" s="154">
        <v>68562</v>
      </c>
      <c r="J213" s="154">
        <v>566.58333333333337</v>
      </c>
      <c r="K213" s="155">
        <v>0.46032683863517343</v>
      </c>
      <c r="L213" s="156">
        <v>121.0095602294455</v>
      </c>
      <c r="M213" s="157">
        <v>10.084130019120458</v>
      </c>
    </row>
    <row r="214" spans="1:13" s="80" customFormat="1" x14ac:dyDescent="0.25">
      <c r="A214" s="151">
        <v>443</v>
      </c>
      <c r="B214" s="152" t="s">
        <v>177</v>
      </c>
      <c r="C214" s="152" t="s">
        <v>4572</v>
      </c>
      <c r="D214" s="152" t="s">
        <v>3438</v>
      </c>
      <c r="E214" s="152" t="s">
        <v>4573</v>
      </c>
      <c r="F214" s="153">
        <v>2020</v>
      </c>
      <c r="G214" s="154">
        <v>139806</v>
      </c>
      <c r="H214" s="154">
        <v>73858</v>
      </c>
      <c r="I214" s="154">
        <v>65948</v>
      </c>
      <c r="J214" s="154">
        <v>597.96969696969688</v>
      </c>
      <c r="K214" s="155">
        <v>0.47171079925038983</v>
      </c>
      <c r="L214" s="156">
        <v>110.28652511022148</v>
      </c>
      <c r="M214" s="157">
        <v>9.1905437591851236</v>
      </c>
    </row>
    <row r="215" spans="1:13" s="80" customFormat="1" x14ac:dyDescent="0.25">
      <c r="A215" s="151">
        <v>443</v>
      </c>
      <c r="B215" s="152" t="s">
        <v>177</v>
      </c>
      <c r="C215" s="152" t="s">
        <v>4757</v>
      </c>
      <c r="D215" s="152" t="s">
        <v>3438</v>
      </c>
      <c r="E215" s="152" t="s">
        <v>4758</v>
      </c>
      <c r="F215" s="153">
        <v>2020</v>
      </c>
      <c r="G215" s="154">
        <v>146023</v>
      </c>
      <c r="H215" s="154">
        <v>70718</v>
      </c>
      <c r="I215" s="154">
        <v>75305</v>
      </c>
      <c r="J215" s="154">
        <v>615.08333333333326</v>
      </c>
      <c r="K215" s="155">
        <v>0.51570642980900272</v>
      </c>
      <c r="L215" s="156">
        <v>122.43056496409702</v>
      </c>
      <c r="M215" s="157">
        <v>10.202547080341418</v>
      </c>
    </row>
    <row r="216" spans="1:13" s="80" customFormat="1" x14ac:dyDescent="0.25">
      <c r="A216" s="151">
        <v>443</v>
      </c>
      <c r="B216" s="152" t="s">
        <v>177</v>
      </c>
      <c r="C216" s="152" t="s">
        <v>4413</v>
      </c>
      <c r="D216" s="152" t="s">
        <v>3438</v>
      </c>
      <c r="E216" s="152" t="s">
        <v>4414</v>
      </c>
      <c r="F216" s="153">
        <v>2020</v>
      </c>
      <c r="G216" s="154">
        <v>997105</v>
      </c>
      <c r="H216" s="154">
        <v>355703</v>
      </c>
      <c r="I216" s="154">
        <v>623978</v>
      </c>
      <c r="J216" s="154">
        <v>2393.083333333333</v>
      </c>
      <c r="K216" s="155">
        <v>0.62578966106879419</v>
      </c>
      <c r="L216" s="156">
        <v>260.7422780931156</v>
      </c>
      <c r="M216" s="157">
        <v>21.7285231744263</v>
      </c>
    </row>
    <row r="217" spans="1:13" s="80" customFormat="1" x14ac:dyDescent="0.25">
      <c r="A217" s="151">
        <v>443</v>
      </c>
      <c r="B217" s="152" t="s">
        <v>177</v>
      </c>
      <c r="C217" s="152" t="s">
        <v>4309</v>
      </c>
      <c r="D217" s="152" t="s">
        <v>3438</v>
      </c>
      <c r="E217" s="152" t="s">
        <v>4310</v>
      </c>
      <c r="F217" s="153">
        <v>2020</v>
      </c>
      <c r="G217" s="154">
        <v>2166899</v>
      </c>
      <c r="H217" s="154">
        <v>1056511</v>
      </c>
      <c r="I217" s="154">
        <v>1110388</v>
      </c>
      <c r="J217" s="154">
        <v>6579.5000000000009</v>
      </c>
      <c r="K217" s="155">
        <v>0.51243182077244953</v>
      </c>
      <c r="L217" s="156">
        <v>168.76479975682039</v>
      </c>
      <c r="M217" s="157">
        <v>14.063733313068367</v>
      </c>
    </row>
    <row r="218" spans="1:13" s="80" customFormat="1" x14ac:dyDescent="0.25">
      <c r="A218" s="151">
        <v>443</v>
      </c>
      <c r="B218" s="152" t="s">
        <v>177</v>
      </c>
      <c r="C218" s="152" t="s">
        <v>4448</v>
      </c>
      <c r="D218" s="152" t="s">
        <v>3438</v>
      </c>
      <c r="E218" s="152" t="s">
        <v>4449</v>
      </c>
      <c r="F218" s="153">
        <v>2020</v>
      </c>
      <c r="G218" s="154">
        <v>1798697</v>
      </c>
      <c r="H218" s="154">
        <v>1129472</v>
      </c>
      <c r="I218" s="154">
        <v>669225</v>
      </c>
      <c r="J218" s="154">
        <v>8306.5833333333339</v>
      </c>
      <c r="K218" s="155">
        <v>0.37206099748873767</v>
      </c>
      <c r="L218" s="156">
        <v>80.565615626159968</v>
      </c>
      <c r="M218" s="157">
        <v>6.7138013021799976</v>
      </c>
    </row>
    <row r="219" spans="1:13" s="80" customFormat="1" x14ac:dyDescent="0.25">
      <c r="A219" s="151">
        <v>443</v>
      </c>
      <c r="B219" s="152" t="s">
        <v>177</v>
      </c>
      <c r="C219" s="152" t="s">
        <v>3440</v>
      </c>
      <c r="D219" s="152" t="s">
        <v>3438</v>
      </c>
      <c r="E219" s="152" t="s">
        <v>3441</v>
      </c>
      <c r="F219" s="153">
        <v>2020</v>
      </c>
      <c r="G219" s="154">
        <v>11513065</v>
      </c>
      <c r="H219" s="154">
        <v>6741264</v>
      </c>
      <c r="I219" s="154">
        <v>4211467</v>
      </c>
      <c r="J219" s="154">
        <v>32033.083333333332</v>
      </c>
      <c r="K219" s="155">
        <v>0.36579894233203758</v>
      </c>
      <c r="L219" s="156">
        <v>131.47242044032603</v>
      </c>
      <c r="M219" s="157">
        <v>10.956035036693835</v>
      </c>
    </row>
    <row r="220" spans="1:13" s="80" customFormat="1" x14ac:dyDescent="0.25">
      <c r="A220" s="151">
        <v>443</v>
      </c>
      <c r="B220" s="152" t="s">
        <v>177</v>
      </c>
      <c r="C220" s="152" t="s">
        <v>4375</v>
      </c>
      <c r="D220" s="152" t="s">
        <v>3438</v>
      </c>
      <c r="E220" s="152" t="s">
        <v>4376</v>
      </c>
      <c r="F220" s="153">
        <v>2020</v>
      </c>
      <c r="G220" s="154">
        <v>4196839</v>
      </c>
      <c r="H220" s="154">
        <v>2189488</v>
      </c>
      <c r="I220" s="154">
        <v>2007351</v>
      </c>
      <c r="J220" s="154">
        <v>12381.583333333336</v>
      </c>
      <c r="K220" s="155">
        <v>0.47830069249737717</v>
      </c>
      <c r="L220" s="156">
        <v>162.12393406874455</v>
      </c>
      <c r="M220" s="157">
        <v>13.510327839062045</v>
      </c>
    </row>
    <row r="221" spans="1:13" s="80" customFormat="1" x14ac:dyDescent="0.25">
      <c r="A221" s="151">
        <v>443</v>
      </c>
      <c r="B221" s="152" t="s">
        <v>177</v>
      </c>
      <c r="C221" s="152" t="s">
        <v>4578</v>
      </c>
      <c r="D221" s="152" t="s">
        <v>3438</v>
      </c>
      <c r="E221" s="152" t="s">
        <v>4579</v>
      </c>
      <c r="F221" s="153">
        <v>2020</v>
      </c>
      <c r="G221" s="154">
        <v>1662957</v>
      </c>
      <c r="H221" s="154">
        <v>627959</v>
      </c>
      <c r="I221" s="154">
        <v>1034998</v>
      </c>
      <c r="J221" s="154">
        <v>3265.0833333333321</v>
      </c>
      <c r="K221" s="155">
        <v>0.62238410253542331</v>
      </c>
      <c r="L221" s="156">
        <v>316.98976544753845</v>
      </c>
      <c r="M221" s="157">
        <v>26.415813787294869</v>
      </c>
    </row>
    <row r="222" spans="1:13" s="80" customFormat="1" x14ac:dyDescent="0.25">
      <c r="A222" s="151">
        <v>443</v>
      </c>
      <c r="B222" s="152" t="s">
        <v>177</v>
      </c>
      <c r="C222" s="152" t="s">
        <v>4588</v>
      </c>
      <c r="D222" s="152" t="s">
        <v>3438</v>
      </c>
      <c r="E222" s="152" t="s">
        <v>4589</v>
      </c>
      <c r="F222" s="153">
        <v>2020</v>
      </c>
      <c r="G222" s="154">
        <v>3390899</v>
      </c>
      <c r="H222" s="154">
        <v>1540014</v>
      </c>
      <c r="I222" s="154">
        <v>1850885</v>
      </c>
      <c r="J222" s="154">
        <v>8353.0833333333321</v>
      </c>
      <c r="K222" s="155">
        <v>0.54583902381049976</v>
      </c>
      <c r="L222" s="156">
        <v>221.58105290461609</v>
      </c>
      <c r="M222" s="157">
        <v>18.465087742051342</v>
      </c>
    </row>
    <row r="223" spans="1:13" s="80" customFormat="1" x14ac:dyDescent="0.25">
      <c r="A223" s="151">
        <v>443</v>
      </c>
      <c r="B223" s="152" t="s">
        <v>177</v>
      </c>
      <c r="C223" s="152" t="s">
        <v>4584</v>
      </c>
      <c r="D223" s="152" t="s">
        <v>3438</v>
      </c>
      <c r="E223" s="152" t="s">
        <v>4585</v>
      </c>
      <c r="F223" s="153">
        <v>2020</v>
      </c>
      <c r="G223" s="154">
        <v>3153062</v>
      </c>
      <c r="H223" s="154">
        <v>1510135</v>
      </c>
      <c r="I223" s="154">
        <v>1639188</v>
      </c>
      <c r="J223" s="154">
        <v>9065.1666666666679</v>
      </c>
      <c r="K223" s="155">
        <v>0.51987179446518972</v>
      </c>
      <c r="L223" s="156">
        <v>180.82270963946237</v>
      </c>
      <c r="M223" s="157">
        <v>15.068559136621865</v>
      </c>
    </row>
    <row r="224" spans="1:13" s="80" customFormat="1" x14ac:dyDescent="0.25">
      <c r="A224" s="151">
        <v>443</v>
      </c>
      <c r="B224" s="152" t="s">
        <v>177</v>
      </c>
      <c r="C224" s="152" t="s">
        <v>4762</v>
      </c>
      <c r="D224" s="152" t="s">
        <v>3438</v>
      </c>
      <c r="E224" s="152" t="s">
        <v>4763</v>
      </c>
      <c r="F224" s="153">
        <v>2020</v>
      </c>
      <c r="G224" s="154">
        <v>4401738</v>
      </c>
      <c r="H224" s="154">
        <v>1867531</v>
      </c>
      <c r="I224" s="154">
        <v>2534207</v>
      </c>
      <c r="J224" s="154">
        <v>11397.666666666666</v>
      </c>
      <c r="K224" s="155">
        <v>0.57572872351784676</v>
      </c>
      <c r="L224" s="156">
        <v>222.34436873044191</v>
      </c>
      <c r="M224" s="157">
        <v>18.528697394203494</v>
      </c>
    </row>
    <row r="225" spans="1:13" s="80" customFormat="1" x14ac:dyDescent="0.25">
      <c r="A225" s="151">
        <v>837</v>
      </c>
      <c r="B225" s="152" t="s">
        <v>5028</v>
      </c>
      <c r="C225" s="152" t="s">
        <v>4373</v>
      </c>
      <c r="D225" s="152" t="s">
        <v>3438</v>
      </c>
      <c r="E225" s="152" t="s">
        <v>4374</v>
      </c>
      <c r="F225" s="153">
        <v>2020</v>
      </c>
      <c r="G225" s="154">
        <v>1677855</v>
      </c>
      <c r="H225" s="154">
        <v>805435</v>
      </c>
      <c r="I225" s="154">
        <v>1007712</v>
      </c>
      <c r="J225" s="154">
        <v>6956.75</v>
      </c>
      <c r="K225" s="155">
        <v>0.55578063995914284</v>
      </c>
      <c r="L225" s="156">
        <v>144.85384698314587</v>
      </c>
      <c r="M225" s="157">
        <v>12.071153915262157</v>
      </c>
    </row>
    <row r="226" spans="1:13" s="80" customFormat="1" x14ac:dyDescent="0.25">
      <c r="A226" s="151">
        <v>1572</v>
      </c>
      <c r="B226" s="152" t="s">
        <v>438</v>
      </c>
      <c r="C226" s="152" t="s">
        <v>3437</v>
      </c>
      <c r="D226" s="152" t="s">
        <v>3438</v>
      </c>
      <c r="E226" s="152" t="s">
        <v>3439</v>
      </c>
      <c r="F226" s="153">
        <v>2020</v>
      </c>
      <c r="G226" s="154">
        <v>1224055</v>
      </c>
      <c r="H226" s="154">
        <v>907648</v>
      </c>
      <c r="I226" s="154">
        <v>316407</v>
      </c>
      <c r="J226" s="154">
        <v>7589.0666666666675</v>
      </c>
      <c r="K226" s="155">
        <v>0.25849083578760756</v>
      </c>
      <c r="L226" s="156">
        <v>41.692478653501524</v>
      </c>
      <c r="M226" s="157">
        <v>3.474373221125127</v>
      </c>
    </row>
    <row r="227" spans="1:13" s="80" customFormat="1" x14ac:dyDescent="0.25">
      <c r="A227" s="151">
        <v>2323</v>
      </c>
      <c r="B227" s="152" t="s">
        <v>551</v>
      </c>
      <c r="C227" s="152" t="s">
        <v>4802</v>
      </c>
      <c r="D227" s="152" t="s">
        <v>3438</v>
      </c>
      <c r="E227" s="152" t="s">
        <v>4803</v>
      </c>
      <c r="F227" s="153">
        <v>2020</v>
      </c>
      <c r="G227" s="154">
        <v>12987526</v>
      </c>
      <c r="H227" s="154">
        <v>7019685</v>
      </c>
      <c r="I227" s="154">
        <v>5967841</v>
      </c>
      <c r="J227" s="154">
        <v>36183.75</v>
      </c>
      <c r="K227" s="155">
        <v>0.45950560560956721</v>
      </c>
      <c r="L227" s="156">
        <v>164.93152312847619</v>
      </c>
      <c r="M227" s="157">
        <v>13.744293594039682</v>
      </c>
    </row>
    <row r="228" spans="1:13" s="80" customFormat="1" x14ac:dyDescent="0.25">
      <c r="A228" s="151">
        <v>2852</v>
      </c>
      <c r="B228" s="152" t="s">
        <v>725</v>
      </c>
      <c r="C228" s="152" t="s">
        <v>4332</v>
      </c>
      <c r="D228" s="152" t="s">
        <v>3438</v>
      </c>
      <c r="E228" s="152" t="s">
        <v>4333</v>
      </c>
      <c r="F228" s="153">
        <v>2020</v>
      </c>
      <c r="G228" s="154">
        <v>13922059</v>
      </c>
      <c r="H228" s="154">
        <v>9124099</v>
      </c>
      <c r="I228" s="154">
        <v>4797960</v>
      </c>
      <c r="J228" s="154">
        <v>54797.25</v>
      </c>
      <c r="K228" s="155">
        <v>0.344630057953353</v>
      </c>
      <c r="L228" s="156">
        <v>87.55840849677675</v>
      </c>
      <c r="M228" s="157">
        <v>7.2965340413980622</v>
      </c>
    </row>
    <row r="229" spans="1:13" s="80" customFormat="1" x14ac:dyDescent="0.25">
      <c r="A229" s="151">
        <v>26722</v>
      </c>
      <c r="B229" s="152" t="s">
        <v>2396</v>
      </c>
      <c r="C229" s="152" t="s">
        <v>4383</v>
      </c>
      <c r="D229" s="152" t="s">
        <v>3438</v>
      </c>
      <c r="E229" s="152" t="s">
        <v>4384</v>
      </c>
      <c r="F229" s="153">
        <v>2020</v>
      </c>
      <c r="G229" s="154">
        <v>21137283</v>
      </c>
      <c r="H229" s="154">
        <v>16556552</v>
      </c>
      <c r="I229" s="154">
        <v>4479090</v>
      </c>
      <c r="J229" s="154">
        <v>95566.333333333328</v>
      </c>
      <c r="K229" s="155">
        <v>0.21190471831218799</v>
      </c>
      <c r="L229" s="156">
        <v>46.868911297214154</v>
      </c>
      <c r="M229" s="157">
        <v>3.9057426081011797</v>
      </c>
    </row>
    <row r="230" spans="1:13" s="80" customFormat="1" x14ac:dyDescent="0.25">
      <c r="A230" s="151">
        <v>443</v>
      </c>
      <c r="B230" s="152" t="s">
        <v>177</v>
      </c>
      <c r="C230" s="152" t="s">
        <v>4755</v>
      </c>
      <c r="D230" s="152" t="s">
        <v>3438</v>
      </c>
      <c r="E230" s="152" t="s">
        <v>4756</v>
      </c>
      <c r="F230" s="153">
        <v>2020</v>
      </c>
      <c r="G230" s="154">
        <v>3546435</v>
      </c>
      <c r="H230" s="154">
        <v>1538240</v>
      </c>
      <c r="I230" s="154">
        <v>2008195</v>
      </c>
      <c r="J230" s="154">
        <v>9590.75</v>
      </c>
      <c r="K230" s="155">
        <v>0.5662573824136069</v>
      </c>
      <c r="L230" s="156">
        <v>209.38873393634492</v>
      </c>
      <c r="M230" s="157">
        <v>17.449061161362078</v>
      </c>
    </row>
    <row r="231" spans="1:13" s="80" customFormat="1" x14ac:dyDescent="0.25">
      <c r="A231" s="151">
        <v>443</v>
      </c>
      <c r="B231" s="152" t="s">
        <v>177</v>
      </c>
      <c r="C231" s="152" t="s">
        <v>4759</v>
      </c>
      <c r="D231" s="152" t="s">
        <v>3438</v>
      </c>
      <c r="E231" s="152" t="s">
        <v>4760</v>
      </c>
      <c r="F231" s="153">
        <v>2020</v>
      </c>
      <c r="G231" s="154">
        <v>7493802</v>
      </c>
      <c r="H231" s="154">
        <v>5066212</v>
      </c>
      <c r="I231" s="154">
        <v>2427590</v>
      </c>
      <c r="J231" s="154">
        <v>28029.416666666668</v>
      </c>
      <c r="K231" s="155">
        <v>0.32394637595175318</v>
      </c>
      <c r="L231" s="156">
        <v>86.60865221954316</v>
      </c>
      <c r="M231" s="157">
        <v>7.2173876849619303</v>
      </c>
    </row>
    <row r="232" spans="1:13" s="80" customFormat="1" x14ac:dyDescent="0.25">
      <c r="A232" s="151">
        <v>617</v>
      </c>
      <c r="B232" s="152" t="s">
        <v>192</v>
      </c>
      <c r="C232" s="152" t="s">
        <v>4766</v>
      </c>
      <c r="D232" s="152" t="s">
        <v>3438</v>
      </c>
      <c r="E232" s="152" t="s">
        <v>4767</v>
      </c>
      <c r="F232" s="153">
        <v>2020</v>
      </c>
      <c r="G232" s="154">
        <v>15143445</v>
      </c>
      <c r="H232" s="154">
        <v>6568791</v>
      </c>
      <c r="I232" s="154">
        <v>8574654</v>
      </c>
      <c r="J232" s="154">
        <v>42969.75</v>
      </c>
      <c r="K232" s="155">
        <v>0.56622875442146747</v>
      </c>
      <c r="L232" s="156">
        <v>199.55093990539856</v>
      </c>
      <c r="M232" s="157">
        <v>16.629244992116547</v>
      </c>
    </row>
    <row r="233" spans="1:13" s="80" customFormat="1" x14ac:dyDescent="0.25">
      <c r="A233" s="151">
        <v>2438</v>
      </c>
      <c r="B233" s="152" t="s">
        <v>584</v>
      </c>
      <c r="C233" s="152" t="s">
        <v>4369</v>
      </c>
      <c r="D233" s="152" t="s">
        <v>3438</v>
      </c>
      <c r="E233" s="152" t="s">
        <v>4370</v>
      </c>
      <c r="F233" s="153">
        <v>2020</v>
      </c>
      <c r="G233" s="154">
        <v>195199468</v>
      </c>
      <c r="H233" s="154">
        <v>89430396</v>
      </c>
      <c r="I233" s="154">
        <v>103410693</v>
      </c>
      <c r="J233" s="154">
        <v>653807.88888888911</v>
      </c>
      <c r="K233" s="155">
        <v>0.52976933830577855</v>
      </c>
      <c r="L233" s="156">
        <v>158.16678684581314</v>
      </c>
      <c r="M233" s="157">
        <v>17.57408742731257</v>
      </c>
    </row>
    <row r="234" spans="1:13" s="80" customFormat="1" x14ac:dyDescent="0.25">
      <c r="A234" s="151">
        <v>3136</v>
      </c>
      <c r="B234" s="152" t="s">
        <v>822</v>
      </c>
      <c r="C234" s="152" t="s">
        <v>4586</v>
      </c>
      <c r="D234" s="152" t="s">
        <v>3438</v>
      </c>
      <c r="E234" s="152" t="s">
        <v>4587</v>
      </c>
      <c r="F234" s="153">
        <v>2020</v>
      </c>
      <c r="G234" s="154">
        <v>51719000</v>
      </c>
      <c r="H234" s="154">
        <v>4700140</v>
      </c>
      <c r="I234" s="154">
        <v>47018860</v>
      </c>
      <c r="J234" s="154">
        <v>51114</v>
      </c>
      <c r="K234" s="155">
        <v>0.90912159941220827</v>
      </c>
      <c r="L234" s="156">
        <v>919.88222404820601</v>
      </c>
      <c r="M234" s="157">
        <v>76.656852004017168</v>
      </c>
    </row>
    <row r="235" spans="1:13" s="80" customFormat="1" ht="15.75" thickBot="1" x14ac:dyDescent="0.3">
      <c r="A235" s="160">
        <v>2957</v>
      </c>
      <c r="B235" s="161" t="s">
        <v>768</v>
      </c>
      <c r="C235" s="161" t="s">
        <v>4409</v>
      </c>
      <c r="D235" s="161" t="s">
        <v>3262</v>
      </c>
      <c r="E235" s="161" t="s">
        <v>4410</v>
      </c>
      <c r="F235" s="162">
        <v>2020</v>
      </c>
      <c r="G235" s="163">
        <v>1163081</v>
      </c>
      <c r="H235" s="163">
        <v>663315</v>
      </c>
      <c r="I235" s="163">
        <v>499766</v>
      </c>
      <c r="J235" s="163">
        <v>3197.0000000000005</v>
      </c>
      <c r="K235" s="164">
        <v>0.42969148322429823</v>
      </c>
      <c r="L235" s="165">
        <v>156.32342821395056</v>
      </c>
      <c r="M235" s="166">
        <v>13.026952351162548</v>
      </c>
    </row>
  </sheetData>
  <mergeCells count="3">
    <mergeCell ref="A5:M5"/>
    <mergeCell ref="A6:M6"/>
    <mergeCell ref="B1:M4"/>
  </mergeCells>
  <pageMargins left="0.7" right="0.7" top="0.75" bottom="0.75" header="0.51180555555555496" footer="0.51180555555555496"/>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110"/>
  <sheetViews>
    <sheetView zoomScale="75" zoomScaleNormal="75" workbookViewId="0"/>
  </sheetViews>
  <sheetFormatPr baseColWidth="10" defaultColWidth="11.42578125" defaultRowHeight="15" x14ac:dyDescent="0.25"/>
  <cols>
    <col min="1" max="1" width="23" style="1" customWidth="1"/>
    <col min="2" max="2" width="36.42578125" style="1" customWidth="1"/>
    <col min="3" max="3" width="28.85546875" style="1" bestFit="1" customWidth="1"/>
    <col min="4" max="4" width="24.42578125" style="1" customWidth="1"/>
    <col min="5" max="5" width="30.140625" style="1" customWidth="1"/>
    <col min="6" max="6" width="11.42578125" style="1"/>
    <col min="7" max="7" width="11.85546875" style="1" bestFit="1" customWidth="1"/>
    <col min="8" max="1021" width="11.42578125" style="1"/>
  </cols>
  <sheetData>
    <row r="1" spans="1:5" ht="15" customHeight="1" x14ac:dyDescent="0.25">
      <c r="A1" s="2"/>
      <c r="B1" s="299" t="s">
        <v>7084</v>
      </c>
      <c r="C1" s="299"/>
      <c r="D1" s="299"/>
      <c r="E1" s="300"/>
    </row>
    <row r="2" spans="1:5" ht="23.25" customHeight="1" x14ac:dyDescent="0.4">
      <c r="A2" s="60"/>
      <c r="B2" s="301"/>
      <c r="C2" s="301"/>
      <c r="D2" s="301"/>
      <c r="E2" s="302"/>
    </row>
    <row r="3" spans="1:5" ht="23.25" customHeight="1" x14ac:dyDescent="0.4">
      <c r="A3" s="60"/>
      <c r="B3" s="301"/>
      <c r="C3" s="301"/>
      <c r="D3" s="301"/>
      <c r="E3" s="302"/>
    </row>
    <row r="4" spans="1:5" ht="23.25" customHeight="1" x14ac:dyDescent="0.4">
      <c r="A4" s="60"/>
      <c r="B4" s="301"/>
      <c r="C4" s="301"/>
      <c r="D4" s="301"/>
      <c r="E4" s="302"/>
    </row>
    <row r="5" spans="1:5" ht="15" customHeight="1" x14ac:dyDescent="0.4">
      <c r="A5" s="32"/>
      <c r="B5" s="33"/>
      <c r="C5" s="59"/>
      <c r="D5" s="59"/>
      <c r="E5" s="68"/>
    </row>
    <row r="6" spans="1:5" ht="24" customHeight="1" thickBot="1" x14ac:dyDescent="0.4">
      <c r="A6" s="306" t="s">
        <v>7116</v>
      </c>
      <c r="B6" s="306"/>
      <c r="C6" s="306"/>
      <c r="D6" s="306"/>
      <c r="E6" s="298"/>
    </row>
    <row r="7" spans="1:5" ht="17.25" customHeight="1" thickTop="1" thickBot="1" x14ac:dyDescent="0.4">
      <c r="A7" s="3"/>
      <c r="B7" s="5"/>
      <c r="C7" s="5"/>
      <c r="D7" s="5"/>
      <c r="E7" s="35"/>
    </row>
    <row r="8" spans="1:5" ht="15.75" customHeight="1" thickBot="1" x14ac:dyDescent="0.3">
      <c r="A8" s="61" t="s">
        <v>2767</v>
      </c>
      <c r="B8" s="61" t="s">
        <v>2768</v>
      </c>
      <c r="C8" s="61" t="s">
        <v>2769</v>
      </c>
      <c r="D8" s="61" t="s">
        <v>5220</v>
      </c>
      <c r="E8" s="69" t="s">
        <v>5221</v>
      </c>
    </row>
    <row r="9" spans="1:5" x14ac:dyDescent="0.25">
      <c r="A9" s="129" t="s">
        <v>4017</v>
      </c>
      <c r="B9" s="167" t="s">
        <v>3068</v>
      </c>
      <c r="C9" s="167" t="s">
        <v>4018</v>
      </c>
      <c r="D9" s="168">
        <v>13</v>
      </c>
      <c r="E9" s="169" t="s">
        <v>5222</v>
      </c>
    </row>
    <row r="10" spans="1:5" x14ac:dyDescent="0.25">
      <c r="A10" s="134" t="s">
        <v>3067</v>
      </c>
      <c r="B10" s="170" t="s">
        <v>3068</v>
      </c>
      <c r="C10" s="170" t="s">
        <v>5031</v>
      </c>
      <c r="D10" s="171">
        <v>44.8</v>
      </c>
      <c r="E10" s="172" t="s">
        <v>5223</v>
      </c>
    </row>
    <row r="11" spans="1:5" x14ac:dyDescent="0.25">
      <c r="A11" s="134" t="s">
        <v>3142</v>
      </c>
      <c r="B11" s="170" t="s">
        <v>2789</v>
      </c>
      <c r="C11" s="170" t="s">
        <v>3143</v>
      </c>
      <c r="D11" s="171">
        <v>0.5</v>
      </c>
      <c r="E11" s="172" t="s">
        <v>5224</v>
      </c>
    </row>
    <row r="12" spans="1:5" x14ac:dyDescent="0.25">
      <c r="A12" s="134" t="s">
        <v>3312</v>
      </c>
      <c r="B12" s="170" t="s">
        <v>2789</v>
      </c>
      <c r="C12" s="170" t="s">
        <v>3313</v>
      </c>
      <c r="D12" s="171">
        <v>1.8</v>
      </c>
      <c r="E12" s="172" t="s">
        <v>5224</v>
      </c>
    </row>
    <row r="13" spans="1:5" x14ac:dyDescent="0.25">
      <c r="A13" s="134" t="s">
        <v>3041</v>
      </c>
      <c r="B13" s="170" t="s">
        <v>2789</v>
      </c>
      <c r="C13" s="170" t="s">
        <v>3042</v>
      </c>
      <c r="D13" s="171">
        <v>0.8</v>
      </c>
      <c r="E13" s="172" t="s">
        <v>5224</v>
      </c>
    </row>
    <row r="14" spans="1:5" x14ac:dyDescent="0.25">
      <c r="A14" s="134" t="s">
        <v>4276</v>
      </c>
      <c r="B14" s="170" t="s">
        <v>2789</v>
      </c>
      <c r="C14" s="170" t="s">
        <v>4277</v>
      </c>
      <c r="D14" s="171">
        <v>1.8</v>
      </c>
      <c r="E14" s="172" t="s">
        <v>5224</v>
      </c>
    </row>
    <row r="15" spans="1:5" x14ac:dyDescent="0.25">
      <c r="A15" s="134" t="s">
        <v>4786</v>
      </c>
      <c r="B15" s="170" t="s">
        <v>2789</v>
      </c>
      <c r="C15" s="170" t="s">
        <v>4787</v>
      </c>
      <c r="D15" s="171">
        <v>0</v>
      </c>
      <c r="E15" s="172" t="s">
        <v>5224</v>
      </c>
    </row>
    <row r="16" spans="1:5" x14ac:dyDescent="0.25">
      <c r="A16" s="134" t="s">
        <v>4181</v>
      </c>
      <c r="B16" s="170" t="s">
        <v>2789</v>
      </c>
      <c r="C16" s="170" t="s">
        <v>4182</v>
      </c>
      <c r="D16" s="171">
        <v>0.5</v>
      </c>
      <c r="E16" s="172" t="s">
        <v>5224</v>
      </c>
    </row>
    <row r="17" spans="1:5" x14ac:dyDescent="0.25">
      <c r="A17" s="134" t="s">
        <v>3500</v>
      </c>
      <c r="B17" s="170" t="s">
        <v>2789</v>
      </c>
      <c r="C17" s="170" t="s">
        <v>3501</v>
      </c>
      <c r="D17" s="171">
        <v>0.5</v>
      </c>
      <c r="E17" s="172" t="s">
        <v>5224</v>
      </c>
    </row>
    <row r="18" spans="1:5" x14ac:dyDescent="0.25">
      <c r="A18" s="134" t="s">
        <v>3915</v>
      </c>
      <c r="B18" s="170" t="s">
        <v>2789</v>
      </c>
      <c r="C18" s="170" t="s">
        <v>3916</v>
      </c>
      <c r="D18" s="171">
        <v>0</v>
      </c>
      <c r="E18" s="172" t="s">
        <v>5224</v>
      </c>
    </row>
    <row r="19" spans="1:5" x14ac:dyDescent="0.25">
      <c r="A19" s="134" t="s">
        <v>4234</v>
      </c>
      <c r="B19" s="170" t="s">
        <v>2789</v>
      </c>
      <c r="C19" s="170" t="s">
        <v>4235</v>
      </c>
      <c r="D19" s="171">
        <v>0</v>
      </c>
      <c r="E19" s="172" t="s">
        <v>5224</v>
      </c>
    </row>
    <row r="20" spans="1:5" x14ac:dyDescent="0.25">
      <c r="A20" s="134" t="s">
        <v>2978</v>
      </c>
      <c r="B20" s="170" t="s">
        <v>2789</v>
      </c>
      <c r="C20" s="170" t="s">
        <v>2979</v>
      </c>
      <c r="D20" s="171">
        <v>0</v>
      </c>
      <c r="E20" s="172" t="s">
        <v>5224</v>
      </c>
    </row>
    <row r="21" spans="1:5" x14ac:dyDescent="0.25">
      <c r="A21" s="134" t="s">
        <v>4652</v>
      </c>
      <c r="B21" s="170" t="s">
        <v>2789</v>
      </c>
      <c r="C21" s="170" t="s">
        <v>4653</v>
      </c>
      <c r="D21" s="171">
        <v>4.0999999999999996</v>
      </c>
      <c r="E21" s="172" t="s">
        <v>5224</v>
      </c>
    </row>
    <row r="22" spans="1:5" x14ac:dyDescent="0.25">
      <c r="A22" s="134" t="s">
        <v>4788</v>
      </c>
      <c r="B22" s="170" t="s">
        <v>2789</v>
      </c>
      <c r="C22" s="170" t="s">
        <v>4789</v>
      </c>
      <c r="D22" s="171">
        <v>10.9</v>
      </c>
      <c r="E22" s="172" t="s">
        <v>5222</v>
      </c>
    </row>
    <row r="23" spans="1:5" x14ac:dyDescent="0.25">
      <c r="A23" s="134" t="s">
        <v>3923</v>
      </c>
      <c r="B23" s="170" t="s">
        <v>2789</v>
      </c>
      <c r="C23" s="170" t="s">
        <v>3560</v>
      </c>
      <c r="D23" s="171">
        <v>21.6</v>
      </c>
      <c r="E23" s="172" t="s">
        <v>5225</v>
      </c>
    </row>
    <row r="24" spans="1:5" x14ac:dyDescent="0.25">
      <c r="A24" s="134" t="s">
        <v>4790</v>
      </c>
      <c r="B24" s="170" t="s">
        <v>2789</v>
      </c>
      <c r="C24" s="170" t="s">
        <v>3000</v>
      </c>
      <c r="D24" s="171">
        <v>0</v>
      </c>
      <c r="E24" s="172" t="s">
        <v>5224</v>
      </c>
    </row>
    <row r="25" spans="1:5" x14ac:dyDescent="0.25">
      <c r="A25" s="134" t="s">
        <v>4440</v>
      </c>
      <c r="B25" s="170" t="s">
        <v>2789</v>
      </c>
      <c r="C25" s="170" t="s">
        <v>4423</v>
      </c>
      <c r="D25" s="171">
        <v>0.9</v>
      </c>
      <c r="E25" s="172" t="s">
        <v>5224</v>
      </c>
    </row>
    <row r="26" spans="1:5" x14ac:dyDescent="0.25">
      <c r="A26" s="134" t="s">
        <v>4330</v>
      </c>
      <c r="B26" s="170" t="s">
        <v>2789</v>
      </c>
      <c r="C26" s="170" t="s">
        <v>4331</v>
      </c>
      <c r="D26" s="171">
        <v>0.2</v>
      </c>
      <c r="E26" s="172" t="s">
        <v>5224</v>
      </c>
    </row>
    <row r="27" spans="1:5" x14ac:dyDescent="0.25">
      <c r="A27" s="134" t="s">
        <v>3065</v>
      </c>
      <c r="B27" s="170" t="s">
        <v>2789</v>
      </c>
      <c r="C27" s="170" t="s">
        <v>3066</v>
      </c>
      <c r="D27" s="171">
        <v>1.1000000000000001</v>
      </c>
      <c r="E27" s="172" t="s">
        <v>5224</v>
      </c>
    </row>
    <row r="28" spans="1:5" x14ac:dyDescent="0.25">
      <c r="A28" s="134" t="s">
        <v>4087</v>
      </c>
      <c r="B28" s="170" t="s">
        <v>2789</v>
      </c>
      <c r="C28" s="170" t="s">
        <v>4088</v>
      </c>
      <c r="D28" s="171">
        <v>0.2</v>
      </c>
      <c r="E28" s="172" t="s">
        <v>5224</v>
      </c>
    </row>
    <row r="29" spans="1:5" x14ac:dyDescent="0.25">
      <c r="A29" s="134" t="s">
        <v>3930</v>
      </c>
      <c r="B29" s="170" t="s">
        <v>2789</v>
      </c>
      <c r="C29" s="170" t="s">
        <v>2898</v>
      </c>
      <c r="D29" s="171">
        <v>0.2</v>
      </c>
      <c r="E29" s="172" t="s">
        <v>5224</v>
      </c>
    </row>
    <row r="30" spans="1:5" x14ac:dyDescent="0.25">
      <c r="A30" s="134" t="s">
        <v>3880</v>
      </c>
      <c r="B30" s="170" t="s">
        <v>2789</v>
      </c>
      <c r="C30" s="170" t="s">
        <v>5117</v>
      </c>
      <c r="D30" s="171">
        <v>0</v>
      </c>
      <c r="E30" s="172" t="s">
        <v>5224</v>
      </c>
    </row>
    <row r="31" spans="1:5" x14ac:dyDescent="0.25">
      <c r="A31" s="134" t="s">
        <v>3968</v>
      </c>
      <c r="B31" s="170" t="s">
        <v>2789</v>
      </c>
      <c r="C31" s="170" t="s">
        <v>3969</v>
      </c>
      <c r="D31" s="171">
        <v>0.2</v>
      </c>
      <c r="E31" s="172" t="s">
        <v>5224</v>
      </c>
    </row>
    <row r="32" spans="1:5" x14ac:dyDescent="0.25">
      <c r="A32" s="134" t="s">
        <v>4816</v>
      </c>
      <c r="B32" s="170" t="s">
        <v>2789</v>
      </c>
      <c r="C32" s="170" t="s">
        <v>4817</v>
      </c>
      <c r="D32" s="171">
        <v>1.6</v>
      </c>
      <c r="E32" s="172" t="s">
        <v>5224</v>
      </c>
    </row>
    <row r="33" spans="1:5" x14ac:dyDescent="0.25">
      <c r="A33" s="134" t="s">
        <v>3334</v>
      </c>
      <c r="B33" s="170" t="s">
        <v>2789</v>
      </c>
      <c r="C33" s="170" t="s">
        <v>3335</v>
      </c>
      <c r="D33" s="171">
        <v>1.5</v>
      </c>
      <c r="E33" s="172" t="s">
        <v>5224</v>
      </c>
    </row>
    <row r="34" spans="1:5" x14ac:dyDescent="0.25">
      <c r="A34" s="134" t="s">
        <v>4323</v>
      </c>
      <c r="B34" s="170" t="s">
        <v>2789</v>
      </c>
      <c r="C34" s="170" t="s">
        <v>2772</v>
      </c>
      <c r="D34" s="171">
        <v>0.620057508358964</v>
      </c>
      <c r="E34" s="172" t="s">
        <v>5224</v>
      </c>
    </row>
    <row r="35" spans="1:5" x14ac:dyDescent="0.25">
      <c r="A35" s="134" t="s">
        <v>2929</v>
      </c>
      <c r="B35" s="170" t="s">
        <v>2789</v>
      </c>
      <c r="C35" s="170" t="s">
        <v>2930</v>
      </c>
      <c r="D35" s="171">
        <v>7.4</v>
      </c>
      <c r="E35" s="172" t="s">
        <v>5222</v>
      </c>
    </row>
    <row r="36" spans="1:5" x14ac:dyDescent="0.25">
      <c r="A36" s="134" t="s">
        <v>4039</v>
      </c>
      <c r="B36" s="170" t="s">
        <v>2789</v>
      </c>
      <c r="C36" s="170" t="s">
        <v>5126</v>
      </c>
      <c r="D36" s="171">
        <v>1.4</v>
      </c>
      <c r="E36" s="172" t="s">
        <v>5224</v>
      </c>
    </row>
    <row r="37" spans="1:5" x14ac:dyDescent="0.25">
      <c r="A37" s="134" t="s">
        <v>3711</v>
      </c>
      <c r="B37" s="170" t="s">
        <v>2789</v>
      </c>
      <c r="C37" s="170" t="s">
        <v>3712</v>
      </c>
      <c r="D37" s="171">
        <v>0.2</v>
      </c>
      <c r="E37" s="172" t="s">
        <v>5224</v>
      </c>
    </row>
    <row r="38" spans="1:5" x14ac:dyDescent="0.25">
      <c r="A38" s="134" t="s">
        <v>4137</v>
      </c>
      <c r="B38" s="170" t="s">
        <v>2789</v>
      </c>
      <c r="C38" s="170" t="s">
        <v>4138</v>
      </c>
      <c r="D38" s="171">
        <v>0</v>
      </c>
      <c r="E38" s="172" t="s">
        <v>5224</v>
      </c>
    </row>
    <row r="39" spans="1:5" x14ac:dyDescent="0.25">
      <c r="A39" s="134" t="s">
        <v>4831</v>
      </c>
      <c r="B39" s="170" t="s">
        <v>2789</v>
      </c>
      <c r="C39" s="170" t="s">
        <v>4832</v>
      </c>
      <c r="D39" s="171">
        <v>0.2</v>
      </c>
      <c r="E39" s="172" t="s">
        <v>5224</v>
      </c>
    </row>
    <row r="40" spans="1:5" x14ac:dyDescent="0.25">
      <c r="A40" s="134" t="s">
        <v>3210</v>
      </c>
      <c r="B40" s="170" t="s">
        <v>2789</v>
      </c>
      <c r="C40" s="170" t="s">
        <v>3211</v>
      </c>
      <c r="D40" s="171">
        <v>1.7</v>
      </c>
      <c r="E40" s="172" t="s">
        <v>5224</v>
      </c>
    </row>
    <row r="41" spans="1:5" x14ac:dyDescent="0.25">
      <c r="A41" s="134" t="s">
        <v>4818</v>
      </c>
      <c r="B41" s="170" t="s">
        <v>2789</v>
      </c>
      <c r="C41" s="170" t="s">
        <v>4819</v>
      </c>
      <c r="D41" s="171">
        <v>0.8</v>
      </c>
      <c r="E41" s="172" t="s">
        <v>5224</v>
      </c>
    </row>
    <row r="42" spans="1:5" x14ac:dyDescent="0.25">
      <c r="A42" s="134" t="s">
        <v>4833</v>
      </c>
      <c r="B42" s="170" t="s">
        <v>2789</v>
      </c>
      <c r="C42" s="170" t="s">
        <v>4834</v>
      </c>
      <c r="D42" s="171">
        <v>0.1</v>
      </c>
      <c r="E42" s="172" t="s">
        <v>5224</v>
      </c>
    </row>
    <row r="43" spans="1:5" x14ac:dyDescent="0.25">
      <c r="A43" s="134" t="s">
        <v>3719</v>
      </c>
      <c r="B43" s="170" t="s">
        <v>2789</v>
      </c>
      <c r="C43" s="170" t="s">
        <v>3720</v>
      </c>
      <c r="D43" s="171">
        <v>29.5</v>
      </c>
      <c r="E43" s="172" t="s">
        <v>5225</v>
      </c>
    </row>
    <row r="44" spans="1:5" x14ac:dyDescent="0.25">
      <c r="A44" s="134" t="s">
        <v>4393</v>
      </c>
      <c r="B44" s="170" t="s">
        <v>2789</v>
      </c>
      <c r="C44" s="170" t="s">
        <v>4394</v>
      </c>
      <c r="D44" s="171">
        <v>3.0516483516483501</v>
      </c>
      <c r="E44" s="172" t="s">
        <v>5224</v>
      </c>
    </row>
    <row r="45" spans="1:5" x14ac:dyDescent="0.25">
      <c r="A45" s="134" t="s">
        <v>3287</v>
      </c>
      <c r="B45" s="170" t="s">
        <v>2789</v>
      </c>
      <c r="C45" s="170" t="s">
        <v>3288</v>
      </c>
      <c r="D45" s="171">
        <v>11.4862068965517</v>
      </c>
      <c r="E45" s="172" t="s">
        <v>5222</v>
      </c>
    </row>
    <row r="46" spans="1:5" x14ac:dyDescent="0.25">
      <c r="A46" s="134" t="s">
        <v>5047</v>
      </c>
      <c r="B46" s="170" t="s">
        <v>2789</v>
      </c>
      <c r="C46" s="170" t="s">
        <v>3083</v>
      </c>
      <c r="D46" s="171">
        <v>0.1</v>
      </c>
      <c r="E46" s="172" t="s">
        <v>5224</v>
      </c>
    </row>
    <row r="47" spans="1:5" x14ac:dyDescent="0.25">
      <c r="A47" s="134" t="s">
        <v>3202</v>
      </c>
      <c r="B47" s="170" t="s">
        <v>2789</v>
      </c>
      <c r="C47" s="170" t="s">
        <v>3203</v>
      </c>
      <c r="D47" s="171">
        <v>0.1</v>
      </c>
      <c r="E47" s="172" t="s">
        <v>5224</v>
      </c>
    </row>
    <row r="48" spans="1:5" x14ac:dyDescent="0.25">
      <c r="A48" s="134" t="s">
        <v>4403</v>
      </c>
      <c r="B48" s="170" t="s">
        <v>2789</v>
      </c>
      <c r="C48" s="170" t="s">
        <v>4404</v>
      </c>
      <c r="D48" s="171">
        <v>1.2964285714285699</v>
      </c>
      <c r="E48" s="172" t="s">
        <v>5224</v>
      </c>
    </row>
    <row r="49" spans="1:5" x14ac:dyDescent="0.25">
      <c r="A49" s="134" t="s">
        <v>3995</v>
      </c>
      <c r="B49" s="170" t="s">
        <v>2789</v>
      </c>
      <c r="C49" s="170" t="s">
        <v>3996</v>
      </c>
      <c r="D49" s="171">
        <v>0.1</v>
      </c>
      <c r="E49" s="172" t="s">
        <v>5224</v>
      </c>
    </row>
    <row r="50" spans="1:5" x14ac:dyDescent="0.25">
      <c r="A50" s="173" t="s">
        <v>4199</v>
      </c>
      <c r="B50" s="170" t="s">
        <v>2789</v>
      </c>
      <c r="C50" s="170" t="s">
        <v>5226</v>
      </c>
      <c r="D50" s="171">
        <v>0</v>
      </c>
      <c r="E50" s="172" t="s">
        <v>5224</v>
      </c>
    </row>
    <row r="51" spans="1:5" x14ac:dyDescent="0.25">
      <c r="A51" s="134" t="s">
        <v>3090</v>
      </c>
      <c r="B51" s="170" t="s">
        <v>2789</v>
      </c>
      <c r="C51" s="170" t="s">
        <v>3091</v>
      </c>
      <c r="D51" s="171">
        <v>0</v>
      </c>
      <c r="E51" s="172" t="s">
        <v>5224</v>
      </c>
    </row>
    <row r="52" spans="1:5" x14ac:dyDescent="0.25">
      <c r="A52" s="134" t="s">
        <v>4679</v>
      </c>
      <c r="B52" s="170" t="s">
        <v>2789</v>
      </c>
      <c r="C52" s="170" t="s">
        <v>4680</v>
      </c>
      <c r="D52" s="171">
        <v>0.53417768472178895</v>
      </c>
      <c r="E52" s="172" t="s">
        <v>5224</v>
      </c>
    </row>
    <row r="53" spans="1:5" x14ac:dyDescent="0.25">
      <c r="A53" s="134" t="s">
        <v>2814</v>
      </c>
      <c r="B53" s="170" t="s">
        <v>2789</v>
      </c>
      <c r="C53" s="170" t="s">
        <v>2815</v>
      </c>
      <c r="D53" s="171">
        <v>0</v>
      </c>
      <c r="E53" s="172" t="s">
        <v>5224</v>
      </c>
    </row>
    <row r="54" spans="1:5" x14ac:dyDescent="0.25">
      <c r="A54" s="134" t="s">
        <v>3241</v>
      </c>
      <c r="B54" s="170" t="s">
        <v>2789</v>
      </c>
      <c r="C54" s="170" t="s">
        <v>3242</v>
      </c>
      <c r="D54" s="171">
        <v>0</v>
      </c>
      <c r="E54" s="172" t="s">
        <v>5224</v>
      </c>
    </row>
    <row r="55" spans="1:5" x14ac:dyDescent="0.25">
      <c r="A55" s="134" t="s">
        <v>4472</v>
      </c>
      <c r="B55" s="170" t="s">
        <v>2789</v>
      </c>
      <c r="C55" s="170" t="s">
        <v>4473</v>
      </c>
      <c r="D55" s="171">
        <v>13.7</v>
      </c>
      <c r="E55" s="172" t="s">
        <v>5222</v>
      </c>
    </row>
    <row r="56" spans="1:5" x14ac:dyDescent="0.25">
      <c r="A56" s="134" t="s">
        <v>4321</v>
      </c>
      <c r="B56" s="170" t="s">
        <v>2789</v>
      </c>
      <c r="C56" s="170" t="s">
        <v>4322</v>
      </c>
      <c r="D56" s="171">
        <v>0.90433761777811805</v>
      </c>
      <c r="E56" s="172" t="s">
        <v>5224</v>
      </c>
    </row>
    <row r="57" spans="1:5" x14ac:dyDescent="0.25">
      <c r="A57" s="134" t="s">
        <v>4354</v>
      </c>
      <c r="B57" s="170" t="s">
        <v>2789</v>
      </c>
      <c r="C57" s="170" t="s">
        <v>4355</v>
      </c>
      <c r="D57" s="171">
        <v>0</v>
      </c>
      <c r="E57" s="172" t="s">
        <v>5224</v>
      </c>
    </row>
    <row r="58" spans="1:5" x14ac:dyDescent="0.25">
      <c r="A58" s="134" t="s">
        <v>3025</v>
      </c>
      <c r="B58" s="170" t="s">
        <v>2789</v>
      </c>
      <c r="C58" s="170" t="s">
        <v>3026</v>
      </c>
      <c r="D58" s="171">
        <v>1</v>
      </c>
      <c r="E58" s="172" t="s">
        <v>5224</v>
      </c>
    </row>
    <row r="59" spans="1:5" x14ac:dyDescent="0.25">
      <c r="A59" s="134" t="s">
        <v>4085</v>
      </c>
      <c r="B59" s="170" t="s">
        <v>2789</v>
      </c>
      <c r="C59" s="170" t="s">
        <v>4086</v>
      </c>
      <c r="D59" s="171">
        <v>0</v>
      </c>
      <c r="E59" s="172" t="s">
        <v>5224</v>
      </c>
    </row>
    <row r="60" spans="1:5" x14ac:dyDescent="0.25">
      <c r="A60" s="134" t="s">
        <v>4405</v>
      </c>
      <c r="B60" s="170" t="s">
        <v>2789</v>
      </c>
      <c r="C60" s="170" t="s">
        <v>4406</v>
      </c>
      <c r="D60" s="171">
        <v>0.7</v>
      </c>
      <c r="E60" s="172" t="s">
        <v>5224</v>
      </c>
    </row>
    <row r="61" spans="1:5" x14ac:dyDescent="0.25">
      <c r="A61" s="134" t="s">
        <v>3247</v>
      </c>
      <c r="B61" s="170" t="s">
        <v>2789</v>
      </c>
      <c r="C61" s="170" t="s">
        <v>3248</v>
      </c>
      <c r="D61" s="171">
        <v>7.6</v>
      </c>
      <c r="E61" s="172" t="s">
        <v>5222</v>
      </c>
    </row>
    <row r="62" spans="1:5" x14ac:dyDescent="0.25">
      <c r="A62" s="134" t="s">
        <v>3254</v>
      </c>
      <c r="B62" s="170" t="s">
        <v>2789</v>
      </c>
      <c r="C62" s="170" t="s">
        <v>2865</v>
      </c>
      <c r="D62" s="171">
        <v>0.7</v>
      </c>
      <c r="E62" s="172" t="s">
        <v>5224</v>
      </c>
    </row>
    <row r="63" spans="1:5" x14ac:dyDescent="0.25">
      <c r="A63" s="134" t="s">
        <v>4095</v>
      </c>
      <c r="B63" s="170" t="s">
        <v>2789</v>
      </c>
      <c r="C63" s="170" t="s">
        <v>3957</v>
      </c>
      <c r="D63" s="171">
        <v>0.1</v>
      </c>
      <c r="E63" s="172" t="s">
        <v>5224</v>
      </c>
    </row>
    <row r="64" spans="1:5" x14ac:dyDescent="0.25">
      <c r="A64" s="134" t="s">
        <v>2980</v>
      </c>
      <c r="B64" s="170" t="s">
        <v>2789</v>
      </c>
      <c r="C64" s="170" t="s">
        <v>2981</v>
      </c>
      <c r="D64" s="171">
        <v>0</v>
      </c>
      <c r="E64" s="172" t="s">
        <v>5224</v>
      </c>
    </row>
    <row r="65" spans="1:5" x14ac:dyDescent="0.25">
      <c r="A65" s="134" t="s">
        <v>3110</v>
      </c>
      <c r="B65" s="170" t="s">
        <v>2789</v>
      </c>
      <c r="C65" s="170" t="s">
        <v>3111</v>
      </c>
      <c r="D65" s="171">
        <v>0</v>
      </c>
      <c r="E65" s="172" t="s">
        <v>5224</v>
      </c>
    </row>
    <row r="66" spans="1:5" x14ac:dyDescent="0.25">
      <c r="A66" s="134" t="s">
        <v>3729</v>
      </c>
      <c r="B66" s="170" t="s">
        <v>2789</v>
      </c>
      <c r="C66" s="170" t="s">
        <v>3730</v>
      </c>
      <c r="D66" s="171">
        <v>0</v>
      </c>
      <c r="E66" s="172" t="s">
        <v>5224</v>
      </c>
    </row>
    <row r="67" spans="1:5" x14ac:dyDescent="0.25">
      <c r="A67" s="134" t="s">
        <v>3715</v>
      </c>
      <c r="B67" s="170" t="s">
        <v>2789</v>
      </c>
      <c r="C67" s="170" t="s">
        <v>3716</v>
      </c>
      <c r="D67" s="171">
        <v>0.2</v>
      </c>
      <c r="E67" s="172" t="s">
        <v>5224</v>
      </c>
    </row>
    <row r="68" spans="1:5" x14ac:dyDescent="0.25">
      <c r="A68" s="173" t="s">
        <v>4420</v>
      </c>
      <c r="B68" s="170" t="s">
        <v>2789</v>
      </c>
      <c r="C68" s="170" t="s">
        <v>4421</v>
      </c>
      <c r="D68" s="170" t="s">
        <v>5227</v>
      </c>
      <c r="E68" s="172" t="s">
        <v>5227</v>
      </c>
    </row>
    <row r="69" spans="1:5" x14ac:dyDescent="0.25">
      <c r="A69" s="134" t="s">
        <v>4153</v>
      </c>
      <c r="B69" s="170" t="s">
        <v>2789</v>
      </c>
      <c r="C69" s="170" t="s">
        <v>4154</v>
      </c>
      <c r="D69" s="171">
        <v>0</v>
      </c>
      <c r="E69" s="172" t="s">
        <v>5224</v>
      </c>
    </row>
    <row r="70" spans="1:5" x14ac:dyDescent="0.25">
      <c r="A70" s="134" t="s">
        <v>4270</v>
      </c>
      <c r="B70" s="170" t="s">
        <v>2789</v>
      </c>
      <c r="C70" s="170" t="s">
        <v>4271</v>
      </c>
      <c r="D70" s="171">
        <v>0</v>
      </c>
      <c r="E70" s="172" t="s">
        <v>5224</v>
      </c>
    </row>
    <row r="71" spans="1:5" x14ac:dyDescent="0.25">
      <c r="A71" s="134" t="s">
        <v>3980</v>
      </c>
      <c r="B71" s="170" t="s">
        <v>2789</v>
      </c>
      <c r="C71" s="170" t="s">
        <v>3302</v>
      </c>
      <c r="D71" s="171">
        <v>0</v>
      </c>
      <c r="E71" s="172" t="s">
        <v>5224</v>
      </c>
    </row>
    <row r="72" spans="1:5" x14ac:dyDescent="0.25">
      <c r="A72" s="134" t="s">
        <v>3208</v>
      </c>
      <c r="B72" s="170" t="s">
        <v>2789</v>
      </c>
      <c r="C72" s="170" t="s">
        <v>3209</v>
      </c>
      <c r="D72" s="171">
        <v>0.8</v>
      </c>
      <c r="E72" s="172" t="s">
        <v>5224</v>
      </c>
    </row>
    <row r="73" spans="1:5" x14ac:dyDescent="0.25">
      <c r="A73" s="134" t="s">
        <v>4395</v>
      </c>
      <c r="B73" s="170" t="s">
        <v>2789</v>
      </c>
      <c r="C73" s="170" t="s">
        <v>4396</v>
      </c>
      <c r="D73" s="170" t="s">
        <v>5227</v>
      </c>
      <c r="E73" s="172" t="s">
        <v>5227</v>
      </c>
    </row>
    <row r="74" spans="1:5" x14ac:dyDescent="0.25">
      <c r="A74" s="134" t="s">
        <v>3701</v>
      </c>
      <c r="B74" s="170" t="s">
        <v>2789</v>
      </c>
      <c r="C74" s="170" t="s">
        <v>3702</v>
      </c>
      <c r="D74" s="171">
        <v>2.6845322902969002</v>
      </c>
      <c r="E74" s="172" t="s">
        <v>5224</v>
      </c>
    </row>
    <row r="75" spans="1:5" x14ac:dyDescent="0.25">
      <c r="A75" s="134" t="s">
        <v>2812</v>
      </c>
      <c r="B75" s="170" t="s">
        <v>2789</v>
      </c>
      <c r="C75" s="170" t="s">
        <v>2813</v>
      </c>
      <c r="D75" s="171">
        <v>0.1</v>
      </c>
      <c r="E75" s="172" t="s">
        <v>5224</v>
      </c>
    </row>
    <row r="76" spans="1:5" x14ac:dyDescent="0.25">
      <c r="A76" s="134" t="s">
        <v>3717</v>
      </c>
      <c r="B76" s="170" t="s">
        <v>2789</v>
      </c>
      <c r="C76" s="170" t="s">
        <v>3718</v>
      </c>
      <c r="D76" s="171">
        <v>0</v>
      </c>
      <c r="E76" s="172" t="s">
        <v>5224</v>
      </c>
    </row>
    <row r="77" spans="1:5" x14ac:dyDescent="0.25">
      <c r="A77" s="134" t="s">
        <v>3983</v>
      </c>
      <c r="B77" s="170" t="s">
        <v>2789</v>
      </c>
      <c r="C77" s="170" t="s">
        <v>3984</v>
      </c>
      <c r="D77" s="171">
        <v>1.4</v>
      </c>
      <c r="E77" s="172" t="s">
        <v>5224</v>
      </c>
    </row>
    <row r="78" spans="1:5" x14ac:dyDescent="0.25">
      <c r="A78" s="134" t="s">
        <v>3249</v>
      </c>
      <c r="B78" s="170" t="s">
        <v>2789</v>
      </c>
      <c r="C78" s="170" t="s">
        <v>3250</v>
      </c>
      <c r="D78" s="171">
        <v>0.3</v>
      </c>
      <c r="E78" s="172" t="s">
        <v>5224</v>
      </c>
    </row>
    <row r="79" spans="1:5" x14ac:dyDescent="0.25">
      <c r="A79" s="134" t="s">
        <v>4274</v>
      </c>
      <c r="B79" s="170" t="s">
        <v>2789</v>
      </c>
      <c r="C79" s="170" t="s">
        <v>4275</v>
      </c>
      <c r="D79" s="171">
        <v>1.23534975993842</v>
      </c>
      <c r="E79" s="172" t="s">
        <v>5224</v>
      </c>
    </row>
    <row r="80" spans="1:5" x14ac:dyDescent="0.25">
      <c r="A80" s="134" t="s">
        <v>2788</v>
      </c>
      <c r="B80" s="170" t="s">
        <v>2789</v>
      </c>
      <c r="C80" s="170" t="s">
        <v>2790</v>
      </c>
      <c r="D80" s="171">
        <v>3.8</v>
      </c>
      <c r="E80" s="172" t="s">
        <v>5224</v>
      </c>
    </row>
    <row r="81" spans="1:5" x14ac:dyDescent="0.25">
      <c r="A81" s="134" t="s">
        <v>7075</v>
      </c>
      <c r="B81" s="170" t="s">
        <v>2789</v>
      </c>
      <c r="C81" s="170" t="s">
        <v>5228</v>
      </c>
      <c r="D81" s="170" t="s">
        <v>5227</v>
      </c>
      <c r="E81" s="172" t="s">
        <v>5227</v>
      </c>
    </row>
    <row r="82" spans="1:5" x14ac:dyDescent="0.25">
      <c r="A82" s="134" t="s">
        <v>4835</v>
      </c>
      <c r="B82" s="170" t="s">
        <v>2789</v>
      </c>
      <c r="C82" s="170" t="s">
        <v>4836</v>
      </c>
      <c r="D82" s="171">
        <v>0</v>
      </c>
      <c r="E82" s="172" t="s">
        <v>5224</v>
      </c>
    </row>
    <row r="83" spans="1:5" x14ac:dyDescent="0.25">
      <c r="A83" s="134" t="s">
        <v>4228</v>
      </c>
      <c r="B83" s="170" t="s">
        <v>2789</v>
      </c>
      <c r="C83" s="170" t="s">
        <v>5006</v>
      </c>
      <c r="D83" s="171">
        <v>0.3</v>
      </c>
      <c r="E83" s="172" t="s">
        <v>5224</v>
      </c>
    </row>
    <row r="84" spans="1:5" x14ac:dyDescent="0.25">
      <c r="A84" s="134" t="s">
        <v>4460</v>
      </c>
      <c r="B84" s="170" t="s">
        <v>2789</v>
      </c>
      <c r="C84" s="170" t="s">
        <v>4461</v>
      </c>
      <c r="D84" s="171">
        <v>1.1000000000000001</v>
      </c>
      <c r="E84" s="172" t="s">
        <v>5224</v>
      </c>
    </row>
    <row r="85" spans="1:5" x14ac:dyDescent="0.25">
      <c r="A85" s="134" t="s">
        <v>4359</v>
      </c>
      <c r="B85" s="170" t="s">
        <v>2789</v>
      </c>
      <c r="C85" s="170" t="s">
        <v>4360</v>
      </c>
      <c r="D85" s="171">
        <v>29.8</v>
      </c>
      <c r="E85" s="172" t="s">
        <v>5225</v>
      </c>
    </row>
    <row r="86" spans="1:5" x14ac:dyDescent="0.25">
      <c r="A86" s="134" t="s">
        <v>3479</v>
      </c>
      <c r="B86" s="170" t="s">
        <v>2789</v>
      </c>
      <c r="C86" s="170" t="s">
        <v>3480</v>
      </c>
      <c r="D86" s="171">
        <v>0.6</v>
      </c>
      <c r="E86" s="172" t="s">
        <v>5224</v>
      </c>
    </row>
    <row r="87" spans="1:5" x14ac:dyDescent="0.25">
      <c r="A87" s="134" t="s">
        <v>3027</v>
      </c>
      <c r="B87" s="170" t="s">
        <v>2789</v>
      </c>
      <c r="C87" s="170" t="s">
        <v>5027</v>
      </c>
      <c r="D87" s="171">
        <v>0.1</v>
      </c>
      <c r="E87" s="172" t="s">
        <v>5224</v>
      </c>
    </row>
    <row r="88" spans="1:5" x14ac:dyDescent="0.25">
      <c r="A88" s="134" t="s">
        <v>4141</v>
      </c>
      <c r="B88" s="170" t="s">
        <v>2789</v>
      </c>
      <c r="C88" s="170" t="s">
        <v>4142</v>
      </c>
      <c r="D88" s="171">
        <v>0</v>
      </c>
      <c r="E88" s="172" t="s">
        <v>5224</v>
      </c>
    </row>
    <row r="89" spans="1:5" x14ac:dyDescent="0.25">
      <c r="A89" s="134" t="s">
        <v>3735</v>
      </c>
      <c r="B89" s="170" t="s">
        <v>2789</v>
      </c>
      <c r="C89" s="170" t="s">
        <v>3736</v>
      </c>
      <c r="D89" s="171">
        <v>1.7</v>
      </c>
      <c r="E89" s="172" t="s">
        <v>5224</v>
      </c>
    </row>
    <row r="90" spans="1:5" x14ac:dyDescent="0.25">
      <c r="A90" s="134" t="s">
        <v>3220</v>
      </c>
      <c r="B90" s="170" t="s">
        <v>2789</v>
      </c>
      <c r="C90" s="170" t="s">
        <v>3221</v>
      </c>
      <c r="D90" s="171">
        <v>0</v>
      </c>
      <c r="E90" s="172" t="s">
        <v>5224</v>
      </c>
    </row>
    <row r="91" spans="1:5" x14ac:dyDescent="0.25">
      <c r="A91" s="134" t="s">
        <v>2791</v>
      </c>
      <c r="B91" s="170" t="s">
        <v>2789</v>
      </c>
      <c r="C91" s="170" t="s">
        <v>2792</v>
      </c>
      <c r="D91" s="171">
        <v>0</v>
      </c>
      <c r="E91" s="172" t="s">
        <v>5224</v>
      </c>
    </row>
    <row r="92" spans="1:5" x14ac:dyDescent="0.25">
      <c r="A92" s="134" t="s">
        <v>4644</v>
      </c>
      <c r="B92" s="170" t="s">
        <v>2789</v>
      </c>
      <c r="C92" s="170" t="s">
        <v>4645</v>
      </c>
      <c r="D92" s="171">
        <v>1.9</v>
      </c>
      <c r="E92" s="172" t="s">
        <v>5224</v>
      </c>
    </row>
    <row r="93" spans="1:5" x14ac:dyDescent="0.25">
      <c r="A93" s="134" t="s">
        <v>4356</v>
      </c>
      <c r="B93" s="170" t="s">
        <v>2789</v>
      </c>
      <c r="C93" s="170" t="s">
        <v>4357</v>
      </c>
      <c r="D93" s="171">
        <v>0.6</v>
      </c>
      <c r="E93" s="172" t="s">
        <v>5224</v>
      </c>
    </row>
    <row r="94" spans="1:5" x14ac:dyDescent="0.25">
      <c r="A94" s="134" t="s">
        <v>4266</v>
      </c>
      <c r="B94" s="170" t="s">
        <v>2789</v>
      </c>
      <c r="C94" s="170" t="s">
        <v>4267</v>
      </c>
      <c r="D94" s="171">
        <v>1.49361290611342</v>
      </c>
      <c r="E94" s="172" t="s">
        <v>5224</v>
      </c>
    </row>
    <row r="95" spans="1:5" x14ac:dyDescent="0.25">
      <c r="A95" s="134" t="s">
        <v>4320</v>
      </c>
      <c r="B95" s="170" t="s">
        <v>2789</v>
      </c>
      <c r="C95" s="170" t="s">
        <v>2906</v>
      </c>
      <c r="D95" s="171">
        <v>0</v>
      </c>
      <c r="E95" s="172" t="s">
        <v>5224</v>
      </c>
    </row>
    <row r="96" spans="1:5" x14ac:dyDescent="0.25">
      <c r="A96" s="134" t="s">
        <v>3833</v>
      </c>
      <c r="B96" s="170" t="s">
        <v>2789</v>
      </c>
      <c r="C96" s="170" t="s">
        <v>2807</v>
      </c>
      <c r="D96" s="171">
        <v>1.3</v>
      </c>
      <c r="E96" s="172" t="s">
        <v>5224</v>
      </c>
    </row>
    <row r="97" spans="1:5" x14ac:dyDescent="0.25">
      <c r="A97" s="134" t="s">
        <v>4387</v>
      </c>
      <c r="B97" s="170" t="s">
        <v>2789</v>
      </c>
      <c r="C97" s="170" t="s">
        <v>4388</v>
      </c>
      <c r="D97" s="171">
        <v>0.5</v>
      </c>
      <c r="E97" s="172" t="s">
        <v>5224</v>
      </c>
    </row>
    <row r="98" spans="1:5" x14ac:dyDescent="0.25">
      <c r="A98" s="134" t="s">
        <v>3498</v>
      </c>
      <c r="B98" s="170" t="s">
        <v>2789</v>
      </c>
      <c r="C98" s="170" t="s">
        <v>3499</v>
      </c>
      <c r="D98" s="171">
        <v>0.74092243186582896</v>
      </c>
      <c r="E98" s="172" t="s">
        <v>5224</v>
      </c>
    </row>
    <row r="99" spans="1:5" x14ac:dyDescent="0.25">
      <c r="A99" s="134" t="s">
        <v>3989</v>
      </c>
      <c r="B99" s="170" t="s">
        <v>2789</v>
      </c>
      <c r="C99" s="170" t="s">
        <v>3990</v>
      </c>
      <c r="D99" s="171">
        <v>2</v>
      </c>
      <c r="E99" s="172" t="s">
        <v>5224</v>
      </c>
    </row>
    <row r="100" spans="1:5" x14ac:dyDescent="0.25">
      <c r="A100" s="134" t="s">
        <v>3502</v>
      </c>
      <c r="B100" s="170" t="s">
        <v>2789</v>
      </c>
      <c r="C100" s="170" t="s">
        <v>3503</v>
      </c>
      <c r="D100" s="171">
        <v>3.2</v>
      </c>
      <c r="E100" s="172" t="s">
        <v>5224</v>
      </c>
    </row>
    <row r="101" spans="1:5" x14ac:dyDescent="0.25">
      <c r="A101" s="134" t="s">
        <v>4165</v>
      </c>
      <c r="B101" s="170" t="s">
        <v>2789</v>
      </c>
      <c r="C101" s="170" t="s">
        <v>4166</v>
      </c>
      <c r="D101" s="171">
        <v>1.9</v>
      </c>
      <c r="E101" s="172" t="s">
        <v>5224</v>
      </c>
    </row>
    <row r="102" spans="1:5" x14ac:dyDescent="0.25">
      <c r="A102" s="134" t="s">
        <v>4334</v>
      </c>
      <c r="B102" s="170" t="s">
        <v>2789</v>
      </c>
      <c r="C102" s="170" t="s">
        <v>4335</v>
      </c>
      <c r="D102" s="171">
        <v>18.9369400327524</v>
      </c>
      <c r="E102" s="172" t="s">
        <v>5225</v>
      </c>
    </row>
    <row r="103" spans="1:5" x14ac:dyDescent="0.25">
      <c r="A103" s="134" t="s">
        <v>4791</v>
      </c>
      <c r="B103" s="170" t="s">
        <v>2789</v>
      </c>
      <c r="C103" s="170" t="s">
        <v>5052</v>
      </c>
      <c r="D103" s="171">
        <v>0</v>
      </c>
      <c r="E103" s="172" t="s">
        <v>5224</v>
      </c>
    </row>
    <row r="104" spans="1:5" x14ac:dyDescent="0.25">
      <c r="A104" s="134" t="s">
        <v>4793</v>
      </c>
      <c r="B104" s="170" t="s">
        <v>2789</v>
      </c>
      <c r="C104" s="170" t="s">
        <v>4794</v>
      </c>
      <c r="D104" s="171">
        <v>6.1</v>
      </c>
      <c r="E104" s="172" t="s">
        <v>5222</v>
      </c>
    </row>
    <row r="105" spans="1:5" x14ac:dyDescent="0.25">
      <c r="A105" s="134" t="s">
        <v>4123</v>
      </c>
      <c r="B105" s="170" t="s">
        <v>2789</v>
      </c>
      <c r="C105" s="170" t="s">
        <v>4024</v>
      </c>
      <c r="D105" s="171">
        <v>1.1000000000000001</v>
      </c>
      <c r="E105" s="172" t="s">
        <v>5224</v>
      </c>
    </row>
    <row r="106" spans="1:5" x14ac:dyDescent="0.25">
      <c r="A106" s="173" t="s">
        <v>4397</v>
      </c>
      <c r="B106" s="170" t="s">
        <v>2789</v>
      </c>
      <c r="C106" s="170" t="s">
        <v>4532</v>
      </c>
      <c r="D106" s="171">
        <v>0.6</v>
      </c>
      <c r="E106" s="172" t="s">
        <v>5224</v>
      </c>
    </row>
    <row r="107" spans="1:5" x14ac:dyDescent="0.25">
      <c r="A107" s="134" t="s">
        <v>4361</v>
      </c>
      <c r="B107" s="170" t="s">
        <v>2789</v>
      </c>
      <c r="C107" s="170" t="s">
        <v>4362</v>
      </c>
      <c r="D107" s="171">
        <v>3</v>
      </c>
      <c r="E107" s="172" t="s">
        <v>5224</v>
      </c>
    </row>
    <row r="108" spans="1:5" x14ac:dyDescent="0.25">
      <c r="A108" s="134" t="s">
        <v>4098</v>
      </c>
      <c r="B108" s="170" t="s">
        <v>2789</v>
      </c>
      <c r="C108" s="170" t="s">
        <v>4099</v>
      </c>
      <c r="D108" s="171">
        <v>0</v>
      </c>
      <c r="E108" s="172" t="s">
        <v>5224</v>
      </c>
    </row>
    <row r="109" spans="1:5" x14ac:dyDescent="0.25">
      <c r="A109" s="134" t="s">
        <v>4173</v>
      </c>
      <c r="B109" s="170" t="s">
        <v>2789</v>
      </c>
      <c r="C109" s="170" t="s">
        <v>4174</v>
      </c>
      <c r="D109" s="171">
        <v>0</v>
      </c>
      <c r="E109" s="172" t="s">
        <v>5224</v>
      </c>
    </row>
    <row r="110" spans="1:5" x14ac:dyDescent="0.25">
      <c r="A110" s="134" t="s">
        <v>3148</v>
      </c>
      <c r="B110" s="170" t="s">
        <v>2789</v>
      </c>
      <c r="C110" s="170" t="s">
        <v>5229</v>
      </c>
      <c r="D110" s="171">
        <v>0</v>
      </c>
      <c r="E110" s="172" t="s">
        <v>5224</v>
      </c>
    </row>
    <row r="111" spans="1:5" x14ac:dyDescent="0.25">
      <c r="A111" s="134" t="s">
        <v>4417</v>
      </c>
      <c r="B111" s="170" t="s">
        <v>2789</v>
      </c>
      <c r="C111" s="170" t="s">
        <v>3622</v>
      </c>
      <c r="D111" s="171">
        <v>0</v>
      </c>
      <c r="E111" s="172" t="s">
        <v>5224</v>
      </c>
    </row>
    <row r="112" spans="1:5" x14ac:dyDescent="0.25">
      <c r="A112" s="134" t="s">
        <v>4482</v>
      </c>
      <c r="B112" s="170" t="s">
        <v>2789</v>
      </c>
      <c r="C112" s="170" t="s">
        <v>4483</v>
      </c>
      <c r="D112" s="171">
        <v>0</v>
      </c>
      <c r="E112" s="172" t="s">
        <v>5224</v>
      </c>
    </row>
    <row r="113" spans="1:5" x14ac:dyDescent="0.25">
      <c r="A113" s="134" t="s">
        <v>4837</v>
      </c>
      <c r="B113" s="170" t="s">
        <v>2789</v>
      </c>
      <c r="C113" s="170" t="s">
        <v>5230</v>
      </c>
      <c r="D113" s="171">
        <v>0.1</v>
      </c>
      <c r="E113" s="172" t="s">
        <v>5224</v>
      </c>
    </row>
    <row r="114" spans="1:5" x14ac:dyDescent="0.25">
      <c r="A114" s="134" t="s">
        <v>3442</v>
      </c>
      <c r="B114" s="170" t="s">
        <v>2789</v>
      </c>
      <c r="C114" s="170" t="s">
        <v>3443</v>
      </c>
      <c r="D114" s="171">
        <v>0</v>
      </c>
      <c r="E114" s="172" t="s">
        <v>5224</v>
      </c>
    </row>
    <row r="115" spans="1:5" x14ac:dyDescent="0.25">
      <c r="A115" s="134" t="s">
        <v>4618</v>
      </c>
      <c r="B115" s="170" t="s">
        <v>2789</v>
      </c>
      <c r="C115" s="170" t="s">
        <v>4619</v>
      </c>
      <c r="D115" s="171">
        <v>1.1000000000000001</v>
      </c>
      <c r="E115" s="172" t="s">
        <v>5224</v>
      </c>
    </row>
    <row r="116" spans="1:5" x14ac:dyDescent="0.25">
      <c r="A116" s="134" t="s">
        <v>4117</v>
      </c>
      <c r="B116" s="170" t="s">
        <v>2789</v>
      </c>
      <c r="C116" s="170" t="s">
        <v>4118</v>
      </c>
      <c r="D116" s="171">
        <v>0.5</v>
      </c>
      <c r="E116" s="172" t="s">
        <v>5224</v>
      </c>
    </row>
    <row r="117" spans="1:5" x14ac:dyDescent="0.25">
      <c r="A117" s="134" t="s">
        <v>4515</v>
      </c>
      <c r="B117" s="170" t="s">
        <v>2789</v>
      </c>
      <c r="C117" s="170" t="s">
        <v>4516</v>
      </c>
      <c r="D117" s="171">
        <v>0</v>
      </c>
      <c r="E117" s="172" t="s">
        <v>5224</v>
      </c>
    </row>
    <row r="118" spans="1:5" x14ac:dyDescent="0.25">
      <c r="A118" s="134" t="s">
        <v>4179</v>
      </c>
      <c r="B118" s="170" t="s">
        <v>2789</v>
      </c>
      <c r="C118" s="170" t="s">
        <v>4180</v>
      </c>
      <c r="D118" s="171">
        <v>1.62483862231436</v>
      </c>
      <c r="E118" s="172" t="s">
        <v>5224</v>
      </c>
    </row>
    <row r="119" spans="1:5" x14ac:dyDescent="0.25">
      <c r="A119" s="134" t="s">
        <v>4820</v>
      </c>
      <c r="B119" s="170" t="s">
        <v>2789</v>
      </c>
      <c r="C119" s="170" t="s">
        <v>4821</v>
      </c>
      <c r="D119" s="171">
        <v>0.1</v>
      </c>
      <c r="E119" s="172" t="s">
        <v>5224</v>
      </c>
    </row>
    <row r="120" spans="1:5" x14ac:dyDescent="0.25">
      <c r="A120" s="134" t="s">
        <v>3852</v>
      </c>
      <c r="B120" s="170" t="s">
        <v>2789</v>
      </c>
      <c r="C120" s="170" t="s">
        <v>3853</v>
      </c>
      <c r="D120" s="171">
        <v>0</v>
      </c>
      <c r="E120" s="172" t="s">
        <v>5224</v>
      </c>
    </row>
    <row r="121" spans="1:5" x14ac:dyDescent="0.25">
      <c r="A121" s="134" t="s">
        <v>4391</v>
      </c>
      <c r="B121" s="170" t="s">
        <v>2789</v>
      </c>
      <c r="C121" s="170" t="s">
        <v>4392</v>
      </c>
      <c r="D121" s="171">
        <v>0</v>
      </c>
      <c r="E121" s="172" t="s">
        <v>5224</v>
      </c>
    </row>
    <row r="122" spans="1:5" x14ac:dyDescent="0.25">
      <c r="A122" s="134" t="s">
        <v>3358</v>
      </c>
      <c r="B122" s="170" t="s">
        <v>2789</v>
      </c>
      <c r="C122" s="170" t="s">
        <v>3290</v>
      </c>
      <c r="D122" s="171">
        <v>4</v>
      </c>
      <c r="E122" s="172" t="s">
        <v>5224</v>
      </c>
    </row>
    <row r="123" spans="1:5" x14ac:dyDescent="0.25">
      <c r="A123" s="134" t="s">
        <v>4484</v>
      </c>
      <c r="B123" s="170" t="s">
        <v>2789</v>
      </c>
      <c r="C123" s="170" t="s">
        <v>4485</v>
      </c>
      <c r="D123" s="171">
        <v>1.6</v>
      </c>
      <c r="E123" s="172" t="s">
        <v>5224</v>
      </c>
    </row>
    <row r="124" spans="1:5" x14ac:dyDescent="0.25">
      <c r="A124" s="134" t="s">
        <v>3948</v>
      </c>
      <c r="B124" s="170" t="s">
        <v>2789</v>
      </c>
      <c r="C124" s="170" t="s">
        <v>3949</v>
      </c>
      <c r="D124" s="171">
        <v>9.3000000000000007</v>
      </c>
      <c r="E124" s="172" t="s">
        <v>5222</v>
      </c>
    </row>
    <row r="125" spans="1:5" x14ac:dyDescent="0.25">
      <c r="A125" s="134" t="s">
        <v>2938</v>
      </c>
      <c r="B125" s="170" t="s">
        <v>2789</v>
      </c>
      <c r="C125" s="170" t="s">
        <v>2939</v>
      </c>
      <c r="D125" s="171">
        <v>0</v>
      </c>
      <c r="E125" s="172" t="s">
        <v>5224</v>
      </c>
    </row>
    <row r="126" spans="1:5" x14ac:dyDescent="0.25">
      <c r="A126" s="134" t="s">
        <v>3750</v>
      </c>
      <c r="B126" s="170" t="s">
        <v>2789</v>
      </c>
      <c r="C126" s="170" t="s">
        <v>3751</v>
      </c>
      <c r="D126" s="171">
        <v>3.1</v>
      </c>
      <c r="E126" s="172" t="s">
        <v>5224</v>
      </c>
    </row>
    <row r="127" spans="1:5" x14ac:dyDescent="0.25">
      <c r="A127" s="134" t="s">
        <v>4114</v>
      </c>
      <c r="B127" s="170" t="s">
        <v>2789</v>
      </c>
      <c r="C127" s="170" t="s">
        <v>4115</v>
      </c>
      <c r="D127" s="171">
        <v>0</v>
      </c>
      <c r="E127" s="172" t="s">
        <v>5224</v>
      </c>
    </row>
    <row r="128" spans="1:5" x14ac:dyDescent="0.25">
      <c r="A128" s="134" t="s">
        <v>3709</v>
      </c>
      <c r="B128" s="170" t="s">
        <v>2789</v>
      </c>
      <c r="C128" s="170" t="s">
        <v>3710</v>
      </c>
      <c r="D128" s="171">
        <v>0</v>
      </c>
      <c r="E128" s="172" t="s">
        <v>5224</v>
      </c>
    </row>
    <row r="129" spans="1:5" x14ac:dyDescent="0.25">
      <c r="A129" s="134" t="s">
        <v>4795</v>
      </c>
      <c r="B129" s="170" t="s">
        <v>2789</v>
      </c>
      <c r="C129" s="170" t="s">
        <v>2850</v>
      </c>
      <c r="D129" s="171">
        <v>0.4</v>
      </c>
      <c r="E129" s="172" t="s">
        <v>5224</v>
      </c>
    </row>
    <row r="130" spans="1:5" x14ac:dyDescent="0.25">
      <c r="A130" s="134" t="s">
        <v>4939</v>
      </c>
      <c r="B130" s="170" t="s">
        <v>2789</v>
      </c>
      <c r="C130" s="170" t="s">
        <v>4940</v>
      </c>
      <c r="D130" s="171">
        <v>18.7</v>
      </c>
      <c r="E130" s="172" t="s">
        <v>5225</v>
      </c>
    </row>
    <row r="131" spans="1:5" x14ac:dyDescent="0.25">
      <c r="A131" s="134" t="s">
        <v>3896</v>
      </c>
      <c r="B131" s="170" t="s">
        <v>2789</v>
      </c>
      <c r="C131" s="170" t="s">
        <v>3897</v>
      </c>
      <c r="D131" s="171">
        <v>1</v>
      </c>
      <c r="E131" s="172" t="s">
        <v>5224</v>
      </c>
    </row>
    <row r="132" spans="1:5" x14ac:dyDescent="0.25">
      <c r="A132" s="134" t="s">
        <v>3766</v>
      </c>
      <c r="B132" s="170" t="s">
        <v>2789</v>
      </c>
      <c r="C132" s="170" t="s">
        <v>3767</v>
      </c>
      <c r="D132" s="171">
        <v>0</v>
      </c>
      <c r="E132" s="172" t="s">
        <v>5224</v>
      </c>
    </row>
    <row r="133" spans="1:5" x14ac:dyDescent="0.25">
      <c r="A133" s="134" t="s">
        <v>3245</v>
      </c>
      <c r="B133" s="170" t="s">
        <v>2789</v>
      </c>
      <c r="C133" s="170" t="s">
        <v>3246</v>
      </c>
      <c r="D133" s="171">
        <v>0.7</v>
      </c>
      <c r="E133" s="172" t="s">
        <v>5224</v>
      </c>
    </row>
    <row r="134" spans="1:5" x14ac:dyDescent="0.25">
      <c r="A134" s="134" t="s">
        <v>3338</v>
      </c>
      <c r="B134" s="170" t="s">
        <v>2789</v>
      </c>
      <c r="C134" s="170" t="s">
        <v>3339</v>
      </c>
      <c r="D134" s="171">
        <v>2.5</v>
      </c>
      <c r="E134" s="172" t="s">
        <v>5224</v>
      </c>
    </row>
    <row r="135" spans="1:5" x14ac:dyDescent="0.25">
      <c r="A135" s="134" t="s">
        <v>4798</v>
      </c>
      <c r="B135" s="170" t="s">
        <v>2789</v>
      </c>
      <c r="C135" s="170" t="s">
        <v>4799</v>
      </c>
      <c r="D135" s="171">
        <v>47.4</v>
      </c>
      <c r="E135" s="172" t="s">
        <v>5223</v>
      </c>
    </row>
    <row r="136" spans="1:5" x14ac:dyDescent="0.25">
      <c r="A136" s="134" t="s">
        <v>2922</v>
      </c>
      <c r="B136" s="170" t="s">
        <v>2923</v>
      </c>
      <c r="C136" s="170" t="s">
        <v>2923</v>
      </c>
      <c r="D136" s="171">
        <v>2.6</v>
      </c>
      <c r="E136" s="172" t="s">
        <v>5224</v>
      </c>
    </row>
    <row r="137" spans="1:5" x14ac:dyDescent="0.25">
      <c r="A137" s="134" t="s">
        <v>3623</v>
      </c>
      <c r="B137" s="170" t="s">
        <v>2923</v>
      </c>
      <c r="C137" s="170" t="s">
        <v>3624</v>
      </c>
      <c r="D137" s="171">
        <v>2.9</v>
      </c>
      <c r="E137" s="172" t="s">
        <v>5224</v>
      </c>
    </row>
    <row r="138" spans="1:5" x14ac:dyDescent="0.25">
      <c r="A138" s="134" t="s">
        <v>4033</v>
      </c>
      <c r="B138" s="170" t="s">
        <v>2923</v>
      </c>
      <c r="C138" s="170" t="s">
        <v>4034</v>
      </c>
      <c r="D138" s="171">
        <v>2.2000000000000002</v>
      </c>
      <c r="E138" s="172" t="s">
        <v>5224</v>
      </c>
    </row>
    <row r="139" spans="1:5" x14ac:dyDescent="0.25">
      <c r="A139" s="134" t="s">
        <v>4796</v>
      </c>
      <c r="B139" s="170" t="s">
        <v>2923</v>
      </c>
      <c r="C139" s="170" t="s">
        <v>4797</v>
      </c>
      <c r="D139" s="171">
        <v>0.8</v>
      </c>
      <c r="E139" s="172" t="s">
        <v>5224</v>
      </c>
    </row>
    <row r="140" spans="1:5" x14ac:dyDescent="0.25">
      <c r="A140" s="134" t="s">
        <v>3748</v>
      </c>
      <c r="B140" s="170" t="s">
        <v>2923</v>
      </c>
      <c r="C140" s="170" t="s">
        <v>3749</v>
      </c>
      <c r="D140" s="171">
        <v>1.2</v>
      </c>
      <c r="E140" s="172" t="s">
        <v>5224</v>
      </c>
    </row>
    <row r="141" spans="1:5" x14ac:dyDescent="0.25">
      <c r="A141" s="134" t="s">
        <v>2942</v>
      </c>
      <c r="B141" s="170" t="s">
        <v>2923</v>
      </c>
      <c r="C141" s="170" t="s">
        <v>2943</v>
      </c>
      <c r="D141" s="171">
        <v>0.5</v>
      </c>
      <c r="E141" s="172" t="s">
        <v>5224</v>
      </c>
    </row>
    <row r="142" spans="1:5" x14ac:dyDescent="0.25">
      <c r="A142" s="134" t="s">
        <v>2924</v>
      </c>
      <c r="B142" s="170" t="s">
        <v>2923</v>
      </c>
      <c r="C142" s="170" t="s">
        <v>2925</v>
      </c>
      <c r="D142" s="171">
        <v>4</v>
      </c>
      <c r="E142" s="172" t="s">
        <v>5224</v>
      </c>
    </row>
    <row r="143" spans="1:5" x14ac:dyDescent="0.25">
      <c r="A143" s="134" t="s">
        <v>4128</v>
      </c>
      <c r="B143" s="170" t="s">
        <v>5231</v>
      </c>
      <c r="C143" s="170" t="s">
        <v>4130</v>
      </c>
      <c r="D143" s="170" t="s">
        <v>5227</v>
      </c>
      <c r="E143" s="172" t="s">
        <v>5227</v>
      </c>
    </row>
    <row r="144" spans="1:5" x14ac:dyDescent="0.25">
      <c r="A144" s="134" t="s">
        <v>4594</v>
      </c>
      <c r="B144" s="170" t="s">
        <v>5231</v>
      </c>
      <c r="C144" s="170" t="s">
        <v>3117</v>
      </c>
      <c r="D144" s="171">
        <v>5.4565615870205999</v>
      </c>
      <c r="E144" s="172" t="s">
        <v>5222</v>
      </c>
    </row>
    <row r="145" spans="1:5" x14ac:dyDescent="0.25">
      <c r="A145" s="134" t="s">
        <v>2793</v>
      </c>
      <c r="B145" s="170" t="s">
        <v>2794</v>
      </c>
      <c r="C145" s="170" t="s">
        <v>2795</v>
      </c>
      <c r="D145" s="171">
        <v>0</v>
      </c>
      <c r="E145" s="172" t="s">
        <v>5224</v>
      </c>
    </row>
    <row r="146" spans="1:5" x14ac:dyDescent="0.25">
      <c r="A146" s="134" t="s">
        <v>2796</v>
      </c>
      <c r="B146" s="170" t="s">
        <v>2794</v>
      </c>
      <c r="C146" s="170" t="s">
        <v>2797</v>
      </c>
      <c r="D146" s="171">
        <v>0</v>
      </c>
      <c r="E146" s="172" t="s">
        <v>5224</v>
      </c>
    </row>
    <row r="147" spans="1:5" x14ac:dyDescent="0.25">
      <c r="A147" s="134" t="s">
        <v>4883</v>
      </c>
      <c r="B147" s="170" t="s">
        <v>2794</v>
      </c>
      <c r="C147" s="170" t="s">
        <v>4884</v>
      </c>
      <c r="D147" s="171">
        <v>0</v>
      </c>
      <c r="E147" s="172" t="s">
        <v>5224</v>
      </c>
    </row>
    <row r="148" spans="1:5" x14ac:dyDescent="0.25">
      <c r="A148" s="134" t="s">
        <v>4885</v>
      </c>
      <c r="B148" s="170" t="s">
        <v>2794</v>
      </c>
      <c r="C148" s="170" t="s">
        <v>3439</v>
      </c>
      <c r="D148" s="171">
        <v>0.7</v>
      </c>
      <c r="E148" s="172" t="s">
        <v>5224</v>
      </c>
    </row>
    <row r="149" spans="1:5" x14ac:dyDescent="0.25">
      <c r="A149" s="134" t="s">
        <v>2798</v>
      </c>
      <c r="B149" s="170" t="s">
        <v>2794</v>
      </c>
      <c r="C149" s="170" t="s">
        <v>2799</v>
      </c>
      <c r="D149" s="171">
        <v>0</v>
      </c>
      <c r="E149" s="172" t="s">
        <v>5224</v>
      </c>
    </row>
    <row r="150" spans="1:5" x14ac:dyDescent="0.25">
      <c r="A150" s="134" t="s">
        <v>4268</v>
      </c>
      <c r="B150" s="170" t="s">
        <v>2794</v>
      </c>
      <c r="C150" s="170" t="s">
        <v>4269</v>
      </c>
      <c r="D150" s="171">
        <v>0</v>
      </c>
      <c r="E150" s="172" t="s">
        <v>5224</v>
      </c>
    </row>
    <row r="151" spans="1:5" x14ac:dyDescent="0.25">
      <c r="A151" s="134" t="s">
        <v>4508</v>
      </c>
      <c r="B151" s="170" t="s">
        <v>2794</v>
      </c>
      <c r="C151" s="170" t="s">
        <v>4509</v>
      </c>
      <c r="D151" s="171">
        <v>7.1</v>
      </c>
      <c r="E151" s="172" t="s">
        <v>5222</v>
      </c>
    </row>
    <row r="152" spans="1:5" x14ac:dyDescent="0.25">
      <c r="A152" s="134" t="s">
        <v>2800</v>
      </c>
      <c r="B152" s="170" t="s">
        <v>2794</v>
      </c>
      <c r="C152" s="170" t="s">
        <v>2801</v>
      </c>
      <c r="D152" s="171">
        <v>1.29646325741269</v>
      </c>
      <c r="E152" s="172" t="s">
        <v>5224</v>
      </c>
    </row>
    <row r="153" spans="1:5" x14ac:dyDescent="0.25">
      <c r="A153" s="134" t="s">
        <v>4886</v>
      </c>
      <c r="B153" s="170" t="s">
        <v>2794</v>
      </c>
      <c r="C153" s="170" t="s">
        <v>4887</v>
      </c>
      <c r="D153" s="171">
        <v>0.7</v>
      </c>
      <c r="E153" s="172" t="s">
        <v>5224</v>
      </c>
    </row>
    <row r="154" spans="1:5" x14ac:dyDescent="0.25">
      <c r="A154" s="134" t="s">
        <v>2802</v>
      </c>
      <c r="B154" s="170" t="s">
        <v>2794</v>
      </c>
      <c r="C154" s="170" t="s">
        <v>2803</v>
      </c>
      <c r="D154" s="171">
        <v>0</v>
      </c>
      <c r="E154" s="172" t="s">
        <v>5224</v>
      </c>
    </row>
    <row r="155" spans="1:5" x14ac:dyDescent="0.25">
      <c r="A155" s="134" t="s">
        <v>4910</v>
      </c>
      <c r="B155" s="170" t="s">
        <v>2794</v>
      </c>
      <c r="C155" s="170" t="s">
        <v>4911</v>
      </c>
      <c r="D155" s="171">
        <v>0</v>
      </c>
      <c r="E155" s="172" t="s">
        <v>5224</v>
      </c>
    </row>
    <row r="156" spans="1:5" x14ac:dyDescent="0.25">
      <c r="A156" s="134" t="s">
        <v>4510</v>
      </c>
      <c r="B156" s="170" t="s">
        <v>2794</v>
      </c>
      <c r="C156" s="170" t="s">
        <v>4511</v>
      </c>
      <c r="D156" s="171">
        <v>0</v>
      </c>
      <c r="E156" s="172" t="s">
        <v>5224</v>
      </c>
    </row>
    <row r="157" spans="1:5" x14ac:dyDescent="0.25">
      <c r="A157" s="134" t="s">
        <v>4506</v>
      </c>
      <c r="B157" s="170" t="s">
        <v>2794</v>
      </c>
      <c r="C157" s="170" t="s">
        <v>4507</v>
      </c>
      <c r="D157" s="171">
        <v>0</v>
      </c>
      <c r="E157" s="172" t="s">
        <v>5224</v>
      </c>
    </row>
    <row r="158" spans="1:5" x14ac:dyDescent="0.25">
      <c r="A158" s="134" t="s">
        <v>2804</v>
      </c>
      <c r="B158" s="170" t="s">
        <v>2794</v>
      </c>
      <c r="C158" s="170" t="s">
        <v>2805</v>
      </c>
      <c r="D158" s="171">
        <v>0</v>
      </c>
      <c r="E158" s="172" t="s">
        <v>5224</v>
      </c>
    </row>
    <row r="159" spans="1:5" x14ac:dyDescent="0.25">
      <c r="A159" s="134" t="s">
        <v>4426</v>
      </c>
      <c r="B159" s="170" t="s">
        <v>2794</v>
      </c>
      <c r="C159" s="170" t="s">
        <v>4427</v>
      </c>
      <c r="D159" s="171">
        <v>0.1</v>
      </c>
      <c r="E159" s="172" t="s">
        <v>5224</v>
      </c>
    </row>
    <row r="160" spans="1:5" x14ac:dyDescent="0.25">
      <c r="A160" s="134" t="s">
        <v>4734</v>
      </c>
      <c r="B160" s="170" t="s">
        <v>2794</v>
      </c>
      <c r="C160" s="170" t="s">
        <v>4735</v>
      </c>
      <c r="D160" s="171">
        <v>0</v>
      </c>
      <c r="E160" s="172" t="s">
        <v>5224</v>
      </c>
    </row>
    <row r="161" spans="1:5" x14ac:dyDescent="0.25">
      <c r="A161" s="134" t="s">
        <v>2806</v>
      </c>
      <c r="B161" s="170" t="s">
        <v>2794</v>
      </c>
      <c r="C161" s="170" t="s">
        <v>2807</v>
      </c>
      <c r="D161" s="171">
        <v>0</v>
      </c>
      <c r="E161" s="172" t="s">
        <v>5224</v>
      </c>
    </row>
    <row r="162" spans="1:5" x14ac:dyDescent="0.25">
      <c r="A162" s="134" t="s">
        <v>4636</v>
      </c>
      <c r="B162" s="170" t="s">
        <v>2794</v>
      </c>
      <c r="C162" s="170" t="s">
        <v>4637</v>
      </c>
      <c r="D162" s="171">
        <v>0</v>
      </c>
      <c r="E162" s="172" t="s">
        <v>5224</v>
      </c>
    </row>
    <row r="163" spans="1:5" x14ac:dyDescent="0.25">
      <c r="A163" s="134" t="s">
        <v>4736</v>
      </c>
      <c r="B163" s="170" t="s">
        <v>2794</v>
      </c>
      <c r="C163" s="170" t="s">
        <v>4737</v>
      </c>
      <c r="D163" s="171">
        <v>0</v>
      </c>
      <c r="E163" s="172" t="s">
        <v>5224</v>
      </c>
    </row>
    <row r="164" spans="1:5" x14ac:dyDescent="0.25">
      <c r="A164" s="134" t="s">
        <v>2808</v>
      </c>
      <c r="B164" s="170" t="s">
        <v>2794</v>
      </c>
      <c r="C164" s="170" t="s">
        <v>2809</v>
      </c>
      <c r="D164" s="171">
        <v>0</v>
      </c>
      <c r="E164" s="172" t="s">
        <v>5224</v>
      </c>
    </row>
    <row r="165" spans="1:5" x14ac:dyDescent="0.25">
      <c r="A165" s="134" t="s">
        <v>4401</v>
      </c>
      <c r="B165" s="170" t="s">
        <v>2794</v>
      </c>
      <c r="C165" s="170" t="s">
        <v>4402</v>
      </c>
      <c r="D165" s="171">
        <v>1.6</v>
      </c>
      <c r="E165" s="172" t="s">
        <v>5224</v>
      </c>
    </row>
    <row r="166" spans="1:5" x14ac:dyDescent="0.25">
      <c r="A166" s="134" t="s">
        <v>2810</v>
      </c>
      <c r="B166" s="170" t="s">
        <v>2794</v>
      </c>
      <c r="C166" s="170" t="s">
        <v>2811</v>
      </c>
      <c r="D166" s="171">
        <v>0</v>
      </c>
      <c r="E166" s="172" t="s">
        <v>5224</v>
      </c>
    </row>
    <row r="167" spans="1:5" x14ac:dyDescent="0.25">
      <c r="A167" s="134" t="s">
        <v>4738</v>
      </c>
      <c r="B167" s="170" t="s">
        <v>2794</v>
      </c>
      <c r="C167" s="170" t="s">
        <v>4739</v>
      </c>
      <c r="D167" s="171">
        <v>0</v>
      </c>
      <c r="E167" s="172" t="s">
        <v>5224</v>
      </c>
    </row>
    <row r="168" spans="1:5" x14ac:dyDescent="0.25">
      <c r="A168" s="173" t="s">
        <v>4476</v>
      </c>
      <c r="B168" s="170" t="s">
        <v>5232</v>
      </c>
      <c r="C168" s="170" t="s">
        <v>5232</v>
      </c>
      <c r="D168" s="171">
        <v>1.2155987751805599</v>
      </c>
      <c r="E168" s="172" t="s">
        <v>5224</v>
      </c>
    </row>
    <row r="169" spans="1:5" x14ac:dyDescent="0.25">
      <c r="A169" s="134" t="s">
        <v>4956</v>
      </c>
      <c r="B169" s="170" t="s">
        <v>2786</v>
      </c>
      <c r="C169" s="170" t="s">
        <v>4957</v>
      </c>
      <c r="D169" s="171">
        <v>38.200000000000003</v>
      </c>
      <c r="E169" s="172" t="s">
        <v>5223</v>
      </c>
    </row>
    <row r="170" spans="1:5" x14ac:dyDescent="0.25">
      <c r="A170" s="134" t="s">
        <v>4155</v>
      </c>
      <c r="B170" s="170" t="s">
        <v>2786</v>
      </c>
      <c r="C170" s="170" t="s">
        <v>4156</v>
      </c>
      <c r="D170" s="171">
        <v>51.8</v>
      </c>
      <c r="E170" s="172" t="s">
        <v>5223</v>
      </c>
    </row>
    <row r="171" spans="1:5" x14ac:dyDescent="0.25">
      <c r="A171" s="134" t="s">
        <v>4218</v>
      </c>
      <c r="B171" s="170" t="s">
        <v>2786</v>
      </c>
      <c r="C171" s="170" t="s">
        <v>4219</v>
      </c>
      <c r="D171" s="171">
        <v>26.2</v>
      </c>
      <c r="E171" s="172" t="s">
        <v>5225</v>
      </c>
    </row>
    <row r="172" spans="1:5" x14ac:dyDescent="0.25">
      <c r="A172" s="134" t="s">
        <v>4455</v>
      </c>
      <c r="B172" s="170" t="s">
        <v>2786</v>
      </c>
      <c r="C172" s="170" t="s">
        <v>4456</v>
      </c>
      <c r="D172" s="171">
        <v>0</v>
      </c>
      <c r="E172" s="172" t="s">
        <v>5224</v>
      </c>
    </row>
    <row r="173" spans="1:5" x14ac:dyDescent="0.25">
      <c r="A173" s="134" t="s">
        <v>4625</v>
      </c>
      <c r="B173" s="170" t="s">
        <v>2786</v>
      </c>
      <c r="C173" s="170" t="s">
        <v>4626</v>
      </c>
      <c r="D173" s="170" t="s">
        <v>5227</v>
      </c>
      <c r="E173" s="172" t="s">
        <v>5227</v>
      </c>
    </row>
    <row r="174" spans="1:5" x14ac:dyDescent="0.25">
      <c r="A174" s="134" t="s">
        <v>4513</v>
      </c>
      <c r="B174" s="170" t="s">
        <v>2786</v>
      </c>
      <c r="C174" s="170" t="s">
        <v>4514</v>
      </c>
      <c r="D174" s="170" t="s">
        <v>5227</v>
      </c>
      <c r="E174" s="172" t="s">
        <v>5227</v>
      </c>
    </row>
    <row r="175" spans="1:5" x14ac:dyDescent="0.25">
      <c r="A175" s="134" t="s">
        <v>4633</v>
      </c>
      <c r="B175" s="170" t="s">
        <v>2786</v>
      </c>
      <c r="C175" s="170" t="s">
        <v>3452</v>
      </c>
      <c r="D175" s="171">
        <v>20.399999999999999</v>
      </c>
      <c r="E175" s="172" t="s">
        <v>5225</v>
      </c>
    </row>
    <row r="176" spans="1:5" x14ac:dyDescent="0.25">
      <c r="A176" s="134" t="s">
        <v>4205</v>
      </c>
      <c r="B176" s="170" t="s">
        <v>2786</v>
      </c>
      <c r="C176" s="170" t="s">
        <v>4206</v>
      </c>
      <c r="D176" s="171">
        <v>7.5</v>
      </c>
      <c r="E176" s="172" t="s">
        <v>5222</v>
      </c>
    </row>
    <row r="177" spans="1:5" x14ac:dyDescent="0.25">
      <c r="A177" s="173" t="s">
        <v>4732</v>
      </c>
      <c r="B177" s="170" t="s">
        <v>2786</v>
      </c>
      <c r="C177" s="170" t="s">
        <v>5233</v>
      </c>
      <c r="D177" s="170" t="s">
        <v>5227</v>
      </c>
      <c r="E177" s="172" t="s">
        <v>5227</v>
      </c>
    </row>
    <row r="178" spans="1:5" x14ac:dyDescent="0.25">
      <c r="A178" s="134" t="s">
        <v>4451</v>
      </c>
      <c r="B178" s="170" t="s">
        <v>2786</v>
      </c>
      <c r="C178" s="170" t="s">
        <v>4452</v>
      </c>
      <c r="D178" s="171">
        <v>25.2</v>
      </c>
      <c r="E178" s="172" t="s">
        <v>5225</v>
      </c>
    </row>
    <row r="179" spans="1:5" x14ac:dyDescent="0.25">
      <c r="A179" s="134" t="s">
        <v>4596</v>
      </c>
      <c r="B179" s="170" t="s">
        <v>2786</v>
      </c>
      <c r="C179" s="170" t="s">
        <v>4597</v>
      </c>
      <c r="D179" s="171">
        <v>81.599999999999994</v>
      </c>
      <c r="E179" s="172" t="s">
        <v>5234</v>
      </c>
    </row>
    <row r="180" spans="1:5" x14ac:dyDescent="0.25">
      <c r="A180" s="134" t="s">
        <v>4217</v>
      </c>
      <c r="B180" s="170" t="s">
        <v>2786</v>
      </c>
      <c r="C180" s="170" t="s">
        <v>3332</v>
      </c>
      <c r="D180" s="171">
        <v>62.4</v>
      </c>
      <c r="E180" s="172" t="s">
        <v>5223</v>
      </c>
    </row>
    <row r="181" spans="1:5" x14ac:dyDescent="0.25">
      <c r="A181" s="134" t="s">
        <v>4480</v>
      </c>
      <c r="B181" s="170" t="s">
        <v>2786</v>
      </c>
      <c r="C181" s="170" t="s">
        <v>4481</v>
      </c>
      <c r="D181" s="171">
        <v>5</v>
      </c>
      <c r="E181" s="172" t="s">
        <v>5224</v>
      </c>
    </row>
    <row r="182" spans="1:5" x14ac:dyDescent="0.25">
      <c r="A182" s="134" t="s">
        <v>4970</v>
      </c>
      <c r="B182" s="170" t="s">
        <v>2786</v>
      </c>
      <c r="C182" s="170" t="s">
        <v>4971</v>
      </c>
      <c r="D182" s="171">
        <v>51.8</v>
      </c>
      <c r="E182" s="172" t="s">
        <v>5223</v>
      </c>
    </row>
    <row r="183" spans="1:5" x14ac:dyDescent="0.25">
      <c r="A183" s="134" t="s">
        <v>4950</v>
      </c>
      <c r="B183" s="170" t="s">
        <v>2786</v>
      </c>
      <c r="C183" s="170" t="s">
        <v>5005</v>
      </c>
      <c r="D183" s="171">
        <v>8.6</v>
      </c>
      <c r="E183" s="172" t="s">
        <v>5222</v>
      </c>
    </row>
    <row r="184" spans="1:5" x14ac:dyDescent="0.25">
      <c r="A184" s="134" t="s">
        <v>3799</v>
      </c>
      <c r="B184" s="170" t="s">
        <v>2786</v>
      </c>
      <c r="C184" s="170" t="s">
        <v>3800</v>
      </c>
      <c r="D184" s="171">
        <v>75.3</v>
      </c>
      <c r="E184" s="172" t="s">
        <v>5223</v>
      </c>
    </row>
    <row r="185" spans="1:5" x14ac:dyDescent="0.25">
      <c r="A185" s="134" t="s">
        <v>4668</v>
      </c>
      <c r="B185" s="170" t="s">
        <v>2786</v>
      </c>
      <c r="C185" s="170" t="s">
        <v>4669</v>
      </c>
      <c r="D185" s="171">
        <v>0</v>
      </c>
      <c r="E185" s="172" t="s">
        <v>5224</v>
      </c>
    </row>
    <row r="186" spans="1:5" x14ac:dyDescent="0.25">
      <c r="A186" s="134" t="s">
        <v>4474</v>
      </c>
      <c r="B186" s="170" t="s">
        <v>2786</v>
      </c>
      <c r="C186" s="170" t="s">
        <v>4475</v>
      </c>
      <c r="D186" s="171">
        <v>39.015384615384598</v>
      </c>
      <c r="E186" s="172" t="s">
        <v>5223</v>
      </c>
    </row>
    <row r="187" spans="1:5" x14ac:dyDescent="0.25">
      <c r="A187" s="134" t="s">
        <v>3692</v>
      </c>
      <c r="B187" s="170" t="s">
        <v>2786</v>
      </c>
      <c r="C187" s="170" t="s">
        <v>3693</v>
      </c>
      <c r="D187" s="171">
        <v>76.099999999999994</v>
      </c>
      <c r="E187" s="172" t="s">
        <v>5223</v>
      </c>
    </row>
    <row r="188" spans="1:5" x14ac:dyDescent="0.25">
      <c r="A188" s="134" t="s">
        <v>4607</v>
      </c>
      <c r="B188" s="170" t="s">
        <v>2786</v>
      </c>
      <c r="C188" s="170" t="s">
        <v>4608</v>
      </c>
      <c r="D188" s="171">
        <v>34.700000000000003</v>
      </c>
      <c r="E188" s="172" t="s">
        <v>5225</v>
      </c>
    </row>
    <row r="189" spans="1:5" x14ac:dyDescent="0.25">
      <c r="A189" s="134" t="s">
        <v>4523</v>
      </c>
      <c r="B189" s="170" t="s">
        <v>2786</v>
      </c>
      <c r="C189" s="170" t="s">
        <v>4524</v>
      </c>
      <c r="D189" s="171">
        <v>60.7</v>
      </c>
      <c r="E189" s="172" t="s">
        <v>5223</v>
      </c>
    </row>
    <row r="190" spans="1:5" x14ac:dyDescent="0.25">
      <c r="A190" s="134" t="s">
        <v>7076</v>
      </c>
      <c r="B190" s="170" t="s">
        <v>2786</v>
      </c>
      <c r="C190" s="170" t="s">
        <v>5235</v>
      </c>
      <c r="D190" s="171">
        <v>80</v>
      </c>
      <c r="E190" s="172" t="s">
        <v>5223</v>
      </c>
    </row>
    <row r="191" spans="1:5" x14ac:dyDescent="0.25">
      <c r="A191" s="134" t="s">
        <v>2944</v>
      </c>
      <c r="B191" s="170" t="s">
        <v>2786</v>
      </c>
      <c r="C191" s="170" t="s">
        <v>2945</v>
      </c>
      <c r="D191" s="171">
        <v>44.4</v>
      </c>
      <c r="E191" s="172" t="s">
        <v>5223</v>
      </c>
    </row>
    <row r="192" spans="1:5" x14ac:dyDescent="0.25">
      <c r="A192" s="134" t="s">
        <v>4220</v>
      </c>
      <c r="B192" s="170" t="s">
        <v>2786</v>
      </c>
      <c r="C192" s="170" t="s">
        <v>4221</v>
      </c>
      <c r="D192" s="171">
        <v>31.7</v>
      </c>
      <c r="E192" s="172" t="s">
        <v>5225</v>
      </c>
    </row>
    <row r="193" spans="1:5" x14ac:dyDescent="0.25">
      <c r="A193" s="134" t="s">
        <v>4256</v>
      </c>
      <c r="B193" s="170" t="s">
        <v>2786</v>
      </c>
      <c r="C193" s="170" t="s">
        <v>4257</v>
      </c>
      <c r="D193" s="171">
        <v>51.7</v>
      </c>
      <c r="E193" s="172" t="s">
        <v>5223</v>
      </c>
    </row>
    <row r="194" spans="1:5" x14ac:dyDescent="0.25">
      <c r="A194" s="134" t="s">
        <v>7077</v>
      </c>
      <c r="B194" s="170" t="s">
        <v>2786</v>
      </c>
      <c r="C194" s="170" t="s">
        <v>5236</v>
      </c>
      <c r="D194" s="171">
        <v>46.1</v>
      </c>
      <c r="E194" s="172" t="s">
        <v>5223</v>
      </c>
    </row>
    <row r="195" spans="1:5" x14ac:dyDescent="0.25">
      <c r="A195" s="134" t="s">
        <v>7078</v>
      </c>
      <c r="B195" s="170" t="s">
        <v>2786</v>
      </c>
      <c r="C195" s="170" t="s">
        <v>5237</v>
      </c>
      <c r="D195" s="171">
        <v>71.2</v>
      </c>
      <c r="E195" s="172" t="s">
        <v>5223</v>
      </c>
    </row>
    <row r="196" spans="1:5" x14ac:dyDescent="0.25">
      <c r="A196" s="134" t="s">
        <v>4434</v>
      </c>
      <c r="B196" s="170" t="s">
        <v>2786</v>
      </c>
      <c r="C196" s="170" t="s">
        <v>4435</v>
      </c>
      <c r="D196" s="171">
        <v>16.5</v>
      </c>
      <c r="E196" s="172" t="s">
        <v>5225</v>
      </c>
    </row>
    <row r="197" spans="1:5" x14ac:dyDescent="0.25">
      <c r="A197" s="134" t="s">
        <v>4462</v>
      </c>
      <c r="B197" s="170" t="s">
        <v>2786</v>
      </c>
      <c r="C197" s="170" t="s">
        <v>4463</v>
      </c>
      <c r="D197" s="171">
        <v>53.5887336913759</v>
      </c>
      <c r="E197" s="172" t="s">
        <v>5223</v>
      </c>
    </row>
    <row r="198" spans="1:5" x14ac:dyDescent="0.25">
      <c r="A198" s="134" t="s">
        <v>2785</v>
      </c>
      <c r="B198" s="170" t="s">
        <v>2786</v>
      </c>
      <c r="C198" s="170" t="s">
        <v>2787</v>
      </c>
      <c r="D198" s="171">
        <v>55.7</v>
      </c>
      <c r="E198" s="172" t="s">
        <v>5223</v>
      </c>
    </row>
    <row r="199" spans="1:5" x14ac:dyDescent="0.25">
      <c r="A199" s="134" t="s">
        <v>4318</v>
      </c>
      <c r="B199" s="170" t="s">
        <v>2786</v>
      </c>
      <c r="C199" s="170" t="s">
        <v>4319</v>
      </c>
      <c r="D199" s="170" t="s">
        <v>5227</v>
      </c>
      <c r="E199" s="172" t="s">
        <v>5227</v>
      </c>
    </row>
    <row r="200" spans="1:5" x14ac:dyDescent="0.25">
      <c r="A200" s="134" t="s">
        <v>4968</v>
      </c>
      <c r="B200" s="170" t="s">
        <v>2786</v>
      </c>
      <c r="C200" s="170" t="s">
        <v>4969</v>
      </c>
      <c r="D200" s="171">
        <v>33.1</v>
      </c>
      <c r="E200" s="172" t="s">
        <v>5225</v>
      </c>
    </row>
    <row r="201" spans="1:5" x14ac:dyDescent="0.25">
      <c r="A201" s="134" t="s">
        <v>4500</v>
      </c>
      <c r="B201" s="170" t="s">
        <v>2786</v>
      </c>
      <c r="C201" s="170" t="s">
        <v>4501</v>
      </c>
      <c r="D201" s="171">
        <v>100</v>
      </c>
      <c r="E201" s="172" t="s">
        <v>5234</v>
      </c>
    </row>
    <row r="202" spans="1:5" x14ac:dyDescent="0.25">
      <c r="A202" s="134" t="s">
        <v>7079</v>
      </c>
      <c r="B202" s="170" t="s">
        <v>2786</v>
      </c>
      <c r="C202" s="170" t="s">
        <v>5238</v>
      </c>
      <c r="D202" s="171">
        <v>80</v>
      </c>
      <c r="E202" s="172" t="s">
        <v>5223</v>
      </c>
    </row>
    <row r="203" spans="1:5" x14ac:dyDescent="0.25">
      <c r="A203" s="134" t="s">
        <v>4955</v>
      </c>
      <c r="B203" s="170" t="s">
        <v>2786</v>
      </c>
      <c r="C203" s="170" t="s">
        <v>3286</v>
      </c>
      <c r="D203" s="171">
        <v>12.5</v>
      </c>
      <c r="E203" s="172" t="s">
        <v>5222</v>
      </c>
    </row>
    <row r="204" spans="1:5" x14ac:dyDescent="0.25">
      <c r="A204" s="134" t="s">
        <v>4492</v>
      </c>
      <c r="B204" s="170" t="s">
        <v>2786</v>
      </c>
      <c r="C204" s="170" t="s">
        <v>4493</v>
      </c>
      <c r="D204" s="171">
        <v>77.7</v>
      </c>
      <c r="E204" s="172" t="s">
        <v>5223</v>
      </c>
    </row>
    <row r="205" spans="1:5" x14ac:dyDescent="0.25">
      <c r="A205" s="134" t="s">
        <v>4464</v>
      </c>
      <c r="B205" s="170" t="s">
        <v>2786</v>
      </c>
      <c r="C205" s="170" t="s">
        <v>4059</v>
      </c>
      <c r="D205" s="171">
        <v>79.2</v>
      </c>
      <c r="E205" s="172" t="s">
        <v>5223</v>
      </c>
    </row>
    <row r="206" spans="1:5" x14ac:dyDescent="0.25">
      <c r="A206" s="134" t="s">
        <v>3596</v>
      </c>
      <c r="B206" s="170" t="s">
        <v>2786</v>
      </c>
      <c r="C206" s="170" t="s">
        <v>3597</v>
      </c>
      <c r="D206" s="171">
        <v>0</v>
      </c>
      <c r="E206" s="172" t="s">
        <v>5224</v>
      </c>
    </row>
    <row r="207" spans="1:5" x14ac:dyDescent="0.25">
      <c r="A207" s="134" t="s">
        <v>4933</v>
      </c>
      <c r="B207" s="170" t="s">
        <v>2786</v>
      </c>
      <c r="C207" s="170" t="s">
        <v>4934</v>
      </c>
      <c r="D207" s="171">
        <v>3.1</v>
      </c>
      <c r="E207" s="172" t="s">
        <v>5224</v>
      </c>
    </row>
    <row r="208" spans="1:5" x14ac:dyDescent="0.25">
      <c r="A208" s="134" t="s">
        <v>4465</v>
      </c>
      <c r="B208" s="170" t="s">
        <v>2786</v>
      </c>
      <c r="C208" s="170" t="s">
        <v>4466</v>
      </c>
      <c r="D208" s="171">
        <v>40</v>
      </c>
      <c r="E208" s="172" t="s">
        <v>5223</v>
      </c>
    </row>
    <row r="209" spans="1:5" x14ac:dyDescent="0.25">
      <c r="A209" s="134" t="s">
        <v>3705</v>
      </c>
      <c r="B209" s="170" t="s">
        <v>2786</v>
      </c>
      <c r="C209" s="170" t="s">
        <v>3706</v>
      </c>
      <c r="D209" s="171">
        <v>12.5</v>
      </c>
      <c r="E209" s="172" t="s">
        <v>5222</v>
      </c>
    </row>
    <row r="210" spans="1:5" x14ac:dyDescent="0.25">
      <c r="A210" s="134" t="s">
        <v>4953</v>
      </c>
      <c r="B210" s="170" t="s">
        <v>2786</v>
      </c>
      <c r="C210" s="170" t="s">
        <v>4954</v>
      </c>
      <c r="D210" s="171">
        <v>67.400000000000006</v>
      </c>
      <c r="E210" s="172" t="s">
        <v>5223</v>
      </c>
    </row>
    <row r="211" spans="1:5" x14ac:dyDescent="0.25">
      <c r="A211" s="134" t="s">
        <v>4457</v>
      </c>
      <c r="B211" s="170" t="s">
        <v>2786</v>
      </c>
      <c r="C211" s="170" t="s">
        <v>4458</v>
      </c>
      <c r="D211" s="171">
        <v>0</v>
      </c>
      <c r="E211" s="172" t="s">
        <v>5224</v>
      </c>
    </row>
    <row r="212" spans="1:5" x14ac:dyDescent="0.25">
      <c r="A212" s="134" t="s">
        <v>3742</v>
      </c>
      <c r="B212" s="170" t="s">
        <v>2786</v>
      </c>
      <c r="C212" s="170" t="s">
        <v>5239</v>
      </c>
      <c r="D212" s="170" t="s">
        <v>5227</v>
      </c>
      <c r="E212" s="172" t="s">
        <v>5227</v>
      </c>
    </row>
    <row r="213" spans="1:5" x14ac:dyDescent="0.25">
      <c r="A213" s="134" t="s">
        <v>4467</v>
      </c>
      <c r="B213" s="170" t="s">
        <v>2786</v>
      </c>
      <c r="C213" s="170" t="s">
        <v>3487</v>
      </c>
      <c r="D213" s="171">
        <v>7.5</v>
      </c>
      <c r="E213" s="172" t="s">
        <v>5222</v>
      </c>
    </row>
    <row r="214" spans="1:5" x14ac:dyDescent="0.25">
      <c r="A214" s="134" t="s">
        <v>4937</v>
      </c>
      <c r="B214" s="170" t="s">
        <v>2786</v>
      </c>
      <c r="C214" s="170" t="s">
        <v>4938</v>
      </c>
      <c r="D214" s="171">
        <v>32.5</v>
      </c>
      <c r="E214" s="172" t="s">
        <v>5225</v>
      </c>
    </row>
    <row r="215" spans="1:5" x14ac:dyDescent="0.25">
      <c r="A215" s="134" t="s">
        <v>3919</v>
      </c>
      <c r="B215" s="170" t="s">
        <v>2775</v>
      </c>
      <c r="C215" s="170" t="s">
        <v>3920</v>
      </c>
      <c r="D215" s="171">
        <v>2.2000000000000002</v>
      </c>
      <c r="E215" s="172" t="s">
        <v>5224</v>
      </c>
    </row>
    <row r="216" spans="1:5" x14ac:dyDescent="0.25">
      <c r="A216" s="134" t="s">
        <v>2783</v>
      </c>
      <c r="B216" s="170" t="s">
        <v>2775</v>
      </c>
      <c r="C216" s="170" t="s">
        <v>2784</v>
      </c>
      <c r="D216" s="171">
        <v>0</v>
      </c>
      <c r="E216" s="172" t="s">
        <v>5224</v>
      </c>
    </row>
    <row r="217" spans="1:5" x14ac:dyDescent="0.25">
      <c r="A217" s="134" t="s">
        <v>3816</v>
      </c>
      <c r="B217" s="170" t="s">
        <v>2775</v>
      </c>
      <c r="C217" s="170" t="s">
        <v>3817</v>
      </c>
      <c r="D217" s="171">
        <v>0</v>
      </c>
      <c r="E217" s="172" t="s">
        <v>5224</v>
      </c>
    </row>
    <row r="218" spans="1:5" x14ac:dyDescent="0.25">
      <c r="A218" s="134" t="s">
        <v>3485</v>
      </c>
      <c r="B218" s="170" t="s">
        <v>2775</v>
      </c>
      <c r="C218" s="170" t="s">
        <v>3227</v>
      </c>
      <c r="D218" s="171">
        <v>1.7</v>
      </c>
      <c r="E218" s="172" t="s">
        <v>5224</v>
      </c>
    </row>
    <row r="219" spans="1:5" x14ac:dyDescent="0.25">
      <c r="A219" s="134" t="s">
        <v>3678</v>
      </c>
      <c r="B219" s="170" t="s">
        <v>2775</v>
      </c>
      <c r="C219" s="170" t="s">
        <v>3679</v>
      </c>
      <c r="D219" s="171">
        <v>4.8</v>
      </c>
      <c r="E219" s="172" t="s">
        <v>5224</v>
      </c>
    </row>
    <row r="220" spans="1:5" x14ac:dyDescent="0.25">
      <c r="A220" s="134" t="s">
        <v>3216</v>
      </c>
      <c r="B220" s="170" t="s">
        <v>2775</v>
      </c>
      <c r="C220" s="170" t="s">
        <v>3217</v>
      </c>
      <c r="D220" s="171">
        <v>0.7</v>
      </c>
      <c r="E220" s="172" t="s">
        <v>5224</v>
      </c>
    </row>
    <row r="221" spans="1:5" x14ac:dyDescent="0.25">
      <c r="A221" s="134" t="s">
        <v>3680</v>
      </c>
      <c r="B221" s="170" t="s">
        <v>2775</v>
      </c>
      <c r="C221" s="170" t="s">
        <v>3681</v>
      </c>
      <c r="D221" s="171">
        <v>0</v>
      </c>
      <c r="E221" s="172" t="s">
        <v>5224</v>
      </c>
    </row>
    <row r="222" spans="1:5" x14ac:dyDescent="0.25">
      <c r="A222" s="134" t="s">
        <v>4043</v>
      </c>
      <c r="B222" s="170" t="s">
        <v>2775</v>
      </c>
      <c r="C222" s="170" t="s">
        <v>2775</v>
      </c>
      <c r="D222" s="171">
        <v>0.6</v>
      </c>
      <c r="E222" s="172" t="s">
        <v>5224</v>
      </c>
    </row>
    <row r="223" spans="1:5" x14ac:dyDescent="0.25">
      <c r="A223" s="134" t="s">
        <v>3586</v>
      </c>
      <c r="B223" s="170" t="s">
        <v>2775</v>
      </c>
      <c r="C223" s="170" t="s">
        <v>5117</v>
      </c>
      <c r="D223" s="171">
        <v>14.3</v>
      </c>
      <c r="E223" s="172" t="s">
        <v>5225</v>
      </c>
    </row>
    <row r="224" spans="1:5" x14ac:dyDescent="0.25">
      <c r="A224" s="134" t="s">
        <v>3945</v>
      </c>
      <c r="B224" s="170" t="s">
        <v>2775</v>
      </c>
      <c r="C224" s="170" t="s">
        <v>3158</v>
      </c>
      <c r="D224" s="171">
        <v>0</v>
      </c>
      <c r="E224" s="172" t="s">
        <v>5224</v>
      </c>
    </row>
    <row r="225" spans="1:5" x14ac:dyDescent="0.25">
      <c r="A225" s="134" t="s">
        <v>3214</v>
      </c>
      <c r="B225" s="170" t="s">
        <v>2775</v>
      </c>
      <c r="C225" s="170" t="s">
        <v>3215</v>
      </c>
      <c r="D225" s="171">
        <v>6.7</v>
      </c>
      <c r="E225" s="172" t="s">
        <v>5222</v>
      </c>
    </row>
    <row r="226" spans="1:5" x14ac:dyDescent="0.25">
      <c r="A226" s="134" t="s">
        <v>3691</v>
      </c>
      <c r="B226" s="170" t="s">
        <v>2775</v>
      </c>
      <c r="C226" s="170" t="s">
        <v>2772</v>
      </c>
      <c r="D226" s="171">
        <v>22.3</v>
      </c>
      <c r="E226" s="172" t="s">
        <v>5225</v>
      </c>
    </row>
    <row r="227" spans="1:5" x14ac:dyDescent="0.25">
      <c r="A227" s="134" t="s">
        <v>3270</v>
      </c>
      <c r="B227" s="170" t="s">
        <v>2775</v>
      </c>
      <c r="C227" s="170" t="s">
        <v>3271</v>
      </c>
      <c r="D227" s="171">
        <v>4.4000000000000004</v>
      </c>
      <c r="E227" s="172" t="s">
        <v>5224</v>
      </c>
    </row>
    <row r="228" spans="1:5" x14ac:dyDescent="0.25">
      <c r="A228" s="134" t="s">
        <v>3365</v>
      </c>
      <c r="B228" s="170" t="s">
        <v>2775</v>
      </c>
      <c r="C228" s="170" t="s">
        <v>3366</v>
      </c>
      <c r="D228" s="171">
        <v>9.5</v>
      </c>
      <c r="E228" s="172" t="s">
        <v>5222</v>
      </c>
    </row>
    <row r="229" spans="1:5" x14ac:dyDescent="0.25">
      <c r="A229" s="134" t="s">
        <v>3569</v>
      </c>
      <c r="B229" s="170" t="s">
        <v>2775</v>
      </c>
      <c r="C229" s="170" t="s">
        <v>3570</v>
      </c>
      <c r="D229" s="171">
        <v>1</v>
      </c>
      <c r="E229" s="172" t="s">
        <v>5224</v>
      </c>
    </row>
    <row r="230" spans="1:5" x14ac:dyDescent="0.25">
      <c r="A230" s="134" t="s">
        <v>2960</v>
      </c>
      <c r="B230" s="170" t="s">
        <v>2775</v>
      </c>
      <c r="C230" s="170" t="s">
        <v>2961</v>
      </c>
      <c r="D230" s="171">
        <v>0.3</v>
      </c>
      <c r="E230" s="172" t="s">
        <v>5224</v>
      </c>
    </row>
    <row r="231" spans="1:5" x14ac:dyDescent="0.25">
      <c r="A231" s="134" t="s">
        <v>3740</v>
      </c>
      <c r="B231" s="170" t="s">
        <v>2775</v>
      </c>
      <c r="C231" s="170" t="s">
        <v>3741</v>
      </c>
      <c r="D231" s="171">
        <v>2.6</v>
      </c>
      <c r="E231" s="172" t="s">
        <v>5224</v>
      </c>
    </row>
    <row r="232" spans="1:5" x14ac:dyDescent="0.25">
      <c r="A232" s="134" t="s">
        <v>3858</v>
      </c>
      <c r="B232" s="170" t="s">
        <v>2775</v>
      </c>
      <c r="C232" s="170" t="s">
        <v>3859</v>
      </c>
      <c r="D232" s="171">
        <v>0</v>
      </c>
      <c r="E232" s="172" t="s">
        <v>5224</v>
      </c>
    </row>
    <row r="233" spans="1:5" x14ac:dyDescent="0.25">
      <c r="A233" s="134" t="s">
        <v>2781</v>
      </c>
      <c r="B233" s="170" t="s">
        <v>2775</v>
      </c>
      <c r="C233" s="170" t="s">
        <v>2782</v>
      </c>
      <c r="D233" s="171">
        <v>0.3</v>
      </c>
      <c r="E233" s="172" t="s">
        <v>5224</v>
      </c>
    </row>
    <row r="234" spans="1:5" x14ac:dyDescent="0.25">
      <c r="A234" s="134" t="s">
        <v>3991</v>
      </c>
      <c r="B234" s="170" t="s">
        <v>2775</v>
      </c>
      <c r="C234" s="170" t="s">
        <v>3992</v>
      </c>
      <c r="D234" s="171">
        <v>7.4</v>
      </c>
      <c r="E234" s="172" t="s">
        <v>5222</v>
      </c>
    </row>
    <row r="235" spans="1:5" x14ac:dyDescent="0.25">
      <c r="A235" s="134" t="s">
        <v>3688</v>
      </c>
      <c r="B235" s="170" t="s">
        <v>2775</v>
      </c>
      <c r="C235" s="170" t="s">
        <v>3689</v>
      </c>
      <c r="D235" s="171">
        <v>0.1</v>
      </c>
      <c r="E235" s="172" t="s">
        <v>5224</v>
      </c>
    </row>
    <row r="236" spans="1:5" x14ac:dyDescent="0.25">
      <c r="A236" s="134" t="s">
        <v>3541</v>
      </c>
      <c r="B236" s="170" t="s">
        <v>2775</v>
      </c>
      <c r="C236" s="170" t="s">
        <v>3542</v>
      </c>
      <c r="D236" s="171">
        <v>10.9</v>
      </c>
      <c r="E236" s="172" t="s">
        <v>5222</v>
      </c>
    </row>
    <row r="237" spans="1:5" x14ac:dyDescent="0.25">
      <c r="A237" s="134" t="s">
        <v>4044</v>
      </c>
      <c r="B237" s="170" t="s">
        <v>2775</v>
      </c>
      <c r="C237" s="170" t="s">
        <v>4045</v>
      </c>
      <c r="D237" s="171">
        <v>9.9</v>
      </c>
      <c r="E237" s="172" t="s">
        <v>5222</v>
      </c>
    </row>
    <row r="238" spans="1:5" x14ac:dyDescent="0.25">
      <c r="A238" s="134" t="s">
        <v>3488</v>
      </c>
      <c r="B238" s="170" t="s">
        <v>2775</v>
      </c>
      <c r="C238" s="170" t="s">
        <v>3489</v>
      </c>
      <c r="D238" s="171">
        <v>2.5</v>
      </c>
      <c r="E238" s="172" t="s">
        <v>5224</v>
      </c>
    </row>
    <row r="239" spans="1:5" x14ac:dyDescent="0.25">
      <c r="A239" s="134" t="s">
        <v>3152</v>
      </c>
      <c r="B239" s="170" t="s">
        <v>2775</v>
      </c>
      <c r="C239" s="170" t="s">
        <v>3153</v>
      </c>
      <c r="D239" s="171">
        <v>1</v>
      </c>
      <c r="E239" s="172" t="s">
        <v>5224</v>
      </c>
    </row>
    <row r="240" spans="1:5" x14ac:dyDescent="0.25">
      <c r="A240" s="134" t="s">
        <v>4133</v>
      </c>
      <c r="B240" s="170" t="s">
        <v>2775</v>
      </c>
      <c r="C240" s="170" t="s">
        <v>4134</v>
      </c>
      <c r="D240" s="171">
        <v>14.6</v>
      </c>
      <c r="E240" s="172" t="s">
        <v>5225</v>
      </c>
    </row>
    <row r="241" spans="1:5" x14ac:dyDescent="0.25">
      <c r="A241" s="134" t="s">
        <v>3134</v>
      </c>
      <c r="B241" s="170" t="s">
        <v>2775</v>
      </c>
      <c r="C241" s="170" t="s">
        <v>3135</v>
      </c>
      <c r="D241" s="171">
        <v>30.8</v>
      </c>
      <c r="E241" s="172" t="s">
        <v>5225</v>
      </c>
    </row>
    <row r="242" spans="1:5" x14ac:dyDescent="0.25">
      <c r="A242" s="134" t="s">
        <v>3617</v>
      </c>
      <c r="B242" s="170" t="s">
        <v>2775</v>
      </c>
      <c r="C242" s="170" t="s">
        <v>3618</v>
      </c>
      <c r="D242" s="171">
        <v>0</v>
      </c>
      <c r="E242" s="172" t="s">
        <v>5224</v>
      </c>
    </row>
    <row r="243" spans="1:5" x14ac:dyDescent="0.25">
      <c r="A243" s="134" t="s">
        <v>3885</v>
      </c>
      <c r="B243" s="170" t="s">
        <v>2775</v>
      </c>
      <c r="C243" s="170" t="s">
        <v>3886</v>
      </c>
      <c r="D243" s="171">
        <v>3.2</v>
      </c>
      <c r="E243" s="172" t="s">
        <v>5224</v>
      </c>
    </row>
    <row r="244" spans="1:5" x14ac:dyDescent="0.25">
      <c r="A244" s="134" t="s">
        <v>3972</v>
      </c>
      <c r="B244" s="170" t="s">
        <v>2775</v>
      </c>
      <c r="C244" s="170" t="s">
        <v>3973</v>
      </c>
      <c r="D244" s="171">
        <v>1.9</v>
      </c>
      <c r="E244" s="172" t="s">
        <v>5224</v>
      </c>
    </row>
    <row r="245" spans="1:5" x14ac:dyDescent="0.25">
      <c r="A245" s="134" t="s">
        <v>4504</v>
      </c>
      <c r="B245" s="170" t="s">
        <v>2775</v>
      </c>
      <c r="C245" s="170" t="s">
        <v>4505</v>
      </c>
      <c r="D245" s="171">
        <v>0.3</v>
      </c>
      <c r="E245" s="172" t="s">
        <v>5224</v>
      </c>
    </row>
    <row r="246" spans="1:5" x14ac:dyDescent="0.25">
      <c r="A246" s="134" t="s">
        <v>3818</v>
      </c>
      <c r="B246" s="170" t="s">
        <v>2775</v>
      </c>
      <c r="C246" s="170" t="s">
        <v>3819</v>
      </c>
      <c r="D246" s="171">
        <v>0.8</v>
      </c>
      <c r="E246" s="172" t="s">
        <v>5224</v>
      </c>
    </row>
    <row r="247" spans="1:5" x14ac:dyDescent="0.25">
      <c r="A247" s="134" t="s">
        <v>3136</v>
      </c>
      <c r="B247" s="170" t="s">
        <v>2775</v>
      </c>
      <c r="C247" s="170" t="s">
        <v>3137</v>
      </c>
      <c r="D247" s="171">
        <v>0</v>
      </c>
      <c r="E247" s="172" t="s">
        <v>5224</v>
      </c>
    </row>
    <row r="248" spans="1:5" x14ac:dyDescent="0.25">
      <c r="A248" s="134" t="s">
        <v>3124</v>
      </c>
      <c r="B248" s="170" t="s">
        <v>2775</v>
      </c>
      <c r="C248" s="170" t="s">
        <v>3125</v>
      </c>
      <c r="D248" s="171">
        <v>0</v>
      </c>
      <c r="E248" s="172" t="s">
        <v>5224</v>
      </c>
    </row>
    <row r="249" spans="1:5" x14ac:dyDescent="0.25">
      <c r="A249" s="134" t="s">
        <v>3898</v>
      </c>
      <c r="B249" s="170" t="s">
        <v>2775</v>
      </c>
      <c r="C249" s="170" t="s">
        <v>3899</v>
      </c>
      <c r="D249" s="171">
        <v>17.7</v>
      </c>
      <c r="E249" s="172" t="s">
        <v>5225</v>
      </c>
    </row>
    <row r="250" spans="1:5" x14ac:dyDescent="0.25">
      <c r="A250" s="134" t="s">
        <v>3350</v>
      </c>
      <c r="B250" s="170" t="s">
        <v>2775</v>
      </c>
      <c r="C250" s="170" t="s">
        <v>3351</v>
      </c>
      <c r="D250" s="171">
        <v>1.7</v>
      </c>
      <c r="E250" s="172" t="s">
        <v>5224</v>
      </c>
    </row>
    <row r="251" spans="1:5" x14ac:dyDescent="0.25">
      <c r="A251" s="134" t="s">
        <v>3033</v>
      </c>
      <c r="B251" s="170" t="s">
        <v>2775</v>
      </c>
      <c r="C251" s="170" t="s">
        <v>3034</v>
      </c>
      <c r="D251" s="171">
        <v>17.3</v>
      </c>
      <c r="E251" s="172" t="s">
        <v>5225</v>
      </c>
    </row>
    <row r="252" spans="1:5" x14ac:dyDescent="0.25">
      <c r="A252" s="134" t="s">
        <v>3549</v>
      </c>
      <c r="B252" s="170" t="s">
        <v>2775</v>
      </c>
      <c r="C252" s="170" t="s">
        <v>3550</v>
      </c>
      <c r="D252" s="171">
        <v>2.1</v>
      </c>
      <c r="E252" s="172" t="s">
        <v>5224</v>
      </c>
    </row>
    <row r="253" spans="1:5" x14ac:dyDescent="0.25">
      <c r="A253" s="134" t="s">
        <v>3842</v>
      </c>
      <c r="B253" s="170" t="s">
        <v>2775</v>
      </c>
      <c r="C253" s="170" t="s">
        <v>3843</v>
      </c>
      <c r="D253" s="171">
        <v>0.5</v>
      </c>
      <c r="E253" s="172" t="s">
        <v>5224</v>
      </c>
    </row>
    <row r="254" spans="1:5" x14ac:dyDescent="0.25">
      <c r="A254" s="134" t="s">
        <v>2779</v>
      </c>
      <c r="B254" s="170" t="s">
        <v>2775</v>
      </c>
      <c r="C254" s="170" t="s">
        <v>2780</v>
      </c>
      <c r="D254" s="171">
        <v>3.9</v>
      </c>
      <c r="E254" s="172" t="s">
        <v>5224</v>
      </c>
    </row>
    <row r="255" spans="1:5" x14ac:dyDescent="0.25">
      <c r="A255" s="134" t="s">
        <v>3588</v>
      </c>
      <c r="B255" s="170" t="s">
        <v>2775</v>
      </c>
      <c r="C255" s="170" t="s">
        <v>3589</v>
      </c>
      <c r="D255" s="171">
        <v>0</v>
      </c>
      <c r="E255" s="172" t="s">
        <v>5224</v>
      </c>
    </row>
    <row r="256" spans="1:5" x14ac:dyDescent="0.25">
      <c r="A256" s="173" t="s">
        <v>3371</v>
      </c>
      <c r="B256" s="170" t="s">
        <v>2775</v>
      </c>
      <c r="C256" s="170" t="s">
        <v>3372</v>
      </c>
      <c r="D256" s="171">
        <v>2.2000000000000002</v>
      </c>
      <c r="E256" s="172" t="s">
        <v>5224</v>
      </c>
    </row>
    <row r="257" spans="1:5" x14ac:dyDescent="0.25">
      <c r="A257" s="134" t="s">
        <v>3385</v>
      </c>
      <c r="B257" s="170" t="s">
        <v>2775</v>
      </c>
      <c r="C257" s="170" t="s">
        <v>3386</v>
      </c>
      <c r="D257" s="171">
        <v>0</v>
      </c>
      <c r="E257" s="172" t="s">
        <v>5224</v>
      </c>
    </row>
    <row r="258" spans="1:5" x14ac:dyDescent="0.25">
      <c r="A258" s="134" t="s">
        <v>2962</v>
      </c>
      <c r="B258" s="170" t="s">
        <v>2775</v>
      </c>
      <c r="C258" s="170" t="s">
        <v>2963</v>
      </c>
      <c r="D258" s="171">
        <v>1</v>
      </c>
      <c r="E258" s="172" t="s">
        <v>5224</v>
      </c>
    </row>
    <row r="259" spans="1:5" x14ac:dyDescent="0.25">
      <c r="A259" s="134" t="s">
        <v>3301</v>
      </c>
      <c r="B259" s="170" t="s">
        <v>2775</v>
      </c>
      <c r="C259" s="170" t="s">
        <v>3302</v>
      </c>
      <c r="D259" s="171">
        <v>11.1</v>
      </c>
      <c r="E259" s="172" t="s">
        <v>5222</v>
      </c>
    </row>
    <row r="260" spans="1:5" x14ac:dyDescent="0.25">
      <c r="A260" s="134" t="s">
        <v>3696</v>
      </c>
      <c r="B260" s="170" t="s">
        <v>2775</v>
      </c>
      <c r="C260" s="170" t="s">
        <v>3697</v>
      </c>
      <c r="D260" s="171">
        <v>13</v>
      </c>
      <c r="E260" s="172" t="s">
        <v>5222</v>
      </c>
    </row>
    <row r="261" spans="1:5" x14ac:dyDescent="0.25">
      <c r="A261" s="134" t="s">
        <v>3574</v>
      </c>
      <c r="B261" s="170" t="s">
        <v>2775</v>
      </c>
      <c r="C261" s="170" t="s">
        <v>3575</v>
      </c>
      <c r="D261" s="171">
        <v>5.4</v>
      </c>
      <c r="E261" s="172" t="s">
        <v>5222</v>
      </c>
    </row>
    <row r="262" spans="1:5" x14ac:dyDescent="0.25">
      <c r="A262" s="134" t="s">
        <v>3686</v>
      </c>
      <c r="B262" s="170" t="s">
        <v>2775</v>
      </c>
      <c r="C262" s="170" t="s">
        <v>3687</v>
      </c>
      <c r="D262" s="171">
        <v>2.5</v>
      </c>
      <c r="E262" s="172" t="s">
        <v>5224</v>
      </c>
    </row>
    <row r="263" spans="1:5" x14ac:dyDescent="0.25">
      <c r="A263" s="134" t="s">
        <v>4060</v>
      </c>
      <c r="B263" s="170" t="s">
        <v>2775</v>
      </c>
      <c r="C263" s="170" t="s">
        <v>4061</v>
      </c>
      <c r="D263" s="171">
        <v>1.8</v>
      </c>
      <c r="E263" s="172" t="s">
        <v>5224</v>
      </c>
    </row>
    <row r="264" spans="1:5" x14ac:dyDescent="0.25">
      <c r="A264" s="134" t="s">
        <v>3844</v>
      </c>
      <c r="B264" s="170" t="s">
        <v>2775</v>
      </c>
      <c r="C264" s="170" t="s">
        <v>3845</v>
      </c>
      <c r="D264" s="171">
        <v>7.6</v>
      </c>
      <c r="E264" s="172" t="s">
        <v>5222</v>
      </c>
    </row>
    <row r="265" spans="1:5" x14ac:dyDescent="0.25">
      <c r="A265" s="134" t="s">
        <v>3613</v>
      </c>
      <c r="B265" s="170" t="s">
        <v>2775</v>
      </c>
      <c r="C265" s="170" t="s">
        <v>3614</v>
      </c>
      <c r="D265" s="171">
        <v>0</v>
      </c>
      <c r="E265" s="172" t="s">
        <v>5224</v>
      </c>
    </row>
    <row r="266" spans="1:5" x14ac:dyDescent="0.25">
      <c r="A266" s="134" t="s">
        <v>3946</v>
      </c>
      <c r="B266" s="170" t="s">
        <v>2775</v>
      </c>
      <c r="C266" s="170" t="s">
        <v>3947</v>
      </c>
      <c r="D266" s="171">
        <v>1.8</v>
      </c>
      <c r="E266" s="172" t="s">
        <v>5224</v>
      </c>
    </row>
    <row r="267" spans="1:5" x14ac:dyDescent="0.25">
      <c r="A267" s="134" t="s">
        <v>3662</v>
      </c>
      <c r="B267" s="170" t="s">
        <v>2775</v>
      </c>
      <c r="C267" s="170" t="s">
        <v>3663</v>
      </c>
      <c r="D267" s="171">
        <v>2.2999999999999998</v>
      </c>
      <c r="E267" s="172" t="s">
        <v>5224</v>
      </c>
    </row>
    <row r="268" spans="1:5" x14ac:dyDescent="0.25">
      <c r="A268" s="134" t="s">
        <v>3707</v>
      </c>
      <c r="B268" s="170" t="s">
        <v>2775</v>
      </c>
      <c r="C268" s="170" t="s">
        <v>3708</v>
      </c>
      <c r="D268" s="171">
        <v>7.5</v>
      </c>
      <c r="E268" s="172" t="s">
        <v>5222</v>
      </c>
    </row>
    <row r="269" spans="1:5" x14ac:dyDescent="0.25">
      <c r="A269" s="134" t="s">
        <v>4019</v>
      </c>
      <c r="B269" s="170" t="s">
        <v>2775</v>
      </c>
      <c r="C269" s="170" t="s">
        <v>4020</v>
      </c>
      <c r="D269" s="171">
        <v>0.5</v>
      </c>
      <c r="E269" s="172" t="s">
        <v>5224</v>
      </c>
    </row>
    <row r="270" spans="1:5" x14ac:dyDescent="0.25">
      <c r="A270" s="134" t="s">
        <v>4487</v>
      </c>
      <c r="B270" s="170" t="s">
        <v>2775</v>
      </c>
      <c r="C270" s="170" t="s">
        <v>4488</v>
      </c>
      <c r="D270" s="171">
        <v>33.799999999999997</v>
      </c>
      <c r="E270" s="172" t="s">
        <v>5225</v>
      </c>
    </row>
    <row r="271" spans="1:5" x14ac:dyDescent="0.25">
      <c r="A271" s="134" t="s">
        <v>3105</v>
      </c>
      <c r="B271" s="170" t="s">
        <v>2775</v>
      </c>
      <c r="C271" s="170" t="s">
        <v>3106</v>
      </c>
      <c r="D271" s="171">
        <v>1.2</v>
      </c>
      <c r="E271" s="172" t="s">
        <v>5224</v>
      </c>
    </row>
    <row r="272" spans="1:5" x14ac:dyDescent="0.25">
      <c r="A272" s="134" t="s">
        <v>4003</v>
      </c>
      <c r="B272" s="170" t="s">
        <v>2775</v>
      </c>
      <c r="C272" s="170" t="s">
        <v>4004</v>
      </c>
      <c r="D272" s="171">
        <v>0</v>
      </c>
      <c r="E272" s="172" t="s">
        <v>5224</v>
      </c>
    </row>
    <row r="273" spans="1:5" x14ac:dyDescent="0.25">
      <c r="A273" s="134" t="s">
        <v>4072</v>
      </c>
      <c r="B273" s="170" t="s">
        <v>2775</v>
      </c>
      <c r="C273" s="170" t="s">
        <v>4073</v>
      </c>
      <c r="D273" s="171">
        <v>4.5</v>
      </c>
      <c r="E273" s="172" t="s">
        <v>5224</v>
      </c>
    </row>
    <row r="274" spans="1:5" x14ac:dyDescent="0.25">
      <c r="A274" s="134" t="s">
        <v>2777</v>
      </c>
      <c r="B274" s="170" t="s">
        <v>2775</v>
      </c>
      <c r="C274" s="170" t="s">
        <v>2778</v>
      </c>
      <c r="D274" s="171">
        <v>5.2</v>
      </c>
      <c r="E274" s="172" t="s">
        <v>5222</v>
      </c>
    </row>
    <row r="275" spans="1:5" x14ac:dyDescent="0.25">
      <c r="A275" s="134" t="s">
        <v>3974</v>
      </c>
      <c r="B275" s="170" t="s">
        <v>2775</v>
      </c>
      <c r="C275" s="170" t="s">
        <v>3975</v>
      </c>
      <c r="D275" s="171">
        <v>11.9</v>
      </c>
      <c r="E275" s="172" t="s">
        <v>5222</v>
      </c>
    </row>
    <row r="276" spans="1:5" x14ac:dyDescent="0.25">
      <c r="A276" s="134" t="s">
        <v>3666</v>
      </c>
      <c r="B276" s="170" t="s">
        <v>2775</v>
      </c>
      <c r="C276" s="170" t="s">
        <v>3667</v>
      </c>
      <c r="D276" s="171">
        <v>1.3</v>
      </c>
      <c r="E276" s="172" t="s">
        <v>5224</v>
      </c>
    </row>
    <row r="277" spans="1:5" x14ac:dyDescent="0.25">
      <c r="A277" s="134" t="s">
        <v>3433</v>
      </c>
      <c r="B277" s="170" t="s">
        <v>2775</v>
      </c>
      <c r="C277" s="170" t="s">
        <v>3434</v>
      </c>
      <c r="D277" s="171">
        <v>0</v>
      </c>
      <c r="E277" s="172" t="s">
        <v>5224</v>
      </c>
    </row>
    <row r="278" spans="1:5" x14ac:dyDescent="0.25">
      <c r="A278" s="134" t="s">
        <v>3850</v>
      </c>
      <c r="B278" s="170" t="s">
        <v>2775</v>
      </c>
      <c r="C278" s="170" t="s">
        <v>3851</v>
      </c>
      <c r="D278" s="171">
        <v>0.9</v>
      </c>
      <c r="E278" s="172" t="s">
        <v>5224</v>
      </c>
    </row>
    <row r="279" spans="1:5" x14ac:dyDescent="0.25">
      <c r="A279" s="134" t="s">
        <v>3039</v>
      </c>
      <c r="B279" s="170" t="s">
        <v>2775</v>
      </c>
      <c r="C279" s="170" t="s">
        <v>3040</v>
      </c>
      <c r="D279" s="171">
        <v>1.5</v>
      </c>
      <c r="E279" s="172" t="s">
        <v>5224</v>
      </c>
    </row>
    <row r="280" spans="1:5" x14ac:dyDescent="0.25">
      <c r="A280" s="134" t="s">
        <v>3848</v>
      </c>
      <c r="B280" s="170" t="s">
        <v>2775</v>
      </c>
      <c r="C280" s="170" t="s">
        <v>3849</v>
      </c>
      <c r="D280" s="171">
        <v>0</v>
      </c>
      <c r="E280" s="172" t="s">
        <v>5224</v>
      </c>
    </row>
    <row r="281" spans="1:5" x14ac:dyDescent="0.25">
      <c r="A281" s="134" t="s">
        <v>3096</v>
      </c>
      <c r="B281" s="170" t="s">
        <v>2775</v>
      </c>
      <c r="C281" s="170" t="s">
        <v>3097</v>
      </c>
      <c r="D281" s="171">
        <v>0.5</v>
      </c>
      <c r="E281" s="172" t="s">
        <v>5224</v>
      </c>
    </row>
    <row r="282" spans="1:5" x14ac:dyDescent="0.25">
      <c r="A282" s="134" t="s">
        <v>3179</v>
      </c>
      <c r="B282" s="170" t="s">
        <v>2775</v>
      </c>
      <c r="C282" s="170" t="s">
        <v>3180</v>
      </c>
      <c r="D282" s="171">
        <v>0.6</v>
      </c>
      <c r="E282" s="172" t="s">
        <v>5224</v>
      </c>
    </row>
    <row r="283" spans="1:5" x14ac:dyDescent="0.25">
      <c r="A283" s="134" t="s">
        <v>3150</v>
      </c>
      <c r="B283" s="170" t="s">
        <v>2775</v>
      </c>
      <c r="C283" s="170" t="s">
        <v>3151</v>
      </c>
      <c r="D283" s="171">
        <v>0</v>
      </c>
      <c r="E283" s="172" t="s">
        <v>5224</v>
      </c>
    </row>
    <row r="284" spans="1:5" x14ac:dyDescent="0.25">
      <c r="A284" s="134" t="s">
        <v>3344</v>
      </c>
      <c r="B284" s="170" t="s">
        <v>2775</v>
      </c>
      <c r="C284" s="170" t="s">
        <v>3345</v>
      </c>
      <c r="D284" s="171">
        <v>1.2</v>
      </c>
      <c r="E284" s="172" t="s">
        <v>5224</v>
      </c>
    </row>
    <row r="285" spans="1:5" x14ac:dyDescent="0.25">
      <c r="A285" s="134" t="s">
        <v>3672</v>
      </c>
      <c r="B285" s="170" t="s">
        <v>2775</v>
      </c>
      <c r="C285" s="170" t="s">
        <v>3673</v>
      </c>
      <c r="D285" s="171">
        <v>5</v>
      </c>
      <c r="E285" s="172" t="s">
        <v>5224</v>
      </c>
    </row>
    <row r="286" spans="1:5" x14ac:dyDescent="0.25">
      <c r="A286" s="134" t="s">
        <v>2946</v>
      </c>
      <c r="B286" s="170" t="s">
        <v>2775</v>
      </c>
      <c r="C286" s="170" t="s">
        <v>2947</v>
      </c>
      <c r="D286" s="171">
        <v>1.2</v>
      </c>
      <c r="E286" s="172" t="s">
        <v>5224</v>
      </c>
    </row>
    <row r="287" spans="1:5" x14ac:dyDescent="0.25">
      <c r="A287" s="134" t="s">
        <v>3045</v>
      </c>
      <c r="B287" s="170" t="s">
        <v>2775</v>
      </c>
      <c r="C287" s="170" t="s">
        <v>3046</v>
      </c>
      <c r="D287" s="171">
        <v>0</v>
      </c>
      <c r="E287" s="172" t="s">
        <v>5224</v>
      </c>
    </row>
    <row r="288" spans="1:5" x14ac:dyDescent="0.25">
      <c r="A288" s="134" t="s">
        <v>3348</v>
      </c>
      <c r="B288" s="170" t="s">
        <v>2775</v>
      </c>
      <c r="C288" s="170" t="s">
        <v>3349</v>
      </c>
      <c r="D288" s="171">
        <v>0.7</v>
      </c>
      <c r="E288" s="172" t="s">
        <v>5224</v>
      </c>
    </row>
    <row r="289" spans="1:5" x14ac:dyDescent="0.25">
      <c r="A289" s="134" t="s">
        <v>3553</v>
      </c>
      <c r="B289" s="170" t="s">
        <v>2775</v>
      </c>
      <c r="C289" s="170" t="s">
        <v>3554</v>
      </c>
      <c r="D289" s="171">
        <v>11.5</v>
      </c>
      <c r="E289" s="172" t="s">
        <v>5222</v>
      </c>
    </row>
    <row r="290" spans="1:5" x14ac:dyDescent="0.25">
      <c r="A290" s="134" t="s">
        <v>3676</v>
      </c>
      <c r="B290" s="170" t="s">
        <v>2775</v>
      </c>
      <c r="C290" s="170" t="s">
        <v>3677</v>
      </c>
      <c r="D290" s="171">
        <v>2.4</v>
      </c>
      <c r="E290" s="172" t="s">
        <v>5224</v>
      </c>
    </row>
    <row r="291" spans="1:5" x14ac:dyDescent="0.25">
      <c r="A291" s="134" t="s">
        <v>4102</v>
      </c>
      <c r="B291" s="170" t="s">
        <v>2775</v>
      </c>
      <c r="C291" s="170" t="s">
        <v>4103</v>
      </c>
      <c r="D291" s="171">
        <v>4.2</v>
      </c>
      <c r="E291" s="172" t="s">
        <v>5224</v>
      </c>
    </row>
    <row r="292" spans="1:5" x14ac:dyDescent="0.25">
      <c r="A292" s="134" t="s">
        <v>3146</v>
      </c>
      <c r="B292" s="170" t="s">
        <v>2775</v>
      </c>
      <c r="C292" s="170" t="s">
        <v>3147</v>
      </c>
      <c r="D292" s="171">
        <v>4.5999999999999996</v>
      </c>
      <c r="E292" s="172" t="s">
        <v>5224</v>
      </c>
    </row>
    <row r="293" spans="1:5" x14ac:dyDescent="0.25">
      <c r="A293" s="134" t="s">
        <v>3846</v>
      </c>
      <c r="B293" s="170" t="s">
        <v>2775</v>
      </c>
      <c r="C293" s="170" t="s">
        <v>3847</v>
      </c>
      <c r="D293" s="171">
        <v>1.4</v>
      </c>
      <c r="E293" s="172" t="s">
        <v>5224</v>
      </c>
    </row>
    <row r="294" spans="1:5" x14ac:dyDescent="0.25">
      <c r="A294" s="134" t="s">
        <v>3391</v>
      </c>
      <c r="B294" s="170" t="s">
        <v>2775</v>
      </c>
      <c r="C294" s="170" t="s">
        <v>3392</v>
      </c>
      <c r="D294" s="171">
        <v>6</v>
      </c>
      <c r="E294" s="172" t="s">
        <v>5222</v>
      </c>
    </row>
    <row r="295" spans="1:5" x14ac:dyDescent="0.25">
      <c r="A295" s="134" t="s">
        <v>3960</v>
      </c>
      <c r="B295" s="170" t="s">
        <v>2775</v>
      </c>
      <c r="C295" s="170" t="s">
        <v>3961</v>
      </c>
      <c r="D295" s="171">
        <v>12.1</v>
      </c>
      <c r="E295" s="172" t="s">
        <v>5222</v>
      </c>
    </row>
    <row r="296" spans="1:5" x14ac:dyDescent="0.25">
      <c r="A296" s="134" t="s">
        <v>2968</v>
      </c>
      <c r="B296" s="170" t="s">
        <v>2775</v>
      </c>
      <c r="C296" s="170" t="s">
        <v>2969</v>
      </c>
      <c r="D296" s="171">
        <v>6.5</v>
      </c>
      <c r="E296" s="172" t="s">
        <v>5222</v>
      </c>
    </row>
    <row r="297" spans="1:5" x14ac:dyDescent="0.25">
      <c r="A297" s="134" t="s">
        <v>3928</v>
      </c>
      <c r="B297" s="170" t="s">
        <v>2775</v>
      </c>
      <c r="C297" s="170" t="s">
        <v>3929</v>
      </c>
      <c r="D297" s="171">
        <v>17.5</v>
      </c>
      <c r="E297" s="172" t="s">
        <v>5225</v>
      </c>
    </row>
    <row r="298" spans="1:5" x14ac:dyDescent="0.25">
      <c r="A298" s="134" t="s">
        <v>4027</v>
      </c>
      <c r="B298" s="170" t="s">
        <v>2775</v>
      </c>
      <c r="C298" s="170" t="s">
        <v>4028</v>
      </c>
      <c r="D298" s="171">
        <v>4</v>
      </c>
      <c r="E298" s="172" t="s">
        <v>5224</v>
      </c>
    </row>
    <row r="299" spans="1:5" x14ac:dyDescent="0.25">
      <c r="A299" s="134" t="s">
        <v>3281</v>
      </c>
      <c r="B299" s="170" t="s">
        <v>2775</v>
      </c>
      <c r="C299" s="170" t="s">
        <v>3282</v>
      </c>
      <c r="D299" s="171">
        <v>2.7</v>
      </c>
      <c r="E299" s="172" t="s">
        <v>5224</v>
      </c>
    </row>
    <row r="300" spans="1:5" x14ac:dyDescent="0.25">
      <c r="A300" s="134" t="s">
        <v>3070</v>
      </c>
      <c r="B300" s="170" t="s">
        <v>2775</v>
      </c>
      <c r="C300" s="170" t="s">
        <v>3071</v>
      </c>
      <c r="D300" s="171">
        <v>0</v>
      </c>
      <c r="E300" s="172" t="s">
        <v>5224</v>
      </c>
    </row>
    <row r="301" spans="1:5" x14ac:dyDescent="0.25">
      <c r="A301" s="134" t="s">
        <v>3788</v>
      </c>
      <c r="B301" s="170" t="s">
        <v>2775</v>
      </c>
      <c r="C301" s="170" t="s">
        <v>3789</v>
      </c>
      <c r="D301" s="171">
        <v>2.1</v>
      </c>
      <c r="E301" s="172" t="s">
        <v>5224</v>
      </c>
    </row>
    <row r="302" spans="1:5" x14ac:dyDescent="0.25">
      <c r="A302" s="134" t="s">
        <v>3072</v>
      </c>
      <c r="B302" s="170" t="s">
        <v>2775</v>
      </c>
      <c r="C302" s="170" t="s">
        <v>3073</v>
      </c>
      <c r="D302" s="171">
        <v>1.7</v>
      </c>
      <c r="E302" s="172" t="s">
        <v>5224</v>
      </c>
    </row>
    <row r="303" spans="1:5" x14ac:dyDescent="0.25">
      <c r="A303" s="134" t="s">
        <v>3758</v>
      </c>
      <c r="B303" s="170" t="s">
        <v>2775</v>
      </c>
      <c r="C303" s="170" t="s">
        <v>3759</v>
      </c>
      <c r="D303" s="171">
        <v>0</v>
      </c>
      <c r="E303" s="172" t="s">
        <v>5224</v>
      </c>
    </row>
    <row r="304" spans="1:5" x14ac:dyDescent="0.25">
      <c r="A304" s="134" t="s">
        <v>3194</v>
      </c>
      <c r="B304" s="170" t="s">
        <v>2775</v>
      </c>
      <c r="C304" s="170" t="s">
        <v>3195</v>
      </c>
      <c r="D304" s="171">
        <v>4.3</v>
      </c>
      <c r="E304" s="172" t="s">
        <v>5224</v>
      </c>
    </row>
    <row r="305" spans="1:5" x14ac:dyDescent="0.25">
      <c r="A305" s="134" t="s">
        <v>3397</v>
      </c>
      <c r="B305" s="170" t="s">
        <v>2775</v>
      </c>
      <c r="C305" s="170" t="s">
        <v>3398</v>
      </c>
      <c r="D305" s="171">
        <v>2.7</v>
      </c>
      <c r="E305" s="172" t="s">
        <v>5224</v>
      </c>
    </row>
    <row r="306" spans="1:5" x14ac:dyDescent="0.25">
      <c r="A306" s="134" t="s">
        <v>3670</v>
      </c>
      <c r="B306" s="170" t="s">
        <v>2775</v>
      </c>
      <c r="C306" s="170" t="s">
        <v>3671</v>
      </c>
      <c r="D306" s="171">
        <v>0.3</v>
      </c>
      <c r="E306" s="172" t="s">
        <v>5224</v>
      </c>
    </row>
    <row r="307" spans="1:5" x14ac:dyDescent="0.25">
      <c r="A307" s="134" t="s">
        <v>2774</v>
      </c>
      <c r="B307" s="170" t="s">
        <v>2775</v>
      </c>
      <c r="C307" s="170" t="s">
        <v>2776</v>
      </c>
      <c r="D307" s="171">
        <v>0.3</v>
      </c>
      <c r="E307" s="172" t="s">
        <v>5224</v>
      </c>
    </row>
    <row r="308" spans="1:5" x14ac:dyDescent="0.25">
      <c r="A308" s="134" t="s">
        <v>3053</v>
      </c>
      <c r="B308" s="170" t="s">
        <v>2775</v>
      </c>
      <c r="C308" s="170" t="s">
        <v>3054</v>
      </c>
      <c r="D308" s="171">
        <v>3.7</v>
      </c>
      <c r="E308" s="172" t="s">
        <v>5224</v>
      </c>
    </row>
    <row r="309" spans="1:5" x14ac:dyDescent="0.25">
      <c r="A309" s="134" t="s">
        <v>3682</v>
      </c>
      <c r="B309" s="170" t="s">
        <v>2775</v>
      </c>
      <c r="C309" s="170" t="s">
        <v>3683</v>
      </c>
      <c r="D309" s="171">
        <v>6.1</v>
      </c>
      <c r="E309" s="172" t="s">
        <v>5222</v>
      </c>
    </row>
    <row r="310" spans="1:5" x14ac:dyDescent="0.25">
      <c r="A310" s="134" t="s">
        <v>2950</v>
      </c>
      <c r="B310" s="170" t="s">
        <v>2775</v>
      </c>
      <c r="C310" s="170" t="s">
        <v>2951</v>
      </c>
      <c r="D310" s="171">
        <v>0</v>
      </c>
      <c r="E310" s="172" t="s">
        <v>5224</v>
      </c>
    </row>
    <row r="311" spans="1:5" x14ac:dyDescent="0.25">
      <c r="A311" s="134" t="s">
        <v>3629</v>
      </c>
      <c r="B311" s="170" t="s">
        <v>2775</v>
      </c>
      <c r="C311" s="170" t="s">
        <v>3630</v>
      </c>
      <c r="D311" s="171">
        <v>1.1000000000000001</v>
      </c>
      <c r="E311" s="172" t="s">
        <v>5224</v>
      </c>
    </row>
    <row r="312" spans="1:5" x14ac:dyDescent="0.25">
      <c r="A312" s="134" t="s">
        <v>3373</v>
      </c>
      <c r="B312" s="170" t="s">
        <v>2775</v>
      </c>
      <c r="C312" s="170" t="s">
        <v>3374</v>
      </c>
      <c r="D312" s="171">
        <v>1.4</v>
      </c>
      <c r="E312" s="172" t="s">
        <v>5224</v>
      </c>
    </row>
    <row r="313" spans="1:5" x14ac:dyDescent="0.25">
      <c r="A313" s="134" t="s">
        <v>4070</v>
      </c>
      <c r="B313" s="170" t="s">
        <v>2775</v>
      </c>
      <c r="C313" s="170" t="s">
        <v>4071</v>
      </c>
      <c r="D313" s="171">
        <v>0.5</v>
      </c>
      <c r="E313" s="172" t="s">
        <v>5224</v>
      </c>
    </row>
    <row r="314" spans="1:5" x14ac:dyDescent="0.25">
      <c r="A314" s="134" t="s">
        <v>3809</v>
      </c>
      <c r="B314" s="170" t="s">
        <v>2775</v>
      </c>
      <c r="C314" s="170" t="s">
        <v>3810</v>
      </c>
      <c r="D314" s="171">
        <v>0</v>
      </c>
      <c r="E314" s="172" t="s">
        <v>5224</v>
      </c>
    </row>
    <row r="315" spans="1:5" x14ac:dyDescent="0.25">
      <c r="A315" s="134" t="s">
        <v>3375</v>
      </c>
      <c r="B315" s="170" t="s">
        <v>2775</v>
      </c>
      <c r="C315" s="170" t="s">
        <v>3376</v>
      </c>
      <c r="D315" s="171">
        <v>4.9000000000000004</v>
      </c>
      <c r="E315" s="172" t="s">
        <v>5224</v>
      </c>
    </row>
    <row r="316" spans="1:5" x14ac:dyDescent="0.25">
      <c r="A316" s="134" t="s">
        <v>3411</v>
      </c>
      <c r="B316" s="170" t="s">
        <v>2775</v>
      </c>
      <c r="C316" s="170" t="s">
        <v>3412</v>
      </c>
      <c r="D316" s="171">
        <v>35.4</v>
      </c>
      <c r="E316" s="172" t="s">
        <v>5223</v>
      </c>
    </row>
    <row r="317" spans="1:5" x14ac:dyDescent="0.25">
      <c r="A317" s="134" t="s">
        <v>3383</v>
      </c>
      <c r="B317" s="170" t="s">
        <v>2775</v>
      </c>
      <c r="C317" s="170" t="s">
        <v>3384</v>
      </c>
      <c r="D317" s="171">
        <v>1.2</v>
      </c>
      <c r="E317" s="172" t="s">
        <v>5224</v>
      </c>
    </row>
    <row r="318" spans="1:5" x14ac:dyDescent="0.25">
      <c r="A318" s="134" t="s">
        <v>4411</v>
      </c>
      <c r="B318" s="170" t="s">
        <v>2775</v>
      </c>
      <c r="C318" s="170" t="s">
        <v>4412</v>
      </c>
      <c r="D318" s="171">
        <v>3.6</v>
      </c>
      <c r="E318" s="172" t="s">
        <v>5224</v>
      </c>
    </row>
    <row r="319" spans="1:5" x14ac:dyDescent="0.25">
      <c r="A319" s="134" t="s">
        <v>3870</v>
      </c>
      <c r="B319" s="170" t="s">
        <v>2775</v>
      </c>
      <c r="C319" s="170" t="s">
        <v>3871</v>
      </c>
      <c r="D319" s="171">
        <v>11.7</v>
      </c>
      <c r="E319" s="172" t="s">
        <v>5222</v>
      </c>
    </row>
    <row r="320" spans="1:5" x14ac:dyDescent="0.25">
      <c r="A320" s="134" t="s">
        <v>4046</v>
      </c>
      <c r="B320" s="170" t="s">
        <v>2775</v>
      </c>
      <c r="C320" s="170" t="s">
        <v>4047</v>
      </c>
      <c r="D320" s="171">
        <v>0</v>
      </c>
      <c r="E320" s="172" t="s">
        <v>5224</v>
      </c>
    </row>
    <row r="321" spans="1:5" x14ac:dyDescent="0.25">
      <c r="A321" s="134" t="s">
        <v>3257</v>
      </c>
      <c r="B321" s="170" t="s">
        <v>2775</v>
      </c>
      <c r="C321" s="170" t="s">
        <v>3258</v>
      </c>
      <c r="D321" s="171">
        <v>0</v>
      </c>
      <c r="E321" s="172" t="s">
        <v>5224</v>
      </c>
    </row>
    <row r="322" spans="1:5" x14ac:dyDescent="0.25">
      <c r="A322" s="134" t="s">
        <v>3993</v>
      </c>
      <c r="B322" s="170" t="s">
        <v>2775</v>
      </c>
      <c r="C322" s="170" t="s">
        <v>3994</v>
      </c>
      <c r="D322" s="171">
        <v>9.5</v>
      </c>
      <c r="E322" s="172" t="s">
        <v>5222</v>
      </c>
    </row>
    <row r="323" spans="1:5" x14ac:dyDescent="0.25">
      <c r="A323" s="134" t="s">
        <v>3103</v>
      </c>
      <c r="B323" s="170" t="s">
        <v>2775</v>
      </c>
      <c r="C323" s="170" t="s">
        <v>3104</v>
      </c>
      <c r="D323" s="171">
        <v>0</v>
      </c>
      <c r="E323" s="172" t="s">
        <v>5224</v>
      </c>
    </row>
    <row r="324" spans="1:5" x14ac:dyDescent="0.25">
      <c r="A324" s="134" t="s">
        <v>3275</v>
      </c>
      <c r="B324" s="170" t="s">
        <v>2775</v>
      </c>
      <c r="C324" s="170" t="s">
        <v>3276</v>
      </c>
      <c r="D324" s="171">
        <v>14.9</v>
      </c>
      <c r="E324" s="172" t="s">
        <v>5225</v>
      </c>
    </row>
    <row r="325" spans="1:5" x14ac:dyDescent="0.25">
      <c r="A325" s="173" t="s">
        <v>4011</v>
      </c>
      <c r="B325" s="170" t="s">
        <v>2775</v>
      </c>
      <c r="C325" s="170" t="s">
        <v>4012</v>
      </c>
      <c r="D325" s="171">
        <v>1.8</v>
      </c>
      <c r="E325" s="172" t="s">
        <v>5224</v>
      </c>
    </row>
    <row r="326" spans="1:5" x14ac:dyDescent="0.25">
      <c r="A326" s="134" t="s">
        <v>3970</v>
      </c>
      <c r="B326" s="170" t="s">
        <v>2775</v>
      </c>
      <c r="C326" s="170" t="s">
        <v>3971</v>
      </c>
      <c r="D326" s="171">
        <v>18.2</v>
      </c>
      <c r="E326" s="172" t="s">
        <v>5225</v>
      </c>
    </row>
    <row r="327" spans="1:5" x14ac:dyDescent="0.25">
      <c r="A327" s="134" t="s">
        <v>3590</v>
      </c>
      <c r="B327" s="170" t="s">
        <v>2775</v>
      </c>
      <c r="C327" s="170" t="s">
        <v>3591</v>
      </c>
      <c r="D327" s="171">
        <v>0</v>
      </c>
      <c r="E327" s="172" t="s">
        <v>5224</v>
      </c>
    </row>
    <row r="328" spans="1:5" x14ac:dyDescent="0.25">
      <c r="A328" s="134" t="s">
        <v>4494</v>
      </c>
      <c r="B328" s="170" t="s">
        <v>2775</v>
      </c>
      <c r="C328" s="170" t="s">
        <v>4495</v>
      </c>
      <c r="D328" s="171">
        <v>0.6</v>
      </c>
      <c r="E328" s="172" t="s">
        <v>5224</v>
      </c>
    </row>
    <row r="329" spans="1:5" x14ac:dyDescent="0.25">
      <c r="A329" s="134" t="s">
        <v>3592</v>
      </c>
      <c r="B329" s="170" t="s">
        <v>2775</v>
      </c>
      <c r="C329" s="170" t="s">
        <v>3593</v>
      </c>
      <c r="D329" s="171">
        <v>0</v>
      </c>
      <c r="E329" s="172" t="s">
        <v>5224</v>
      </c>
    </row>
    <row r="330" spans="1:5" x14ac:dyDescent="0.25">
      <c r="A330" s="134" t="s">
        <v>4262</v>
      </c>
      <c r="B330" s="170" t="s">
        <v>2775</v>
      </c>
      <c r="C330" s="170" t="s">
        <v>4263</v>
      </c>
      <c r="D330" s="171">
        <v>1.4</v>
      </c>
      <c r="E330" s="172" t="s">
        <v>5224</v>
      </c>
    </row>
    <row r="331" spans="1:5" x14ac:dyDescent="0.25">
      <c r="A331" s="134" t="s">
        <v>3448</v>
      </c>
      <c r="B331" s="170" t="s">
        <v>2775</v>
      </c>
      <c r="C331" s="170" t="s">
        <v>3449</v>
      </c>
      <c r="D331" s="171">
        <v>6.3</v>
      </c>
      <c r="E331" s="172" t="s">
        <v>5222</v>
      </c>
    </row>
    <row r="332" spans="1:5" x14ac:dyDescent="0.25">
      <c r="A332" s="134" t="s">
        <v>3911</v>
      </c>
      <c r="B332" s="170" t="s">
        <v>2775</v>
      </c>
      <c r="C332" s="170" t="s">
        <v>3912</v>
      </c>
      <c r="D332" s="171">
        <v>0</v>
      </c>
      <c r="E332" s="172" t="s">
        <v>5224</v>
      </c>
    </row>
    <row r="333" spans="1:5" x14ac:dyDescent="0.25">
      <c r="A333" s="134" t="s">
        <v>4048</v>
      </c>
      <c r="B333" s="170" t="s">
        <v>2775</v>
      </c>
      <c r="C333" s="170" t="s">
        <v>4049</v>
      </c>
      <c r="D333" s="171">
        <v>0.8</v>
      </c>
      <c r="E333" s="172" t="s">
        <v>5224</v>
      </c>
    </row>
    <row r="334" spans="1:5" x14ac:dyDescent="0.25">
      <c r="A334" s="134" t="s">
        <v>3277</v>
      </c>
      <c r="B334" s="170" t="s">
        <v>2775</v>
      </c>
      <c r="C334" s="170" t="s">
        <v>3278</v>
      </c>
      <c r="D334" s="171">
        <v>1.6</v>
      </c>
      <c r="E334" s="172" t="s">
        <v>5224</v>
      </c>
    </row>
    <row r="335" spans="1:5" x14ac:dyDescent="0.25">
      <c r="A335" s="134" t="s">
        <v>2958</v>
      </c>
      <c r="B335" s="170" t="s">
        <v>2775</v>
      </c>
      <c r="C335" s="170" t="s">
        <v>2959</v>
      </c>
      <c r="D335" s="171">
        <v>0.5</v>
      </c>
      <c r="E335" s="172" t="s">
        <v>5224</v>
      </c>
    </row>
    <row r="336" spans="1:5" x14ac:dyDescent="0.25">
      <c r="A336" s="134" t="s">
        <v>3792</v>
      </c>
      <c r="B336" s="170" t="s">
        <v>2775</v>
      </c>
      <c r="C336" s="170" t="s">
        <v>3793</v>
      </c>
      <c r="D336" s="171">
        <v>1.1000000000000001</v>
      </c>
      <c r="E336" s="172" t="s">
        <v>5224</v>
      </c>
    </row>
    <row r="337" spans="1:5" x14ac:dyDescent="0.25">
      <c r="A337" s="134" t="s">
        <v>3318</v>
      </c>
      <c r="B337" s="170" t="s">
        <v>2775</v>
      </c>
      <c r="C337" s="170" t="s">
        <v>3319</v>
      </c>
      <c r="D337" s="171">
        <v>10.7</v>
      </c>
      <c r="E337" s="172" t="s">
        <v>5222</v>
      </c>
    </row>
    <row r="338" spans="1:5" x14ac:dyDescent="0.25">
      <c r="A338" s="134" t="s">
        <v>4566</v>
      </c>
      <c r="B338" s="170" t="s">
        <v>2772</v>
      </c>
      <c r="C338" s="170" t="s">
        <v>4567</v>
      </c>
      <c r="D338" s="171">
        <v>0</v>
      </c>
      <c r="E338" s="172" t="s">
        <v>5224</v>
      </c>
    </row>
    <row r="339" spans="1:5" x14ac:dyDescent="0.25">
      <c r="A339" s="134" t="s">
        <v>4568</v>
      </c>
      <c r="B339" s="170" t="s">
        <v>2772</v>
      </c>
      <c r="C339" s="170" t="s">
        <v>4569</v>
      </c>
      <c r="D339" s="171">
        <v>0.8</v>
      </c>
      <c r="E339" s="172" t="s">
        <v>5224</v>
      </c>
    </row>
    <row r="340" spans="1:5" x14ac:dyDescent="0.25">
      <c r="A340" s="134" t="s">
        <v>3283</v>
      </c>
      <c r="B340" s="170" t="s">
        <v>2772</v>
      </c>
      <c r="C340" s="170" t="s">
        <v>3284</v>
      </c>
      <c r="D340" s="171">
        <v>0</v>
      </c>
      <c r="E340" s="172" t="s">
        <v>5224</v>
      </c>
    </row>
    <row r="341" spans="1:5" x14ac:dyDescent="0.25">
      <c r="A341" s="134" t="s">
        <v>4570</v>
      </c>
      <c r="B341" s="170" t="s">
        <v>2772</v>
      </c>
      <c r="C341" s="170" t="s">
        <v>4571</v>
      </c>
      <c r="D341" s="171">
        <v>0</v>
      </c>
      <c r="E341" s="172" t="s">
        <v>5224</v>
      </c>
    </row>
    <row r="342" spans="1:5" x14ac:dyDescent="0.25">
      <c r="A342" s="134" t="s">
        <v>4559</v>
      </c>
      <c r="B342" s="170" t="s">
        <v>2772</v>
      </c>
      <c r="C342" s="170" t="s">
        <v>4560</v>
      </c>
      <c r="D342" s="171">
        <v>0.1</v>
      </c>
      <c r="E342" s="172" t="s">
        <v>5224</v>
      </c>
    </row>
    <row r="343" spans="1:5" x14ac:dyDescent="0.25">
      <c r="A343" s="134" t="s">
        <v>4539</v>
      </c>
      <c r="B343" s="170" t="s">
        <v>2772</v>
      </c>
      <c r="C343" s="170" t="s">
        <v>4540</v>
      </c>
      <c r="D343" s="171">
        <v>0</v>
      </c>
      <c r="E343" s="172" t="s">
        <v>5224</v>
      </c>
    </row>
    <row r="344" spans="1:5" x14ac:dyDescent="0.25">
      <c r="A344" s="134" t="s">
        <v>4724</v>
      </c>
      <c r="B344" s="170" t="s">
        <v>2772</v>
      </c>
      <c r="C344" s="170" t="s">
        <v>4725</v>
      </c>
      <c r="D344" s="171">
        <v>3.3</v>
      </c>
      <c r="E344" s="172" t="s">
        <v>5224</v>
      </c>
    </row>
    <row r="345" spans="1:5" x14ac:dyDescent="0.25">
      <c r="A345" s="134" t="s">
        <v>3369</v>
      </c>
      <c r="B345" s="170" t="s">
        <v>2772</v>
      </c>
      <c r="C345" s="170" t="s">
        <v>3370</v>
      </c>
      <c r="D345" s="171">
        <v>2.6</v>
      </c>
      <c r="E345" s="172" t="s">
        <v>5224</v>
      </c>
    </row>
    <row r="346" spans="1:5" x14ac:dyDescent="0.25">
      <c r="A346" s="134" t="s">
        <v>4299</v>
      </c>
      <c r="B346" s="170" t="s">
        <v>2772</v>
      </c>
      <c r="C346" s="170" t="s">
        <v>4300</v>
      </c>
      <c r="D346" s="171">
        <v>0.22489174063505199</v>
      </c>
      <c r="E346" s="172" t="s">
        <v>5224</v>
      </c>
    </row>
    <row r="347" spans="1:5" x14ac:dyDescent="0.25">
      <c r="A347" s="134" t="s">
        <v>4599</v>
      </c>
      <c r="B347" s="170" t="s">
        <v>2772</v>
      </c>
      <c r="C347" s="170" t="s">
        <v>4600</v>
      </c>
      <c r="D347" s="171">
        <v>1</v>
      </c>
      <c r="E347" s="172" t="s">
        <v>5224</v>
      </c>
    </row>
    <row r="348" spans="1:5" x14ac:dyDescent="0.25">
      <c r="A348" s="134" t="s">
        <v>4726</v>
      </c>
      <c r="B348" s="170" t="s">
        <v>2772</v>
      </c>
      <c r="C348" s="170" t="s">
        <v>4727</v>
      </c>
      <c r="D348" s="171">
        <v>0</v>
      </c>
      <c r="E348" s="172" t="s">
        <v>5224</v>
      </c>
    </row>
    <row r="349" spans="1:5" x14ac:dyDescent="0.25">
      <c r="A349" s="134" t="s">
        <v>4728</v>
      </c>
      <c r="B349" s="170" t="s">
        <v>2772</v>
      </c>
      <c r="C349" s="170" t="s">
        <v>4729</v>
      </c>
      <c r="D349" s="171">
        <v>0</v>
      </c>
      <c r="E349" s="172" t="s">
        <v>5224</v>
      </c>
    </row>
    <row r="350" spans="1:5" x14ac:dyDescent="0.25">
      <c r="A350" s="134" t="s">
        <v>4041</v>
      </c>
      <c r="B350" s="170" t="s">
        <v>2772</v>
      </c>
      <c r="C350" s="170" t="s">
        <v>4042</v>
      </c>
      <c r="D350" s="171">
        <v>1.3087726130653301</v>
      </c>
      <c r="E350" s="172" t="s">
        <v>5224</v>
      </c>
    </row>
    <row r="351" spans="1:5" x14ac:dyDescent="0.25">
      <c r="A351" s="134" t="s">
        <v>4661</v>
      </c>
      <c r="B351" s="170" t="s">
        <v>2772</v>
      </c>
      <c r="C351" s="170" t="s">
        <v>4662</v>
      </c>
      <c r="D351" s="171">
        <v>0</v>
      </c>
      <c r="E351" s="172" t="s">
        <v>5224</v>
      </c>
    </row>
    <row r="352" spans="1:5" x14ac:dyDescent="0.25">
      <c r="A352" s="134" t="s">
        <v>3521</v>
      </c>
      <c r="B352" s="170" t="s">
        <v>2772</v>
      </c>
      <c r="C352" s="170" t="s">
        <v>3522</v>
      </c>
      <c r="D352" s="171">
        <v>4.5</v>
      </c>
      <c r="E352" s="172" t="s">
        <v>5224</v>
      </c>
    </row>
    <row r="353" spans="1:5" x14ac:dyDescent="0.25">
      <c r="A353" s="134" t="s">
        <v>3098</v>
      </c>
      <c r="B353" s="170" t="s">
        <v>2772</v>
      </c>
      <c r="C353" s="170" t="s">
        <v>3099</v>
      </c>
      <c r="D353" s="171">
        <v>0.6</v>
      </c>
      <c r="E353" s="172" t="s">
        <v>5224</v>
      </c>
    </row>
    <row r="354" spans="1:5" x14ac:dyDescent="0.25">
      <c r="A354" s="134" t="s">
        <v>4441</v>
      </c>
      <c r="B354" s="170" t="s">
        <v>2772</v>
      </c>
      <c r="C354" s="170" t="s">
        <v>4337</v>
      </c>
      <c r="D354" s="171">
        <v>4.3351351351351397</v>
      </c>
      <c r="E354" s="172" t="s">
        <v>5224</v>
      </c>
    </row>
    <row r="355" spans="1:5" x14ac:dyDescent="0.25">
      <c r="A355" s="134" t="s">
        <v>4301</v>
      </c>
      <c r="B355" s="170" t="s">
        <v>2772</v>
      </c>
      <c r="C355" s="170" t="s">
        <v>4302</v>
      </c>
      <c r="D355" s="171">
        <v>0</v>
      </c>
      <c r="E355" s="172" t="s">
        <v>5224</v>
      </c>
    </row>
    <row r="356" spans="1:5" x14ac:dyDescent="0.25">
      <c r="A356" s="134" t="s">
        <v>4537</v>
      </c>
      <c r="B356" s="170" t="s">
        <v>2772</v>
      </c>
      <c r="C356" s="170" t="s">
        <v>4538</v>
      </c>
      <c r="D356" s="171">
        <v>0</v>
      </c>
      <c r="E356" s="172" t="s">
        <v>5224</v>
      </c>
    </row>
    <row r="357" spans="1:5" x14ac:dyDescent="0.25">
      <c r="A357" s="134" t="s">
        <v>4565</v>
      </c>
      <c r="B357" s="170" t="s">
        <v>2772</v>
      </c>
      <c r="C357" s="170" t="s">
        <v>2867</v>
      </c>
      <c r="D357" s="171">
        <v>0</v>
      </c>
      <c r="E357" s="172" t="s">
        <v>5224</v>
      </c>
    </row>
    <row r="358" spans="1:5" x14ac:dyDescent="0.25">
      <c r="A358" s="134" t="s">
        <v>4623</v>
      </c>
      <c r="B358" s="170" t="s">
        <v>2772</v>
      </c>
      <c r="C358" s="170" t="s">
        <v>4624</v>
      </c>
      <c r="D358" s="171">
        <v>0</v>
      </c>
      <c r="E358" s="172" t="s">
        <v>5224</v>
      </c>
    </row>
    <row r="359" spans="1:5" x14ac:dyDescent="0.25">
      <c r="A359" s="134" t="s">
        <v>4550</v>
      </c>
      <c r="B359" s="170" t="s">
        <v>2772</v>
      </c>
      <c r="C359" s="170" t="s">
        <v>4551</v>
      </c>
      <c r="D359" s="171">
        <v>14.6357142857143</v>
      </c>
      <c r="E359" s="172" t="s">
        <v>5225</v>
      </c>
    </row>
    <row r="360" spans="1:5" x14ac:dyDescent="0.25">
      <c r="A360" s="134" t="s">
        <v>4554</v>
      </c>
      <c r="B360" s="170" t="s">
        <v>2772</v>
      </c>
      <c r="C360" s="170" t="s">
        <v>4555</v>
      </c>
      <c r="D360" s="171">
        <v>0</v>
      </c>
      <c r="E360" s="172" t="s">
        <v>5224</v>
      </c>
    </row>
    <row r="361" spans="1:5" x14ac:dyDescent="0.25">
      <c r="A361" s="134" t="s">
        <v>4552</v>
      </c>
      <c r="B361" s="170" t="s">
        <v>2772</v>
      </c>
      <c r="C361" s="170" t="s">
        <v>4553</v>
      </c>
      <c r="D361" s="171">
        <v>0</v>
      </c>
      <c r="E361" s="172" t="s">
        <v>5224</v>
      </c>
    </row>
    <row r="362" spans="1:5" x14ac:dyDescent="0.25">
      <c r="A362" s="134" t="s">
        <v>4730</v>
      </c>
      <c r="B362" s="170" t="s">
        <v>2772</v>
      </c>
      <c r="C362" s="170" t="s">
        <v>4731</v>
      </c>
      <c r="D362" s="171">
        <v>0</v>
      </c>
      <c r="E362" s="172" t="s">
        <v>5224</v>
      </c>
    </row>
    <row r="363" spans="1:5" x14ac:dyDescent="0.25">
      <c r="A363" s="134" t="s">
        <v>2771</v>
      </c>
      <c r="B363" s="170" t="s">
        <v>2772</v>
      </c>
      <c r="C363" s="170" t="s">
        <v>2773</v>
      </c>
      <c r="D363" s="171">
        <v>0</v>
      </c>
      <c r="E363" s="172" t="s">
        <v>5224</v>
      </c>
    </row>
    <row r="364" spans="1:5" x14ac:dyDescent="0.25">
      <c r="A364" s="134" t="s">
        <v>4340</v>
      </c>
      <c r="B364" s="170" t="s">
        <v>2772</v>
      </c>
      <c r="C364" s="170" t="s">
        <v>4341</v>
      </c>
      <c r="D364" s="171">
        <v>0</v>
      </c>
      <c r="E364" s="172" t="s">
        <v>5224</v>
      </c>
    </row>
    <row r="365" spans="1:5" x14ac:dyDescent="0.25">
      <c r="A365" s="134" t="s">
        <v>3690</v>
      </c>
      <c r="B365" s="170" t="s">
        <v>5240</v>
      </c>
      <c r="C365" s="170" t="s">
        <v>3491</v>
      </c>
      <c r="D365" s="170" t="s">
        <v>5227</v>
      </c>
      <c r="E365" s="172" t="s">
        <v>5227</v>
      </c>
    </row>
    <row r="366" spans="1:5" x14ac:dyDescent="0.25">
      <c r="A366" s="134" t="s">
        <v>3820</v>
      </c>
      <c r="B366" s="170" t="s">
        <v>5240</v>
      </c>
      <c r="C366" s="170" t="s">
        <v>5241</v>
      </c>
      <c r="D366" s="170" t="s">
        <v>5227</v>
      </c>
      <c r="E366" s="172" t="s">
        <v>5227</v>
      </c>
    </row>
    <row r="367" spans="1:5" x14ac:dyDescent="0.25">
      <c r="A367" s="134" t="s">
        <v>2931</v>
      </c>
      <c r="B367" s="170" t="s">
        <v>5240</v>
      </c>
      <c r="C367" s="170" t="s">
        <v>5242</v>
      </c>
      <c r="D367" s="170" t="s">
        <v>5227</v>
      </c>
      <c r="E367" s="172" t="s">
        <v>5227</v>
      </c>
    </row>
    <row r="368" spans="1:5" x14ac:dyDescent="0.25">
      <c r="A368" s="134" t="s">
        <v>3359</v>
      </c>
      <c r="B368" s="170" t="s">
        <v>5240</v>
      </c>
      <c r="C368" s="170" t="s">
        <v>3360</v>
      </c>
      <c r="D368" s="170" t="s">
        <v>5227</v>
      </c>
      <c r="E368" s="172" t="s">
        <v>5227</v>
      </c>
    </row>
    <row r="369" spans="1:5" x14ac:dyDescent="0.25">
      <c r="A369" s="134" t="s">
        <v>4110</v>
      </c>
      <c r="B369" s="170" t="s">
        <v>5240</v>
      </c>
      <c r="C369" s="170" t="s">
        <v>4111</v>
      </c>
      <c r="D369" s="170" t="s">
        <v>5227</v>
      </c>
      <c r="E369" s="172" t="s">
        <v>5227</v>
      </c>
    </row>
    <row r="370" spans="1:5" x14ac:dyDescent="0.25">
      <c r="A370" s="134" t="s">
        <v>3987</v>
      </c>
      <c r="B370" s="170" t="s">
        <v>5240</v>
      </c>
      <c r="C370" s="170" t="s">
        <v>3988</v>
      </c>
      <c r="D370" s="170" t="s">
        <v>5227</v>
      </c>
      <c r="E370" s="172" t="s">
        <v>5227</v>
      </c>
    </row>
    <row r="371" spans="1:5" x14ac:dyDescent="0.25">
      <c r="A371" s="134" t="s">
        <v>4548</v>
      </c>
      <c r="B371" s="170" t="s">
        <v>5240</v>
      </c>
      <c r="C371" s="170" t="s">
        <v>3583</v>
      </c>
      <c r="D371" s="170" t="s">
        <v>5227</v>
      </c>
      <c r="E371" s="172" t="s">
        <v>5227</v>
      </c>
    </row>
    <row r="372" spans="1:5" x14ac:dyDescent="0.25">
      <c r="A372" s="134" t="s">
        <v>3627</v>
      </c>
      <c r="B372" s="170" t="s">
        <v>5240</v>
      </c>
      <c r="C372" s="170" t="s">
        <v>5096</v>
      </c>
      <c r="D372" s="170" t="s">
        <v>5227</v>
      </c>
      <c r="E372" s="172" t="s">
        <v>5227</v>
      </c>
    </row>
    <row r="373" spans="1:5" x14ac:dyDescent="0.25">
      <c r="A373" s="134" t="s">
        <v>3636</v>
      </c>
      <c r="B373" s="170" t="s">
        <v>5240</v>
      </c>
      <c r="C373" s="170" t="s">
        <v>5243</v>
      </c>
      <c r="D373" s="170" t="s">
        <v>5227</v>
      </c>
      <c r="E373" s="172" t="s">
        <v>5227</v>
      </c>
    </row>
    <row r="374" spans="1:5" x14ac:dyDescent="0.25">
      <c r="A374" s="134" t="s">
        <v>3340</v>
      </c>
      <c r="B374" s="170" t="s">
        <v>5240</v>
      </c>
      <c r="C374" s="170" t="s">
        <v>3341</v>
      </c>
      <c r="D374" s="170" t="s">
        <v>5227</v>
      </c>
      <c r="E374" s="172" t="s">
        <v>5227</v>
      </c>
    </row>
    <row r="375" spans="1:5" x14ac:dyDescent="0.25">
      <c r="A375" s="134" t="s">
        <v>3612</v>
      </c>
      <c r="B375" s="170" t="s">
        <v>5240</v>
      </c>
      <c r="C375" s="170" t="s">
        <v>3472</v>
      </c>
      <c r="D375" s="170" t="s">
        <v>5227</v>
      </c>
      <c r="E375" s="172" t="s">
        <v>5227</v>
      </c>
    </row>
    <row r="376" spans="1:5" x14ac:dyDescent="0.25">
      <c r="A376" s="134" t="s">
        <v>4829</v>
      </c>
      <c r="B376" s="170" t="s">
        <v>5240</v>
      </c>
      <c r="C376" s="170" t="s">
        <v>5244</v>
      </c>
      <c r="D376" s="170" t="s">
        <v>5227</v>
      </c>
      <c r="E376" s="172" t="s">
        <v>5227</v>
      </c>
    </row>
    <row r="377" spans="1:5" x14ac:dyDescent="0.25">
      <c r="A377" s="134" t="s">
        <v>4677</v>
      </c>
      <c r="B377" s="170" t="s">
        <v>5240</v>
      </c>
      <c r="C377" s="170" t="s">
        <v>5245</v>
      </c>
      <c r="D377" s="170" t="s">
        <v>5227</v>
      </c>
      <c r="E377" s="172" t="s">
        <v>5227</v>
      </c>
    </row>
    <row r="378" spans="1:5" x14ac:dyDescent="0.25">
      <c r="A378" s="134" t="s">
        <v>4126</v>
      </c>
      <c r="B378" s="170" t="s">
        <v>5240</v>
      </c>
      <c r="C378" s="170" t="s">
        <v>4127</v>
      </c>
      <c r="D378" s="170" t="s">
        <v>5227</v>
      </c>
      <c r="E378" s="172" t="s">
        <v>5227</v>
      </c>
    </row>
    <row r="379" spans="1:5" x14ac:dyDescent="0.25">
      <c r="A379" s="134" t="s">
        <v>3421</v>
      </c>
      <c r="B379" s="170" t="s">
        <v>5240</v>
      </c>
      <c r="C379" s="170" t="s">
        <v>3422</v>
      </c>
      <c r="D379" s="170" t="s">
        <v>5227</v>
      </c>
      <c r="E379" s="172" t="s">
        <v>5227</v>
      </c>
    </row>
    <row r="380" spans="1:5" x14ac:dyDescent="0.25">
      <c r="A380" s="134" t="s">
        <v>4149</v>
      </c>
      <c r="B380" s="170" t="s">
        <v>5240</v>
      </c>
      <c r="C380" s="170" t="s">
        <v>5246</v>
      </c>
      <c r="D380" s="170" t="s">
        <v>5227</v>
      </c>
      <c r="E380" s="172" t="s">
        <v>5227</v>
      </c>
    </row>
    <row r="381" spans="1:5" x14ac:dyDescent="0.25">
      <c r="A381" s="134" t="s">
        <v>2948</v>
      </c>
      <c r="B381" s="170" t="s">
        <v>2927</v>
      </c>
      <c r="C381" s="170" t="s">
        <v>2949</v>
      </c>
      <c r="D381" s="171">
        <v>0.5</v>
      </c>
      <c r="E381" s="172" t="s">
        <v>5224</v>
      </c>
    </row>
    <row r="382" spans="1:5" x14ac:dyDescent="0.25">
      <c r="A382" s="134" t="s">
        <v>3864</v>
      </c>
      <c r="B382" s="170" t="s">
        <v>2927</v>
      </c>
      <c r="C382" s="170" t="s">
        <v>3865</v>
      </c>
      <c r="D382" s="171">
        <v>13.7</v>
      </c>
      <c r="E382" s="172" t="s">
        <v>5222</v>
      </c>
    </row>
    <row r="383" spans="1:5" x14ac:dyDescent="0.25">
      <c r="A383" s="134" t="s">
        <v>3762</v>
      </c>
      <c r="B383" s="170" t="s">
        <v>2927</v>
      </c>
      <c r="C383" s="170" t="s">
        <v>3763</v>
      </c>
      <c r="D383" s="171">
        <v>7.3</v>
      </c>
      <c r="E383" s="172" t="s">
        <v>5222</v>
      </c>
    </row>
    <row r="384" spans="1:5" x14ac:dyDescent="0.25">
      <c r="A384" s="134" t="s">
        <v>3633</v>
      </c>
      <c r="B384" s="170" t="s">
        <v>2927</v>
      </c>
      <c r="C384" s="170" t="s">
        <v>3634</v>
      </c>
      <c r="D384" s="171">
        <v>4.5</v>
      </c>
      <c r="E384" s="172" t="s">
        <v>5224</v>
      </c>
    </row>
    <row r="385" spans="1:5" x14ac:dyDescent="0.25">
      <c r="A385" s="134" t="s">
        <v>4517</v>
      </c>
      <c r="B385" s="170" t="s">
        <v>2927</v>
      </c>
      <c r="C385" s="170" t="s">
        <v>4518</v>
      </c>
      <c r="D385" s="171">
        <v>9.3000000000000007</v>
      </c>
      <c r="E385" s="172" t="s">
        <v>5222</v>
      </c>
    </row>
    <row r="386" spans="1:5" x14ac:dyDescent="0.25">
      <c r="A386" s="134" t="s">
        <v>3555</v>
      </c>
      <c r="B386" s="170" t="s">
        <v>2927</v>
      </c>
      <c r="C386" s="170" t="s">
        <v>3556</v>
      </c>
      <c r="D386" s="171">
        <v>10</v>
      </c>
      <c r="E386" s="172" t="s">
        <v>5222</v>
      </c>
    </row>
    <row r="387" spans="1:5" x14ac:dyDescent="0.25">
      <c r="A387" s="134" t="s">
        <v>2940</v>
      </c>
      <c r="B387" s="170" t="s">
        <v>2927</v>
      </c>
      <c r="C387" s="170" t="s">
        <v>2941</v>
      </c>
      <c r="D387" s="171">
        <v>2.1</v>
      </c>
      <c r="E387" s="172" t="s">
        <v>5224</v>
      </c>
    </row>
    <row r="388" spans="1:5" x14ac:dyDescent="0.25">
      <c r="A388" s="134" t="s">
        <v>3796</v>
      </c>
      <c r="B388" s="170" t="s">
        <v>2927</v>
      </c>
      <c r="C388" s="170" t="s">
        <v>3797</v>
      </c>
      <c r="D388" s="171">
        <v>0.1</v>
      </c>
      <c r="E388" s="172" t="s">
        <v>5224</v>
      </c>
    </row>
    <row r="389" spans="1:5" x14ac:dyDescent="0.25">
      <c r="A389" s="134" t="s">
        <v>3055</v>
      </c>
      <c r="B389" s="170" t="s">
        <v>2927</v>
      </c>
      <c r="C389" s="170" t="s">
        <v>3056</v>
      </c>
      <c r="D389" s="171">
        <v>4.5</v>
      </c>
      <c r="E389" s="172" t="s">
        <v>5224</v>
      </c>
    </row>
    <row r="390" spans="1:5" x14ac:dyDescent="0.25">
      <c r="A390" s="134" t="s">
        <v>3807</v>
      </c>
      <c r="B390" s="170" t="s">
        <v>2927</v>
      </c>
      <c r="C390" s="170" t="s">
        <v>3808</v>
      </c>
      <c r="D390" s="171">
        <v>1.2</v>
      </c>
      <c r="E390" s="172" t="s">
        <v>5224</v>
      </c>
    </row>
    <row r="391" spans="1:5" x14ac:dyDescent="0.25">
      <c r="A391" s="134" t="s">
        <v>3900</v>
      </c>
      <c r="B391" s="170" t="s">
        <v>2927</v>
      </c>
      <c r="C391" s="170" t="s">
        <v>3901</v>
      </c>
      <c r="D391" s="171">
        <v>5.2</v>
      </c>
      <c r="E391" s="172" t="s">
        <v>5222</v>
      </c>
    </row>
    <row r="392" spans="1:5" x14ac:dyDescent="0.25">
      <c r="A392" s="134" t="s">
        <v>4116</v>
      </c>
      <c r="B392" s="170" t="s">
        <v>2927</v>
      </c>
      <c r="C392" s="170" t="s">
        <v>2807</v>
      </c>
      <c r="D392" s="171">
        <v>10.5</v>
      </c>
      <c r="E392" s="172" t="s">
        <v>5222</v>
      </c>
    </row>
    <row r="393" spans="1:5" x14ac:dyDescent="0.25">
      <c r="A393" s="134" t="s">
        <v>3966</v>
      </c>
      <c r="B393" s="170" t="s">
        <v>2927</v>
      </c>
      <c r="C393" s="170" t="s">
        <v>3967</v>
      </c>
      <c r="D393" s="171">
        <v>20.399999999999999</v>
      </c>
      <c r="E393" s="172" t="s">
        <v>5225</v>
      </c>
    </row>
    <row r="394" spans="1:5" x14ac:dyDescent="0.25">
      <c r="A394" s="134" t="s">
        <v>4013</v>
      </c>
      <c r="B394" s="170" t="s">
        <v>2927</v>
      </c>
      <c r="C394" s="170" t="s">
        <v>4014</v>
      </c>
      <c r="D394" s="171">
        <v>7.1</v>
      </c>
      <c r="E394" s="172" t="s">
        <v>5222</v>
      </c>
    </row>
    <row r="395" spans="1:5" x14ac:dyDescent="0.25">
      <c r="A395" s="134" t="s">
        <v>3917</v>
      </c>
      <c r="B395" s="170" t="s">
        <v>2927</v>
      </c>
      <c r="C395" s="170" t="s">
        <v>3918</v>
      </c>
      <c r="D395" s="171">
        <v>16.8</v>
      </c>
      <c r="E395" s="172" t="s">
        <v>5225</v>
      </c>
    </row>
    <row r="396" spans="1:5" x14ac:dyDescent="0.25">
      <c r="A396" s="134" t="s">
        <v>2952</v>
      </c>
      <c r="B396" s="170" t="s">
        <v>2927</v>
      </c>
      <c r="C396" s="170" t="s">
        <v>2953</v>
      </c>
      <c r="D396" s="171">
        <v>1.4</v>
      </c>
      <c r="E396" s="172" t="s">
        <v>5224</v>
      </c>
    </row>
    <row r="397" spans="1:5" x14ac:dyDescent="0.25">
      <c r="A397" s="134" t="s">
        <v>2926</v>
      </c>
      <c r="B397" s="170" t="s">
        <v>2927</v>
      </c>
      <c r="C397" s="170" t="s">
        <v>2928</v>
      </c>
      <c r="D397" s="171">
        <v>8.8000000000000007</v>
      </c>
      <c r="E397" s="172" t="s">
        <v>5222</v>
      </c>
    </row>
    <row r="398" spans="1:5" x14ac:dyDescent="0.25">
      <c r="A398" s="134" t="s">
        <v>3828</v>
      </c>
      <c r="B398" s="170" t="s">
        <v>2927</v>
      </c>
      <c r="C398" s="170" t="s">
        <v>3487</v>
      </c>
      <c r="D398" s="171">
        <v>0.2</v>
      </c>
      <c r="E398" s="172" t="s">
        <v>5224</v>
      </c>
    </row>
    <row r="399" spans="1:5" x14ac:dyDescent="0.25">
      <c r="A399" s="134" t="s">
        <v>3212</v>
      </c>
      <c r="B399" s="170" t="s">
        <v>2927</v>
      </c>
      <c r="C399" s="170" t="s">
        <v>3213</v>
      </c>
      <c r="D399" s="171">
        <v>1.6125370271594901</v>
      </c>
      <c r="E399" s="172" t="s">
        <v>5224</v>
      </c>
    </row>
    <row r="400" spans="1:5" x14ac:dyDescent="0.25">
      <c r="A400" s="134" t="s">
        <v>4106</v>
      </c>
      <c r="B400" s="170" t="s">
        <v>2817</v>
      </c>
      <c r="C400" s="170" t="s">
        <v>4107</v>
      </c>
      <c r="D400" s="171">
        <v>6.6</v>
      </c>
      <c r="E400" s="172" t="s">
        <v>5222</v>
      </c>
    </row>
    <row r="401" spans="1:5" x14ac:dyDescent="0.25">
      <c r="A401" s="134" t="s">
        <v>3559</v>
      </c>
      <c r="B401" s="170" t="s">
        <v>2817</v>
      </c>
      <c r="C401" s="170" t="s">
        <v>3560</v>
      </c>
      <c r="D401" s="171">
        <v>0</v>
      </c>
      <c r="E401" s="172" t="s">
        <v>5224</v>
      </c>
    </row>
    <row r="402" spans="1:5" x14ac:dyDescent="0.25">
      <c r="A402" s="134" t="s">
        <v>4806</v>
      </c>
      <c r="B402" s="170" t="s">
        <v>2817</v>
      </c>
      <c r="C402" s="170" t="s">
        <v>3321</v>
      </c>
      <c r="D402" s="171">
        <v>0</v>
      </c>
      <c r="E402" s="172" t="s">
        <v>5224</v>
      </c>
    </row>
    <row r="403" spans="1:5" x14ac:dyDescent="0.25">
      <c r="A403" s="134" t="s">
        <v>3737</v>
      </c>
      <c r="B403" s="170" t="s">
        <v>2817</v>
      </c>
      <c r="C403" s="170" t="s">
        <v>2786</v>
      </c>
      <c r="D403" s="171">
        <v>0</v>
      </c>
      <c r="E403" s="172" t="s">
        <v>5224</v>
      </c>
    </row>
    <row r="404" spans="1:5" x14ac:dyDescent="0.25">
      <c r="A404" s="134" t="s">
        <v>4502</v>
      </c>
      <c r="B404" s="170" t="s">
        <v>2817</v>
      </c>
      <c r="C404" s="170" t="s">
        <v>4503</v>
      </c>
      <c r="D404" s="171">
        <v>9.5</v>
      </c>
      <c r="E404" s="172" t="s">
        <v>5222</v>
      </c>
    </row>
    <row r="405" spans="1:5" x14ac:dyDescent="0.25">
      <c r="A405" s="134" t="s">
        <v>3872</v>
      </c>
      <c r="B405" s="170" t="s">
        <v>2817</v>
      </c>
      <c r="C405" s="170" t="s">
        <v>5247</v>
      </c>
      <c r="D405" s="170" t="s">
        <v>5227</v>
      </c>
      <c r="E405" s="172" t="s">
        <v>5227</v>
      </c>
    </row>
    <row r="406" spans="1:5" x14ac:dyDescent="0.25">
      <c r="A406" s="134" t="s">
        <v>3381</v>
      </c>
      <c r="B406" s="170" t="s">
        <v>2817</v>
      </c>
      <c r="C406" s="170" t="s">
        <v>3382</v>
      </c>
      <c r="D406" s="171">
        <v>12.1</v>
      </c>
      <c r="E406" s="172" t="s">
        <v>5222</v>
      </c>
    </row>
    <row r="407" spans="1:5" x14ac:dyDescent="0.25">
      <c r="A407" s="134" t="s">
        <v>4278</v>
      </c>
      <c r="B407" s="170" t="s">
        <v>2817</v>
      </c>
      <c r="C407" s="170" t="s">
        <v>4279</v>
      </c>
      <c r="D407" s="171">
        <v>4.9000000000000004</v>
      </c>
      <c r="E407" s="172" t="s">
        <v>5224</v>
      </c>
    </row>
    <row r="408" spans="1:5" x14ac:dyDescent="0.25">
      <c r="A408" s="134" t="s">
        <v>2954</v>
      </c>
      <c r="B408" s="170" t="s">
        <v>2817</v>
      </c>
      <c r="C408" s="170" t="s">
        <v>2955</v>
      </c>
      <c r="D408" s="171">
        <v>0</v>
      </c>
      <c r="E408" s="172" t="s">
        <v>5224</v>
      </c>
    </row>
    <row r="409" spans="1:5" x14ac:dyDescent="0.25">
      <c r="A409" s="134" t="s">
        <v>3251</v>
      </c>
      <c r="B409" s="170" t="s">
        <v>2817</v>
      </c>
      <c r="C409" s="170" t="s">
        <v>2937</v>
      </c>
      <c r="D409" s="171">
        <v>7.8</v>
      </c>
      <c r="E409" s="172" t="s">
        <v>5222</v>
      </c>
    </row>
    <row r="410" spans="1:5" x14ac:dyDescent="0.25">
      <c r="A410" s="134" t="s">
        <v>3582</v>
      </c>
      <c r="B410" s="170" t="s">
        <v>2817</v>
      </c>
      <c r="C410" s="170" t="s">
        <v>3583</v>
      </c>
      <c r="D410" s="171">
        <v>1.2</v>
      </c>
      <c r="E410" s="172" t="s">
        <v>5224</v>
      </c>
    </row>
    <row r="411" spans="1:5" x14ac:dyDescent="0.25">
      <c r="A411" s="134" t="s">
        <v>4280</v>
      </c>
      <c r="B411" s="170" t="s">
        <v>2817</v>
      </c>
      <c r="C411" s="170" t="s">
        <v>4281</v>
      </c>
      <c r="D411" s="171">
        <v>11.9</v>
      </c>
      <c r="E411" s="172" t="s">
        <v>5222</v>
      </c>
    </row>
    <row r="412" spans="1:5" x14ac:dyDescent="0.25">
      <c r="A412" s="134" t="s">
        <v>4634</v>
      </c>
      <c r="B412" s="170" t="s">
        <v>2817</v>
      </c>
      <c r="C412" s="170" t="s">
        <v>4635</v>
      </c>
      <c r="D412" s="171">
        <v>0</v>
      </c>
      <c r="E412" s="172" t="s">
        <v>5224</v>
      </c>
    </row>
    <row r="413" spans="1:5" x14ac:dyDescent="0.25">
      <c r="A413" s="134" t="s">
        <v>3598</v>
      </c>
      <c r="B413" s="170" t="s">
        <v>2817</v>
      </c>
      <c r="C413" s="170" t="s">
        <v>3599</v>
      </c>
      <c r="D413" s="171">
        <v>0</v>
      </c>
      <c r="E413" s="172" t="s">
        <v>5224</v>
      </c>
    </row>
    <row r="414" spans="1:5" x14ac:dyDescent="0.25">
      <c r="A414" s="134" t="s">
        <v>4031</v>
      </c>
      <c r="B414" s="170" t="s">
        <v>2817</v>
      </c>
      <c r="C414" s="170" t="s">
        <v>4032</v>
      </c>
      <c r="D414" s="171">
        <v>0</v>
      </c>
      <c r="E414" s="172" t="s">
        <v>5224</v>
      </c>
    </row>
    <row r="415" spans="1:5" x14ac:dyDescent="0.25">
      <c r="A415" s="134" t="s">
        <v>4163</v>
      </c>
      <c r="B415" s="170" t="s">
        <v>2817</v>
      </c>
      <c r="C415" s="170" t="s">
        <v>4164</v>
      </c>
      <c r="D415" s="171">
        <v>3.4</v>
      </c>
      <c r="E415" s="172" t="s">
        <v>5224</v>
      </c>
    </row>
    <row r="416" spans="1:5" x14ac:dyDescent="0.25">
      <c r="A416" s="134" t="s">
        <v>4231</v>
      </c>
      <c r="B416" s="170" t="s">
        <v>2817</v>
      </c>
      <c r="C416" s="170" t="s">
        <v>2973</v>
      </c>
      <c r="D416" s="171">
        <v>67.8</v>
      </c>
      <c r="E416" s="172" t="s">
        <v>5223</v>
      </c>
    </row>
    <row r="417" spans="1:5" x14ac:dyDescent="0.25">
      <c r="A417" s="173" t="s">
        <v>3625</v>
      </c>
      <c r="B417" s="170" t="s">
        <v>2817</v>
      </c>
      <c r="C417" s="170" t="s">
        <v>5248</v>
      </c>
      <c r="D417" s="170" t="s">
        <v>5227</v>
      </c>
      <c r="E417" s="172" t="s">
        <v>5227</v>
      </c>
    </row>
    <row r="418" spans="1:5" x14ac:dyDescent="0.25">
      <c r="A418" s="134" t="s">
        <v>3188</v>
      </c>
      <c r="B418" s="170" t="s">
        <v>2817</v>
      </c>
      <c r="C418" s="170" t="s">
        <v>3189</v>
      </c>
      <c r="D418" s="171">
        <v>15.2</v>
      </c>
      <c r="E418" s="172" t="s">
        <v>5225</v>
      </c>
    </row>
    <row r="419" spans="1:5" x14ac:dyDescent="0.25">
      <c r="A419" s="134" t="s">
        <v>2816</v>
      </c>
      <c r="B419" s="170" t="s">
        <v>2817</v>
      </c>
      <c r="C419" s="170" t="s">
        <v>2818</v>
      </c>
      <c r="D419" s="171">
        <v>0</v>
      </c>
      <c r="E419" s="172" t="s">
        <v>5224</v>
      </c>
    </row>
    <row r="420" spans="1:5" x14ac:dyDescent="0.25">
      <c r="A420" s="134" t="s">
        <v>4450</v>
      </c>
      <c r="B420" s="170" t="s">
        <v>2817</v>
      </c>
      <c r="C420" s="170" t="s">
        <v>2945</v>
      </c>
      <c r="D420" s="171">
        <v>5.5</v>
      </c>
      <c r="E420" s="172" t="s">
        <v>5222</v>
      </c>
    </row>
    <row r="421" spans="1:5" x14ac:dyDescent="0.25">
      <c r="A421" s="134" t="s">
        <v>3379</v>
      </c>
      <c r="B421" s="170" t="s">
        <v>2817</v>
      </c>
      <c r="C421" s="170" t="s">
        <v>3380</v>
      </c>
      <c r="D421" s="171">
        <v>0</v>
      </c>
      <c r="E421" s="172" t="s">
        <v>5224</v>
      </c>
    </row>
    <row r="422" spans="1:5" x14ac:dyDescent="0.25">
      <c r="A422" s="134" t="s">
        <v>4245</v>
      </c>
      <c r="B422" s="170" t="s">
        <v>2817</v>
      </c>
      <c r="C422" s="170" t="s">
        <v>3434</v>
      </c>
      <c r="D422" s="171">
        <v>4.8</v>
      </c>
      <c r="E422" s="172" t="s">
        <v>5224</v>
      </c>
    </row>
    <row r="423" spans="1:5" x14ac:dyDescent="0.25">
      <c r="A423" s="134" t="s">
        <v>3043</v>
      </c>
      <c r="B423" s="170" t="s">
        <v>2817</v>
      </c>
      <c r="C423" s="170" t="s">
        <v>3044</v>
      </c>
      <c r="D423" s="171">
        <v>1.6</v>
      </c>
      <c r="E423" s="172" t="s">
        <v>5224</v>
      </c>
    </row>
    <row r="424" spans="1:5" x14ac:dyDescent="0.25">
      <c r="A424" s="134" t="s">
        <v>3776</v>
      </c>
      <c r="B424" s="170" t="s">
        <v>2817</v>
      </c>
      <c r="C424" s="170" t="s">
        <v>3777</v>
      </c>
      <c r="D424" s="170" t="s">
        <v>5227</v>
      </c>
      <c r="E424" s="172" t="s">
        <v>5227</v>
      </c>
    </row>
    <row r="425" spans="1:5" x14ac:dyDescent="0.25">
      <c r="A425" s="173" t="s">
        <v>2956</v>
      </c>
      <c r="B425" s="170" t="s">
        <v>2817</v>
      </c>
      <c r="C425" s="170" t="s">
        <v>2957</v>
      </c>
      <c r="D425" s="171">
        <v>4.2</v>
      </c>
      <c r="E425" s="172" t="s">
        <v>5224</v>
      </c>
    </row>
    <row r="426" spans="1:5" x14ac:dyDescent="0.25">
      <c r="A426" s="134" t="s">
        <v>4535</v>
      </c>
      <c r="B426" s="170" t="s">
        <v>2817</v>
      </c>
      <c r="C426" s="170" t="s">
        <v>5249</v>
      </c>
      <c r="D426" s="170" t="s">
        <v>5227</v>
      </c>
      <c r="E426" s="172" t="s">
        <v>5227</v>
      </c>
    </row>
    <row r="427" spans="1:5" x14ac:dyDescent="0.25">
      <c r="A427" s="134" t="s">
        <v>4282</v>
      </c>
      <c r="B427" s="170" t="s">
        <v>2817</v>
      </c>
      <c r="C427" s="170" t="s">
        <v>4283</v>
      </c>
      <c r="D427" s="171">
        <v>6.1431362444528101</v>
      </c>
      <c r="E427" s="172" t="s">
        <v>5222</v>
      </c>
    </row>
    <row r="428" spans="1:5" x14ac:dyDescent="0.25">
      <c r="A428" s="134" t="s">
        <v>4150</v>
      </c>
      <c r="B428" s="170" t="s">
        <v>2817</v>
      </c>
      <c r="C428" s="170" t="s">
        <v>4151</v>
      </c>
      <c r="D428" s="171">
        <v>0</v>
      </c>
      <c r="E428" s="172" t="s">
        <v>5224</v>
      </c>
    </row>
    <row r="429" spans="1:5" x14ac:dyDescent="0.25">
      <c r="A429" s="134" t="s">
        <v>4175</v>
      </c>
      <c r="B429" s="170" t="s">
        <v>2817</v>
      </c>
      <c r="C429" s="170" t="s">
        <v>4176</v>
      </c>
      <c r="D429" s="171">
        <v>0</v>
      </c>
      <c r="E429" s="172" t="s">
        <v>5224</v>
      </c>
    </row>
    <row r="430" spans="1:5" x14ac:dyDescent="0.25">
      <c r="A430" s="134" t="s">
        <v>3660</v>
      </c>
      <c r="B430" s="170" t="s">
        <v>2817</v>
      </c>
      <c r="C430" s="170" t="s">
        <v>3661</v>
      </c>
      <c r="D430" s="171">
        <v>88.875</v>
      </c>
      <c r="E430" s="172" t="s">
        <v>5234</v>
      </c>
    </row>
    <row r="431" spans="1:5" x14ac:dyDescent="0.25">
      <c r="A431" s="134" t="s">
        <v>4058</v>
      </c>
      <c r="B431" s="170" t="s">
        <v>2817</v>
      </c>
      <c r="C431" s="170" t="s">
        <v>4059</v>
      </c>
      <c r="D431" s="171">
        <v>12.2</v>
      </c>
      <c r="E431" s="172" t="s">
        <v>5222</v>
      </c>
    </row>
    <row r="432" spans="1:5" x14ac:dyDescent="0.25">
      <c r="A432" s="134" t="s">
        <v>2819</v>
      </c>
      <c r="B432" s="170" t="s">
        <v>2817</v>
      </c>
      <c r="C432" s="170" t="s">
        <v>2820</v>
      </c>
      <c r="D432" s="171">
        <v>0.9</v>
      </c>
      <c r="E432" s="172" t="s">
        <v>5224</v>
      </c>
    </row>
    <row r="433" spans="1:5" x14ac:dyDescent="0.25">
      <c r="A433" s="134" t="s">
        <v>3279</v>
      </c>
      <c r="B433" s="170" t="s">
        <v>2817</v>
      </c>
      <c r="C433" s="170" t="s">
        <v>3280</v>
      </c>
      <c r="D433" s="171">
        <v>3.6</v>
      </c>
      <c r="E433" s="172" t="s">
        <v>5224</v>
      </c>
    </row>
    <row r="434" spans="1:5" x14ac:dyDescent="0.25">
      <c r="A434" s="173" t="s">
        <v>4035</v>
      </c>
      <c r="B434" s="170" t="s">
        <v>2817</v>
      </c>
      <c r="C434" s="170" t="s">
        <v>4036</v>
      </c>
      <c r="D434" s="171">
        <v>3.3</v>
      </c>
      <c r="E434" s="172" t="s">
        <v>5224</v>
      </c>
    </row>
    <row r="435" spans="1:5" x14ac:dyDescent="0.25">
      <c r="A435" s="134" t="s">
        <v>3453</v>
      </c>
      <c r="B435" s="170" t="s">
        <v>2817</v>
      </c>
      <c r="C435" s="170" t="s">
        <v>3454</v>
      </c>
      <c r="D435" s="171">
        <v>11.1</v>
      </c>
      <c r="E435" s="172" t="s">
        <v>5222</v>
      </c>
    </row>
    <row r="436" spans="1:5" x14ac:dyDescent="0.25">
      <c r="A436" s="134" t="s">
        <v>4157</v>
      </c>
      <c r="B436" s="170" t="s">
        <v>2817</v>
      </c>
      <c r="C436" s="170" t="s">
        <v>3157</v>
      </c>
      <c r="D436" s="171">
        <v>0</v>
      </c>
      <c r="E436" s="172" t="s">
        <v>5224</v>
      </c>
    </row>
    <row r="437" spans="1:5" x14ac:dyDescent="0.25">
      <c r="A437" s="134" t="s">
        <v>3198</v>
      </c>
      <c r="B437" s="170" t="s">
        <v>2817</v>
      </c>
      <c r="C437" s="170" t="s">
        <v>3199</v>
      </c>
      <c r="D437" s="171">
        <v>0</v>
      </c>
      <c r="E437" s="172" t="s">
        <v>5224</v>
      </c>
    </row>
    <row r="438" spans="1:5" x14ac:dyDescent="0.25">
      <c r="A438" s="134" t="s">
        <v>3772</v>
      </c>
      <c r="B438" s="170" t="s">
        <v>2817</v>
      </c>
      <c r="C438" s="170" t="s">
        <v>3773</v>
      </c>
      <c r="D438" s="171">
        <v>6.6</v>
      </c>
      <c r="E438" s="172" t="s">
        <v>5222</v>
      </c>
    </row>
    <row r="439" spans="1:5" x14ac:dyDescent="0.25">
      <c r="A439" s="134" t="s">
        <v>4519</v>
      </c>
      <c r="B439" s="170" t="s">
        <v>2817</v>
      </c>
      <c r="C439" s="170" t="s">
        <v>4520</v>
      </c>
      <c r="D439" s="171">
        <v>5</v>
      </c>
      <c r="E439" s="172" t="s">
        <v>5224</v>
      </c>
    </row>
    <row r="440" spans="1:5" x14ac:dyDescent="0.25">
      <c r="A440" s="134" t="s">
        <v>4185</v>
      </c>
      <c r="B440" s="170" t="s">
        <v>2817</v>
      </c>
      <c r="C440" s="170" t="s">
        <v>4186</v>
      </c>
      <c r="D440" s="171">
        <v>2.1</v>
      </c>
      <c r="E440" s="172" t="s">
        <v>5224</v>
      </c>
    </row>
    <row r="441" spans="1:5" x14ac:dyDescent="0.25">
      <c r="A441" s="134" t="s">
        <v>4143</v>
      </c>
      <c r="B441" s="170" t="s">
        <v>2817</v>
      </c>
      <c r="C441" s="170" t="s">
        <v>4144</v>
      </c>
      <c r="D441" s="171">
        <v>12.6</v>
      </c>
      <c r="E441" s="172" t="s">
        <v>5222</v>
      </c>
    </row>
    <row r="442" spans="1:5" x14ac:dyDescent="0.25">
      <c r="A442" s="134" t="s">
        <v>4533</v>
      </c>
      <c r="B442" s="170" t="s">
        <v>2822</v>
      </c>
      <c r="C442" s="170" t="s">
        <v>4534</v>
      </c>
      <c r="D442" s="171">
        <v>0</v>
      </c>
      <c r="E442" s="172" t="s">
        <v>5224</v>
      </c>
    </row>
    <row r="443" spans="1:5" x14ac:dyDescent="0.25">
      <c r="A443" s="134" t="s">
        <v>2821</v>
      </c>
      <c r="B443" s="170" t="s">
        <v>2822</v>
      </c>
      <c r="C443" s="170" t="s">
        <v>2823</v>
      </c>
      <c r="D443" s="171">
        <v>8.6999999999999993</v>
      </c>
      <c r="E443" s="172" t="s">
        <v>5222</v>
      </c>
    </row>
    <row r="444" spans="1:5" x14ac:dyDescent="0.25">
      <c r="A444" s="134" t="s">
        <v>4776</v>
      </c>
      <c r="B444" s="170" t="s">
        <v>2822</v>
      </c>
      <c r="C444" s="170" t="s">
        <v>4777</v>
      </c>
      <c r="D444" s="171">
        <v>56.1</v>
      </c>
      <c r="E444" s="172" t="s">
        <v>5223</v>
      </c>
    </row>
    <row r="445" spans="1:5" x14ac:dyDescent="0.25">
      <c r="A445" s="134" t="s">
        <v>4768</v>
      </c>
      <c r="B445" s="170" t="s">
        <v>2822</v>
      </c>
      <c r="C445" s="170" t="s">
        <v>4769</v>
      </c>
      <c r="D445" s="171">
        <v>14.2</v>
      </c>
      <c r="E445" s="172" t="s">
        <v>5225</v>
      </c>
    </row>
    <row r="446" spans="1:5" x14ac:dyDescent="0.25">
      <c r="A446" s="134" t="s">
        <v>4740</v>
      </c>
      <c r="B446" s="170" t="s">
        <v>2822</v>
      </c>
      <c r="C446" s="170" t="s">
        <v>4741</v>
      </c>
      <c r="D446" s="171">
        <v>76.599999999999994</v>
      </c>
      <c r="E446" s="172" t="s">
        <v>5223</v>
      </c>
    </row>
    <row r="447" spans="1:5" x14ac:dyDescent="0.25">
      <c r="A447" s="134" t="s">
        <v>2824</v>
      </c>
      <c r="B447" s="170" t="s">
        <v>2822</v>
      </c>
      <c r="C447" s="170" t="s">
        <v>2825</v>
      </c>
      <c r="D447" s="171">
        <v>19.600000000000001</v>
      </c>
      <c r="E447" s="172" t="s">
        <v>5225</v>
      </c>
    </row>
    <row r="448" spans="1:5" x14ac:dyDescent="0.25">
      <c r="A448" s="134" t="s">
        <v>3367</v>
      </c>
      <c r="B448" s="170" t="s">
        <v>2822</v>
      </c>
      <c r="C448" s="170" t="s">
        <v>3368</v>
      </c>
      <c r="D448" s="171">
        <v>56.4</v>
      </c>
      <c r="E448" s="172" t="s">
        <v>5223</v>
      </c>
    </row>
    <row r="449" spans="1:5" x14ac:dyDescent="0.25">
      <c r="A449" s="134" t="s">
        <v>4772</v>
      </c>
      <c r="B449" s="170" t="s">
        <v>2822</v>
      </c>
      <c r="C449" s="170" t="s">
        <v>4773</v>
      </c>
      <c r="D449" s="171">
        <v>0</v>
      </c>
      <c r="E449" s="172" t="s">
        <v>5224</v>
      </c>
    </row>
    <row r="450" spans="1:5" x14ac:dyDescent="0.25">
      <c r="A450" s="134" t="s">
        <v>4778</v>
      </c>
      <c r="B450" s="170" t="s">
        <v>2822</v>
      </c>
      <c r="C450" s="170" t="s">
        <v>4779</v>
      </c>
      <c r="D450" s="171">
        <v>5.0999999999999996</v>
      </c>
      <c r="E450" s="172" t="s">
        <v>5222</v>
      </c>
    </row>
    <row r="451" spans="1:5" x14ac:dyDescent="0.25">
      <c r="A451" s="134" t="s">
        <v>4810</v>
      </c>
      <c r="B451" s="170" t="s">
        <v>2822</v>
      </c>
      <c r="C451" s="170" t="s">
        <v>4811</v>
      </c>
      <c r="D451" s="170" t="s">
        <v>5227</v>
      </c>
      <c r="E451" s="172" t="s">
        <v>5227</v>
      </c>
    </row>
    <row r="452" spans="1:5" x14ac:dyDescent="0.25">
      <c r="A452" s="134" t="s">
        <v>4869</v>
      </c>
      <c r="B452" s="170" t="s">
        <v>2822</v>
      </c>
      <c r="C452" s="170" t="s">
        <v>4870</v>
      </c>
      <c r="D452" s="171">
        <v>83.8</v>
      </c>
      <c r="E452" s="172" t="s">
        <v>5234</v>
      </c>
    </row>
    <row r="453" spans="1:5" x14ac:dyDescent="0.25">
      <c r="A453" s="134" t="s">
        <v>4236</v>
      </c>
      <c r="B453" s="170" t="s">
        <v>2822</v>
      </c>
      <c r="C453" s="170" t="s">
        <v>4237</v>
      </c>
      <c r="D453" s="171">
        <v>2.6</v>
      </c>
      <c r="E453" s="172" t="s">
        <v>5224</v>
      </c>
    </row>
    <row r="454" spans="1:5" x14ac:dyDescent="0.25">
      <c r="A454" s="134" t="s">
        <v>3130</v>
      </c>
      <c r="B454" s="170" t="s">
        <v>2822</v>
      </c>
      <c r="C454" s="170" t="s">
        <v>3131</v>
      </c>
      <c r="D454" s="171">
        <v>23.8</v>
      </c>
      <c r="E454" s="172" t="s">
        <v>5225</v>
      </c>
    </row>
    <row r="455" spans="1:5" x14ac:dyDescent="0.25">
      <c r="A455" s="134" t="s">
        <v>4873</v>
      </c>
      <c r="B455" s="170" t="s">
        <v>2822</v>
      </c>
      <c r="C455" s="170" t="s">
        <v>4874</v>
      </c>
      <c r="D455" s="171">
        <v>3.1</v>
      </c>
      <c r="E455" s="172" t="s">
        <v>5224</v>
      </c>
    </row>
    <row r="456" spans="1:5" x14ac:dyDescent="0.25">
      <c r="A456" s="134" t="s">
        <v>4744</v>
      </c>
      <c r="B456" s="170" t="s">
        <v>2822</v>
      </c>
      <c r="C456" s="170" t="s">
        <v>4593</v>
      </c>
      <c r="D456" s="171">
        <v>9</v>
      </c>
      <c r="E456" s="172" t="s">
        <v>5222</v>
      </c>
    </row>
    <row r="457" spans="1:5" x14ac:dyDescent="0.25">
      <c r="A457" s="173" t="s">
        <v>3074</v>
      </c>
      <c r="B457" s="170" t="s">
        <v>2822</v>
      </c>
      <c r="C457" s="170" t="s">
        <v>4918</v>
      </c>
      <c r="D457" s="171">
        <v>51.9</v>
      </c>
      <c r="E457" s="172" t="s">
        <v>5223</v>
      </c>
    </row>
    <row r="458" spans="1:5" x14ac:dyDescent="0.25">
      <c r="A458" s="134" t="s">
        <v>4742</v>
      </c>
      <c r="B458" s="170" t="s">
        <v>2822</v>
      </c>
      <c r="C458" s="170" t="s">
        <v>4743</v>
      </c>
      <c r="D458" s="171">
        <v>9.3000000000000007</v>
      </c>
      <c r="E458" s="172" t="s">
        <v>5222</v>
      </c>
    </row>
    <row r="459" spans="1:5" x14ac:dyDescent="0.25">
      <c r="A459" s="134" t="s">
        <v>4822</v>
      </c>
      <c r="B459" s="170" t="s">
        <v>2822</v>
      </c>
      <c r="C459" s="170" t="s">
        <v>4823</v>
      </c>
      <c r="D459" s="171">
        <v>5.3</v>
      </c>
      <c r="E459" s="172" t="s">
        <v>5222</v>
      </c>
    </row>
    <row r="460" spans="1:5" x14ac:dyDescent="0.25">
      <c r="A460" s="134" t="s">
        <v>4814</v>
      </c>
      <c r="B460" s="170" t="s">
        <v>2822</v>
      </c>
      <c r="C460" s="170" t="s">
        <v>4815</v>
      </c>
      <c r="D460" s="171">
        <v>5.0999999999999996</v>
      </c>
      <c r="E460" s="172" t="s">
        <v>5222</v>
      </c>
    </row>
    <row r="461" spans="1:5" x14ac:dyDescent="0.25">
      <c r="A461" s="134" t="s">
        <v>3539</v>
      </c>
      <c r="B461" s="170" t="s">
        <v>2822</v>
      </c>
      <c r="C461" s="170" t="s">
        <v>3540</v>
      </c>
      <c r="D461" s="171">
        <v>1.0324804961682701</v>
      </c>
      <c r="E461" s="172" t="s">
        <v>5224</v>
      </c>
    </row>
    <row r="462" spans="1:5" x14ac:dyDescent="0.25">
      <c r="A462" s="134" t="s">
        <v>4774</v>
      </c>
      <c r="B462" s="170" t="s">
        <v>2822</v>
      </c>
      <c r="C462" s="170" t="s">
        <v>4775</v>
      </c>
      <c r="D462" s="171">
        <v>5.0999999999999996</v>
      </c>
      <c r="E462" s="172" t="s">
        <v>5222</v>
      </c>
    </row>
    <row r="463" spans="1:5" x14ac:dyDescent="0.25">
      <c r="A463" s="134" t="s">
        <v>3114</v>
      </c>
      <c r="B463" s="170" t="s">
        <v>2822</v>
      </c>
      <c r="C463" s="170" t="s">
        <v>3115</v>
      </c>
      <c r="D463" s="171">
        <v>9.8000000000000007</v>
      </c>
      <c r="E463" s="172" t="s">
        <v>5222</v>
      </c>
    </row>
    <row r="464" spans="1:5" x14ac:dyDescent="0.25">
      <c r="A464" s="134" t="s">
        <v>4824</v>
      </c>
      <c r="B464" s="170" t="s">
        <v>2822</v>
      </c>
      <c r="C464" s="170" t="s">
        <v>4159</v>
      </c>
      <c r="D464" s="171">
        <v>10.8</v>
      </c>
      <c r="E464" s="172" t="s">
        <v>5222</v>
      </c>
    </row>
    <row r="465" spans="1:5" x14ac:dyDescent="0.25">
      <c r="A465" s="134" t="s">
        <v>4841</v>
      </c>
      <c r="B465" s="170" t="s">
        <v>2822</v>
      </c>
      <c r="C465" s="170" t="s">
        <v>4842</v>
      </c>
      <c r="D465" s="170" t="s">
        <v>5227</v>
      </c>
      <c r="E465" s="172" t="s">
        <v>5227</v>
      </c>
    </row>
    <row r="466" spans="1:5" x14ac:dyDescent="0.25">
      <c r="A466" s="134" t="s">
        <v>4663</v>
      </c>
      <c r="B466" s="170" t="s">
        <v>2822</v>
      </c>
      <c r="C466" s="170" t="s">
        <v>4664</v>
      </c>
      <c r="D466" s="171">
        <v>2.8</v>
      </c>
      <c r="E466" s="172" t="s">
        <v>5224</v>
      </c>
    </row>
    <row r="467" spans="1:5" x14ac:dyDescent="0.25">
      <c r="A467" s="134" t="s">
        <v>4246</v>
      </c>
      <c r="B467" s="170" t="s">
        <v>3108</v>
      </c>
      <c r="C467" s="170" t="s">
        <v>5250</v>
      </c>
      <c r="D467" s="170" t="s">
        <v>5227</v>
      </c>
      <c r="E467" s="172" t="s">
        <v>5227</v>
      </c>
    </row>
    <row r="468" spans="1:5" x14ac:dyDescent="0.25">
      <c r="A468" s="134" t="s">
        <v>4209</v>
      </c>
      <c r="B468" s="170" t="s">
        <v>3108</v>
      </c>
      <c r="C468" s="170" t="s">
        <v>4210</v>
      </c>
      <c r="D468" s="170" t="s">
        <v>5227</v>
      </c>
      <c r="E468" s="172" t="s">
        <v>5227</v>
      </c>
    </row>
    <row r="469" spans="1:5" x14ac:dyDescent="0.25">
      <c r="A469" s="134" t="s">
        <v>4193</v>
      </c>
      <c r="B469" s="170" t="s">
        <v>3108</v>
      </c>
      <c r="C469" s="170" t="s">
        <v>4194</v>
      </c>
      <c r="D469" s="171">
        <v>0</v>
      </c>
      <c r="E469" s="172" t="s">
        <v>5224</v>
      </c>
    </row>
    <row r="470" spans="1:5" x14ac:dyDescent="0.25">
      <c r="A470" s="134" t="s">
        <v>3529</v>
      </c>
      <c r="B470" s="170" t="s">
        <v>3108</v>
      </c>
      <c r="C470" s="170" t="s">
        <v>5251</v>
      </c>
      <c r="D470" s="170" t="s">
        <v>5227</v>
      </c>
      <c r="E470" s="172" t="s">
        <v>5227</v>
      </c>
    </row>
    <row r="471" spans="1:5" x14ac:dyDescent="0.25">
      <c r="A471" s="134" t="s">
        <v>3703</v>
      </c>
      <c r="B471" s="170" t="s">
        <v>3108</v>
      </c>
      <c r="C471" s="170" t="s">
        <v>5252</v>
      </c>
      <c r="D471" s="170" t="s">
        <v>5227</v>
      </c>
      <c r="E471" s="172" t="s">
        <v>5227</v>
      </c>
    </row>
    <row r="472" spans="1:5" x14ac:dyDescent="0.25">
      <c r="A472" s="134" t="s">
        <v>3733</v>
      </c>
      <c r="B472" s="170" t="s">
        <v>3108</v>
      </c>
      <c r="C472" s="170" t="s">
        <v>5253</v>
      </c>
      <c r="D472" s="170" t="s">
        <v>5227</v>
      </c>
      <c r="E472" s="172" t="s">
        <v>5227</v>
      </c>
    </row>
    <row r="473" spans="1:5" x14ac:dyDescent="0.25">
      <c r="A473" s="134" t="s">
        <v>3746</v>
      </c>
      <c r="B473" s="170" t="s">
        <v>3108</v>
      </c>
      <c r="C473" s="170" t="s">
        <v>3747</v>
      </c>
      <c r="D473" s="170" t="s">
        <v>5227</v>
      </c>
      <c r="E473" s="172" t="s">
        <v>5227</v>
      </c>
    </row>
    <row r="474" spans="1:5" x14ac:dyDescent="0.25">
      <c r="A474" s="134" t="s">
        <v>4951</v>
      </c>
      <c r="B474" s="170" t="s">
        <v>3108</v>
      </c>
      <c r="C474" s="170" t="s">
        <v>4952</v>
      </c>
      <c r="D474" s="170" t="s">
        <v>5227</v>
      </c>
      <c r="E474" s="172" t="s">
        <v>5227</v>
      </c>
    </row>
    <row r="475" spans="1:5" x14ac:dyDescent="0.25">
      <c r="A475" s="134" t="s">
        <v>4169</v>
      </c>
      <c r="B475" s="170" t="s">
        <v>3108</v>
      </c>
      <c r="C475" s="170" t="s">
        <v>5254</v>
      </c>
      <c r="D475" s="170" t="s">
        <v>5227</v>
      </c>
      <c r="E475" s="172" t="s">
        <v>5227</v>
      </c>
    </row>
    <row r="476" spans="1:5" x14ac:dyDescent="0.25">
      <c r="A476" s="134" t="s">
        <v>3107</v>
      </c>
      <c r="B476" s="170" t="s">
        <v>3108</v>
      </c>
      <c r="C476" s="170" t="s">
        <v>3109</v>
      </c>
      <c r="D476" s="171">
        <v>0</v>
      </c>
      <c r="E476" s="172" t="s">
        <v>5224</v>
      </c>
    </row>
    <row r="477" spans="1:5" x14ac:dyDescent="0.25">
      <c r="A477" s="134" t="s">
        <v>4064</v>
      </c>
      <c r="B477" s="170" t="s">
        <v>3108</v>
      </c>
      <c r="C477" s="170" t="s">
        <v>5255</v>
      </c>
      <c r="D477" s="170" t="s">
        <v>5227</v>
      </c>
      <c r="E477" s="172" t="s">
        <v>5227</v>
      </c>
    </row>
    <row r="478" spans="1:5" x14ac:dyDescent="0.25">
      <c r="A478" s="134" t="s">
        <v>4009</v>
      </c>
      <c r="B478" s="170" t="s">
        <v>3108</v>
      </c>
      <c r="C478" s="170" t="s">
        <v>4010</v>
      </c>
      <c r="D478" s="170" t="s">
        <v>5227</v>
      </c>
      <c r="E478" s="172" t="s">
        <v>5227</v>
      </c>
    </row>
    <row r="479" spans="1:5" x14ac:dyDescent="0.25">
      <c r="A479" s="134" t="s">
        <v>4927</v>
      </c>
      <c r="B479" s="170" t="s">
        <v>3108</v>
      </c>
      <c r="C479" s="170" t="s">
        <v>4928</v>
      </c>
      <c r="D479" s="170" t="s">
        <v>5227</v>
      </c>
      <c r="E479" s="172" t="s">
        <v>5227</v>
      </c>
    </row>
    <row r="480" spans="1:5" x14ac:dyDescent="0.25">
      <c r="A480" s="134" t="s">
        <v>7080</v>
      </c>
      <c r="B480" s="170" t="s">
        <v>3108</v>
      </c>
      <c r="C480" s="170" t="s">
        <v>5256</v>
      </c>
      <c r="D480" s="170" t="s">
        <v>5227</v>
      </c>
      <c r="E480" s="172" t="s">
        <v>5227</v>
      </c>
    </row>
    <row r="481" spans="1:5" x14ac:dyDescent="0.25">
      <c r="A481" s="134" t="s">
        <v>4147</v>
      </c>
      <c r="B481" s="170" t="s">
        <v>3108</v>
      </c>
      <c r="C481" s="170" t="s">
        <v>5257</v>
      </c>
      <c r="D481" s="170" t="s">
        <v>5227</v>
      </c>
      <c r="E481" s="172" t="s">
        <v>5227</v>
      </c>
    </row>
    <row r="482" spans="1:5" x14ac:dyDescent="0.25">
      <c r="A482" s="134" t="s">
        <v>4145</v>
      </c>
      <c r="B482" s="170" t="s">
        <v>3108</v>
      </c>
      <c r="C482" s="170" t="s">
        <v>5258</v>
      </c>
      <c r="D482" s="170" t="s">
        <v>5227</v>
      </c>
      <c r="E482" s="172" t="s">
        <v>5227</v>
      </c>
    </row>
    <row r="483" spans="1:5" x14ac:dyDescent="0.25">
      <c r="A483" s="134" t="s">
        <v>4925</v>
      </c>
      <c r="B483" s="170" t="s">
        <v>3108</v>
      </c>
      <c r="C483" s="170" t="s">
        <v>4926</v>
      </c>
      <c r="D483" s="170" t="s">
        <v>5227</v>
      </c>
      <c r="E483" s="172" t="s">
        <v>5227</v>
      </c>
    </row>
    <row r="484" spans="1:5" x14ac:dyDescent="0.25">
      <c r="A484" s="134" t="s">
        <v>4054</v>
      </c>
      <c r="B484" s="170" t="s">
        <v>3108</v>
      </c>
      <c r="C484" s="170" t="s">
        <v>5259</v>
      </c>
      <c r="D484" s="170" t="s">
        <v>5227</v>
      </c>
      <c r="E484" s="172" t="s">
        <v>5227</v>
      </c>
    </row>
    <row r="485" spans="1:5" x14ac:dyDescent="0.25">
      <c r="A485" s="134" t="s">
        <v>4213</v>
      </c>
      <c r="B485" s="170" t="s">
        <v>3108</v>
      </c>
      <c r="C485" s="170" t="s">
        <v>4214</v>
      </c>
      <c r="D485" s="170" t="s">
        <v>5227</v>
      </c>
      <c r="E485" s="172" t="s">
        <v>5227</v>
      </c>
    </row>
    <row r="486" spans="1:5" x14ac:dyDescent="0.25">
      <c r="A486" s="134" t="s">
        <v>4121</v>
      </c>
      <c r="B486" s="170" t="s">
        <v>3108</v>
      </c>
      <c r="C486" s="170" t="s">
        <v>5260</v>
      </c>
      <c r="D486" s="170" t="s">
        <v>5227</v>
      </c>
      <c r="E486" s="172" t="s">
        <v>5227</v>
      </c>
    </row>
    <row r="487" spans="1:5" x14ac:dyDescent="0.25">
      <c r="A487" s="134" t="s">
        <v>4959</v>
      </c>
      <c r="B487" s="170" t="s">
        <v>3108</v>
      </c>
      <c r="C487" s="170" t="s">
        <v>5261</v>
      </c>
      <c r="D487" s="170" t="s">
        <v>5227</v>
      </c>
      <c r="E487" s="172" t="s">
        <v>5227</v>
      </c>
    </row>
    <row r="488" spans="1:5" x14ac:dyDescent="0.25">
      <c r="A488" s="134" t="s">
        <v>3427</v>
      </c>
      <c r="B488" s="170" t="s">
        <v>3108</v>
      </c>
      <c r="C488" s="170" t="s">
        <v>3428</v>
      </c>
      <c r="D488" s="171">
        <v>0</v>
      </c>
      <c r="E488" s="172" t="s">
        <v>5224</v>
      </c>
    </row>
    <row r="489" spans="1:5" x14ac:dyDescent="0.25">
      <c r="A489" s="134" t="s">
        <v>4131</v>
      </c>
      <c r="B489" s="170" t="s">
        <v>3108</v>
      </c>
      <c r="C489" s="170" t="s">
        <v>5262</v>
      </c>
      <c r="D489" s="170" t="s">
        <v>5227</v>
      </c>
      <c r="E489" s="172" t="s">
        <v>5227</v>
      </c>
    </row>
    <row r="490" spans="1:5" x14ac:dyDescent="0.25">
      <c r="A490" s="134" t="s">
        <v>3939</v>
      </c>
      <c r="B490" s="170" t="s">
        <v>3108</v>
      </c>
      <c r="C490" s="170" t="s">
        <v>5263</v>
      </c>
      <c r="D490" s="170" t="s">
        <v>5227</v>
      </c>
      <c r="E490" s="172" t="s">
        <v>5227</v>
      </c>
    </row>
    <row r="491" spans="1:5" x14ac:dyDescent="0.25">
      <c r="A491" s="134" t="s">
        <v>4958</v>
      </c>
      <c r="B491" s="170" t="s">
        <v>3108</v>
      </c>
      <c r="C491" s="170" t="s">
        <v>4538</v>
      </c>
      <c r="D491" s="170" t="s">
        <v>5227</v>
      </c>
      <c r="E491" s="172" t="s">
        <v>5227</v>
      </c>
    </row>
    <row r="492" spans="1:5" x14ac:dyDescent="0.25">
      <c r="A492" s="134" t="s">
        <v>3144</v>
      </c>
      <c r="B492" s="170" t="s">
        <v>3108</v>
      </c>
      <c r="C492" s="170" t="s">
        <v>5264</v>
      </c>
      <c r="D492" s="170" t="s">
        <v>5227</v>
      </c>
      <c r="E492" s="172" t="s">
        <v>5227</v>
      </c>
    </row>
    <row r="493" spans="1:5" x14ac:dyDescent="0.25">
      <c r="A493" s="134" t="s">
        <v>4007</v>
      </c>
      <c r="B493" s="170" t="s">
        <v>3108</v>
      </c>
      <c r="C493" s="170" t="s">
        <v>5265</v>
      </c>
      <c r="D493" s="170" t="s">
        <v>5227</v>
      </c>
      <c r="E493" s="172" t="s">
        <v>5227</v>
      </c>
    </row>
    <row r="494" spans="1:5" x14ac:dyDescent="0.25">
      <c r="A494" s="134" t="s">
        <v>3760</v>
      </c>
      <c r="B494" s="170" t="s">
        <v>3108</v>
      </c>
      <c r="C494" s="170" t="s">
        <v>3761</v>
      </c>
      <c r="D494" s="171">
        <v>62.6</v>
      </c>
      <c r="E494" s="172" t="s">
        <v>5223</v>
      </c>
    </row>
    <row r="495" spans="1:5" x14ac:dyDescent="0.25">
      <c r="A495" s="134" t="s">
        <v>3744</v>
      </c>
      <c r="B495" s="170" t="s">
        <v>3108</v>
      </c>
      <c r="C495" s="170" t="s">
        <v>5266</v>
      </c>
      <c r="D495" s="170" t="s">
        <v>5227</v>
      </c>
      <c r="E495" s="172" t="s">
        <v>5227</v>
      </c>
    </row>
    <row r="496" spans="1:5" x14ac:dyDescent="0.25">
      <c r="A496" s="134" t="s">
        <v>4878</v>
      </c>
      <c r="B496" s="170" t="s">
        <v>3108</v>
      </c>
      <c r="C496" s="170" t="s">
        <v>5267</v>
      </c>
      <c r="D496" s="170" t="s">
        <v>5227</v>
      </c>
      <c r="E496" s="172" t="s">
        <v>5227</v>
      </c>
    </row>
    <row r="497" spans="1:5" x14ac:dyDescent="0.25">
      <c r="A497" s="134" t="s">
        <v>4871</v>
      </c>
      <c r="B497" s="170" t="s">
        <v>5268</v>
      </c>
      <c r="C497" s="170" t="s">
        <v>4872</v>
      </c>
      <c r="D497" s="170" t="s">
        <v>5227</v>
      </c>
      <c r="E497" s="172" t="s">
        <v>5227</v>
      </c>
    </row>
    <row r="498" spans="1:5" x14ac:dyDescent="0.25">
      <c r="A498" s="134" t="s">
        <v>4671</v>
      </c>
      <c r="B498" s="170" t="s">
        <v>5268</v>
      </c>
      <c r="C498" s="170" t="s">
        <v>3158</v>
      </c>
      <c r="D498" s="170" t="s">
        <v>5227</v>
      </c>
      <c r="E498" s="172" t="s">
        <v>5227</v>
      </c>
    </row>
    <row r="499" spans="1:5" x14ac:dyDescent="0.25">
      <c r="A499" s="134" t="s">
        <v>3331</v>
      </c>
      <c r="B499" s="170" t="s">
        <v>5268</v>
      </c>
      <c r="C499" s="170" t="s">
        <v>3333</v>
      </c>
      <c r="D499" s="170" t="s">
        <v>5227</v>
      </c>
      <c r="E499" s="172" t="s">
        <v>5227</v>
      </c>
    </row>
    <row r="500" spans="1:5" x14ac:dyDescent="0.25">
      <c r="A500" s="134" t="s">
        <v>4891</v>
      </c>
      <c r="B500" s="170" t="s">
        <v>5268</v>
      </c>
      <c r="C500" s="170" t="s">
        <v>5269</v>
      </c>
      <c r="D500" s="170" t="s">
        <v>5227</v>
      </c>
      <c r="E500" s="172" t="s">
        <v>5227</v>
      </c>
    </row>
    <row r="501" spans="1:5" x14ac:dyDescent="0.25">
      <c r="A501" s="134" t="s">
        <v>4893</v>
      </c>
      <c r="B501" s="170" t="s">
        <v>5268</v>
      </c>
      <c r="C501" s="170" t="s">
        <v>5270</v>
      </c>
      <c r="D501" s="170" t="s">
        <v>5227</v>
      </c>
      <c r="E501" s="172" t="s">
        <v>5227</v>
      </c>
    </row>
    <row r="502" spans="1:5" x14ac:dyDescent="0.25">
      <c r="A502" s="134" t="s">
        <v>4675</v>
      </c>
      <c r="B502" s="170" t="s">
        <v>5268</v>
      </c>
      <c r="C502" s="170" t="s">
        <v>5271</v>
      </c>
      <c r="D502" s="170" t="s">
        <v>5227</v>
      </c>
      <c r="E502" s="172" t="s">
        <v>5227</v>
      </c>
    </row>
    <row r="503" spans="1:5" x14ac:dyDescent="0.25">
      <c r="A503" s="134" t="s">
        <v>4894</v>
      </c>
      <c r="B503" s="170" t="s">
        <v>5268</v>
      </c>
      <c r="C503" s="170" t="s">
        <v>5272</v>
      </c>
      <c r="D503" s="170" t="s">
        <v>5227</v>
      </c>
      <c r="E503" s="172" t="s">
        <v>5227</v>
      </c>
    </row>
    <row r="504" spans="1:5" x14ac:dyDescent="0.25">
      <c r="A504" s="134" t="s">
        <v>4444</v>
      </c>
      <c r="B504" s="170" t="s">
        <v>5268</v>
      </c>
      <c r="C504" s="170" t="s">
        <v>4445</v>
      </c>
      <c r="D504" s="170" t="s">
        <v>5227</v>
      </c>
      <c r="E504" s="172" t="s">
        <v>5227</v>
      </c>
    </row>
    <row r="505" spans="1:5" x14ac:dyDescent="0.25">
      <c r="A505" s="134" t="s">
        <v>4854</v>
      </c>
      <c r="B505" s="170" t="s">
        <v>5268</v>
      </c>
      <c r="C505" s="170" t="s">
        <v>4855</v>
      </c>
      <c r="D505" s="170" t="s">
        <v>5227</v>
      </c>
      <c r="E505" s="172" t="s">
        <v>5227</v>
      </c>
    </row>
    <row r="506" spans="1:5" x14ac:dyDescent="0.25">
      <c r="A506" s="134" t="s">
        <v>4446</v>
      </c>
      <c r="B506" s="170" t="s">
        <v>5268</v>
      </c>
      <c r="C506" s="170" t="s">
        <v>4447</v>
      </c>
      <c r="D506" s="170" t="s">
        <v>5227</v>
      </c>
      <c r="E506" s="172" t="s">
        <v>5227</v>
      </c>
    </row>
    <row r="507" spans="1:5" x14ac:dyDescent="0.25">
      <c r="A507" s="134" t="s">
        <v>4056</v>
      </c>
      <c r="B507" s="170" t="s">
        <v>5268</v>
      </c>
      <c r="C507" s="170" t="s">
        <v>5273</v>
      </c>
      <c r="D507" s="170" t="s">
        <v>5227</v>
      </c>
      <c r="E507" s="172" t="s">
        <v>5227</v>
      </c>
    </row>
    <row r="508" spans="1:5" x14ac:dyDescent="0.25">
      <c r="A508" s="134" t="s">
        <v>4896</v>
      </c>
      <c r="B508" s="170" t="s">
        <v>5268</v>
      </c>
      <c r="C508" s="170" t="s">
        <v>4897</v>
      </c>
      <c r="D508" s="170" t="s">
        <v>5227</v>
      </c>
      <c r="E508" s="172" t="s">
        <v>5227</v>
      </c>
    </row>
    <row r="509" spans="1:5" x14ac:dyDescent="0.25">
      <c r="A509" s="134" t="s">
        <v>4849</v>
      </c>
      <c r="B509" s="170" t="s">
        <v>5268</v>
      </c>
      <c r="C509" s="170" t="s">
        <v>5274</v>
      </c>
      <c r="D509" s="170" t="s">
        <v>5227</v>
      </c>
      <c r="E509" s="172" t="s">
        <v>5227</v>
      </c>
    </row>
    <row r="510" spans="1:5" x14ac:dyDescent="0.25">
      <c r="A510" s="134" t="s">
        <v>4605</v>
      </c>
      <c r="B510" s="170" t="s">
        <v>5268</v>
      </c>
      <c r="C510" s="170" t="s">
        <v>5275</v>
      </c>
      <c r="D510" s="170" t="s">
        <v>5227</v>
      </c>
      <c r="E510" s="172" t="s">
        <v>5227</v>
      </c>
    </row>
    <row r="511" spans="1:5" x14ac:dyDescent="0.25">
      <c r="A511" s="134" t="s">
        <v>4521</v>
      </c>
      <c r="B511" s="170" t="s">
        <v>5268</v>
      </c>
      <c r="C511" s="170" t="s">
        <v>5108</v>
      </c>
      <c r="D511" s="170" t="s">
        <v>5227</v>
      </c>
      <c r="E511" s="172" t="s">
        <v>5227</v>
      </c>
    </row>
    <row r="512" spans="1:5" x14ac:dyDescent="0.25">
      <c r="A512" s="134" t="s">
        <v>4800</v>
      </c>
      <c r="B512" s="170" t="s">
        <v>5268</v>
      </c>
      <c r="C512" s="170" t="s">
        <v>4801</v>
      </c>
      <c r="D512" s="170" t="s">
        <v>5227</v>
      </c>
      <c r="E512" s="172" t="s">
        <v>5227</v>
      </c>
    </row>
    <row r="513" spans="1:5" x14ac:dyDescent="0.25">
      <c r="A513" s="134" t="s">
        <v>4825</v>
      </c>
      <c r="B513" s="170" t="s">
        <v>5268</v>
      </c>
      <c r="C513" s="170" t="s">
        <v>4826</v>
      </c>
      <c r="D513" s="170" t="s">
        <v>5227</v>
      </c>
      <c r="E513" s="172" t="s">
        <v>5227</v>
      </c>
    </row>
    <row r="514" spans="1:5" x14ac:dyDescent="0.25">
      <c r="A514" s="134" t="s">
        <v>4919</v>
      </c>
      <c r="B514" s="170" t="s">
        <v>5268</v>
      </c>
      <c r="C514" s="170" t="s">
        <v>4920</v>
      </c>
      <c r="D514" s="170" t="s">
        <v>5227</v>
      </c>
      <c r="E514" s="172" t="s">
        <v>5227</v>
      </c>
    </row>
    <row r="515" spans="1:5" x14ac:dyDescent="0.25">
      <c r="A515" s="134" t="s">
        <v>4856</v>
      </c>
      <c r="B515" s="170" t="s">
        <v>5268</v>
      </c>
      <c r="C515" s="170" t="s">
        <v>4857</v>
      </c>
      <c r="D515" s="170" t="s">
        <v>5227</v>
      </c>
      <c r="E515" s="172" t="s">
        <v>5227</v>
      </c>
    </row>
    <row r="516" spans="1:5" x14ac:dyDescent="0.25">
      <c r="A516" s="173" t="s">
        <v>4898</v>
      </c>
      <c r="B516" s="170" t="s">
        <v>5268</v>
      </c>
      <c r="C516" s="170" t="s">
        <v>5276</v>
      </c>
      <c r="D516" s="170" t="s">
        <v>5227</v>
      </c>
      <c r="E516" s="172" t="s">
        <v>5227</v>
      </c>
    </row>
    <row r="517" spans="1:5" x14ac:dyDescent="0.25">
      <c r="A517" s="134" t="s">
        <v>4900</v>
      </c>
      <c r="B517" s="170" t="s">
        <v>5268</v>
      </c>
      <c r="C517" s="170" t="s">
        <v>5277</v>
      </c>
      <c r="D517" s="170" t="s">
        <v>5227</v>
      </c>
      <c r="E517" s="172" t="s">
        <v>5227</v>
      </c>
    </row>
    <row r="518" spans="1:5" x14ac:dyDescent="0.25">
      <c r="A518" s="134" t="s">
        <v>4902</v>
      </c>
      <c r="B518" s="170" t="s">
        <v>5268</v>
      </c>
      <c r="C518" s="170" t="s">
        <v>5278</v>
      </c>
      <c r="D518" s="170" t="s">
        <v>5227</v>
      </c>
      <c r="E518" s="172" t="s">
        <v>5227</v>
      </c>
    </row>
    <row r="519" spans="1:5" x14ac:dyDescent="0.25">
      <c r="A519" s="134" t="s">
        <v>4904</v>
      </c>
      <c r="B519" s="170" t="s">
        <v>5268</v>
      </c>
      <c r="C519" s="170" t="s">
        <v>4905</v>
      </c>
      <c r="D519" s="170" t="s">
        <v>5227</v>
      </c>
      <c r="E519" s="172" t="s">
        <v>5227</v>
      </c>
    </row>
    <row r="520" spans="1:5" x14ac:dyDescent="0.25">
      <c r="A520" s="134" t="s">
        <v>4253</v>
      </c>
      <c r="B520" s="170" t="s">
        <v>5268</v>
      </c>
      <c r="C520" s="170" t="s">
        <v>4254</v>
      </c>
      <c r="D520" s="170" t="s">
        <v>5227</v>
      </c>
      <c r="E520" s="172" t="s">
        <v>5227</v>
      </c>
    </row>
    <row r="521" spans="1:5" x14ac:dyDescent="0.25">
      <c r="A521" s="134" t="s">
        <v>4666</v>
      </c>
      <c r="B521" s="170" t="s">
        <v>5268</v>
      </c>
      <c r="C521" s="170" t="s">
        <v>3503</v>
      </c>
      <c r="D521" s="170" t="s">
        <v>5227</v>
      </c>
      <c r="E521" s="172" t="s">
        <v>5227</v>
      </c>
    </row>
    <row r="522" spans="1:5" x14ac:dyDescent="0.25">
      <c r="A522" s="134" t="s">
        <v>5183</v>
      </c>
      <c r="B522" s="170" t="s">
        <v>5268</v>
      </c>
      <c r="C522" s="170" t="s">
        <v>4967</v>
      </c>
      <c r="D522" s="170" t="s">
        <v>5227</v>
      </c>
      <c r="E522" s="172" t="s">
        <v>5227</v>
      </c>
    </row>
    <row r="523" spans="1:5" x14ac:dyDescent="0.25">
      <c r="A523" s="134" t="s">
        <v>4442</v>
      </c>
      <c r="B523" s="170" t="s">
        <v>5268</v>
      </c>
      <c r="C523" s="170" t="s">
        <v>4443</v>
      </c>
      <c r="D523" s="170" t="s">
        <v>5227</v>
      </c>
      <c r="E523" s="172" t="s">
        <v>5227</v>
      </c>
    </row>
    <row r="524" spans="1:5" x14ac:dyDescent="0.25">
      <c r="A524" s="134" t="s">
        <v>4807</v>
      </c>
      <c r="B524" s="170" t="s">
        <v>5268</v>
      </c>
      <c r="C524" s="170" t="s">
        <v>4808</v>
      </c>
      <c r="D524" s="170" t="s">
        <v>5227</v>
      </c>
      <c r="E524" s="172" t="s">
        <v>5227</v>
      </c>
    </row>
    <row r="525" spans="1:5" x14ac:dyDescent="0.25">
      <c r="A525" s="134" t="s">
        <v>5150</v>
      </c>
      <c r="B525" s="170" t="s">
        <v>5268</v>
      </c>
      <c r="C525" s="170" t="s">
        <v>4906</v>
      </c>
      <c r="D525" s="170" t="s">
        <v>5227</v>
      </c>
      <c r="E525" s="172" t="s">
        <v>5227</v>
      </c>
    </row>
    <row r="526" spans="1:5" x14ac:dyDescent="0.25">
      <c r="A526" s="134" t="s">
        <v>4889</v>
      </c>
      <c r="B526" s="170" t="s">
        <v>5268</v>
      </c>
      <c r="C526" s="170" t="s">
        <v>4890</v>
      </c>
      <c r="D526" s="170" t="s">
        <v>5227</v>
      </c>
      <c r="E526" s="172" t="s">
        <v>5227</v>
      </c>
    </row>
    <row r="527" spans="1:5" x14ac:dyDescent="0.25">
      <c r="A527" s="134" t="s">
        <v>4863</v>
      </c>
      <c r="B527" s="170" t="s">
        <v>2827</v>
      </c>
      <c r="C527" s="170" t="s">
        <v>4864</v>
      </c>
      <c r="D527" s="171">
        <v>0</v>
      </c>
      <c r="E527" s="172" t="s">
        <v>5224</v>
      </c>
    </row>
    <row r="528" spans="1:5" x14ac:dyDescent="0.25">
      <c r="A528" s="134" t="s">
        <v>3204</v>
      </c>
      <c r="B528" s="170" t="s">
        <v>2827</v>
      </c>
      <c r="C528" s="170" t="s">
        <v>3205</v>
      </c>
      <c r="D528" s="171">
        <v>13.9</v>
      </c>
      <c r="E528" s="172" t="s">
        <v>5222</v>
      </c>
    </row>
    <row r="529" spans="1:5" x14ac:dyDescent="0.25">
      <c r="A529" s="134" t="s">
        <v>4284</v>
      </c>
      <c r="B529" s="170" t="s">
        <v>2827</v>
      </c>
      <c r="C529" s="170" t="s">
        <v>4285</v>
      </c>
      <c r="D529" s="171">
        <v>6.4</v>
      </c>
      <c r="E529" s="172" t="s">
        <v>5222</v>
      </c>
    </row>
    <row r="530" spans="1:5" x14ac:dyDescent="0.25">
      <c r="A530" s="134" t="s">
        <v>3086</v>
      </c>
      <c r="B530" s="170" t="s">
        <v>2827</v>
      </c>
      <c r="C530" s="170" t="s">
        <v>3087</v>
      </c>
      <c r="D530" s="171">
        <v>22.823529411764699</v>
      </c>
      <c r="E530" s="172" t="s">
        <v>5225</v>
      </c>
    </row>
    <row r="531" spans="1:5" x14ac:dyDescent="0.25">
      <c r="A531" s="134" t="s">
        <v>4021</v>
      </c>
      <c r="B531" s="170" t="s">
        <v>2827</v>
      </c>
      <c r="C531" s="170" t="s">
        <v>4022</v>
      </c>
      <c r="D531" s="171">
        <v>16.2</v>
      </c>
      <c r="E531" s="172" t="s">
        <v>5225</v>
      </c>
    </row>
    <row r="532" spans="1:5" x14ac:dyDescent="0.25">
      <c r="A532" s="134" t="s">
        <v>4342</v>
      </c>
      <c r="B532" s="170" t="s">
        <v>2827</v>
      </c>
      <c r="C532" s="170" t="s">
        <v>4343</v>
      </c>
      <c r="D532" s="171">
        <v>19.600000000000001</v>
      </c>
      <c r="E532" s="172" t="s">
        <v>5225</v>
      </c>
    </row>
    <row r="533" spans="1:5" x14ac:dyDescent="0.25">
      <c r="A533" s="134" t="s">
        <v>4195</v>
      </c>
      <c r="B533" s="170" t="s">
        <v>2827</v>
      </c>
      <c r="C533" s="170" t="s">
        <v>4196</v>
      </c>
      <c r="D533" s="171">
        <v>4.0999999999999996</v>
      </c>
      <c r="E533" s="172" t="s">
        <v>5224</v>
      </c>
    </row>
    <row r="534" spans="1:5" x14ac:dyDescent="0.25">
      <c r="A534" s="134" t="s">
        <v>3324</v>
      </c>
      <c r="B534" s="170" t="s">
        <v>2827</v>
      </c>
      <c r="C534" s="170" t="s">
        <v>3325</v>
      </c>
      <c r="D534" s="171">
        <v>3.4</v>
      </c>
      <c r="E534" s="172" t="s">
        <v>5224</v>
      </c>
    </row>
    <row r="535" spans="1:5" x14ac:dyDescent="0.25">
      <c r="A535" s="134" t="s">
        <v>3076</v>
      </c>
      <c r="B535" s="170" t="s">
        <v>2827</v>
      </c>
      <c r="C535" s="170" t="s">
        <v>3077</v>
      </c>
      <c r="D535" s="171">
        <v>2.2999999999999998</v>
      </c>
      <c r="E535" s="172" t="s">
        <v>5224</v>
      </c>
    </row>
    <row r="536" spans="1:5" x14ac:dyDescent="0.25">
      <c r="A536" s="134" t="s">
        <v>2974</v>
      </c>
      <c r="B536" s="170" t="s">
        <v>2827</v>
      </c>
      <c r="C536" s="170" t="s">
        <v>2975</v>
      </c>
      <c r="D536" s="171">
        <v>8</v>
      </c>
      <c r="E536" s="172" t="s">
        <v>5222</v>
      </c>
    </row>
    <row r="537" spans="1:5" x14ac:dyDescent="0.25">
      <c r="A537" s="134" t="s">
        <v>3063</v>
      </c>
      <c r="B537" s="170" t="s">
        <v>2827</v>
      </c>
      <c r="C537" s="170" t="s">
        <v>3064</v>
      </c>
      <c r="D537" s="171">
        <v>2.9</v>
      </c>
      <c r="E537" s="172" t="s">
        <v>5224</v>
      </c>
    </row>
    <row r="538" spans="1:5" x14ac:dyDescent="0.25">
      <c r="A538" s="134" t="s">
        <v>3234</v>
      </c>
      <c r="B538" s="170" t="s">
        <v>2827</v>
      </c>
      <c r="C538" s="170" t="s">
        <v>3235</v>
      </c>
      <c r="D538" s="171">
        <v>0</v>
      </c>
      <c r="E538" s="172" t="s">
        <v>5224</v>
      </c>
    </row>
    <row r="539" spans="1:5" x14ac:dyDescent="0.25">
      <c r="A539" s="134" t="s">
        <v>2984</v>
      </c>
      <c r="B539" s="170" t="s">
        <v>2827</v>
      </c>
      <c r="C539" s="170" t="s">
        <v>2985</v>
      </c>
      <c r="D539" s="171">
        <v>7.6</v>
      </c>
      <c r="E539" s="172" t="s">
        <v>5222</v>
      </c>
    </row>
    <row r="540" spans="1:5" x14ac:dyDescent="0.25">
      <c r="A540" s="134" t="s">
        <v>3790</v>
      </c>
      <c r="B540" s="170" t="s">
        <v>2827</v>
      </c>
      <c r="C540" s="170" t="s">
        <v>3791</v>
      </c>
      <c r="D540" s="171">
        <v>18</v>
      </c>
      <c r="E540" s="172" t="s">
        <v>5225</v>
      </c>
    </row>
    <row r="541" spans="1:5" x14ac:dyDescent="0.25">
      <c r="A541" s="134" t="s">
        <v>3190</v>
      </c>
      <c r="B541" s="170" t="s">
        <v>2827</v>
      </c>
      <c r="C541" s="170" t="s">
        <v>3191</v>
      </c>
      <c r="D541" s="171">
        <v>5.7</v>
      </c>
      <c r="E541" s="172" t="s">
        <v>5222</v>
      </c>
    </row>
    <row r="542" spans="1:5" x14ac:dyDescent="0.25">
      <c r="A542" s="134" t="s">
        <v>2907</v>
      </c>
      <c r="B542" s="170" t="s">
        <v>2827</v>
      </c>
      <c r="C542" s="170" t="s">
        <v>2908</v>
      </c>
      <c r="D542" s="171">
        <v>21.7</v>
      </c>
      <c r="E542" s="172" t="s">
        <v>5225</v>
      </c>
    </row>
    <row r="543" spans="1:5" x14ac:dyDescent="0.25">
      <c r="A543" s="134" t="s">
        <v>2826</v>
      </c>
      <c r="B543" s="170" t="s">
        <v>2827</v>
      </c>
      <c r="C543" s="170" t="s">
        <v>2828</v>
      </c>
      <c r="D543" s="171">
        <v>0</v>
      </c>
      <c r="E543" s="172" t="s">
        <v>5224</v>
      </c>
    </row>
    <row r="544" spans="1:5" x14ac:dyDescent="0.25">
      <c r="A544" s="134" t="s">
        <v>2829</v>
      </c>
      <c r="B544" s="170" t="s">
        <v>2827</v>
      </c>
      <c r="C544" s="170" t="s">
        <v>2830</v>
      </c>
      <c r="D544" s="171">
        <v>4.3</v>
      </c>
      <c r="E544" s="172" t="s">
        <v>5224</v>
      </c>
    </row>
    <row r="545" spans="1:5" x14ac:dyDescent="0.25">
      <c r="A545" s="134" t="s">
        <v>2831</v>
      </c>
      <c r="B545" s="170" t="s">
        <v>2827</v>
      </c>
      <c r="C545" s="170" t="s">
        <v>2832</v>
      </c>
      <c r="D545" s="171">
        <v>0</v>
      </c>
      <c r="E545" s="172" t="s">
        <v>5224</v>
      </c>
    </row>
    <row r="546" spans="1:5" x14ac:dyDescent="0.25">
      <c r="A546" s="134" t="s">
        <v>3126</v>
      </c>
      <c r="B546" s="170" t="s">
        <v>2827</v>
      </c>
      <c r="C546" s="170" t="s">
        <v>3127</v>
      </c>
      <c r="D546" s="171">
        <v>0</v>
      </c>
      <c r="E546" s="172" t="s">
        <v>5224</v>
      </c>
    </row>
    <row r="547" spans="1:5" x14ac:dyDescent="0.25">
      <c r="A547" s="134" t="s">
        <v>3017</v>
      </c>
      <c r="B547" s="170" t="s">
        <v>2827</v>
      </c>
      <c r="C547" s="170" t="s">
        <v>3018</v>
      </c>
      <c r="D547" s="171">
        <v>2.5</v>
      </c>
      <c r="E547" s="172" t="s">
        <v>5224</v>
      </c>
    </row>
    <row r="548" spans="1:5" x14ac:dyDescent="0.25">
      <c r="A548" s="134" t="s">
        <v>3694</v>
      </c>
      <c r="B548" s="170" t="s">
        <v>2827</v>
      </c>
      <c r="C548" s="170" t="s">
        <v>3695</v>
      </c>
      <c r="D548" s="170" t="s">
        <v>5227</v>
      </c>
      <c r="E548" s="172" t="s">
        <v>5227</v>
      </c>
    </row>
    <row r="549" spans="1:5" x14ac:dyDescent="0.25">
      <c r="A549" s="134" t="s">
        <v>4124</v>
      </c>
      <c r="B549" s="170" t="s">
        <v>2827</v>
      </c>
      <c r="C549" s="170" t="s">
        <v>4125</v>
      </c>
      <c r="D549" s="171">
        <v>10.8</v>
      </c>
      <c r="E549" s="172" t="s">
        <v>5222</v>
      </c>
    </row>
    <row r="550" spans="1:5" x14ac:dyDescent="0.25">
      <c r="A550" s="134" t="s">
        <v>2833</v>
      </c>
      <c r="B550" s="170" t="s">
        <v>2827</v>
      </c>
      <c r="C550" s="170" t="s">
        <v>2834</v>
      </c>
      <c r="D550" s="171">
        <v>1.1000000000000001</v>
      </c>
      <c r="E550" s="172" t="s">
        <v>5224</v>
      </c>
    </row>
    <row r="551" spans="1:5" x14ac:dyDescent="0.25">
      <c r="A551" s="134" t="s">
        <v>2835</v>
      </c>
      <c r="B551" s="170" t="s">
        <v>2827</v>
      </c>
      <c r="C551" s="170" t="s">
        <v>5005</v>
      </c>
      <c r="D551" s="171">
        <v>4.3</v>
      </c>
      <c r="E551" s="172" t="s">
        <v>5224</v>
      </c>
    </row>
    <row r="552" spans="1:5" x14ac:dyDescent="0.25">
      <c r="A552" s="134" t="s">
        <v>3931</v>
      </c>
      <c r="B552" s="170" t="s">
        <v>2827</v>
      </c>
      <c r="C552" s="170" t="s">
        <v>3932</v>
      </c>
      <c r="D552" s="171">
        <v>0.9</v>
      </c>
      <c r="E552" s="172" t="s">
        <v>5224</v>
      </c>
    </row>
    <row r="553" spans="1:5" x14ac:dyDescent="0.25">
      <c r="A553" s="134" t="s">
        <v>3239</v>
      </c>
      <c r="B553" s="170" t="s">
        <v>2827</v>
      </c>
      <c r="C553" s="170" t="s">
        <v>3240</v>
      </c>
      <c r="D553" s="171">
        <v>0.99834587329849001</v>
      </c>
      <c r="E553" s="172" t="s">
        <v>5224</v>
      </c>
    </row>
    <row r="554" spans="1:5" x14ac:dyDescent="0.25">
      <c r="A554" s="134" t="s">
        <v>4453</v>
      </c>
      <c r="B554" s="170" t="s">
        <v>2827</v>
      </c>
      <c r="C554" s="170" t="s">
        <v>4454</v>
      </c>
      <c r="D554" s="171">
        <v>0</v>
      </c>
      <c r="E554" s="172" t="s">
        <v>5224</v>
      </c>
    </row>
    <row r="555" spans="1:5" x14ac:dyDescent="0.25">
      <c r="A555" s="134" t="s">
        <v>2837</v>
      </c>
      <c r="B555" s="170" t="s">
        <v>2827</v>
      </c>
      <c r="C555" s="170" t="s">
        <v>2838</v>
      </c>
      <c r="D555" s="171">
        <v>0</v>
      </c>
      <c r="E555" s="172" t="s">
        <v>5224</v>
      </c>
    </row>
    <row r="556" spans="1:5" x14ac:dyDescent="0.25">
      <c r="A556" s="134" t="s">
        <v>2839</v>
      </c>
      <c r="B556" s="170" t="s">
        <v>2827</v>
      </c>
      <c r="C556" s="170" t="s">
        <v>2840</v>
      </c>
      <c r="D556" s="171">
        <v>2.2000000000000002</v>
      </c>
      <c r="E556" s="172" t="s">
        <v>5224</v>
      </c>
    </row>
    <row r="557" spans="1:5" x14ac:dyDescent="0.25">
      <c r="A557" s="134" t="s">
        <v>3356</v>
      </c>
      <c r="B557" s="170" t="s">
        <v>2827</v>
      </c>
      <c r="C557" s="170" t="s">
        <v>3357</v>
      </c>
      <c r="D557" s="171">
        <v>2.2000000000000002</v>
      </c>
      <c r="E557" s="172" t="s">
        <v>5224</v>
      </c>
    </row>
    <row r="558" spans="1:5" x14ac:dyDescent="0.25">
      <c r="A558" s="134" t="s">
        <v>2909</v>
      </c>
      <c r="B558" s="170" t="s">
        <v>2827</v>
      </c>
      <c r="C558" s="170" t="s">
        <v>2910</v>
      </c>
      <c r="D558" s="171">
        <v>2.8</v>
      </c>
      <c r="E558" s="172" t="s">
        <v>5224</v>
      </c>
    </row>
    <row r="559" spans="1:5" x14ac:dyDescent="0.25">
      <c r="A559" s="134" t="s">
        <v>2964</v>
      </c>
      <c r="B559" s="170" t="s">
        <v>2827</v>
      </c>
      <c r="C559" s="170" t="s">
        <v>2965</v>
      </c>
      <c r="D559" s="171">
        <v>6</v>
      </c>
      <c r="E559" s="172" t="s">
        <v>5222</v>
      </c>
    </row>
    <row r="560" spans="1:5" x14ac:dyDescent="0.25">
      <c r="A560" s="134" t="s">
        <v>4264</v>
      </c>
      <c r="B560" s="170" t="s">
        <v>2827</v>
      </c>
      <c r="C560" s="170" t="s">
        <v>4265</v>
      </c>
      <c r="D560" s="171">
        <v>16.600000000000001</v>
      </c>
      <c r="E560" s="172" t="s">
        <v>5225</v>
      </c>
    </row>
    <row r="561" spans="1:5" x14ac:dyDescent="0.25">
      <c r="A561" s="134" t="s">
        <v>3699</v>
      </c>
      <c r="B561" s="170" t="s">
        <v>2827</v>
      </c>
      <c r="C561" s="170" t="s">
        <v>3700</v>
      </c>
      <c r="D561" s="171">
        <v>0</v>
      </c>
      <c r="E561" s="172" t="s">
        <v>5224</v>
      </c>
    </row>
    <row r="562" spans="1:5" x14ac:dyDescent="0.25">
      <c r="A562" s="134" t="s">
        <v>3092</v>
      </c>
      <c r="B562" s="170" t="s">
        <v>2827</v>
      </c>
      <c r="C562" s="170" t="s">
        <v>3093</v>
      </c>
      <c r="D562" s="171">
        <v>0</v>
      </c>
      <c r="E562" s="172" t="s">
        <v>5224</v>
      </c>
    </row>
    <row r="563" spans="1:5" x14ac:dyDescent="0.25">
      <c r="A563" s="134" t="s">
        <v>4745</v>
      </c>
      <c r="B563" s="170" t="s">
        <v>2827</v>
      </c>
      <c r="C563" s="170" t="s">
        <v>4746</v>
      </c>
      <c r="D563" s="171">
        <v>0</v>
      </c>
      <c r="E563" s="172" t="s">
        <v>5224</v>
      </c>
    </row>
    <row r="564" spans="1:5" x14ac:dyDescent="0.25">
      <c r="A564" s="134" t="s">
        <v>4347</v>
      </c>
      <c r="B564" s="170" t="s">
        <v>2827</v>
      </c>
      <c r="C564" s="170" t="s">
        <v>2865</v>
      </c>
      <c r="D564" s="171">
        <v>1.8</v>
      </c>
      <c r="E564" s="172" t="s">
        <v>5224</v>
      </c>
    </row>
    <row r="565" spans="1:5" x14ac:dyDescent="0.25">
      <c r="A565" s="134" t="s">
        <v>2976</v>
      </c>
      <c r="B565" s="170" t="s">
        <v>2827</v>
      </c>
      <c r="C565" s="170" t="s">
        <v>2977</v>
      </c>
      <c r="D565" s="171">
        <v>0</v>
      </c>
      <c r="E565" s="172" t="s">
        <v>5224</v>
      </c>
    </row>
    <row r="566" spans="1:5" x14ac:dyDescent="0.25">
      <c r="A566" s="134" t="s">
        <v>4083</v>
      </c>
      <c r="B566" s="170" t="s">
        <v>2827</v>
      </c>
      <c r="C566" s="170" t="s">
        <v>4084</v>
      </c>
      <c r="D566" s="171">
        <v>7.5</v>
      </c>
      <c r="E566" s="172" t="s">
        <v>5222</v>
      </c>
    </row>
    <row r="567" spans="1:5" x14ac:dyDescent="0.25">
      <c r="A567" s="134" t="s">
        <v>4079</v>
      </c>
      <c r="B567" s="170" t="s">
        <v>2827</v>
      </c>
      <c r="C567" s="170" t="s">
        <v>4080</v>
      </c>
      <c r="D567" s="171">
        <v>9.6</v>
      </c>
      <c r="E567" s="172" t="s">
        <v>5222</v>
      </c>
    </row>
    <row r="568" spans="1:5" x14ac:dyDescent="0.25">
      <c r="A568" s="134" t="s">
        <v>2841</v>
      </c>
      <c r="B568" s="170" t="s">
        <v>2827</v>
      </c>
      <c r="C568" s="170" t="s">
        <v>2842</v>
      </c>
      <c r="D568" s="171">
        <v>0</v>
      </c>
      <c r="E568" s="172" t="s">
        <v>5224</v>
      </c>
    </row>
    <row r="569" spans="1:5" x14ac:dyDescent="0.25">
      <c r="A569" s="134" t="s">
        <v>4091</v>
      </c>
      <c r="B569" s="170" t="s">
        <v>2827</v>
      </c>
      <c r="C569" s="170" t="s">
        <v>4092</v>
      </c>
      <c r="D569" s="171">
        <v>6</v>
      </c>
      <c r="E569" s="172" t="s">
        <v>5222</v>
      </c>
    </row>
    <row r="570" spans="1:5" x14ac:dyDescent="0.25">
      <c r="A570" s="134" t="s">
        <v>3533</v>
      </c>
      <c r="B570" s="170" t="s">
        <v>2827</v>
      </c>
      <c r="C570" s="170" t="s">
        <v>3534</v>
      </c>
      <c r="D570" s="171">
        <v>7.8</v>
      </c>
      <c r="E570" s="172" t="s">
        <v>5222</v>
      </c>
    </row>
    <row r="571" spans="1:5" x14ac:dyDescent="0.25">
      <c r="A571" s="134" t="s">
        <v>3088</v>
      </c>
      <c r="B571" s="170" t="s">
        <v>2827</v>
      </c>
      <c r="C571" s="170" t="s">
        <v>3089</v>
      </c>
      <c r="D571" s="171">
        <v>0</v>
      </c>
      <c r="E571" s="172" t="s">
        <v>5224</v>
      </c>
    </row>
    <row r="572" spans="1:5" x14ac:dyDescent="0.25">
      <c r="A572" s="134" t="s">
        <v>2843</v>
      </c>
      <c r="B572" s="170" t="s">
        <v>2827</v>
      </c>
      <c r="C572" s="170" t="s">
        <v>2844</v>
      </c>
      <c r="D572" s="171">
        <v>0</v>
      </c>
      <c r="E572" s="172" t="s">
        <v>5224</v>
      </c>
    </row>
    <row r="573" spans="1:5" x14ac:dyDescent="0.25">
      <c r="A573" s="134" t="s">
        <v>3642</v>
      </c>
      <c r="B573" s="170" t="s">
        <v>2827</v>
      </c>
      <c r="C573" s="170" t="s">
        <v>3643</v>
      </c>
      <c r="D573" s="171">
        <v>6.8</v>
      </c>
      <c r="E573" s="172" t="s">
        <v>5222</v>
      </c>
    </row>
    <row r="574" spans="1:5" x14ac:dyDescent="0.25">
      <c r="A574" s="134" t="s">
        <v>3138</v>
      </c>
      <c r="B574" s="170" t="s">
        <v>2827</v>
      </c>
      <c r="C574" s="170" t="s">
        <v>3139</v>
      </c>
      <c r="D574" s="171">
        <v>13.7</v>
      </c>
      <c r="E574" s="172" t="s">
        <v>5222</v>
      </c>
    </row>
    <row r="575" spans="1:5" x14ac:dyDescent="0.25">
      <c r="A575" s="134" t="s">
        <v>3031</v>
      </c>
      <c r="B575" s="170" t="s">
        <v>2827</v>
      </c>
      <c r="C575" s="170" t="s">
        <v>3032</v>
      </c>
      <c r="D575" s="171">
        <v>3.8594816674620801E-2</v>
      </c>
      <c r="E575" s="172" t="s">
        <v>5224</v>
      </c>
    </row>
    <row r="576" spans="1:5" x14ac:dyDescent="0.25">
      <c r="A576" s="134" t="s">
        <v>3941</v>
      </c>
      <c r="B576" s="170" t="s">
        <v>2827</v>
      </c>
      <c r="C576" s="170" t="s">
        <v>3942</v>
      </c>
      <c r="D576" s="171">
        <v>7.7866666666666697</v>
      </c>
      <c r="E576" s="172" t="s">
        <v>5222</v>
      </c>
    </row>
    <row r="577" spans="1:5" x14ac:dyDescent="0.25">
      <c r="A577" s="134" t="s">
        <v>3354</v>
      </c>
      <c r="B577" s="170" t="s">
        <v>2827</v>
      </c>
      <c r="C577" s="170" t="s">
        <v>3355</v>
      </c>
      <c r="D577" s="171">
        <v>18.5</v>
      </c>
      <c r="E577" s="172" t="s">
        <v>5225</v>
      </c>
    </row>
    <row r="578" spans="1:5" x14ac:dyDescent="0.25">
      <c r="A578" s="134" t="s">
        <v>2966</v>
      </c>
      <c r="B578" s="170" t="s">
        <v>2827</v>
      </c>
      <c r="C578" s="170" t="s">
        <v>5021</v>
      </c>
      <c r="D578" s="171">
        <v>0</v>
      </c>
      <c r="E578" s="172" t="s">
        <v>5224</v>
      </c>
    </row>
    <row r="579" spans="1:5" x14ac:dyDescent="0.25">
      <c r="A579" s="134" t="s">
        <v>2972</v>
      </c>
      <c r="B579" s="170" t="s">
        <v>2827</v>
      </c>
      <c r="C579" s="170" t="s">
        <v>2973</v>
      </c>
      <c r="D579" s="171">
        <v>0</v>
      </c>
      <c r="E579" s="172" t="s">
        <v>5224</v>
      </c>
    </row>
    <row r="580" spans="1:5" x14ac:dyDescent="0.25">
      <c r="A580" s="134" t="s">
        <v>2845</v>
      </c>
      <c r="B580" s="170" t="s">
        <v>2827</v>
      </c>
      <c r="C580" s="170" t="s">
        <v>2846</v>
      </c>
      <c r="D580" s="171">
        <v>9</v>
      </c>
      <c r="E580" s="172" t="s">
        <v>5222</v>
      </c>
    </row>
    <row r="581" spans="1:5" x14ac:dyDescent="0.25">
      <c r="A581" s="134" t="s">
        <v>3177</v>
      </c>
      <c r="B581" s="170" t="s">
        <v>2827</v>
      </c>
      <c r="C581" s="170" t="s">
        <v>3178</v>
      </c>
      <c r="D581" s="171">
        <v>19.3</v>
      </c>
      <c r="E581" s="172" t="s">
        <v>5225</v>
      </c>
    </row>
    <row r="582" spans="1:5" x14ac:dyDescent="0.25">
      <c r="A582" s="134" t="s">
        <v>2847</v>
      </c>
      <c r="B582" s="170" t="s">
        <v>2827</v>
      </c>
      <c r="C582" s="170" t="s">
        <v>2848</v>
      </c>
      <c r="D582" s="170" t="s">
        <v>5227</v>
      </c>
      <c r="E582" s="172" t="s">
        <v>5227</v>
      </c>
    </row>
    <row r="583" spans="1:5" x14ac:dyDescent="0.25">
      <c r="A583" s="134" t="s">
        <v>3118</v>
      </c>
      <c r="B583" s="170" t="s">
        <v>2827</v>
      </c>
      <c r="C583" s="170" t="s">
        <v>3119</v>
      </c>
      <c r="D583" s="171">
        <v>3.2</v>
      </c>
      <c r="E583" s="172" t="s">
        <v>5224</v>
      </c>
    </row>
    <row r="584" spans="1:5" x14ac:dyDescent="0.25">
      <c r="A584" s="134" t="s">
        <v>3167</v>
      </c>
      <c r="B584" s="170" t="s">
        <v>2827</v>
      </c>
      <c r="C584" s="170" t="s">
        <v>3168</v>
      </c>
      <c r="D584" s="171">
        <v>9.8000000000000007</v>
      </c>
      <c r="E584" s="172" t="s">
        <v>5222</v>
      </c>
    </row>
    <row r="585" spans="1:5" x14ac:dyDescent="0.25">
      <c r="A585" s="134" t="s">
        <v>4780</v>
      </c>
      <c r="B585" s="170" t="s">
        <v>2827</v>
      </c>
      <c r="C585" s="170" t="s">
        <v>4781</v>
      </c>
      <c r="D585" s="171">
        <v>0</v>
      </c>
      <c r="E585" s="172" t="s">
        <v>5224</v>
      </c>
    </row>
    <row r="586" spans="1:5" x14ac:dyDescent="0.25">
      <c r="A586" s="134" t="s">
        <v>3100</v>
      </c>
      <c r="B586" s="170" t="s">
        <v>2827</v>
      </c>
      <c r="C586" s="170" t="s">
        <v>5006</v>
      </c>
      <c r="D586" s="171">
        <v>18.2</v>
      </c>
      <c r="E586" s="172" t="s">
        <v>5225</v>
      </c>
    </row>
    <row r="587" spans="1:5" x14ac:dyDescent="0.25">
      <c r="A587" s="134" t="s">
        <v>3206</v>
      </c>
      <c r="B587" s="170" t="s">
        <v>2827</v>
      </c>
      <c r="C587" s="170" t="s">
        <v>3207</v>
      </c>
      <c r="D587" s="171">
        <v>6.1</v>
      </c>
      <c r="E587" s="172" t="s">
        <v>5222</v>
      </c>
    </row>
    <row r="588" spans="1:5" x14ac:dyDescent="0.25">
      <c r="A588" s="134" t="s">
        <v>4112</v>
      </c>
      <c r="B588" s="170" t="s">
        <v>2827</v>
      </c>
      <c r="C588" s="170" t="s">
        <v>4113</v>
      </c>
      <c r="D588" s="171">
        <v>3.1</v>
      </c>
      <c r="E588" s="172" t="s">
        <v>5224</v>
      </c>
    </row>
    <row r="589" spans="1:5" x14ac:dyDescent="0.25">
      <c r="A589" s="134" t="s">
        <v>3159</v>
      </c>
      <c r="B589" s="170" t="s">
        <v>2827</v>
      </c>
      <c r="C589" s="170" t="s">
        <v>3160</v>
      </c>
      <c r="D589" s="171">
        <v>6.1</v>
      </c>
      <c r="E589" s="172" t="s">
        <v>5222</v>
      </c>
    </row>
    <row r="590" spans="1:5" x14ac:dyDescent="0.25">
      <c r="A590" s="134" t="s">
        <v>3962</v>
      </c>
      <c r="B590" s="170" t="s">
        <v>2827</v>
      </c>
      <c r="C590" s="170" t="s">
        <v>3963</v>
      </c>
      <c r="D590" s="171">
        <v>9.1999999999999993</v>
      </c>
      <c r="E590" s="172" t="s">
        <v>5222</v>
      </c>
    </row>
    <row r="591" spans="1:5" x14ac:dyDescent="0.25">
      <c r="A591" s="134" t="s">
        <v>3015</v>
      </c>
      <c r="B591" s="170" t="s">
        <v>2827</v>
      </c>
      <c r="C591" s="170" t="s">
        <v>3016</v>
      </c>
      <c r="D591" s="171">
        <v>2.1</v>
      </c>
      <c r="E591" s="172" t="s">
        <v>5224</v>
      </c>
    </row>
    <row r="592" spans="1:5" x14ac:dyDescent="0.25">
      <c r="A592" s="134" t="s">
        <v>3128</v>
      </c>
      <c r="B592" s="170" t="s">
        <v>2827</v>
      </c>
      <c r="C592" s="170" t="s">
        <v>3129</v>
      </c>
      <c r="D592" s="171">
        <v>3.3</v>
      </c>
      <c r="E592" s="172" t="s">
        <v>5224</v>
      </c>
    </row>
    <row r="593" spans="1:5" x14ac:dyDescent="0.25">
      <c r="A593" s="134" t="s">
        <v>4238</v>
      </c>
      <c r="B593" s="170" t="s">
        <v>2827</v>
      </c>
      <c r="C593" s="170" t="s">
        <v>4239</v>
      </c>
      <c r="D593" s="171">
        <v>0</v>
      </c>
      <c r="E593" s="172" t="s">
        <v>5224</v>
      </c>
    </row>
    <row r="594" spans="1:5" x14ac:dyDescent="0.25">
      <c r="A594" s="134" t="s">
        <v>3266</v>
      </c>
      <c r="B594" s="170" t="s">
        <v>2827</v>
      </c>
      <c r="C594" s="170" t="s">
        <v>3267</v>
      </c>
      <c r="D594" s="171">
        <v>5.6</v>
      </c>
      <c r="E594" s="172" t="s">
        <v>5222</v>
      </c>
    </row>
    <row r="595" spans="1:5" x14ac:dyDescent="0.25">
      <c r="A595" s="134" t="s">
        <v>3264</v>
      </c>
      <c r="B595" s="170" t="s">
        <v>2827</v>
      </c>
      <c r="C595" s="170" t="s">
        <v>3265</v>
      </c>
      <c r="D595" s="171">
        <v>5.3</v>
      </c>
      <c r="E595" s="172" t="s">
        <v>5222</v>
      </c>
    </row>
    <row r="596" spans="1:5" x14ac:dyDescent="0.25">
      <c r="A596" s="134" t="s">
        <v>2970</v>
      </c>
      <c r="B596" s="170" t="s">
        <v>2827</v>
      </c>
      <c r="C596" s="170" t="s">
        <v>2971</v>
      </c>
      <c r="D596" s="171">
        <v>3.2</v>
      </c>
      <c r="E596" s="172" t="s">
        <v>5224</v>
      </c>
    </row>
    <row r="597" spans="1:5" x14ac:dyDescent="0.25">
      <c r="A597" s="134" t="s">
        <v>3838</v>
      </c>
      <c r="B597" s="170" t="s">
        <v>2827</v>
      </c>
      <c r="C597" s="170" t="s">
        <v>3839</v>
      </c>
      <c r="D597" s="171">
        <v>10.1</v>
      </c>
      <c r="E597" s="172" t="s">
        <v>5222</v>
      </c>
    </row>
    <row r="598" spans="1:5" x14ac:dyDescent="0.25">
      <c r="A598" s="134" t="s">
        <v>3259</v>
      </c>
      <c r="B598" s="170" t="s">
        <v>2827</v>
      </c>
      <c r="C598" s="170" t="s">
        <v>3260</v>
      </c>
      <c r="D598" s="171">
        <v>18.3</v>
      </c>
      <c r="E598" s="172" t="s">
        <v>5225</v>
      </c>
    </row>
    <row r="599" spans="1:5" x14ac:dyDescent="0.25">
      <c r="A599" s="134" t="s">
        <v>3519</v>
      </c>
      <c r="B599" s="170" t="s">
        <v>2827</v>
      </c>
      <c r="C599" s="170" t="s">
        <v>3520</v>
      </c>
      <c r="D599" s="171">
        <v>18.2</v>
      </c>
      <c r="E599" s="172" t="s">
        <v>5225</v>
      </c>
    </row>
    <row r="600" spans="1:5" x14ac:dyDescent="0.25">
      <c r="A600" s="134" t="s">
        <v>3405</v>
      </c>
      <c r="B600" s="170" t="s">
        <v>2827</v>
      </c>
      <c r="C600" s="170" t="s">
        <v>3406</v>
      </c>
      <c r="D600" s="171">
        <v>10.5</v>
      </c>
      <c r="E600" s="172" t="s">
        <v>5222</v>
      </c>
    </row>
    <row r="601" spans="1:5" x14ac:dyDescent="0.25">
      <c r="A601" s="134" t="s">
        <v>4747</v>
      </c>
      <c r="B601" s="170" t="s">
        <v>2827</v>
      </c>
      <c r="C601" s="170" t="s">
        <v>3879</v>
      </c>
      <c r="D601" s="171">
        <v>0</v>
      </c>
      <c r="E601" s="172" t="s">
        <v>5224</v>
      </c>
    </row>
    <row r="602" spans="1:5" x14ac:dyDescent="0.25">
      <c r="A602" s="134" t="s">
        <v>4081</v>
      </c>
      <c r="B602" s="170" t="s">
        <v>2827</v>
      </c>
      <c r="C602" s="170" t="s">
        <v>4082</v>
      </c>
      <c r="D602" s="171">
        <v>1.9</v>
      </c>
      <c r="E602" s="172" t="s">
        <v>5224</v>
      </c>
    </row>
    <row r="603" spans="1:5" x14ac:dyDescent="0.25">
      <c r="A603" s="134" t="s">
        <v>4358</v>
      </c>
      <c r="B603" s="170" t="s">
        <v>2827</v>
      </c>
      <c r="C603" s="170" t="s">
        <v>3274</v>
      </c>
      <c r="D603" s="171">
        <v>0.2</v>
      </c>
      <c r="E603" s="172" t="s">
        <v>5224</v>
      </c>
    </row>
    <row r="604" spans="1:5" x14ac:dyDescent="0.25">
      <c r="A604" s="134" t="s">
        <v>3051</v>
      </c>
      <c r="B604" s="170" t="s">
        <v>2827</v>
      </c>
      <c r="C604" s="170" t="s">
        <v>3052</v>
      </c>
      <c r="D604" s="171">
        <v>14</v>
      </c>
      <c r="E604" s="172" t="s">
        <v>5222</v>
      </c>
    </row>
    <row r="605" spans="1:5" x14ac:dyDescent="0.25">
      <c r="A605" s="134" t="s">
        <v>4288</v>
      </c>
      <c r="B605" s="170" t="s">
        <v>2827</v>
      </c>
      <c r="C605" s="170" t="s">
        <v>4166</v>
      </c>
      <c r="D605" s="170" t="s">
        <v>5227</v>
      </c>
      <c r="E605" s="172" t="s">
        <v>5227</v>
      </c>
    </row>
    <row r="606" spans="1:5" x14ac:dyDescent="0.25">
      <c r="A606" s="173" t="s">
        <v>3094</v>
      </c>
      <c r="B606" s="170" t="s">
        <v>2827</v>
      </c>
      <c r="C606" s="170" t="s">
        <v>5279</v>
      </c>
      <c r="D606" s="171">
        <v>9.1999999999999993</v>
      </c>
      <c r="E606" s="172" t="s">
        <v>5222</v>
      </c>
    </row>
    <row r="607" spans="1:5" x14ac:dyDescent="0.25">
      <c r="A607" s="134" t="s">
        <v>3222</v>
      </c>
      <c r="B607" s="170" t="s">
        <v>2827</v>
      </c>
      <c r="C607" s="170" t="s">
        <v>3223</v>
      </c>
      <c r="D607" s="171">
        <v>0</v>
      </c>
      <c r="E607" s="172" t="s">
        <v>5224</v>
      </c>
    </row>
    <row r="608" spans="1:5" x14ac:dyDescent="0.25">
      <c r="A608" s="134" t="s">
        <v>3890</v>
      </c>
      <c r="B608" s="170" t="s">
        <v>2827</v>
      </c>
      <c r="C608" s="170" t="s">
        <v>3891</v>
      </c>
      <c r="D608" s="171">
        <v>0</v>
      </c>
      <c r="E608" s="172" t="s">
        <v>5224</v>
      </c>
    </row>
    <row r="609" spans="1:5" x14ac:dyDescent="0.25">
      <c r="A609" s="134" t="s">
        <v>4349</v>
      </c>
      <c r="B609" s="170" t="s">
        <v>2827</v>
      </c>
      <c r="C609" s="170" t="s">
        <v>4350</v>
      </c>
      <c r="D609" s="171">
        <v>0</v>
      </c>
      <c r="E609" s="172" t="s">
        <v>5224</v>
      </c>
    </row>
    <row r="610" spans="1:5" x14ac:dyDescent="0.25">
      <c r="A610" s="134" t="s">
        <v>3976</v>
      </c>
      <c r="B610" s="170" t="s">
        <v>2827</v>
      </c>
      <c r="C610" s="170" t="s">
        <v>3977</v>
      </c>
      <c r="D610" s="171">
        <v>0.6</v>
      </c>
      <c r="E610" s="172" t="s">
        <v>5224</v>
      </c>
    </row>
    <row r="611" spans="1:5" x14ac:dyDescent="0.25">
      <c r="A611" s="134" t="s">
        <v>3419</v>
      </c>
      <c r="B611" s="170" t="s">
        <v>2827</v>
      </c>
      <c r="C611" s="170" t="s">
        <v>3420</v>
      </c>
      <c r="D611" s="171">
        <v>7.2</v>
      </c>
      <c r="E611" s="172" t="s">
        <v>5222</v>
      </c>
    </row>
    <row r="612" spans="1:5" x14ac:dyDescent="0.25">
      <c r="A612" s="134" t="s">
        <v>4351</v>
      </c>
      <c r="B612" s="170" t="s">
        <v>2827</v>
      </c>
      <c r="C612" s="170" t="s">
        <v>4352</v>
      </c>
      <c r="D612" s="171">
        <v>0.66550146457734005</v>
      </c>
      <c r="E612" s="172" t="s">
        <v>5224</v>
      </c>
    </row>
    <row r="613" spans="1:5" x14ac:dyDescent="0.25">
      <c r="A613" s="134" t="s">
        <v>4363</v>
      </c>
      <c r="B613" s="170" t="s">
        <v>2827</v>
      </c>
      <c r="C613" s="170" t="s">
        <v>4364</v>
      </c>
      <c r="D613" s="171">
        <v>0</v>
      </c>
      <c r="E613" s="172" t="s">
        <v>5224</v>
      </c>
    </row>
    <row r="614" spans="1:5" x14ac:dyDescent="0.25">
      <c r="A614" s="134" t="s">
        <v>4338</v>
      </c>
      <c r="B614" s="170" t="s">
        <v>2827</v>
      </c>
      <c r="C614" s="170" t="s">
        <v>4339</v>
      </c>
      <c r="D614" s="171">
        <v>2.5</v>
      </c>
      <c r="E614" s="172" t="s">
        <v>5224</v>
      </c>
    </row>
    <row r="615" spans="1:5" x14ac:dyDescent="0.25">
      <c r="A615" s="134" t="s">
        <v>3303</v>
      </c>
      <c r="B615" s="170" t="s">
        <v>2827</v>
      </c>
      <c r="C615" s="170" t="s">
        <v>3304</v>
      </c>
      <c r="D615" s="171">
        <v>0.6</v>
      </c>
      <c r="E615" s="172" t="s">
        <v>5224</v>
      </c>
    </row>
    <row r="616" spans="1:5" x14ac:dyDescent="0.25">
      <c r="A616" s="134" t="s">
        <v>3268</v>
      </c>
      <c r="B616" s="170" t="s">
        <v>2827</v>
      </c>
      <c r="C616" s="170" t="s">
        <v>3269</v>
      </c>
      <c r="D616" s="171">
        <v>0</v>
      </c>
      <c r="E616" s="172" t="s">
        <v>5224</v>
      </c>
    </row>
    <row r="617" spans="1:5" x14ac:dyDescent="0.25">
      <c r="A617" s="134" t="s">
        <v>2851</v>
      </c>
      <c r="B617" s="170" t="s">
        <v>2827</v>
      </c>
      <c r="C617" s="170" t="s">
        <v>2852</v>
      </c>
      <c r="D617" s="171">
        <v>0</v>
      </c>
      <c r="E617" s="172" t="s">
        <v>5224</v>
      </c>
    </row>
    <row r="618" spans="1:5" x14ac:dyDescent="0.25">
      <c r="A618" s="134" t="s">
        <v>3361</v>
      </c>
      <c r="B618" s="170" t="s">
        <v>2827</v>
      </c>
      <c r="C618" s="170" t="s">
        <v>3362</v>
      </c>
      <c r="D618" s="171">
        <v>4.5</v>
      </c>
      <c r="E618" s="172" t="s">
        <v>5224</v>
      </c>
    </row>
    <row r="619" spans="1:5" x14ac:dyDescent="0.25">
      <c r="A619" s="134" t="s">
        <v>3860</v>
      </c>
      <c r="B619" s="170" t="s">
        <v>2827</v>
      </c>
      <c r="C619" s="170" t="s">
        <v>3861</v>
      </c>
      <c r="D619" s="171">
        <v>9</v>
      </c>
      <c r="E619" s="172" t="s">
        <v>5222</v>
      </c>
    </row>
    <row r="620" spans="1:5" x14ac:dyDescent="0.25">
      <c r="A620" s="134" t="s">
        <v>2853</v>
      </c>
      <c r="B620" s="170" t="s">
        <v>2827</v>
      </c>
      <c r="C620" s="170" t="s">
        <v>2854</v>
      </c>
      <c r="D620" s="171">
        <v>0</v>
      </c>
      <c r="E620" s="172" t="s">
        <v>5224</v>
      </c>
    </row>
    <row r="621" spans="1:5" x14ac:dyDescent="0.25">
      <c r="A621" s="134" t="s">
        <v>4207</v>
      </c>
      <c r="B621" s="170" t="s">
        <v>2827</v>
      </c>
      <c r="C621" s="170" t="s">
        <v>4208</v>
      </c>
      <c r="D621" s="171">
        <v>4.7</v>
      </c>
      <c r="E621" s="172" t="s">
        <v>5224</v>
      </c>
    </row>
    <row r="622" spans="1:5" x14ac:dyDescent="0.25">
      <c r="A622" s="134" t="s">
        <v>3713</v>
      </c>
      <c r="B622" s="170" t="s">
        <v>2827</v>
      </c>
      <c r="C622" s="170" t="s">
        <v>3714</v>
      </c>
      <c r="D622" s="171">
        <v>3.4</v>
      </c>
      <c r="E622" s="172" t="s">
        <v>5224</v>
      </c>
    </row>
    <row r="623" spans="1:5" x14ac:dyDescent="0.25">
      <c r="A623" s="134" t="s">
        <v>3307</v>
      </c>
      <c r="B623" s="170" t="s">
        <v>2827</v>
      </c>
      <c r="C623" s="170" t="s">
        <v>3308</v>
      </c>
      <c r="D623" s="170" t="s">
        <v>5227</v>
      </c>
      <c r="E623" s="172" t="s">
        <v>5227</v>
      </c>
    </row>
    <row r="624" spans="1:5" x14ac:dyDescent="0.25">
      <c r="A624" s="134" t="s">
        <v>3535</v>
      </c>
      <c r="B624" s="170" t="s">
        <v>2827</v>
      </c>
      <c r="C624" s="170" t="s">
        <v>3536</v>
      </c>
      <c r="D624" s="171">
        <v>23</v>
      </c>
      <c r="E624" s="172" t="s">
        <v>5225</v>
      </c>
    </row>
    <row r="625" spans="1:5" x14ac:dyDescent="0.25">
      <c r="A625" s="134" t="s">
        <v>4286</v>
      </c>
      <c r="B625" s="170" t="s">
        <v>2827</v>
      </c>
      <c r="C625" s="170" t="s">
        <v>4287</v>
      </c>
      <c r="D625" s="171">
        <v>1</v>
      </c>
      <c r="E625" s="172" t="s">
        <v>5224</v>
      </c>
    </row>
    <row r="626" spans="1:5" x14ac:dyDescent="0.25">
      <c r="A626" s="134" t="s">
        <v>3764</v>
      </c>
      <c r="B626" s="170" t="s">
        <v>2827</v>
      </c>
      <c r="C626" s="170" t="s">
        <v>3765</v>
      </c>
      <c r="D626" s="171">
        <v>1.6</v>
      </c>
      <c r="E626" s="172" t="s">
        <v>5224</v>
      </c>
    </row>
    <row r="627" spans="1:5" x14ac:dyDescent="0.25">
      <c r="A627" s="134" t="s">
        <v>3175</v>
      </c>
      <c r="B627" s="170" t="s">
        <v>2827</v>
      </c>
      <c r="C627" s="170" t="s">
        <v>3176</v>
      </c>
      <c r="D627" s="171">
        <v>4.5</v>
      </c>
      <c r="E627" s="172" t="s">
        <v>5224</v>
      </c>
    </row>
    <row r="628" spans="1:5" x14ac:dyDescent="0.25">
      <c r="A628" s="134" t="s">
        <v>3644</v>
      </c>
      <c r="B628" s="170" t="s">
        <v>2827</v>
      </c>
      <c r="C628" s="170" t="s">
        <v>3645</v>
      </c>
      <c r="D628" s="171">
        <v>0</v>
      </c>
      <c r="E628" s="172" t="s">
        <v>5224</v>
      </c>
    </row>
    <row r="629" spans="1:5" x14ac:dyDescent="0.25">
      <c r="A629" s="134" t="s">
        <v>3299</v>
      </c>
      <c r="B629" s="170" t="s">
        <v>2827</v>
      </c>
      <c r="C629" s="170" t="s">
        <v>3300</v>
      </c>
      <c r="D629" s="171">
        <v>24.1</v>
      </c>
      <c r="E629" s="172" t="s">
        <v>5225</v>
      </c>
    </row>
    <row r="630" spans="1:5" x14ac:dyDescent="0.25">
      <c r="A630" s="134" t="s">
        <v>3112</v>
      </c>
      <c r="B630" s="170" t="s">
        <v>2827</v>
      </c>
      <c r="C630" s="170" t="s">
        <v>3113</v>
      </c>
      <c r="D630" s="171">
        <v>5.3</v>
      </c>
      <c r="E630" s="172" t="s">
        <v>5222</v>
      </c>
    </row>
    <row r="631" spans="1:5" x14ac:dyDescent="0.25">
      <c r="A631" s="134" t="s">
        <v>4784</v>
      </c>
      <c r="B631" s="170" t="s">
        <v>2827</v>
      </c>
      <c r="C631" s="170" t="s">
        <v>4785</v>
      </c>
      <c r="D631" s="171">
        <v>0</v>
      </c>
      <c r="E631" s="172" t="s">
        <v>5224</v>
      </c>
    </row>
    <row r="632" spans="1:5" x14ac:dyDescent="0.25">
      <c r="A632" s="134" t="s">
        <v>2849</v>
      </c>
      <c r="B632" s="170" t="s">
        <v>2827</v>
      </c>
      <c r="C632" s="170" t="s">
        <v>2850</v>
      </c>
      <c r="D632" s="171">
        <v>6.1</v>
      </c>
      <c r="E632" s="172" t="s">
        <v>5222</v>
      </c>
    </row>
    <row r="633" spans="1:5" x14ac:dyDescent="0.25">
      <c r="A633" s="134" t="s">
        <v>3327</v>
      </c>
      <c r="B633" s="170" t="s">
        <v>2827</v>
      </c>
      <c r="C633" s="170" t="s">
        <v>3328</v>
      </c>
      <c r="D633" s="171">
        <v>3.7</v>
      </c>
      <c r="E633" s="172" t="s">
        <v>5224</v>
      </c>
    </row>
    <row r="634" spans="1:5" x14ac:dyDescent="0.25">
      <c r="A634" s="134" t="s">
        <v>4108</v>
      </c>
      <c r="B634" s="170" t="s">
        <v>2827</v>
      </c>
      <c r="C634" s="170" t="s">
        <v>4109</v>
      </c>
      <c r="D634" s="171">
        <v>10.6</v>
      </c>
      <c r="E634" s="172" t="s">
        <v>5222</v>
      </c>
    </row>
    <row r="635" spans="1:5" x14ac:dyDescent="0.25">
      <c r="A635" s="134" t="s">
        <v>4189</v>
      </c>
      <c r="B635" s="170" t="s">
        <v>2827</v>
      </c>
      <c r="C635" s="170" t="s">
        <v>4190</v>
      </c>
      <c r="D635" s="171">
        <v>3.8</v>
      </c>
      <c r="E635" s="172" t="s">
        <v>5224</v>
      </c>
    </row>
    <row r="636" spans="1:5" x14ac:dyDescent="0.25">
      <c r="A636" s="134" t="s">
        <v>2982</v>
      </c>
      <c r="B636" s="170" t="s">
        <v>2827</v>
      </c>
      <c r="C636" s="170" t="s">
        <v>2983</v>
      </c>
      <c r="D636" s="171">
        <v>4.8</v>
      </c>
      <c r="E636" s="172" t="s">
        <v>5224</v>
      </c>
    </row>
    <row r="637" spans="1:5" x14ac:dyDescent="0.25">
      <c r="A637" s="134" t="s">
        <v>3584</v>
      </c>
      <c r="B637" s="170" t="s">
        <v>2827</v>
      </c>
      <c r="C637" s="170" t="s">
        <v>3585</v>
      </c>
      <c r="D637" s="171">
        <v>0</v>
      </c>
      <c r="E637" s="172" t="s">
        <v>5224</v>
      </c>
    </row>
    <row r="638" spans="1:5" x14ac:dyDescent="0.25">
      <c r="A638" s="134" t="s">
        <v>3224</v>
      </c>
      <c r="B638" s="170" t="s">
        <v>2827</v>
      </c>
      <c r="C638" s="170" t="s">
        <v>3225</v>
      </c>
      <c r="D638" s="171">
        <v>0.2</v>
      </c>
      <c r="E638" s="172" t="s">
        <v>5224</v>
      </c>
    </row>
    <row r="639" spans="1:5" x14ac:dyDescent="0.25">
      <c r="A639" s="134" t="s">
        <v>4211</v>
      </c>
      <c r="B639" s="170" t="s">
        <v>2827</v>
      </c>
      <c r="C639" s="170" t="s">
        <v>4212</v>
      </c>
      <c r="D639" s="171">
        <v>2.2000000000000002</v>
      </c>
      <c r="E639" s="172" t="s">
        <v>5224</v>
      </c>
    </row>
    <row r="640" spans="1:5" x14ac:dyDescent="0.25">
      <c r="A640" s="134" t="s">
        <v>3594</v>
      </c>
      <c r="B640" s="170" t="s">
        <v>2827</v>
      </c>
      <c r="C640" s="170" t="s">
        <v>3595</v>
      </c>
      <c r="D640" s="171">
        <v>24.4</v>
      </c>
      <c r="E640" s="172" t="s">
        <v>5225</v>
      </c>
    </row>
    <row r="641" spans="1:5" x14ac:dyDescent="0.25">
      <c r="A641" s="134" t="s">
        <v>3836</v>
      </c>
      <c r="B641" s="170" t="s">
        <v>2827</v>
      </c>
      <c r="C641" s="170" t="s">
        <v>3837</v>
      </c>
      <c r="D641" s="171">
        <v>3.1</v>
      </c>
      <c r="E641" s="172" t="s">
        <v>5224</v>
      </c>
    </row>
    <row r="642" spans="1:5" x14ac:dyDescent="0.25">
      <c r="A642" s="134" t="s">
        <v>3122</v>
      </c>
      <c r="B642" s="170" t="s">
        <v>2827</v>
      </c>
      <c r="C642" s="170" t="s">
        <v>3123</v>
      </c>
      <c r="D642" s="171">
        <v>0.2</v>
      </c>
      <c r="E642" s="172" t="s">
        <v>5224</v>
      </c>
    </row>
    <row r="643" spans="1:5" x14ac:dyDescent="0.25">
      <c r="A643" s="134" t="s">
        <v>4851</v>
      </c>
      <c r="B643" s="170" t="s">
        <v>4852</v>
      </c>
      <c r="C643" s="170" t="s">
        <v>4853</v>
      </c>
      <c r="D643" s="171">
        <v>27.3</v>
      </c>
      <c r="E643" s="172" t="s">
        <v>5225</v>
      </c>
    </row>
    <row r="644" spans="1:5" x14ac:dyDescent="0.25">
      <c r="A644" s="134" t="s">
        <v>3450</v>
      </c>
      <c r="B644" s="170" t="s">
        <v>3451</v>
      </c>
      <c r="C644" s="170" t="s">
        <v>3452</v>
      </c>
      <c r="D644" s="170" t="s">
        <v>5227</v>
      </c>
      <c r="E644" s="172" t="s">
        <v>5227</v>
      </c>
    </row>
    <row r="645" spans="1:5" x14ac:dyDescent="0.25">
      <c r="A645" s="134" t="s">
        <v>3754</v>
      </c>
      <c r="B645" s="170" t="s">
        <v>3451</v>
      </c>
      <c r="C645" s="170" t="s">
        <v>3755</v>
      </c>
      <c r="D645" s="170" t="s">
        <v>5227</v>
      </c>
      <c r="E645" s="172" t="s">
        <v>5227</v>
      </c>
    </row>
    <row r="646" spans="1:5" x14ac:dyDescent="0.25">
      <c r="A646" s="134" t="s">
        <v>4916</v>
      </c>
      <c r="B646" s="170" t="s">
        <v>3451</v>
      </c>
      <c r="C646" s="170" t="s">
        <v>3947</v>
      </c>
      <c r="D646" s="170" t="s">
        <v>5227</v>
      </c>
      <c r="E646" s="172" t="s">
        <v>5227</v>
      </c>
    </row>
    <row r="647" spans="1:5" x14ac:dyDescent="0.25">
      <c r="A647" s="134" t="s">
        <v>4688</v>
      </c>
      <c r="B647" s="170" t="s">
        <v>3451</v>
      </c>
      <c r="C647" s="170" t="s">
        <v>4689</v>
      </c>
      <c r="D647" s="171">
        <v>1.7</v>
      </c>
      <c r="E647" s="172" t="s">
        <v>5224</v>
      </c>
    </row>
    <row r="648" spans="1:5" x14ac:dyDescent="0.25">
      <c r="A648" s="134" t="s">
        <v>3803</v>
      </c>
      <c r="B648" s="170" t="s">
        <v>2856</v>
      </c>
      <c r="C648" s="170" t="s">
        <v>3804</v>
      </c>
      <c r="D648" s="171">
        <v>0.6</v>
      </c>
      <c r="E648" s="172" t="s">
        <v>5224</v>
      </c>
    </row>
    <row r="649" spans="1:5" x14ac:dyDescent="0.25">
      <c r="A649" s="134" t="s">
        <v>3413</v>
      </c>
      <c r="B649" s="170" t="s">
        <v>2856</v>
      </c>
      <c r="C649" s="170" t="s">
        <v>3414</v>
      </c>
      <c r="D649" s="171">
        <v>3.6</v>
      </c>
      <c r="E649" s="172" t="s">
        <v>5224</v>
      </c>
    </row>
    <row r="650" spans="1:5" x14ac:dyDescent="0.25">
      <c r="A650" s="134" t="s">
        <v>3822</v>
      </c>
      <c r="B650" s="170" t="s">
        <v>2856</v>
      </c>
      <c r="C650" s="170" t="s">
        <v>3823</v>
      </c>
      <c r="D650" s="171">
        <v>2.5</v>
      </c>
      <c r="E650" s="172" t="s">
        <v>5224</v>
      </c>
    </row>
    <row r="651" spans="1:5" x14ac:dyDescent="0.25">
      <c r="A651" s="134" t="s">
        <v>3935</v>
      </c>
      <c r="B651" s="170" t="s">
        <v>2856</v>
      </c>
      <c r="C651" s="170" t="s">
        <v>3936</v>
      </c>
      <c r="D651" s="171">
        <v>0</v>
      </c>
      <c r="E651" s="172" t="s">
        <v>5224</v>
      </c>
    </row>
    <row r="652" spans="1:5" x14ac:dyDescent="0.25">
      <c r="A652" s="134" t="s">
        <v>3435</v>
      </c>
      <c r="B652" s="170" t="s">
        <v>2856</v>
      </c>
      <c r="C652" s="170" t="s">
        <v>3436</v>
      </c>
      <c r="D652" s="171">
        <v>0.8</v>
      </c>
      <c r="E652" s="172" t="s">
        <v>5224</v>
      </c>
    </row>
    <row r="653" spans="1:5" x14ac:dyDescent="0.25">
      <c r="A653" s="134" t="s">
        <v>3543</v>
      </c>
      <c r="B653" s="170" t="s">
        <v>2856</v>
      </c>
      <c r="C653" s="170" t="s">
        <v>3544</v>
      </c>
      <c r="D653" s="171">
        <v>0</v>
      </c>
      <c r="E653" s="172" t="s">
        <v>5224</v>
      </c>
    </row>
    <row r="654" spans="1:5" x14ac:dyDescent="0.25">
      <c r="A654" s="134" t="s">
        <v>3731</v>
      </c>
      <c r="B654" s="170" t="s">
        <v>2856</v>
      </c>
      <c r="C654" s="170" t="s">
        <v>3732</v>
      </c>
      <c r="D654" s="171">
        <v>0</v>
      </c>
      <c r="E654" s="172" t="s">
        <v>5224</v>
      </c>
    </row>
    <row r="655" spans="1:5" x14ac:dyDescent="0.25">
      <c r="A655" s="134" t="s">
        <v>3600</v>
      </c>
      <c r="B655" s="170" t="s">
        <v>2856</v>
      </c>
      <c r="C655" s="170" t="s">
        <v>3601</v>
      </c>
      <c r="D655" s="171">
        <v>2.2000000000000002</v>
      </c>
      <c r="E655" s="172" t="s">
        <v>5224</v>
      </c>
    </row>
    <row r="656" spans="1:5" x14ac:dyDescent="0.25">
      <c r="A656" s="134" t="s">
        <v>3403</v>
      </c>
      <c r="B656" s="170" t="s">
        <v>2856</v>
      </c>
      <c r="C656" s="170" t="s">
        <v>3404</v>
      </c>
      <c r="D656" s="171">
        <v>0.3</v>
      </c>
      <c r="E656" s="172" t="s">
        <v>5224</v>
      </c>
    </row>
    <row r="657" spans="1:5" x14ac:dyDescent="0.25">
      <c r="A657" s="134" t="s">
        <v>4326</v>
      </c>
      <c r="B657" s="170" t="s">
        <v>2856</v>
      </c>
      <c r="C657" s="170" t="s">
        <v>4327</v>
      </c>
      <c r="D657" s="171">
        <v>0</v>
      </c>
      <c r="E657" s="172" t="s">
        <v>5224</v>
      </c>
    </row>
    <row r="658" spans="1:5" x14ac:dyDescent="0.25">
      <c r="A658" s="134" t="s">
        <v>3801</v>
      </c>
      <c r="B658" s="170" t="s">
        <v>2856</v>
      </c>
      <c r="C658" s="170" t="s">
        <v>3802</v>
      </c>
      <c r="D658" s="171">
        <v>0.2</v>
      </c>
      <c r="E658" s="172" t="s">
        <v>5224</v>
      </c>
    </row>
    <row r="659" spans="1:5" x14ac:dyDescent="0.25">
      <c r="A659" s="134" t="s">
        <v>3956</v>
      </c>
      <c r="B659" s="170" t="s">
        <v>2856</v>
      </c>
      <c r="C659" s="170" t="s">
        <v>3957</v>
      </c>
      <c r="D659" s="171">
        <v>0</v>
      </c>
      <c r="E659" s="172" t="s">
        <v>5224</v>
      </c>
    </row>
    <row r="660" spans="1:5" x14ac:dyDescent="0.25">
      <c r="A660" s="134" t="s">
        <v>3752</v>
      </c>
      <c r="B660" s="170" t="s">
        <v>2856</v>
      </c>
      <c r="C660" s="170" t="s">
        <v>3753</v>
      </c>
      <c r="D660" s="171">
        <v>8.3000000000000007</v>
      </c>
      <c r="E660" s="172" t="s">
        <v>5222</v>
      </c>
    </row>
    <row r="661" spans="1:5" x14ac:dyDescent="0.25">
      <c r="A661" s="134" t="s">
        <v>3826</v>
      </c>
      <c r="B661" s="170" t="s">
        <v>2856</v>
      </c>
      <c r="C661" s="170" t="s">
        <v>3827</v>
      </c>
      <c r="D661" s="171">
        <v>0</v>
      </c>
      <c r="E661" s="172" t="s">
        <v>5224</v>
      </c>
    </row>
    <row r="662" spans="1:5" x14ac:dyDescent="0.25">
      <c r="A662" s="134" t="s">
        <v>4289</v>
      </c>
      <c r="B662" s="170" t="s">
        <v>2856</v>
      </c>
      <c r="C662" s="170" t="s">
        <v>4290</v>
      </c>
      <c r="D662" s="171">
        <v>0</v>
      </c>
      <c r="E662" s="172" t="s">
        <v>5224</v>
      </c>
    </row>
    <row r="663" spans="1:5" x14ac:dyDescent="0.25">
      <c r="A663" s="134" t="s">
        <v>3774</v>
      </c>
      <c r="B663" s="170" t="s">
        <v>2856</v>
      </c>
      <c r="C663" s="170" t="s">
        <v>3775</v>
      </c>
      <c r="D663" s="171">
        <v>0</v>
      </c>
      <c r="E663" s="172" t="s">
        <v>5224</v>
      </c>
    </row>
    <row r="664" spans="1:5" x14ac:dyDescent="0.25">
      <c r="A664" s="134" t="s">
        <v>3120</v>
      </c>
      <c r="B664" s="170" t="s">
        <v>2856</v>
      </c>
      <c r="C664" s="170" t="s">
        <v>3121</v>
      </c>
      <c r="D664" s="171">
        <v>0</v>
      </c>
      <c r="E664" s="172" t="s">
        <v>5224</v>
      </c>
    </row>
    <row r="665" spans="1:5" x14ac:dyDescent="0.25">
      <c r="A665" s="134" t="s">
        <v>3602</v>
      </c>
      <c r="B665" s="170" t="s">
        <v>2856</v>
      </c>
      <c r="C665" s="170" t="s">
        <v>3603</v>
      </c>
      <c r="D665" s="171">
        <v>0.6</v>
      </c>
      <c r="E665" s="172" t="s">
        <v>5224</v>
      </c>
    </row>
    <row r="666" spans="1:5" x14ac:dyDescent="0.25">
      <c r="A666" s="134" t="s">
        <v>4407</v>
      </c>
      <c r="B666" s="170" t="s">
        <v>2856</v>
      </c>
      <c r="C666" s="170" t="s">
        <v>4408</v>
      </c>
      <c r="D666" s="171">
        <v>0</v>
      </c>
      <c r="E666" s="172" t="s">
        <v>5224</v>
      </c>
    </row>
    <row r="667" spans="1:5" x14ac:dyDescent="0.25">
      <c r="A667" s="134" t="s">
        <v>3061</v>
      </c>
      <c r="B667" s="170" t="s">
        <v>2856</v>
      </c>
      <c r="C667" s="170" t="s">
        <v>3062</v>
      </c>
      <c r="D667" s="171">
        <v>0</v>
      </c>
      <c r="E667" s="172" t="s">
        <v>5224</v>
      </c>
    </row>
    <row r="668" spans="1:5" x14ac:dyDescent="0.25">
      <c r="A668" s="134" t="s">
        <v>3604</v>
      </c>
      <c r="B668" s="170" t="s">
        <v>2856</v>
      </c>
      <c r="C668" s="170" t="s">
        <v>3605</v>
      </c>
      <c r="D668" s="171">
        <v>0</v>
      </c>
      <c r="E668" s="172" t="s">
        <v>5224</v>
      </c>
    </row>
    <row r="669" spans="1:5" x14ac:dyDescent="0.25">
      <c r="A669" s="134" t="s">
        <v>2934</v>
      </c>
      <c r="B669" s="170" t="s">
        <v>2856</v>
      </c>
      <c r="C669" s="170" t="s">
        <v>2935</v>
      </c>
      <c r="D669" s="171">
        <v>3.9</v>
      </c>
      <c r="E669" s="172" t="s">
        <v>5224</v>
      </c>
    </row>
    <row r="670" spans="1:5" x14ac:dyDescent="0.25">
      <c r="A670" s="134" t="s">
        <v>4336</v>
      </c>
      <c r="B670" s="170" t="s">
        <v>2856</v>
      </c>
      <c r="C670" s="170" t="s">
        <v>4337</v>
      </c>
      <c r="D670" s="171">
        <v>0.7</v>
      </c>
      <c r="E670" s="172" t="s">
        <v>5224</v>
      </c>
    </row>
    <row r="671" spans="1:5" x14ac:dyDescent="0.25">
      <c r="A671" s="134" t="s">
        <v>3415</v>
      </c>
      <c r="B671" s="170" t="s">
        <v>2856</v>
      </c>
      <c r="C671" s="170" t="s">
        <v>3416</v>
      </c>
      <c r="D671" s="171">
        <v>0.7</v>
      </c>
      <c r="E671" s="172" t="s">
        <v>5224</v>
      </c>
    </row>
    <row r="672" spans="1:5" x14ac:dyDescent="0.25">
      <c r="A672" s="134" t="s">
        <v>4525</v>
      </c>
      <c r="B672" s="170" t="s">
        <v>2856</v>
      </c>
      <c r="C672" s="170" t="s">
        <v>4526</v>
      </c>
      <c r="D672" s="171">
        <v>0</v>
      </c>
      <c r="E672" s="172" t="s">
        <v>5224</v>
      </c>
    </row>
    <row r="673" spans="1:5" x14ac:dyDescent="0.25">
      <c r="A673" s="134" t="s">
        <v>2855</v>
      </c>
      <c r="B673" s="170" t="s">
        <v>2856</v>
      </c>
      <c r="C673" s="170" t="s">
        <v>2857</v>
      </c>
      <c r="D673" s="171">
        <v>0.1</v>
      </c>
      <c r="E673" s="172" t="s">
        <v>5224</v>
      </c>
    </row>
    <row r="674" spans="1:5" x14ac:dyDescent="0.25">
      <c r="A674" s="134" t="s">
        <v>3778</v>
      </c>
      <c r="B674" s="170" t="s">
        <v>2856</v>
      </c>
      <c r="C674" s="170" t="s">
        <v>3779</v>
      </c>
      <c r="D674" s="171">
        <v>9.5</v>
      </c>
      <c r="E674" s="172" t="s">
        <v>5222</v>
      </c>
    </row>
    <row r="675" spans="1:5" x14ac:dyDescent="0.25">
      <c r="A675" s="134" t="s">
        <v>2986</v>
      </c>
      <c r="B675" s="170" t="s">
        <v>2856</v>
      </c>
      <c r="C675" s="170" t="s">
        <v>2987</v>
      </c>
      <c r="D675" s="171">
        <v>0</v>
      </c>
      <c r="E675" s="172" t="s">
        <v>5224</v>
      </c>
    </row>
    <row r="676" spans="1:5" x14ac:dyDescent="0.25">
      <c r="A676" s="134" t="s">
        <v>4562</v>
      </c>
      <c r="B676" s="170" t="s">
        <v>2856</v>
      </c>
      <c r="C676" s="170" t="s">
        <v>3071</v>
      </c>
      <c r="D676" s="171">
        <v>0</v>
      </c>
      <c r="E676" s="172" t="s">
        <v>5224</v>
      </c>
    </row>
    <row r="677" spans="1:5" x14ac:dyDescent="0.25">
      <c r="A677" s="134" t="s">
        <v>4119</v>
      </c>
      <c r="B677" s="170" t="s">
        <v>2856</v>
      </c>
      <c r="C677" s="170" t="s">
        <v>4120</v>
      </c>
      <c r="D677" s="171">
        <v>1.9</v>
      </c>
      <c r="E677" s="172" t="s">
        <v>5224</v>
      </c>
    </row>
    <row r="678" spans="1:5" x14ac:dyDescent="0.25">
      <c r="A678" s="134" t="s">
        <v>3606</v>
      </c>
      <c r="B678" s="170" t="s">
        <v>2856</v>
      </c>
      <c r="C678" s="170" t="s">
        <v>3607</v>
      </c>
      <c r="D678" s="171">
        <v>0</v>
      </c>
      <c r="E678" s="172" t="s">
        <v>5224</v>
      </c>
    </row>
    <row r="679" spans="1:5" x14ac:dyDescent="0.25">
      <c r="A679" s="134" t="s">
        <v>4029</v>
      </c>
      <c r="B679" s="170" t="s">
        <v>2856</v>
      </c>
      <c r="C679" s="170" t="s">
        <v>4030</v>
      </c>
      <c r="D679" s="171">
        <v>0</v>
      </c>
      <c r="E679" s="172" t="s">
        <v>5224</v>
      </c>
    </row>
    <row r="680" spans="1:5" x14ac:dyDescent="0.25">
      <c r="A680" s="134" t="s">
        <v>3738</v>
      </c>
      <c r="B680" s="170" t="s">
        <v>2856</v>
      </c>
      <c r="C680" s="170" t="s">
        <v>3739</v>
      </c>
      <c r="D680" s="171">
        <v>3.6</v>
      </c>
      <c r="E680" s="172" t="s">
        <v>5224</v>
      </c>
    </row>
    <row r="681" spans="1:5" x14ac:dyDescent="0.25">
      <c r="A681" s="134" t="s">
        <v>3964</v>
      </c>
      <c r="B681" s="170" t="s">
        <v>2856</v>
      </c>
      <c r="C681" s="170" t="s">
        <v>3965</v>
      </c>
      <c r="D681" s="171">
        <v>2.6</v>
      </c>
      <c r="E681" s="172" t="s">
        <v>5224</v>
      </c>
    </row>
    <row r="682" spans="1:5" x14ac:dyDescent="0.25">
      <c r="A682" s="134" t="s">
        <v>3952</v>
      </c>
      <c r="B682" s="170" t="s">
        <v>2856</v>
      </c>
      <c r="C682" s="170" t="s">
        <v>3953</v>
      </c>
      <c r="D682" s="171">
        <v>0</v>
      </c>
      <c r="E682" s="172" t="s">
        <v>5224</v>
      </c>
    </row>
    <row r="683" spans="1:5" x14ac:dyDescent="0.25">
      <c r="A683" s="134" t="s">
        <v>4050</v>
      </c>
      <c r="B683" s="170" t="s">
        <v>2856</v>
      </c>
      <c r="C683" s="170" t="s">
        <v>4051</v>
      </c>
      <c r="D683" s="171">
        <v>4.5999999999999996</v>
      </c>
      <c r="E683" s="172" t="s">
        <v>5224</v>
      </c>
    </row>
    <row r="684" spans="1:5" x14ac:dyDescent="0.25">
      <c r="A684" s="134" t="s">
        <v>3784</v>
      </c>
      <c r="B684" s="170" t="s">
        <v>2856</v>
      </c>
      <c r="C684" s="170" t="s">
        <v>3785</v>
      </c>
      <c r="D684" s="171">
        <v>2.7</v>
      </c>
      <c r="E684" s="172" t="s">
        <v>5224</v>
      </c>
    </row>
    <row r="685" spans="1:5" x14ac:dyDescent="0.25">
      <c r="A685" s="134" t="s">
        <v>4875</v>
      </c>
      <c r="B685" s="170" t="s">
        <v>3572</v>
      </c>
      <c r="C685" s="170" t="s">
        <v>3491</v>
      </c>
      <c r="D685" s="171">
        <v>14.2</v>
      </c>
      <c r="E685" s="172" t="s">
        <v>5225</v>
      </c>
    </row>
    <row r="686" spans="1:5" x14ac:dyDescent="0.25">
      <c r="A686" s="134" t="s">
        <v>4603</v>
      </c>
      <c r="B686" s="170" t="s">
        <v>3572</v>
      </c>
      <c r="C686" s="170" t="s">
        <v>4604</v>
      </c>
      <c r="D686" s="171">
        <v>6.5769900265844896</v>
      </c>
      <c r="E686" s="172" t="s">
        <v>5222</v>
      </c>
    </row>
    <row r="687" spans="1:5" x14ac:dyDescent="0.25">
      <c r="A687" s="134" t="s">
        <v>4961</v>
      </c>
      <c r="B687" s="170" t="s">
        <v>3572</v>
      </c>
      <c r="C687" s="170" t="s">
        <v>4962</v>
      </c>
      <c r="D687" s="171">
        <v>75.599999999999994</v>
      </c>
      <c r="E687" s="172" t="s">
        <v>5223</v>
      </c>
    </row>
    <row r="688" spans="1:5" x14ac:dyDescent="0.25">
      <c r="A688" s="134" t="s">
        <v>4642</v>
      </c>
      <c r="B688" s="170" t="s">
        <v>3572</v>
      </c>
      <c r="C688" s="170" t="s">
        <v>4643</v>
      </c>
      <c r="D688" s="171">
        <v>1.03501980475793</v>
      </c>
      <c r="E688" s="172" t="s">
        <v>5224</v>
      </c>
    </row>
    <row r="689" spans="1:5" x14ac:dyDescent="0.25">
      <c r="A689" s="134" t="s">
        <v>5074</v>
      </c>
      <c r="B689" s="170" t="s">
        <v>3572</v>
      </c>
      <c r="C689" s="170" t="s">
        <v>5075</v>
      </c>
      <c r="D689" s="171">
        <v>42.065818174848097</v>
      </c>
      <c r="E689" s="172" t="s">
        <v>5223</v>
      </c>
    </row>
    <row r="690" spans="1:5" x14ac:dyDescent="0.25">
      <c r="A690" s="134" t="s">
        <v>4377</v>
      </c>
      <c r="B690" s="170" t="s">
        <v>3572</v>
      </c>
      <c r="C690" s="170" t="s">
        <v>4378</v>
      </c>
      <c r="D690" s="171">
        <v>16.7</v>
      </c>
      <c r="E690" s="172" t="s">
        <v>5225</v>
      </c>
    </row>
    <row r="691" spans="1:5" x14ac:dyDescent="0.25">
      <c r="A691" s="134" t="s">
        <v>5076</v>
      </c>
      <c r="B691" s="170" t="s">
        <v>3572</v>
      </c>
      <c r="C691" s="170" t="s">
        <v>5077</v>
      </c>
      <c r="D691" s="171">
        <v>9.4433338090481005</v>
      </c>
      <c r="E691" s="172" t="s">
        <v>5222</v>
      </c>
    </row>
    <row r="692" spans="1:5" x14ac:dyDescent="0.25">
      <c r="A692" s="134" t="s">
        <v>3571</v>
      </c>
      <c r="B692" s="170" t="s">
        <v>3572</v>
      </c>
      <c r="C692" s="170" t="s">
        <v>3573</v>
      </c>
      <c r="D692" s="171">
        <v>26.9</v>
      </c>
      <c r="E692" s="172" t="s">
        <v>5225</v>
      </c>
    </row>
    <row r="693" spans="1:5" x14ac:dyDescent="0.25">
      <c r="A693" s="134" t="s">
        <v>4685</v>
      </c>
      <c r="B693" s="170" t="s">
        <v>3572</v>
      </c>
      <c r="C693" s="170" t="s">
        <v>4686</v>
      </c>
      <c r="D693" s="171">
        <v>16.100000000000001</v>
      </c>
      <c r="E693" s="172" t="s">
        <v>5225</v>
      </c>
    </row>
    <row r="694" spans="1:5" x14ac:dyDescent="0.25">
      <c r="A694" s="134" t="s">
        <v>4917</v>
      </c>
      <c r="B694" s="170" t="s">
        <v>3572</v>
      </c>
      <c r="C694" s="170" t="s">
        <v>4918</v>
      </c>
      <c r="D694" s="171">
        <v>5.9</v>
      </c>
      <c r="E694" s="172" t="s">
        <v>5222</v>
      </c>
    </row>
    <row r="695" spans="1:5" x14ac:dyDescent="0.25">
      <c r="A695" s="134" t="s">
        <v>4812</v>
      </c>
      <c r="B695" s="170" t="s">
        <v>3572</v>
      </c>
      <c r="C695" s="170" t="s">
        <v>4813</v>
      </c>
      <c r="D695" s="171">
        <v>7.2</v>
      </c>
      <c r="E695" s="172" t="s">
        <v>5222</v>
      </c>
    </row>
    <row r="696" spans="1:5" x14ac:dyDescent="0.25">
      <c r="A696" s="134" t="s">
        <v>5078</v>
      </c>
      <c r="B696" s="170" t="s">
        <v>3572</v>
      </c>
      <c r="C696" s="170" t="s">
        <v>5079</v>
      </c>
      <c r="D696" s="171">
        <v>2.6667136883239002</v>
      </c>
      <c r="E696" s="172" t="s">
        <v>5224</v>
      </c>
    </row>
    <row r="697" spans="1:5" x14ac:dyDescent="0.25">
      <c r="A697" s="134" t="s">
        <v>4025</v>
      </c>
      <c r="B697" s="170" t="s">
        <v>3572</v>
      </c>
      <c r="C697" s="170" t="s">
        <v>4026</v>
      </c>
      <c r="D697" s="171">
        <v>9.3000000000000007</v>
      </c>
      <c r="E697" s="172" t="s">
        <v>5222</v>
      </c>
    </row>
    <row r="698" spans="1:5" x14ac:dyDescent="0.25">
      <c r="A698" s="134" t="s">
        <v>4859</v>
      </c>
      <c r="B698" s="170" t="s">
        <v>3572</v>
      </c>
      <c r="C698" s="170" t="s">
        <v>4860</v>
      </c>
      <c r="D698" s="171">
        <v>18.600000000000001</v>
      </c>
      <c r="E698" s="172" t="s">
        <v>5225</v>
      </c>
    </row>
    <row r="699" spans="1:5" x14ac:dyDescent="0.25">
      <c r="A699" s="134" t="s">
        <v>5080</v>
      </c>
      <c r="B699" s="170" t="s">
        <v>3572</v>
      </c>
      <c r="C699" s="170" t="s">
        <v>3487</v>
      </c>
      <c r="D699" s="171">
        <v>4.26821800054286</v>
      </c>
      <c r="E699" s="172" t="s">
        <v>5224</v>
      </c>
    </row>
    <row r="700" spans="1:5" x14ac:dyDescent="0.25">
      <c r="A700" s="134" t="s">
        <v>3523</v>
      </c>
      <c r="B700" s="170" t="s">
        <v>2859</v>
      </c>
      <c r="C700" s="170" t="s">
        <v>3524</v>
      </c>
      <c r="D700" s="171">
        <v>15.7</v>
      </c>
      <c r="E700" s="172" t="s">
        <v>5225</v>
      </c>
    </row>
    <row r="701" spans="1:5" x14ac:dyDescent="0.25">
      <c r="A701" s="134" t="s">
        <v>4611</v>
      </c>
      <c r="B701" s="170" t="s">
        <v>2859</v>
      </c>
      <c r="C701" s="170" t="s">
        <v>4612</v>
      </c>
      <c r="D701" s="171">
        <v>11.4</v>
      </c>
      <c r="E701" s="172" t="s">
        <v>5222</v>
      </c>
    </row>
    <row r="702" spans="1:5" x14ac:dyDescent="0.25">
      <c r="A702" s="134" t="s">
        <v>4436</v>
      </c>
      <c r="B702" s="170" t="s">
        <v>2859</v>
      </c>
      <c r="C702" s="170" t="s">
        <v>4437</v>
      </c>
      <c r="D702" s="171">
        <v>29.1</v>
      </c>
      <c r="E702" s="172" t="s">
        <v>5225</v>
      </c>
    </row>
    <row r="703" spans="1:5" x14ac:dyDescent="0.25">
      <c r="A703" s="173" t="s">
        <v>4923</v>
      </c>
      <c r="B703" s="170" t="s">
        <v>2859</v>
      </c>
      <c r="C703" s="170" t="s">
        <v>5280</v>
      </c>
      <c r="D703" s="171">
        <v>36.9</v>
      </c>
      <c r="E703" s="172" t="s">
        <v>5223</v>
      </c>
    </row>
    <row r="704" spans="1:5" x14ac:dyDescent="0.25">
      <c r="A704" s="134" t="s">
        <v>3547</v>
      </c>
      <c r="B704" s="170" t="s">
        <v>2859</v>
      </c>
      <c r="C704" s="170" t="s">
        <v>5281</v>
      </c>
      <c r="D704" s="171">
        <v>1.9</v>
      </c>
      <c r="E704" s="172" t="s">
        <v>5224</v>
      </c>
    </row>
    <row r="705" spans="1:5" x14ac:dyDescent="0.25">
      <c r="A705" s="134" t="s">
        <v>3407</v>
      </c>
      <c r="B705" s="170" t="s">
        <v>2859</v>
      </c>
      <c r="C705" s="170" t="s">
        <v>3408</v>
      </c>
      <c r="D705" s="171">
        <v>14.4</v>
      </c>
      <c r="E705" s="172" t="s">
        <v>5225</v>
      </c>
    </row>
    <row r="706" spans="1:5" x14ac:dyDescent="0.25">
      <c r="A706" s="134" t="s">
        <v>3510</v>
      </c>
      <c r="B706" s="170" t="s">
        <v>2859</v>
      </c>
      <c r="C706" s="170" t="s">
        <v>3203</v>
      </c>
      <c r="D706" s="171">
        <v>18.8</v>
      </c>
      <c r="E706" s="172" t="s">
        <v>5225</v>
      </c>
    </row>
    <row r="707" spans="1:5" x14ac:dyDescent="0.25">
      <c r="A707" s="134" t="s">
        <v>2858</v>
      </c>
      <c r="B707" s="170" t="s">
        <v>2859</v>
      </c>
      <c r="C707" s="170" t="s">
        <v>2860</v>
      </c>
      <c r="D707" s="171">
        <v>12.5</v>
      </c>
      <c r="E707" s="172" t="s">
        <v>5222</v>
      </c>
    </row>
    <row r="708" spans="1:5" x14ac:dyDescent="0.25">
      <c r="A708" s="134" t="s">
        <v>4943</v>
      </c>
      <c r="B708" s="170" t="s">
        <v>2859</v>
      </c>
      <c r="C708" s="170" t="s">
        <v>5107</v>
      </c>
      <c r="D708" s="171">
        <v>46.9</v>
      </c>
      <c r="E708" s="172" t="s">
        <v>5223</v>
      </c>
    </row>
    <row r="709" spans="1:5" x14ac:dyDescent="0.25">
      <c r="A709" s="134" t="s">
        <v>4478</v>
      </c>
      <c r="B709" s="170" t="s">
        <v>2859</v>
      </c>
      <c r="C709" s="170" t="s">
        <v>4479</v>
      </c>
      <c r="D709" s="171">
        <v>16</v>
      </c>
      <c r="E709" s="172" t="s">
        <v>5225</v>
      </c>
    </row>
    <row r="710" spans="1:5" x14ac:dyDescent="0.25">
      <c r="A710" s="134" t="s">
        <v>4876</v>
      </c>
      <c r="B710" s="170" t="s">
        <v>2859</v>
      </c>
      <c r="C710" s="170" t="s">
        <v>4877</v>
      </c>
      <c r="D710" s="171">
        <v>12.2</v>
      </c>
      <c r="E710" s="172" t="s">
        <v>5222</v>
      </c>
    </row>
    <row r="711" spans="1:5" x14ac:dyDescent="0.25">
      <c r="A711" s="134" t="s">
        <v>3651</v>
      </c>
      <c r="B711" s="170" t="s">
        <v>2859</v>
      </c>
      <c r="C711" s="170" t="s">
        <v>3652</v>
      </c>
      <c r="D711" s="171">
        <v>58.8</v>
      </c>
      <c r="E711" s="172" t="s">
        <v>5223</v>
      </c>
    </row>
    <row r="712" spans="1:5" x14ac:dyDescent="0.25">
      <c r="A712" s="134" t="s">
        <v>4224</v>
      </c>
      <c r="B712" s="170" t="s">
        <v>2859</v>
      </c>
      <c r="C712" s="170" t="s">
        <v>4225</v>
      </c>
      <c r="D712" s="171">
        <v>36.4</v>
      </c>
      <c r="E712" s="172" t="s">
        <v>5223</v>
      </c>
    </row>
    <row r="713" spans="1:5" x14ac:dyDescent="0.25">
      <c r="A713" s="134" t="s">
        <v>3291</v>
      </c>
      <c r="B713" s="170" t="s">
        <v>2859</v>
      </c>
      <c r="C713" s="170" t="s">
        <v>3292</v>
      </c>
      <c r="D713" s="171">
        <v>34</v>
      </c>
      <c r="E713" s="172" t="s">
        <v>5225</v>
      </c>
    </row>
    <row r="714" spans="1:5" x14ac:dyDescent="0.25">
      <c r="A714" s="134" t="s">
        <v>3494</v>
      </c>
      <c r="B714" s="170" t="s">
        <v>2859</v>
      </c>
      <c r="C714" s="170" t="s">
        <v>5145</v>
      </c>
      <c r="D714" s="171">
        <v>32.4</v>
      </c>
      <c r="E714" s="172" t="s">
        <v>5225</v>
      </c>
    </row>
    <row r="715" spans="1:5" x14ac:dyDescent="0.25">
      <c r="A715" s="134" t="s">
        <v>4843</v>
      </c>
      <c r="B715" s="170" t="s">
        <v>2859</v>
      </c>
      <c r="C715" s="170" t="s">
        <v>4844</v>
      </c>
      <c r="D715" s="171">
        <v>12.1</v>
      </c>
      <c r="E715" s="172" t="s">
        <v>5222</v>
      </c>
    </row>
    <row r="716" spans="1:5" x14ac:dyDescent="0.25">
      <c r="A716" s="134" t="s">
        <v>4845</v>
      </c>
      <c r="B716" s="170" t="s">
        <v>2859</v>
      </c>
      <c r="C716" s="170" t="s">
        <v>4846</v>
      </c>
      <c r="D716" s="171">
        <v>7.7</v>
      </c>
      <c r="E716" s="172" t="s">
        <v>5222</v>
      </c>
    </row>
    <row r="717" spans="1:5" x14ac:dyDescent="0.25">
      <c r="A717" s="134" t="s">
        <v>4963</v>
      </c>
      <c r="B717" s="170" t="s">
        <v>2859</v>
      </c>
      <c r="C717" s="170" t="s">
        <v>4964</v>
      </c>
      <c r="D717" s="171">
        <v>37.700000000000003</v>
      </c>
      <c r="E717" s="172" t="s">
        <v>5223</v>
      </c>
    </row>
    <row r="718" spans="1:5" x14ac:dyDescent="0.25">
      <c r="A718" s="134" t="s">
        <v>4929</v>
      </c>
      <c r="B718" s="170" t="s">
        <v>2859</v>
      </c>
      <c r="C718" s="170" t="s">
        <v>4930</v>
      </c>
      <c r="D718" s="171">
        <v>37.299999999999997</v>
      </c>
      <c r="E718" s="172" t="s">
        <v>5223</v>
      </c>
    </row>
    <row r="719" spans="1:5" x14ac:dyDescent="0.25">
      <c r="A719" s="134" t="s">
        <v>3506</v>
      </c>
      <c r="B719" s="170" t="s">
        <v>2859</v>
      </c>
      <c r="C719" s="170" t="s">
        <v>3507</v>
      </c>
      <c r="D719" s="171">
        <v>23.5</v>
      </c>
      <c r="E719" s="172" t="s">
        <v>5225</v>
      </c>
    </row>
    <row r="720" spans="1:5" x14ac:dyDescent="0.25">
      <c r="A720" s="134" t="s">
        <v>4945</v>
      </c>
      <c r="B720" s="170" t="s">
        <v>2859</v>
      </c>
      <c r="C720" s="170" t="s">
        <v>4624</v>
      </c>
      <c r="D720" s="171">
        <v>16.2</v>
      </c>
      <c r="E720" s="172" t="s">
        <v>5225</v>
      </c>
    </row>
    <row r="721" spans="1:5" x14ac:dyDescent="0.25">
      <c r="A721" s="134" t="s">
        <v>4921</v>
      </c>
      <c r="B721" s="170" t="s">
        <v>2859</v>
      </c>
      <c r="C721" s="170" t="s">
        <v>4922</v>
      </c>
      <c r="D721" s="171">
        <v>15.8</v>
      </c>
      <c r="E721" s="172" t="s">
        <v>5225</v>
      </c>
    </row>
    <row r="722" spans="1:5" x14ac:dyDescent="0.25">
      <c r="A722" s="134" t="s">
        <v>3504</v>
      </c>
      <c r="B722" s="170" t="s">
        <v>2859</v>
      </c>
      <c r="C722" s="170" t="s">
        <v>3505</v>
      </c>
      <c r="D722" s="171">
        <v>21.2</v>
      </c>
      <c r="E722" s="172" t="s">
        <v>5225</v>
      </c>
    </row>
    <row r="723" spans="1:5" x14ac:dyDescent="0.25">
      <c r="A723" s="134" t="s">
        <v>3492</v>
      </c>
      <c r="B723" s="170" t="s">
        <v>2859</v>
      </c>
      <c r="C723" s="170" t="s">
        <v>3493</v>
      </c>
      <c r="D723" s="171">
        <v>42.5</v>
      </c>
      <c r="E723" s="172" t="s">
        <v>5223</v>
      </c>
    </row>
    <row r="724" spans="1:5" x14ac:dyDescent="0.25">
      <c r="A724" s="134" t="s">
        <v>4197</v>
      </c>
      <c r="B724" s="170" t="s">
        <v>2859</v>
      </c>
      <c r="C724" s="170" t="s">
        <v>4198</v>
      </c>
      <c r="D724" s="171">
        <v>56.0818181818182</v>
      </c>
      <c r="E724" s="172" t="s">
        <v>5223</v>
      </c>
    </row>
    <row r="725" spans="1:5" x14ac:dyDescent="0.25">
      <c r="A725" s="134" t="s">
        <v>4438</v>
      </c>
      <c r="B725" s="170" t="s">
        <v>2859</v>
      </c>
      <c r="C725" s="170" t="s">
        <v>4439</v>
      </c>
      <c r="D725" s="171">
        <v>7.9</v>
      </c>
      <c r="E725" s="172" t="s">
        <v>5222</v>
      </c>
    </row>
    <row r="726" spans="1:5" x14ac:dyDescent="0.25">
      <c r="A726" s="134" t="s">
        <v>4931</v>
      </c>
      <c r="B726" s="170" t="s">
        <v>2859</v>
      </c>
      <c r="C726" s="170" t="s">
        <v>4932</v>
      </c>
      <c r="D726" s="171">
        <v>19.899999999999999</v>
      </c>
      <c r="E726" s="172" t="s">
        <v>5225</v>
      </c>
    </row>
    <row r="727" spans="1:5" x14ac:dyDescent="0.25">
      <c r="A727" s="134" t="s">
        <v>4847</v>
      </c>
      <c r="B727" s="170" t="s">
        <v>2859</v>
      </c>
      <c r="C727" s="170" t="s">
        <v>4848</v>
      </c>
      <c r="D727" s="171">
        <v>7</v>
      </c>
      <c r="E727" s="172" t="s">
        <v>5222</v>
      </c>
    </row>
    <row r="728" spans="1:5" x14ac:dyDescent="0.25">
      <c r="A728" s="134" t="s">
        <v>3537</v>
      </c>
      <c r="B728" s="170" t="s">
        <v>2859</v>
      </c>
      <c r="C728" s="170" t="s">
        <v>5282</v>
      </c>
      <c r="D728" s="170" t="s">
        <v>5227</v>
      </c>
      <c r="E728" s="172" t="s">
        <v>5227</v>
      </c>
    </row>
    <row r="729" spans="1:5" x14ac:dyDescent="0.25">
      <c r="A729" s="134" t="s">
        <v>4415</v>
      </c>
      <c r="B729" s="170" t="s">
        <v>2859</v>
      </c>
      <c r="C729" s="170" t="s">
        <v>4416</v>
      </c>
      <c r="D729" s="171">
        <v>5.2</v>
      </c>
      <c r="E729" s="172" t="s">
        <v>5222</v>
      </c>
    </row>
    <row r="730" spans="1:5" x14ac:dyDescent="0.25">
      <c r="A730" s="134" t="s">
        <v>3228</v>
      </c>
      <c r="B730" s="170" t="s">
        <v>2862</v>
      </c>
      <c r="C730" s="170" t="s">
        <v>3229</v>
      </c>
      <c r="D730" s="171">
        <v>1.4</v>
      </c>
      <c r="E730" s="172" t="s">
        <v>5224</v>
      </c>
    </row>
    <row r="731" spans="1:5" x14ac:dyDescent="0.25">
      <c r="A731" s="134" t="s">
        <v>3909</v>
      </c>
      <c r="B731" s="170" t="s">
        <v>2862</v>
      </c>
      <c r="C731" s="170" t="s">
        <v>3910</v>
      </c>
      <c r="D731" s="171">
        <v>0.3</v>
      </c>
      <c r="E731" s="172" t="s">
        <v>5224</v>
      </c>
    </row>
    <row r="732" spans="1:5" x14ac:dyDescent="0.25">
      <c r="A732" s="134" t="s">
        <v>3455</v>
      </c>
      <c r="B732" s="170" t="s">
        <v>2862</v>
      </c>
      <c r="C732" s="170" t="s">
        <v>3456</v>
      </c>
      <c r="D732" s="171">
        <v>9.1</v>
      </c>
      <c r="E732" s="172" t="s">
        <v>5222</v>
      </c>
    </row>
    <row r="733" spans="1:5" x14ac:dyDescent="0.25">
      <c r="A733" s="134" t="s">
        <v>3813</v>
      </c>
      <c r="B733" s="170" t="s">
        <v>2862</v>
      </c>
      <c r="C733" s="170" t="s">
        <v>3814</v>
      </c>
      <c r="D733" s="171">
        <v>1.7</v>
      </c>
      <c r="E733" s="172" t="s">
        <v>5224</v>
      </c>
    </row>
    <row r="734" spans="1:5" x14ac:dyDescent="0.25">
      <c r="A734" s="134" t="s">
        <v>2861</v>
      </c>
      <c r="B734" s="170" t="s">
        <v>2862</v>
      </c>
      <c r="C734" s="170" t="s">
        <v>2863</v>
      </c>
      <c r="D734" s="171">
        <v>75.288741738451094</v>
      </c>
      <c r="E734" s="172" t="s">
        <v>5223</v>
      </c>
    </row>
    <row r="735" spans="1:5" x14ac:dyDescent="0.25">
      <c r="A735" s="134" t="s">
        <v>3457</v>
      </c>
      <c r="B735" s="170" t="s">
        <v>2862</v>
      </c>
      <c r="C735" s="170" t="s">
        <v>3458</v>
      </c>
      <c r="D735" s="171">
        <v>0.1</v>
      </c>
      <c r="E735" s="172" t="s">
        <v>5224</v>
      </c>
    </row>
    <row r="736" spans="1:5" x14ac:dyDescent="0.25">
      <c r="A736" s="134" t="s">
        <v>3352</v>
      </c>
      <c r="B736" s="170" t="s">
        <v>2862</v>
      </c>
      <c r="C736" s="170" t="s">
        <v>3353</v>
      </c>
      <c r="D736" s="171">
        <v>61.6</v>
      </c>
      <c r="E736" s="172" t="s">
        <v>5223</v>
      </c>
    </row>
    <row r="737" spans="1:5" x14ac:dyDescent="0.25">
      <c r="A737" s="134" t="s">
        <v>4226</v>
      </c>
      <c r="B737" s="170" t="s">
        <v>2862</v>
      </c>
      <c r="C737" s="170" t="s">
        <v>4227</v>
      </c>
      <c r="D737" s="171">
        <v>0</v>
      </c>
      <c r="E737" s="172" t="s">
        <v>5224</v>
      </c>
    </row>
    <row r="738" spans="1:5" x14ac:dyDescent="0.25">
      <c r="A738" s="134" t="s">
        <v>3459</v>
      </c>
      <c r="B738" s="170" t="s">
        <v>2862</v>
      </c>
      <c r="C738" s="170" t="s">
        <v>3460</v>
      </c>
      <c r="D738" s="171">
        <v>0</v>
      </c>
      <c r="E738" s="172" t="s">
        <v>5224</v>
      </c>
    </row>
    <row r="739" spans="1:5" x14ac:dyDescent="0.25">
      <c r="A739" s="134" t="s">
        <v>3461</v>
      </c>
      <c r="B739" s="170" t="s">
        <v>2862</v>
      </c>
      <c r="C739" s="170" t="s">
        <v>3462</v>
      </c>
      <c r="D739" s="171">
        <v>4.5999999999999996</v>
      </c>
      <c r="E739" s="172" t="s">
        <v>5224</v>
      </c>
    </row>
    <row r="740" spans="1:5" x14ac:dyDescent="0.25">
      <c r="A740" s="134" t="s">
        <v>2864</v>
      </c>
      <c r="B740" s="170" t="s">
        <v>2862</v>
      </c>
      <c r="C740" s="170" t="s">
        <v>2865</v>
      </c>
      <c r="D740" s="171">
        <v>49.384694830929398</v>
      </c>
      <c r="E740" s="172" t="s">
        <v>5223</v>
      </c>
    </row>
    <row r="741" spans="1:5" x14ac:dyDescent="0.25">
      <c r="A741" s="134" t="s">
        <v>4497</v>
      </c>
      <c r="B741" s="170" t="s">
        <v>2862</v>
      </c>
      <c r="C741" s="170" t="s">
        <v>3652</v>
      </c>
      <c r="D741" s="171">
        <v>4.5999999999999996</v>
      </c>
      <c r="E741" s="172" t="s">
        <v>5224</v>
      </c>
    </row>
    <row r="742" spans="1:5" x14ac:dyDescent="0.25">
      <c r="A742" s="134" t="s">
        <v>3463</v>
      </c>
      <c r="B742" s="170" t="s">
        <v>2862</v>
      </c>
      <c r="C742" s="170" t="s">
        <v>3464</v>
      </c>
      <c r="D742" s="171">
        <v>3.6</v>
      </c>
      <c r="E742" s="172" t="s">
        <v>5224</v>
      </c>
    </row>
    <row r="743" spans="1:5" x14ac:dyDescent="0.25">
      <c r="A743" s="134" t="s">
        <v>3862</v>
      </c>
      <c r="B743" s="170" t="s">
        <v>2862</v>
      </c>
      <c r="C743" s="170" t="s">
        <v>3863</v>
      </c>
      <c r="D743" s="171">
        <v>44.7</v>
      </c>
      <c r="E743" s="172" t="s">
        <v>5223</v>
      </c>
    </row>
    <row r="744" spans="1:5" x14ac:dyDescent="0.25">
      <c r="A744" s="134" t="s">
        <v>3465</v>
      </c>
      <c r="B744" s="170" t="s">
        <v>2862</v>
      </c>
      <c r="C744" s="170" t="s">
        <v>3466</v>
      </c>
      <c r="D744" s="171">
        <v>0.8</v>
      </c>
      <c r="E744" s="172" t="s">
        <v>5224</v>
      </c>
    </row>
    <row r="745" spans="1:5" x14ac:dyDescent="0.25">
      <c r="A745" s="134" t="s">
        <v>4240</v>
      </c>
      <c r="B745" s="170" t="s">
        <v>2862</v>
      </c>
      <c r="C745" s="170" t="s">
        <v>4241</v>
      </c>
      <c r="D745" s="171">
        <v>68.599999999999994</v>
      </c>
      <c r="E745" s="172" t="s">
        <v>5223</v>
      </c>
    </row>
    <row r="746" spans="1:5" x14ac:dyDescent="0.25">
      <c r="A746" s="134" t="s">
        <v>3467</v>
      </c>
      <c r="B746" s="170" t="s">
        <v>2862</v>
      </c>
      <c r="C746" s="170" t="s">
        <v>3468</v>
      </c>
      <c r="D746" s="171">
        <v>4.0999999999999996</v>
      </c>
      <c r="E746" s="172" t="s">
        <v>5224</v>
      </c>
    </row>
    <row r="747" spans="1:5" x14ac:dyDescent="0.25">
      <c r="A747" s="134" t="s">
        <v>3101</v>
      </c>
      <c r="B747" s="170" t="s">
        <v>2862</v>
      </c>
      <c r="C747" s="170" t="s">
        <v>3102</v>
      </c>
      <c r="D747" s="171">
        <v>0.2</v>
      </c>
      <c r="E747" s="172" t="s">
        <v>5224</v>
      </c>
    </row>
    <row r="748" spans="1:5" x14ac:dyDescent="0.25">
      <c r="A748" s="134" t="s">
        <v>3469</v>
      </c>
      <c r="B748" s="170" t="s">
        <v>2862</v>
      </c>
      <c r="C748" s="170" t="s">
        <v>3470</v>
      </c>
      <c r="D748" s="171">
        <v>0</v>
      </c>
      <c r="E748" s="172" t="s">
        <v>5224</v>
      </c>
    </row>
    <row r="749" spans="1:5" x14ac:dyDescent="0.25">
      <c r="A749" s="134" t="s">
        <v>3768</v>
      </c>
      <c r="B749" s="170" t="s">
        <v>2862</v>
      </c>
      <c r="C749" s="170" t="s">
        <v>3769</v>
      </c>
      <c r="D749" s="171">
        <v>49.518469880332503</v>
      </c>
      <c r="E749" s="172" t="s">
        <v>5223</v>
      </c>
    </row>
    <row r="750" spans="1:5" x14ac:dyDescent="0.25">
      <c r="A750" s="134" t="s">
        <v>3471</v>
      </c>
      <c r="B750" s="170" t="s">
        <v>2862</v>
      </c>
      <c r="C750" s="170" t="s">
        <v>3472</v>
      </c>
      <c r="D750" s="171">
        <v>0.3</v>
      </c>
      <c r="E750" s="172" t="s">
        <v>5224</v>
      </c>
    </row>
    <row r="751" spans="1:5" x14ac:dyDescent="0.25">
      <c r="A751" s="134" t="s">
        <v>3078</v>
      </c>
      <c r="B751" s="170" t="s">
        <v>2862</v>
      </c>
      <c r="C751" s="170" t="s">
        <v>3079</v>
      </c>
      <c r="D751" s="171">
        <v>0</v>
      </c>
      <c r="E751" s="172" t="s">
        <v>5224</v>
      </c>
    </row>
    <row r="752" spans="1:5" x14ac:dyDescent="0.25">
      <c r="A752" s="134" t="s">
        <v>3473</v>
      </c>
      <c r="B752" s="170" t="s">
        <v>2862</v>
      </c>
      <c r="C752" s="170" t="s">
        <v>3474</v>
      </c>
      <c r="D752" s="171">
        <v>0</v>
      </c>
      <c r="E752" s="172" t="s">
        <v>5224</v>
      </c>
    </row>
    <row r="753" spans="1:5" x14ac:dyDescent="0.25">
      <c r="A753" s="134" t="s">
        <v>3475</v>
      </c>
      <c r="B753" s="170" t="s">
        <v>2862</v>
      </c>
      <c r="C753" s="170" t="s">
        <v>3476</v>
      </c>
      <c r="D753" s="171">
        <v>3.3</v>
      </c>
      <c r="E753" s="172" t="s">
        <v>5224</v>
      </c>
    </row>
    <row r="754" spans="1:5" x14ac:dyDescent="0.25">
      <c r="A754" s="134" t="s">
        <v>3721</v>
      </c>
      <c r="B754" s="170" t="s">
        <v>2862</v>
      </c>
      <c r="C754" s="170" t="s">
        <v>3722</v>
      </c>
      <c r="D754" s="171">
        <v>45.4</v>
      </c>
      <c r="E754" s="172" t="s">
        <v>5223</v>
      </c>
    </row>
    <row r="755" spans="1:5" x14ac:dyDescent="0.25">
      <c r="A755" s="134" t="s">
        <v>4158</v>
      </c>
      <c r="B755" s="170" t="s">
        <v>2862</v>
      </c>
      <c r="C755" s="170" t="s">
        <v>4159</v>
      </c>
      <c r="D755" s="171">
        <v>14.0237457153926</v>
      </c>
      <c r="E755" s="172" t="s">
        <v>5222</v>
      </c>
    </row>
    <row r="756" spans="1:5" x14ac:dyDescent="0.25">
      <c r="A756" s="134" t="s">
        <v>3477</v>
      </c>
      <c r="B756" s="170" t="s">
        <v>2862</v>
      </c>
      <c r="C756" s="170" t="s">
        <v>3478</v>
      </c>
      <c r="D756" s="171">
        <v>0</v>
      </c>
      <c r="E756" s="172" t="s">
        <v>5224</v>
      </c>
    </row>
    <row r="757" spans="1:5" x14ac:dyDescent="0.25">
      <c r="A757" s="134" t="s">
        <v>4328</v>
      </c>
      <c r="B757" s="170" t="s">
        <v>2862</v>
      </c>
      <c r="C757" s="170" t="s">
        <v>4329</v>
      </c>
      <c r="D757" s="171">
        <v>15.168115942029001</v>
      </c>
      <c r="E757" s="172" t="s">
        <v>5225</v>
      </c>
    </row>
    <row r="758" spans="1:5" x14ac:dyDescent="0.25">
      <c r="A758" s="134" t="s">
        <v>3525</v>
      </c>
      <c r="B758" s="170" t="s">
        <v>2862</v>
      </c>
      <c r="C758" s="170" t="s">
        <v>3526</v>
      </c>
      <c r="D758" s="171">
        <v>33.700000000000003</v>
      </c>
      <c r="E758" s="172" t="s">
        <v>5225</v>
      </c>
    </row>
    <row r="759" spans="1:5" x14ac:dyDescent="0.25">
      <c r="A759" s="134" t="s">
        <v>3272</v>
      </c>
      <c r="B759" s="170" t="s">
        <v>5006</v>
      </c>
      <c r="C759" s="170" t="s">
        <v>3205</v>
      </c>
      <c r="D759" s="171">
        <v>26.3</v>
      </c>
      <c r="E759" s="172" t="s">
        <v>5225</v>
      </c>
    </row>
    <row r="760" spans="1:5" x14ac:dyDescent="0.25">
      <c r="A760" s="134" t="s">
        <v>3921</v>
      </c>
      <c r="B760" s="170" t="s">
        <v>5006</v>
      </c>
      <c r="C760" s="170" t="s">
        <v>3922</v>
      </c>
      <c r="D760" s="171">
        <v>5.9</v>
      </c>
      <c r="E760" s="172" t="s">
        <v>5222</v>
      </c>
    </row>
    <row r="761" spans="1:5" x14ac:dyDescent="0.25">
      <c r="A761" s="134" t="s">
        <v>4167</v>
      </c>
      <c r="B761" s="170" t="s">
        <v>5006</v>
      </c>
      <c r="C761" s="170" t="s">
        <v>4168</v>
      </c>
      <c r="D761" s="171">
        <v>0</v>
      </c>
      <c r="E761" s="172" t="s">
        <v>5224</v>
      </c>
    </row>
    <row r="762" spans="1:5" x14ac:dyDescent="0.25">
      <c r="A762" s="134" t="s">
        <v>4062</v>
      </c>
      <c r="B762" s="170" t="s">
        <v>5006</v>
      </c>
      <c r="C762" s="170" t="s">
        <v>4063</v>
      </c>
      <c r="D762" s="171">
        <v>16.7</v>
      </c>
      <c r="E762" s="172" t="s">
        <v>5225</v>
      </c>
    </row>
    <row r="763" spans="1:5" x14ac:dyDescent="0.25">
      <c r="A763" s="134" t="s">
        <v>4201</v>
      </c>
      <c r="B763" s="170" t="s">
        <v>5006</v>
      </c>
      <c r="C763" s="170" t="s">
        <v>4202</v>
      </c>
      <c r="D763" s="171">
        <v>61.1</v>
      </c>
      <c r="E763" s="172" t="s">
        <v>5223</v>
      </c>
    </row>
    <row r="764" spans="1:5" x14ac:dyDescent="0.25">
      <c r="A764" s="134" t="s">
        <v>3226</v>
      </c>
      <c r="B764" s="170" t="s">
        <v>5006</v>
      </c>
      <c r="C764" s="170" t="s">
        <v>3227</v>
      </c>
      <c r="D764" s="171">
        <v>2.6</v>
      </c>
      <c r="E764" s="172" t="s">
        <v>5224</v>
      </c>
    </row>
    <row r="765" spans="1:5" x14ac:dyDescent="0.25">
      <c r="A765" s="134" t="s">
        <v>3727</v>
      </c>
      <c r="B765" s="170" t="s">
        <v>5006</v>
      </c>
      <c r="C765" s="170" t="s">
        <v>3728</v>
      </c>
      <c r="D765" s="171">
        <v>14.9</v>
      </c>
      <c r="E765" s="172" t="s">
        <v>5225</v>
      </c>
    </row>
    <row r="766" spans="1:5" x14ac:dyDescent="0.25">
      <c r="A766" s="173" t="s">
        <v>4381</v>
      </c>
      <c r="B766" s="170" t="s">
        <v>5006</v>
      </c>
      <c r="C766" s="170" t="s">
        <v>4382</v>
      </c>
      <c r="D766" s="171">
        <v>29.2</v>
      </c>
      <c r="E766" s="172" t="s">
        <v>5225</v>
      </c>
    </row>
    <row r="767" spans="1:5" x14ac:dyDescent="0.25">
      <c r="A767" s="134" t="s">
        <v>3937</v>
      </c>
      <c r="B767" s="170" t="s">
        <v>5006</v>
      </c>
      <c r="C767" s="170" t="s">
        <v>3938</v>
      </c>
      <c r="D767" s="171">
        <v>5.5</v>
      </c>
      <c r="E767" s="172" t="s">
        <v>5222</v>
      </c>
    </row>
    <row r="768" spans="1:5" x14ac:dyDescent="0.25">
      <c r="A768" s="134" t="s">
        <v>3551</v>
      </c>
      <c r="B768" s="170" t="s">
        <v>5006</v>
      </c>
      <c r="C768" s="170" t="s">
        <v>3552</v>
      </c>
      <c r="D768" s="171">
        <v>0</v>
      </c>
      <c r="E768" s="172" t="s">
        <v>5224</v>
      </c>
    </row>
    <row r="769" spans="1:5" x14ac:dyDescent="0.25">
      <c r="A769" s="134" t="s">
        <v>3561</v>
      </c>
      <c r="B769" s="170" t="s">
        <v>5006</v>
      </c>
      <c r="C769" s="170" t="s">
        <v>3562</v>
      </c>
      <c r="D769" s="170" t="s">
        <v>5227</v>
      </c>
      <c r="E769" s="172" t="s">
        <v>5227</v>
      </c>
    </row>
    <row r="770" spans="1:5" x14ac:dyDescent="0.25">
      <c r="A770" s="134" t="s">
        <v>3889</v>
      </c>
      <c r="B770" s="170" t="s">
        <v>5006</v>
      </c>
      <c r="C770" s="170" t="s">
        <v>3332</v>
      </c>
      <c r="D770" s="171">
        <v>23.9</v>
      </c>
      <c r="E770" s="172" t="s">
        <v>5225</v>
      </c>
    </row>
    <row r="771" spans="1:5" x14ac:dyDescent="0.25">
      <c r="A771" s="173" t="s">
        <v>3866</v>
      </c>
      <c r="B771" s="170" t="s">
        <v>5006</v>
      </c>
      <c r="C771" s="170" t="s">
        <v>3867</v>
      </c>
      <c r="D771" s="171">
        <v>32.799999999999997</v>
      </c>
      <c r="E771" s="172" t="s">
        <v>5225</v>
      </c>
    </row>
    <row r="772" spans="1:5" x14ac:dyDescent="0.25">
      <c r="A772" s="134" t="s">
        <v>3563</v>
      </c>
      <c r="B772" s="170" t="s">
        <v>5006</v>
      </c>
      <c r="C772" s="170" t="s">
        <v>3564</v>
      </c>
      <c r="D772" s="171">
        <v>9.6</v>
      </c>
      <c r="E772" s="172" t="s">
        <v>5222</v>
      </c>
    </row>
    <row r="773" spans="1:5" x14ac:dyDescent="0.25">
      <c r="A773" s="134" t="s">
        <v>4093</v>
      </c>
      <c r="B773" s="170" t="s">
        <v>5006</v>
      </c>
      <c r="C773" s="170" t="s">
        <v>4094</v>
      </c>
      <c r="D773" s="171">
        <v>0</v>
      </c>
      <c r="E773" s="172" t="s">
        <v>5224</v>
      </c>
    </row>
    <row r="774" spans="1:5" x14ac:dyDescent="0.25">
      <c r="A774" s="134" t="s">
        <v>3653</v>
      </c>
      <c r="B774" s="170" t="s">
        <v>5006</v>
      </c>
      <c r="C774" s="170" t="s">
        <v>3654</v>
      </c>
      <c r="D774" s="171">
        <v>14.9</v>
      </c>
      <c r="E774" s="172" t="s">
        <v>5225</v>
      </c>
    </row>
    <row r="775" spans="1:5" x14ac:dyDescent="0.25">
      <c r="A775" s="134" t="s">
        <v>3780</v>
      </c>
      <c r="B775" s="170" t="s">
        <v>5006</v>
      </c>
      <c r="C775" s="170" t="s">
        <v>5112</v>
      </c>
      <c r="D775" s="171">
        <v>29.8</v>
      </c>
      <c r="E775" s="172" t="s">
        <v>5225</v>
      </c>
    </row>
    <row r="776" spans="1:5" x14ac:dyDescent="0.25">
      <c r="A776" s="134" t="s">
        <v>4135</v>
      </c>
      <c r="B776" s="170" t="s">
        <v>5006</v>
      </c>
      <c r="C776" s="170" t="s">
        <v>4136</v>
      </c>
      <c r="D776" s="171">
        <v>6.3</v>
      </c>
      <c r="E776" s="172" t="s">
        <v>5222</v>
      </c>
    </row>
    <row r="777" spans="1:5" x14ac:dyDescent="0.25">
      <c r="A777" s="134" t="s">
        <v>3933</v>
      </c>
      <c r="B777" s="170" t="s">
        <v>5006</v>
      </c>
      <c r="C777" s="170" t="s">
        <v>3934</v>
      </c>
      <c r="D777" s="171">
        <v>24.5</v>
      </c>
      <c r="E777" s="172" t="s">
        <v>5225</v>
      </c>
    </row>
    <row r="778" spans="1:5" x14ac:dyDescent="0.25">
      <c r="A778" s="134" t="s">
        <v>2936</v>
      </c>
      <c r="B778" s="170" t="s">
        <v>5006</v>
      </c>
      <c r="C778" s="170" t="s">
        <v>2937</v>
      </c>
      <c r="D778" s="171">
        <v>41.783425956194797</v>
      </c>
      <c r="E778" s="172" t="s">
        <v>5223</v>
      </c>
    </row>
    <row r="779" spans="1:5" x14ac:dyDescent="0.25">
      <c r="A779" s="134" t="s">
        <v>7081</v>
      </c>
      <c r="B779" s="170" t="s">
        <v>5006</v>
      </c>
      <c r="C779" s="170" t="s">
        <v>5283</v>
      </c>
      <c r="D779" s="171">
        <v>87.1</v>
      </c>
      <c r="E779" s="172" t="s">
        <v>5234</v>
      </c>
    </row>
    <row r="780" spans="1:5" x14ac:dyDescent="0.25">
      <c r="A780" s="134" t="s">
        <v>4344</v>
      </c>
      <c r="B780" s="170" t="s">
        <v>5006</v>
      </c>
      <c r="C780" s="170" t="s">
        <v>4345</v>
      </c>
      <c r="D780" s="171">
        <v>2.4</v>
      </c>
      <c r="E780" s="172" t="s">
        <v>5224</v>
      </c>
    </row>
    <row r="781" spans="1:5" x14ac:dyDescent="0.25">
      <c r="A781" s="134" t="s">
        <v>3132</v>
      </c>
      <c r="B781" s="170" t="s">
        <v>5006</v>
      </c>
      <c r="C781" s="170" t="s">
        <v>3133</v>
      </c>
      <c r="D781" s="171">
        <v>5.8</v>
      </c>
      <c r="E781" s="172" t="s">
        <v>5222</v>
      </c>
    </row>
    <row r="782" spans="1:5" x14ac:dyDescent="0.25">
      <c r="A782" s="134" t="s">
        <v>4580</v>
      </c>
      <c r="B782" s="170" t="s">
        <v>5006</v>
      </c>
      <c r="C782" s="170" t="s">
        <v>4581</v>
      </c>
      <c r="D782" s="171">
        <v>12.6</v>
      </c>
      <c r="E782" s="172" t="s">
        <v>5222</v>
      </c>
    </row>
    <row r="783" spans="1:5" x14ac:dyDescent="0.25">
      <c r="A783" s="134" t="s">
        <v>3557</v>
      </c>
      <c r="B783" s="170" t="s">
        <v>5006</v>
      </c>
      <c r="C783" s="170" t="s">
        <v>3558</v>
      </c>
      <c r="D783" s="171">
        <v>30.1</v>
      </c>
      <c r="E783" s="172" t="s">
        <v>5225</v>
      </c>
    </row>
    <row r="784" spans="1:5" x14ac:dyDescent="0.25">
      <c r="A784" s="134" t="s">
        <v>3668</v>
      </c>
      <c r="B784" s="170" t="s">
        <v>5006</v>
      </c>
      <c r="C784" s="170" t="s">
        <v>3669</v>
      </c>
      <c r="D784" s="170" t="s">
        <v>5227</v>
      </c>
      <c r="E784" s="172" t="s">
        <v>5227</v>
      </c>
    </row>
    <row r="785" spans="1:5" x14ac:dyDescent="0.25">
      <c r="A785" s="134" t="s">
        <v>3854</v>
      </c>
      <c r="B785" s="170" t="s">
        <v>5006</v>
      </c>
      <c r="C785" s="170" t="s">
        <v>5284</v>
      </c>
      <c r="D785" s="170" t="s">
        <v>5227</v>
      </c>
      <c r="E785" s="172" t="s">
        <v>5227</v>
      </c>
    </row>
    <row r="786" spans="1:5" x14ac:dyDescent="0.25">
      <c r="A786" s="134" t="s">
        <v>4389</v>
      </c>
      <c r="B786" s="170" t="s">
        <v>5006</v>
      </c>
      <c r="C786" s="170" t="s">
        <v>4390</v>
      </c>
      <c r="D786" s="171">
        <v>19.7</v>
      </c>
      <c r="E786" s="172" t="s">
        <v>5225</v>
      </c>
    </row>
    <row r="787" spans="1:5" x14ac:dyDescent="0.25">
      <c r="A787" s="134" t="s">
        <v>3483</v>
      </c>
      <c r="B787" s="170" t="s">
        <v>5006</v>
      </c>
      <c r="C787" s="170" t="s">
        <v>3484</v>
      </c>
      <c r="D787" s="171">
        <v>12.8053525960568</v>
      </c>
      <c r="E787" s="172" t="s">
        <v>5222</v>
      </c>
    </row>
    <row r="788" spans="1:5" x14ac:dyDescent="0.25">
      <c r="A788" s="134" t="s">
        <v>4177</v>
      </c>
      <c r="B788" s="170" t="s">
        <v>5006</v>
      </c>
      <c r="C788" s="170" t="s">
        <v>4178</v>
      </c>
      <c r="D788" s="171">
        <v>6.3</v>
      </c>
      <c r="E788" s="172" t="s">
        <v>5222</v>
      </c>
    </row>
    <row r="789" spans="1:5" x14ac:dyDescent="0.25">
      <c r="A789" s="134" t="s">
        <v>3902</v>
      </c>
      <c r="B789" s="170" t="s">
        <v>5006</v>
      </c>
      <c r="C789" s="170" t="s">
        <v>3903</v>
      </c>
      <c r="D789" s="171">
        <v>0</v>
      </c>
      <c r="E789" s="172" t="s">
        <v>5224</v>
      </c>
    </row>
    <row r="790" spans="1:5" x14ac:dyDescent="0.25">
      <c r="A790" s="134" t="s">
        <v>5198</v>
      </c>
      <c r="B790" s="170" t="s">
        <v>5006</v>
      </c>
      <c r="C790" s="170" t="s">
        <v>5199</v>
      </c>
      <c r="D790" s="170" t="s">
        <v>5227</v>
      </c>
      <c r="E790" s="172" t="s">
        <v>5227</v>
      </c>
    </row>
    <row r="791" spans="1:5" x14ac:dyDescent="0.25">
      <c r="A791" s="134" t="s">
        <v>2869</v>
      </c>
      <c r="B791" s="170" t="s">
        <v>5006</v>
      </c>
      <c r="C791" s="170" t="s">
        <v>2813</v>
      </c>
      <c r="D791" s="171">
        <v>4.4000000000000004</v>
      </c>
      <c r="E791" s="172" t="s">
        <v>5224</v>
      </c>
    </row>
    <row r="792" spans="1:5" x14ac:dyDescent="0.25">
      <c r="A792" s="134" t="s">
        <v>4104</v>
      </c>
      <c r="B792" s="170" t="s">
        <v>5006</v>
      </c>
      <c r="C792" s="170" t="s">
        <v>4105</v>
      </c>
      <c r="D792" s="171">
        <v>29</v>
      </c>
      <c r="E792" s="172" t="s">
        <v>5225</v>
      </c>
    </row>
    <row r="793" spans="1:5" x14ac:dyDescent="0.25">
      <c r="A793" s="134" t="s">
        <v>3834</v>
      </c>
      <c r="B793" s="170" t="s">
        <v>5006</v>
      </c>
      <c r="C793" s="170" t="s">
        <v>3835</v>
      </c>
      <c r="D793" s="171">
        <v>11.4</v>
      </c>
      <c r="E793" s="172" t="s">
        <v>5222</v>
      </c>
    </row>
    <row r="794" spans="1:5" x14ac:dyDescent="0.25">
      <c r="A794" s="134" t="s">
        <v>3926</v>
      </c>
      <c r="B794" s="170" t="s">
        <v>5006</v>
      </c>
      <c r="C794" s="170" t="s">
        <v>3927</v>
      </c>
      <c r="D794" s="171">
        <v>0</v>
      </c>
      <c r="E794" s="172" t="s">
        <v>5224</v>
      </c>
    </row>
    <row r="795" spans="1:5" x14ac:dyDescent="0.25">
      <c r="A795" s="134" t="s">
        <v>4232</v>
      </c>
      <c r="B795" s="170" t="s">
        <v>5006</v>
      </c>
      <c r="C795" s="170" t="s">
        <v>5285</v>
      </c>
      <c r="D795" s="170" t="s">
        <v>5227</v>
      </c>
      <c r="E795" s="172" t="s">
        <v>5227</v>
      </c>
    </row>
    <row r="796" spans="1:5" x14ac:dyDescent="0.25">
      <c r="A796" s="134" t="s">
        <v>3770</v>
      </c>
      <c r="B796" s="170" t="s">
        <v>5006</v>
      </c>
      <c r="C796" s="170" t="s">
        <v>3771</v>
      </c>
      <c r="D796" s="170" t="s">
        <v>5227</v>
      </c>
      <c r="E796" s="172" t="s">
        <v>5227</v>
      </c>
    </row>
    <row r="797" spans="1:5" x14ac:dyDescent="0.25">
      <c r="A797" s="134" t="s">
        <v>7082</v>
      </c>
      <c r="B797" s="170" t="s">
        <v>5006</v>
      </c>
      <c r="C797" s="170" t="s">
        <v>4781</v>
      </c>
      <c r="D797" s="170" t="s">
        <v>5227</v>
      </c>
      <c r="E797" s="172" t="s">
        <v>5227</v>
      </c>
    </row>
    <row r="798" spans="1:5" x14ac:dyDescent="0.25">
      <c r="A798" s="134" t="s">
        <v>3698</v>
      </c>
      <c r="B798" s="170" t="s">
        <v>5006</v>
      </c>
      <c r="C798" s="170" t="s">
        <v>5006</v>
      </c>
      <c r="D798" s="171">
        <v>19.600000000000001</v>
      </c>
      <c r="E798" s="172" t="s">
        <v>5225</v>
      </c>
    </row>
    <row r="799" spans="1:5" x14ac:dyDescent="0.25">
      <c r="A799" s="134" t="s">
        <v>4935</v>
      </c>
      <c r="B799" s="170" t="s">
        <v>5006</v>
      </c>
      <c r="C799" s="170" t="s">
        <v>4936</v>
      </c>
      <c r="D799" s="171">
        <v>24.1</v>
      </c>
      <c r="E799" s="172" t="s">
        <v>5225</v>
      </c>
    </row>
    <row r="800" spans="1:5" x14ac:dyDescent="0.25">
      <c r="A800" s="134" t="s">
        <v>3565</v>
      </c>
      <c r="B800" s="170" t="s">
        <v>5006</v>
      </c>
      <c r="C800" s="170" t="s">
        <v>3566</v>
      </c>
      <c r="D800" s="171">
        <v>5.2</v>
      </c>
      <c r="E800" s="172" t="s">
        <v>5222</v>
      </c>
    </row>
    <row r="801" spans="1:5" x14ac:dyDescent="0.25">
      <c r="A801" s="134" t="s">
        <v>4543</v>
      </c>
      <c r="B801" s="170" t="s">
        <v>5006</v>
      </c>
      <c r="C801" s="170" t="s">
        <v>4544</v>
      </c>
      <c r="D801" s="171">
        <v>0</v>
      </c>
      <c r="E801" s="172" t="s">
        <v>5224</v>
      </c>
    </row>
    <row r="802" spans="1:5" x14ac:dyDescent="0.25">
      <c r="A802" s="134" t="s">
        <v>3943</v>
      </c>
      <c r="B802" s="170" t="s">
        <v>5006</v>
      </c>
      <c r="C802" s="170" t="s">
        <v>3944</v>
      </c>
      <c r="D802" s="171">
        <v>40.9</v>
      </c>
      <c r="E802" s="172" t="s">
        <v>5223</v>
      </c>
    </row>
    <row r="803" spans="1:5" x14ac:dyDescent="0.25">
      <c r="A803" s="134" t="s">
        <v>2871</v>
      </c>
      <c r="B803" s="170" t="s">
        <v>5006</v>
      </c>
      <c r="C803" s="170" t="s">
        <v>2872</v>
      </c>
      <c r="D803" s="171">
        <v>22.8</v>
      </c>
      <c r="E803" s="172" t="s">
        <v>5225</v>
      </c>
    </row>
    <row r="804" spans="1:5" x14ac:dyDescent="0.25">
      <c r="A804" s="134" t="s">
        <v>4152</v>
      </c>
      <c r="B804" s="170" t="s">
        <v>5006</v>
      </c>
      <c r="C804" s="170" t="s">
        <v>4130</v>
      </c>
      <c r="D804" s="171">
        <v>0</v>
      </c>
      <c r="E804" s="172" t="s">
        <v>5224</v>
      </c>
    </row>
    <row r="805" spans="1:5" x14ac:dyDescent="0.25">
      <c r="A805" s="134" t="s">
        <v>3316</v>
      </c>
      <c r="B805" s="170" t="s">
        <v>5006</v>
      </c>
      <c r="C805" s="170" t="s">
        <v>3317</v>
      </c>
      <c r="D805" s="171">
        <v>30.6</v>
      </c>
      <c r="E805" s="172" t="s">
        <v>5225</v>
      </c>
    </row>
    <row r="806" spans="1:5" x14ac:dyDescent="0.25">
      <c r="A806" s="134" t="s">
        <v>3007</v>
      </c>
      <c r="B806" s="170" t="s">
        <v>5006</v>
      </c>
      <c r="C806" s="170" t="s">
        <v>3008</v>
      </c>
      <c r="D806" s="171">
        <v>14.7</v>
      </c>
      <c r="E806" s="172" t="s">
        <v>5225</v>
      </c>
    </row>
    <row r="807" spans="1:5" x14ac:dyDescent="0.25">
      <c r="A807" s="134" t="s">
        <v>3878</v>
      </c>
      <c r="B807" s="170" t="s">
        <v>5006</v>
      </c>
      <c r="C807" s="170" t="s">
        <v>3879</v>
      </c>
      <c r="D807" s="170" t="s">
        <v>5227</v>
      </c>
      <c r="E807" s="172" t="s">
        <v>5227</v>
      </c>
    </row>
    <row r="808" spans="1:5" x14ac:dyDescent="0.25">
      <c r="A808" s="134" t="s">
        <v>4614</v>
      </c>
      <c r="B808" s="170" t="s">
        <v>5006</v>
      </c>
      <c r="C808" s="170" t="s">
        <v>5286</v>
      </c>
      <c r="D808" s="170" t="s">
        <v>5227</v>
      </c>
      <c r="E808" s="172" t="s">
        <v>5227</v>
      </c>
    </row>
    <row r="809" spans="1:5" x14ac:dyDescent="0.25">
      <c r="A809" s="134" t="s">
        <v>3567</v>
      </c>
      <c r="B809" s="170" t="s">
        <v>5006</v>
      </c>
      <c r="C809" s="170" t="s">
        <v>3568</v>
      </c>
      <c r="D809" s="171">
        <v>67.900000000000006</v>
      </c>
      <c r="E809" s="172" t="s">
        <v>5223</v>
      </c>
    </row>
    <row r="810" spans="1:5" x14ac:dyDescent="0.25">
      <c r="A810" s="134" t="s">
        <v>4965</v>
      </c>
      <c r="B810" s="170" t="s">
        <v>5006</v>
      </c>
      <c r="C810" s="170" t="s">
        <v>4966</v>
      </c>
      <c r="D810" s="171">
        <v>7.2</v>
      </c>
      <c r="E810" s="172" t="s">
        <v>5222</v>
      </c>
    </row>
    <row r="811" spans="1:5" x14ac:dyDescent="0.25">
      <c r="A811" s="134" t="s">
        <v>3273</v>
      </c>
      <c r="B811" s="170" t="s">
        <v>5006</v>
      </c>
      <c r="C811" s="170" t="s">
        <v>3274</v>
      </c>
      <c r="D811" s="171">
        <v>3.1</v>
      </c>
      <c r="E811" s="172" t="s">
        <v>5224</v>
      </c>
    </row>
    <row r="812" spans="1:5" x14ac:dyDescent="0.25">
      <c r="A812" s="134" t="s">
        <v>4077</v>
      </c>
      <c r="B812" s="170" t="s">
        <v>5006</v>
      </c>
      <c r="C812" s="170" t="s">
        <v>4078</v>
      </c>
      <c r="D812" s="170" t="s">
        <v>5227</v>
      </c>
      <c r="E812" s="172" t="s">
        <v>5227</v>
      </c>
    </row>
    <row r="813" spans="1:5" x14ac:dyDescent="0.25">
      <c r="A813" s="134" t="s">
        <v>3285</v>
      </c>
      <c r="B813" s="170" t="s">
        <v>5006</v>
      </c>
      <c r="C813" s="170" t="s">
        <v>3286</v>
      </c>
      <c r="D813" s="171">
        <v>0</v>
      </c>
      <c r="E813" s="172" t="s">
        <v>5224</v>
      </c>
    </row>
    <row r="814" spans="1:5" x14ac:dyDescent="0.25">
      <c r="A814" s="134" t="s">
        <v>3874</v>
      </c>
      <c r="B814" s="170" t="s">
        <v>5006</v>
      </c>
      <c r="C814" s="170" t="s">
        <v>3875</v>
      </c>
      <c r="D814" s="171">
        <v>0</v>
      </c>
      <c r="E814" s="172" t="s">
        <v>5224</v>
      </c>
    </row>
    <row r="815" spans="1:5" x14ac:dyDescent="0.25">
      <c r="A815" s="134" t="s">
        <v>2873</v>
      </c>
      <c r="B815" s="170" t="s">
        <v>5006</v>
      </c>
      <c r="C815" s="170" t="s">
        <v>2874</v>
      </c>
      <c r="D815" s="171">
        <v>0</v>
      </c>
      <c r="E815" s="172" t="s">
        <v>5224</v>
      </c>
    </row>
    <row r="816" spans="1:5" x14ac:dyDescent="0.25">
      <c r="A816" s="134" t="s">
        <v>3655</v>
      </c>
      <c r="B816" s="170" t="s">
        <v>5006</v>
      </c>
      <c r="C816" s="170" t="s">
        <v>3622</v>
      </c>
      <c r="D816" s="171">
        <v>41.2</v>
      </c>
      <c r="E816" s="172" t="s">
        <v>5223</v>
      </c>
    </row>
    <row r="817" spans="1:5" x14ac:dyDescent="0.25">
      <c r="A817" s="134" t="s">
        <v>3782</v>
      </c>
      <c r="B817" s="170" t="s">
        <v>5006</v>
      </c>
      <c r="C817" s="170" t="s">
        <v>3783</v>
      </c>
      <c r="D817" s="171">
        <v>0</v>
      </c>
      <c r="E817" s="172" t="s">
        <v>5224</v>
      </c>
    </row>
    <row r="818" spans="1:5" x14ac:dyDescent="0.25">
      <c r="A818" s="134" t="s">
        <v>4215</v>
      </c>
      <c r="B818" s="170" t="s">
        <v>5006</v>
      </c>
      <c r="C818" s="170" t="s">
        <v>4216</v>
      </c>
      <c r="D818" s="171">
        <v>19.600000000000001</v>
      </c>
      <c r="E818" s="172" t="s">
        <v>5225</v>
      </c>
    </row>
    <row r="819" spans="1:5" x14ac:dyDescent="0.25">
      <c r="A819" s="134" t="s">
        <v>4804</v>
      </c>
      <c r="B819" s="170" t="s">
        <v>5006</v>
      </c>
      <c r="C819" s="170" t="s">
        <v>4805</v>
      </c>
      <c r="D819" s="170" t="s">
        <v>5227</v>
      </c>
      <c r="E819" s="172" t="s">
        <v>5227</v>
      </c>
    </row>
    <row r="820" spans="1:5" x14ac:dyDescent="0.25">
      <c r="A820" s="134" t="s">
        <v>3876</v>
      </c>
      <c r="B820" s="170" t="s">
        <v>5006</v>
      </c>
      <c r="C820" s="170" t="s">
        <v>3877</v>
      </c>
      <c r="D820" s="170" t="s">
        <v>5227</v>
      </c>
      <c r="E820" s="172" t="s">
        <v>5227</v>
      </c>
    </row>
    <row r="821" spans="1:5" x14ac:dyDescent="0.25">
      <c r="A821" s="134" t="s">
        <v>2988</v>
      </c>
      <c r="B821" s="170" t="s">
        <v>5006</v>
      </c>
      <c r="C821" s="170" t="s">
        <v>5287</v>
      </c>
      <c r="D821" s="170" t="s">
        <v>5227</v>
      </c>
      <c r="E821" s="172" t="s">
        <v>5227</v>
      </c>
    </row>
    <row r="822" spans="1:5" x14ac:dyDescent="0.25">
      <c r="A822" s="134" t="s">
        <v>4068</v>
      </c>
      <c r="B822" s="170" t="s">
        <v>5006</v>
      </c>
      <c r="C822" s="170" t="s">
        <v>4069</v>
      </c>
      <c r="D822" s="171">
        <v>25.6</v>
      </c>
      <c r="E822" s="172" t="s">
        <v>5225</v>
      </c>
    </row>
    <row r="823" spans="1:5" x14ac:dyDescent="0.25">
      <c r="A823" s="134" t="s">
        <v>2875</v>
      </c>
      <c r="B823" s="170" t="s">
        <v>2876</v>
      </c>
      <c r="C823" s="170" t="s">
        <v>2877</v>
      </c>
      <c r="D823" s="171">
        <v>0.2</v>
      </c>
      <c r="E823" s="172" t="s">
        <v>5224</v>
      </c>
    </row>
    <row r="824" spans="1:5" x14ac:dyDescent="0.25">
      <c r="A824" s="134" t="s">
        <v>3578</v>
      </c>
      <c r="B824" s="170" t="s">
        <v>2876</v>
      </c>
      <c r="C824" s="170" t="s">
        <v>3579</v>
      </c>
      <c r="D824" s="171">
        <v>0</v>
      </c>
      <c r="E824" s="172" t="s">
        <v>5224</v>
      </c>
    </row>
    <row r="825" spans="1:5" x14ac:dyDescent="0.25">
      <c r="A825" s="134" t="s">
        <v>3140</v>
      </c>
      <c r="B825" s="170" t="s">
        <v>2876</v>
      </c>
      <c r="C825" s="170" t="s">
        <v>3141</v>
      </c>
      <c r="D825" s="171">
        <v>10.7</v>
      </c>
      <c r="E825" s="172" t="s">
        <v>5222</v>
      </c>
    </row>
    <row r="826" spans="1:5" x14ac:dyDescent="0.25">
      <c r="A826" s="134" t="s">
        <v>3395</v>
      </c>
      <c r="B826" s="170" t="s">
        <v>2876</v>
      </c>
      <c r="C826" s="170" t="s">
        <v>3396</v>
      </c>
      <c r="D826" s="171">
        <v>7.7</v>
      </c>
      <c r="E826" s="172" t="s">
        <v>5222</v>
      </c>
    </row>
    <row r="827" spans="1:5" x14ac:dyDescent="0.25">
      <c r="A827" s="134" t="s">
        <v>4052</v>
      </c>
      <c r="B827" s="170" t="s">
        <v>2876</v>
      </c>
      <c r="C827" s="170" t="s">
        <v>4053</v>
      </c>
      <c r="D827" s="171">
        <v>0</v>
      </c>
      <c r="E827" s="172" t="s">
        <v>5224</v>
      </c>
    </row>
    <row r="828" spans="1:5" x14ac:dyDescent="0.25">
      <c r="A828" s="134" t="s">
        <v>3336</v>
      </c>
      <c r="B828" s="170" t="s">
        <v>2876</v>
      </c>
      <c r="C828" s="170" t="s">
        <v>3337</v>
      </c>
      <c r="D828" s="171">
        <v>3.8</v>
      </c>
      <c r="E828" s="172" t="s">
        <v>5224</v>
      </c>
    </row>
    <row r="829" spans="1:5" x14ac:dyDescent="0.25">
      <c r="A829" s="134" t="s">
        <v>3200</v>
      </c>
      <c r="B829" s="170" t="s">
        <v>2876</v>
      </c>
      <c r="C829" s="170" t="s">
        <v>3201</v>
      </c>
      <c r="D829" s="171">
        <v>0.8</v>
      </c>
      <c r="E829" s="172" t="s">
        <v>5224</v>
      </c>
    </row>
    <row r="830" spans="1:5" x14ac:dyDescent="0.25">
      <c r="A830" s="134" t="s">
        <v>3329</v>
      </c>
      <c r="B830" s="170" t="s">
        <v>2876</v>
      </c>
      <c r="C830" s="170" t="s">
        <v>3330</v>
      </c>
      <c r="D830" s="171">
        <v>0</v>
      </c>
      <c r="E830" s="172" t="s">
        <v>5224</v>
      </c>
    </row>
    <row r="831" spans="1:5" x14ac:dyDescent="0.25">
      <c r="A831" s="134" t="s">
        <v>2878</v>
      </c>
      <c r="B831" s="170" t="s">
        <v>2876</v>
      </c>
      <c r="C831" s="170" t="s">
        <v>2879</v>
      </c>
      <c r="D831" s="171">
        <v>5.0999999999999996</v>
      </c>
      <c r="E831" s="172" t="s">
        <v>5222</v>
      </c>
    </row>
    <row r="832" spans="1:5" x14ac:dyDescent="0.25">
      <c r="A832" s="173" t="s">
        <v>4827</v>
      </c>
      <c r="B832" s="170" t="s">
        <v>2876</v>
      </c>
      <c r="C832" s="170" t="s">
        <v>4828</v>
      </c>
      <c r="D832" s="171">
        <v>0</v>
      </c>
      <c r="E832" s="172" t="s">
        <v>5224</v>
      </c>
    </row>
    <row r="833" spans="1:5" x14ac:dyDescent="0.25">
      <c r="A833" s="134" t="s">
        <v>4385</v>
      </c>
      <c r="B833" s="170" t="s">
        <v>2876</v>
      </c>
      <c r="C833" s="170" t="s">
        <v>4386</v>
      </c>
      <c r="D833" s="171">
        <v>0</v>
      </c>
      <c r="E833" s="172" t="s">
        <v>5224</v>
      </c>
    </row>
    <row r="834" spans="1:5" x14ac:dyDescent="0.25">
      <c r="A834" s="134" t="s">
        <v>3232</v>
      </c>
      <c r="B834" s="170" t="s">
        <v>2876</v>
      </c>
      <c r="C834" s="170" t="s">
        <v>3233</v>
      </c>
      <c r="D834" s="171">
        <v>0</v>
      </c>
      <c r="E834" s="172" t="s">
        <v>5224</v>
      </c>
    </row>
    <row r="835" spans="1:5" x14ac:dyDescent="0.25">
      <c r="A835" s="134" t="s">
        <v>3674</v>
      </c>
      <c r="B835" s="170" t="s">
        <v>2876</v>
      </c>
      <c r="C835" s="170" t="s">
        <v>3675</v>
      </c>
      <c r="D835" s="171">
        <v>7.6</v>
      </c>
      <c r="E835" s="172" t="s">
        <v>5222</v>
      </c>
    </row>
    <row r="836" spans="1:5" x14ac:dyDescent="0.25">
      <c r="A836" s="134" t="s">
        <v>4946</v>
      </c>
      <c r="B836" s="170" t="s">
        <v>2876</v>
      </c>
      <c r="C836" s="170" t="s">
        <v>4947</v>
      </c>
      <c r="D836" s="171">
        <v>11.7</v>
      </c>
      <c r="E836" s="172" t="s">
        <v>5222</v>
      </c>
    </row>
    <row r="837" spans="1:5" x14ac:dyDescent="0.25">
      <c r="A837" s="134" t="s">
        <v>3001</v>
      </c>
      <c r="B837" s="170" t="s">
        <v>2876</v>
      </c>
      <c r="C837" s="170" t="s">
        <v>3002</v>
      </c>
      <c r="D837" s="171">
        <v>0</v>
      </c>
      <c r="E837" s="172" t="s">
        <v>5224</v>
      </c>
    </row>
    <row r="838" spans="1:5" x14ac:dyDescent="0.25">
      <c r="A838" s="134" t="s">
        <v>3255</v>
      </c>
      <c r="B838" s="170" t="s">
        <v>2876</v>
      </c>
      <c r="C838" s="170" t="s">
        <v>3256</v>
      </c>
      <c r="D838" s="171">
        <v>3.3</v>
      </c>
      <c r="E838" s="172" t="s">
        <v>5224</v>
      </c>
    </row>
    <row r="839" spans="1:5" x14ac:dyDescent="0.25">
      <c r="A839" s="134" t="s">
        <v>3894</v>
      </c>
      <c r="B839" s="170" t="s">
        <v>2876</v>
      </c>
      <c r="C839" s="170" t="s">
        <v>3895</v>
      </c>
      <c r="D839" s="171">
        <v>0</v>
      </c>
      <c r="E839" s="172" t="s">
        <v>5224</v>
      </c>
    </row>
    <row r="840" spans="1:5" x14ac:dyDescent="0.25">
      <c r="A840" s="134" t="s">
        <v>4242</v>
      </c>
      <c r="B840" s="170" t="s">
        <v>2876</v>
      </c>
      <c r="C840" s="170" t="s">
        <v>4243</v>
      </c>
      <c r="D840" s="171">
        <v>4.5999999999999996</v>
      </c>
      <c r="E840" s="172" t="s">
        <v>5224</v>
      </c>
    </row>
    <row r="841" spans="1:5" x14ac:dyDescent="0.25">
      <c r="A841" s="134" t="s">
        <v>3723</v>
      </c>
      <c r="B841" s="170" t="s">
        <v>2876</v>
      </c>
      <c r="C841" s="170" t="s">
        <v>3724</v>
      </c>
      <c r="D841" s="171">
        <v>12.3</v>
      </c>
      <c r="E841" s="172" t="s">
        <v>5222</v>
      </c>
    </row>
    <row r="842" spans="1:5" x14ac:dyDescent="0.25">
      <c r="A842" s="134" t="s">
        <v>3649</v>
      </c>
      <c r="B842" s="170" t="s">
        <v>2876</v>
      </c>
      <c r="C842" s="170" t="s">
        <v>3650</v>
      </c>
      <c r="D842" s="171">
        <v>1.2</v>
      </c>
      <c r="E842" s="172" t="s">
        <v>5224</v>
      </c>
    </row>
    <row r="843" spans="1:5" x14ac:dyDescent="0.25">
      <c r="A843" s="134" t="s">
        <v>4187</v>
      </c>
      <c r="B843" s="170" t="s">
        <v>2876</v>
      </c>
      <c r="C843" s="170" t="s">
        <v>4188</v>
      </c>
      <c r="D843" s="171">
        <v>0</v>
      </c>
      <c r="E843" s="172" t="s">
        <v>5224</v>
      </c>
    </row>
    <row r="844" spans="1:5" x14ac:dyDescent="0.25">
      <c r="A844" s="134" t="s">
        <v>4291</v>
      </c>
      <c r="B844" s="170" t="s">
        <v>2876</v>
      </c>
      <c r="C844" s="170" t="s">
        <v>4292</v>
      </c>
      <c r="D844" s="171">
        <v>8.5324937583542496E-2</v>
      </c>
      <c r="E844" s="172" t="s">
        <v>5224</v>
      </c>
    </row>
    <row r="845" spans="1:5" x14ac:dyDescent="0.25">
      <c r="A845" s="134" t="s">
        <v>3305</v>
      </c>
      <c r="B845" s="170" t="s">
        <v>2876</v>
      </c>
      <c r="C845" s="170" t="s">
        <v>3306</v>
      </c>
      <c r="D845" s="171">
        <v>6.5</v>
      </c>
      <c r="E845" s="172" t="s">
        <v>5222</v>
      </c>
    </row>
    <row r="846" spans="1:5" x14ac:dyDescent="0.25">
      <c r="A846" s="134" t="s">
        <v>3580</v>
      </c>
      <c r="B846" s="170" t="s">
        <v>2876</v>
      </c>
      <c r="C846" s="170" t="s">
        <v>3581</v>
      </c>
      <c r="D846" s="171">
        <v>0</v>
      </c>
      <c r="E846" s="172" t="s">
        <v>5224</v>
      </c>
    </row>
    <row r="847" spans="1:5" x14ac:dyDescent="0.25">
      <c r="A847" s="134" t="s">
        <v>3003</v>
      </c>
      <c r="B847" s="170" t="s">
        <v>2876</v>
      </c>
      <c r="C847" s="170" t="s">
        <v>5026</v>
      </c>
      <c r="D847" s="171">
        <v>1.40899184106945</v>
      </c>
      <c r="E847" s="172" t="s">
        <v>5224</v>
      </c>
    </row>
    <row r="848" spans="1:5" x14ac:dyDescent="0.25">
      <c r="A848" s="134" t="s">
        <v>3005</v>
      </c>
      <c r="B848" s="170" t="s">
        <v>2876</v>
      </c>
      <c r="C848" s="170" t="s">
        <v>3006</v>
      </c>
      <c r="D848" s="171">
        <v>0</v>
      </c>
      <c r="E848" s="172" t="s">
        <v>5224</v>
      </c>
    </row>
    <row r="849" spans="1:5" x14ac:dyDescent="0.25">
      <c r="A849" s="134" t="s">
        <v>3496</v>
      </c>
      <c r="B849" s="170" t="s">
        <v>2876</v>
      </c>
      <c r="C849" s="170" t="s">
        <v>3497</v>
      </c>
      <c r="D849" s="171">
        <v>0</v>
      </c>
      <c r="E849" s="172" t="s">
        <v>5224</v>
      </c>
    </row>
    <row r="850" spans="1:5" x14ac:dyDescent="0.25">
      <c r="A850" s="134" t="s">
        <v>3295</v>
      </c>
      <c r="B850" s="170" t="s">
        <v>2876</v>
      </c>
      <c r="C850" s="170" t="s">
        <v>3296</v>
      </c>
      <c r="D850" s="171">
        <v>0</v>
      </c>
      <c r="E850" s="172" t="s">
        <v>5224</v>
      </c>
    </row>
    <row r="851" spans="1:5" x14ac:dyDescent="0.25">
      <c r="A851" s="134" t="s">
        <v>3481</v>
      </c>
      <c r="B851" s="170" t="s">
        <v>2876</v>
      </c>
      <c r="C851" s="170" t="s">
        <v>3482</v>
      </c>
      <c r="D851" s="171">
        <v>2.2999999999999998</v>
      </c>
      <c r="E851" s="172" t="s">
        <v>5224</v>
      </c>
    </row>
    <row r="852" spans="1:5" x14ac:dyDescent="0.25">
      <c r="A852" s="134" t="s">
        <v>3409</v>
      </c>
      <c r="B852" s="170" t="s">
        <v>2876</v>
      </c>
      <c r="C852" s="170" t="s">
        <v>3410</v>
      </c>
      <c r="D852" s="171">
        <v>16.5</v>
      </c>
      <c r="E852" s="172" t="s">
        <v>5225</v>
      </c>
    </row>
    <row r="853" spans="1:5" x14ac:dyDescent="0.25">
      <c r="A853" s="134" t="s">
        <v>3080</v>
      </c>
      <c r="B853" s="170" t="s">
        <v>2876</v>
      </c>
      <c r="C853" s="170" t="s">
        <v>3081</v>
      </c>
      <c r="D853" s="171">
        <v>25.6</v>
      </c>
      <c r="E853" s="172" t="s">
        <v>5225</v>
      </c>
    </row>
    <row r="854" spans="1:5" x14ac:dyDescent="0.25">
      <c r="A854" s="134" t="s">
        <v>3326</v>
      </c>
      <c r="B854" s="170" t="s">
        <v>2876</v>
      </c>
      <c r="C854" s="170" t="s">
        <v>3052</v>
      </c>
      <c r="D854" s="171">
        <v>2.6</v>
      </c>
      <c r="E854" s="172" t="s">
        <v>5224</v>
      </c>
    </row>
    <row r="855" spans="1:5" x14ac:dyDescent="0.25">
      <c r="A855" s="134" t="s">
        <v>3297</v>
      </c>
      <c r="B855" s="170" t="s">
        <v>2876</v>
      </c>
      <c r="C855" s="170" t="s">
        <v>3298</v>
      </c>
      <c r="D855" s="171">
        <v>2.6</v>
      </c>
      <c r="E855" s="172" t="s">
        <v>5224</v>
      </c>
    </row>
    <row r="856" spans="1:5" x14ac:dyDescent="0.25">
      <c r="A856" s="134" t="s">
        <v>3429</v>
      </c>
      <c r="B856" s="170" t="s">
        <v>2876</v>
      </c>
      <c r="C856" s="170" t="s">
        <v>3430</v>
      </c>
      <c r="D856" s="171">
        <v>15.6</v>
      </c>
      <c r="E856" s="172" t="s">
        <v>5225</v>
      </c>
    </row>
    <row r="857" spans="1:5" x14ac:dyDescent="0.25">
      <c r="A857" s="134" t="s">
        <v>3511</v>
      </c>
      <c r="B857" s="170" t="s">
        <v>2876</v>
      </c>
      <c r="C857" s="170" t="s">
        <v>3512</v>
      </c>
      <c r="D857" s="171">
        <v>1.4</v>
      </c>
      <c r="E857" s="172" t="s">
        <v>5224</v>
      </c>
    </row>
    <row r="858" spans="1:5" x14ac:dyDescent="0.25">
      <c r="A858" s="134" t="s">
        <v>3656</v>
      </c>
      <c r="B858" s="170" t="s">
        <v>2876</v>
      </c>
      <c r="C858" s="170" t="s">
        <v>3657</v>
      </c>
      <c r="D858" s="171">
        <v>3.3</v>
      </c>
      <c r="E858" s="172" t="s">
        <v>5224</v>
      </c>
    </row>
    <row r="859" spans="1:5" x14ac:dyDescent="0.25">
      <c r="A859" s="134" t="s">
        <v>2880</v>
      </c>
      <c r="B859" s="170" t="s">
        <v>2876</v>
      </c>
      <c r="C859" s="170" t="s">
        <v>2881</v>
      </c>
      <c r="D859" s="171">
        <v>1.3</v>
      </c>
      <c r="E859" s="172" t="s">
        <v>5224</v>
      </c>
    </row>
    <row r="860" spans="1:5" x14ac:dyDescent="0.25">
      <c r="A860" s="134" t="s">
        <v>3289</v>
      </c>
      <c r="B860" s="170" t="s">
        <v>2876</v>
      </c>
      <c r="C860" s="170" t="s">
        <v>3290</v>
      </c>
      <c r="D860" s="171">
        <v>7.7</v>
      </c>
      <c r="E860" s="172" t="s">
        <v>5222</v>
      </c>
    </row>
    <row r="861" spans="1:5" x14ac:dyDescent="0.25">
      <c r="A861" s="134" t="s">
        <v>2882</v>
      </c>
      <c r="B861" s="170" t="s">
        <v>2876</v>
      </c>
      <c r="C861" s="170" t="s">
        <v>2883</v>
      </c>
      <c r="D861" s="171">
        <v>5.0999999999999996</v>
      </c>
      <c r="E861" s="172" t="s">
        <v>5222</v>
      </c>
    </row>
    <row r="862" spans="1:5" x14ac:dyDescent="0.25">
      <c r="A862" s="134" t="s">
        <v>3417</v>
      </c>
      <c r="B862" s="170" t="s">
        <v>2876</v>
      </c>
      <c r="C862" s="170" t="s">
        <v>3418</v>
      </c>
      <c r="D862" s="171">
        <v>3.6480860013552299</v>
      </c>
      <c r="E862" s="172" t="s">
        <v>5224</v>
      </c>
    </row>
    <row r="863" spans="1:5" x14ac:dyDescent="0.25">
      <c r="A863" s="134" t="s">
        <v>4862</v>
      </c>
      <c r="B863" s="170" t="s">
        <v>3237</v>
      </c>
      <c r="C863" s="170" t="s">
        <v>3938</v>
      </c>
      <c r="D863" s="171">
        <v>25.1</v>
      </c>
      <c r="E863" s="172" t="s">
        <v>5225</v>
      </c>
    </row>
    <row r="864" spans="1:5" x14ac:dyDescent="0.25">
      <c r="A864" s="176" t="s">
        <v>4912</v>
      </c>
      <c r="B864" s="170" t="s">
        <v>3237</v>
      </c>
      <c r="C864" s="170" t="s">
        <v>5288</v>
      </c>
      <c r="D864" s="171">
        <v>3.6</v>
      </c>
      <c r="E864" s="172" t="s">
        <v>5224</v>
      </c>
    </row>
    <row r="865" spans="1:5" x14ac:dyDescent="0.25">
      <c r="A865" s="134" t="s">
        <v>4418</v>
      </c>
      <c r="B865" s="170" t="s">
        <v>3237</v>
      </c>
      <c r="C865" s="170" t="s">
        <v>4419</v>
      </c>
      <c r="D865" s="171">
        <v>22.810334917652298</v>
      </c>
      <c r="E865" s="172" t="s">
        <v>5225</v>
      </c>
    </row>
    <row r="866" spans="1:5" x14ac:dyDescent="0.25">
      <c r="A866" s="134" t="s">
        <v>3236</v>
      </c>
      <c r="B866" s="170" t="s">
        <v>3237</v>
      </c>
      <c r="C866" s="170" t="s">
        <v>3238</v>
      </c>
      <c r="D866" s="171">
        <v>75.5</v>
      </c>
      <c r="E866" s="172" t="s">
        <v>5223</v>
      </c>
    </row>
    <row r="867" spans="1:5" x14ac:dyDescent="0.25">
      <c r="A867" s="134" t="s">
        <v>4324</v>
      </c>
      <c r="B867" s="170" t="s">
        <v>3237</v>
      </c>
      <c r="C867" s="170" t="s">
        <v>4325</v>
      </c>
      <c r="D867" s="171">
        <v>16.100000000000001</v>
      </c>
      <c r="E867" s="172" t="s">
        <v>5225</v>
      </c>
    </row>
    <row r="868" spans="1:5" x14ac:dyDescent="0.25">
      <c r="A868" s="134" t="s">
        <v>4191</v>
      </c>
      <c r="B868" s="170" t="s">
        <v>3237</v>
      </c>
      <c r="C868" s="170" t="s">
        <v>4192</v>
      </c>
      <c r="D868" s="171">
        <v>0</v>
      </c>
      <c r="E868" s="172" t="s">
        <v>5224</v>
      </c>
    </row>
    <row r="869" spans="1:5" x14ac:dyDescent="0.25">
      <c r="A869" s="134" t="s">
        <v>4183</v>
      </c>
      <c r="B869" s="170" t="s">
        <v>3237</v>
      </c>
      <c r="C869" s="170" t="s">
        <v>4184</v>
      </c>
      <c r="D869" s="171">
        <v>3</v>
      </c>
      <c r="E869" s="172" t="s">
        <v>5224</v>
      </c>
    </row>
    <row r="870" spans="1:5" x14ac:dyDescent="0.25">
      <c r="A870" s="134" t="s">
        <v>4882</v>
      </c>
      <c r="B870" s="170" t="s">
        <v>3237</v>
      </c>
      <c r="C870" s="170" t="s">
        <v>4166</v>
      </c>
      <c r="D870" s="171">
        <v>22</v>
      </c>
      <c r="E870" s="172" t="s">
        <v>5225</v>
      </c>
    </row>
    <row r="871" spans="1:5" x14ac:dyDescent="0.25">
      <c r="A871" s="134" t="s">
        <v>4598</v>
      </c>
      <c r="B871" s="170" t="s">
        <v>3237</v>
      </c>
      <c r="C871" s="170" t="s">
        <v>3514</v>
      </c>
      <c r="D871" s="171">
        <v>71.900000000000006</v>
      </c>
      <c r="E871" s="172" t="s">
        <v>5223</v>
      </c>
    </row>
    <row r="872" spans="1:5" x14ac:dyDescent="0.25">
      <c r="A872" s="134" t="s">
        <v>4561</v>
      </c>
      <c r="B872" s="170" t="s">
        <v>3237</v>
      </c>
      <c r="C872" s="170" t="s">
        <v>3298</v>
      </c>
      <c r="D872" s="171">
        <v>10.5</v>
      </c>
      <c r="E872" s="172" t="s">
        <v>5222</v>
      </c>
    </row>
    <row r="873" spans="1:5" x14ac:dyDescent="0.25">
      <c r="A873" s="134" t="s">
        <v>4630</v>
      </c>
      <c r="B873" s="170" t="s">
        <v>3237</v>
      </c>
      <c r="C873" s="170" t="s">
        <v>4631</v>
      </c>
      <c r="D873" s="171">
        <v>53.2</v>
      </c>
      <c r="E873" s="172" t="s">
        <v>5223</v>
      </c>
    </row>
    <row r="874" spans="1:5" x14ac:dyDescent="0.25">
      <c r="A874" s="134" t="s">
        <v>4546</v>
      </c>
      <c r="B874" s="170" t="s">
        <v>3237</v>
      </c>
      <c r="C874" s="170" t="s">
        <v>4547</v>
      </c>
      <c r="D874" s="171">
        <v>10.8</v>
      </c>
      <c r="E874" s="172" t="s">
        <v>5222</v>
      </c>
    </row>
    <row r="875" spans="1:5" x14ac:dyDescent="0.25">
      <c r="A875" s="134" t="s">
        <v>3950</v>
      </c>
      <c r="B875" s="170" t="s">
        <v>3237</v>
      </c>
      <c r="C875" s="170" t="s">
        <v>3951</v>
      </c>
      <c r="D875" s="171">
        <v>4.9000000000000004</v>
      </c>
      <c r="E875" s="172" t="s">
        <v>5224</v>
      </c>
    </row>
    <row r="876" spans="1:5" x14ac:dyDescent="0.25">
      <c r="A876" s="134" t="s">
        <v>2998</v>
      </c>
      <c r="B876" s="170" t="s">
        <v>2999</v>
      </c>
      <c r="C876" s="170" t="s">
        <v>3000</v>
      </c>
      <c r="D876" s="171">
        <v>0.1</v>
      </c>
      <c r="E876" s="172" t="s">
        <v>5224</v>
      </c>
    </row>
    <row r="877" spans="1:5" x14ac:dyDescent="0.25">
      <c r="A877" s="134" t="s">
        <v>4748</v>
      </c>
      <c r="B877" s="170" t="s">
        <v>2999</v>
      </c>
      <c r="C877" s="170" t="s">
        <v>3158</v>
      </c>
      <c r="D877" s="171">
        <v>1.9</v>
      </c>
      <c r="E877" s="172" t="s">
        <v>5224</v>
      </c>
    </row>
    <row r="878" spans="1:5" x14ac:dyDescent="0.25">
      <c r="A878" s="134" t="s">
        <v>3423</v>
      </c>
      <c r="B878" s="170" t="s">
        <v>2999</v>
      </c>
      <c r="C878" s="170" t="s">
        <v>3424</v>
      </c>
      <c r="D878" s="171">
        <v>0.80127513033646403</v>
      </c>
      <c r="E878" s="172" t="s">
        <v>5224</v>
      </c>
    </row>
    <row r="879" spans="1:5" x14ac:dyDescent="0.25">
      <c r="A879" s="134" t="s">
        <v>4468</v>
      </c>
      <c r="B879" s="170" t="s">
        <v>2999</v>
      </c>
      <c r="C879" s="170" t="s">
        <v>4469</v>
      </c>
      <c r="D879" s="171">
        <v>2.2000000000000002</v>
      </c>
      <c r="E879" s="172" t="s">
        <v>5224</v>
      </c>
    </row>
    <row r="880" spans="1:5" x14ac:dyDescent="0.25">
      <c r="A880" s="134" t="s">
        <v>4809</v>
      </c>
      <c r="B880" s="170" t="s">
        <v>2999</v>
      </c>
      <c r="C880" s="170" t="s">
        <v>3332</v>
      </c>
      <c r="D880" s="171">
        <v>3.8</v>
      </c>
      <c r="E880" s="172" t="s">
        <v>5224</v>
      </c>
    </row>
    <row r="881" spans="1:5" x14ac:dyDescent="0.25">
      <c r="A881" s="134" t="s">
        <v>4490</v>
      </c>
      <c r="B881" s="170" t="s">
        <v>2999</v>
      </c>
      <c r="C881" s="170" t="s">
        <v>4491</v>
      </c>
      <c r="D881" s="171">
        <v>6.5</v>
      </c>
      <c r="E881" s="172" t="s">
        <v>5222</v>
      </c>
    </row>
    <row r="882" spans="1:5" x14ac:dyDescent="0.25">
      <c r="A882" s="134" t="s">
        <v>4654</v>
      </c>
      <c r="B882" s="170" t="s">
        <v>2999</v>
      </c>
      <c r="C882" s="170" t="s">
        <v>4655</v>
      </c>
      <c r="D882" s="171">
        <v>3.5</v>
      </c>
      <c r="E882" s="172" t="s">
        <v>5224</v>
      </c>
    </row>
    <row r="883" spans="1:5" x14ac:dyDescent="0.25">
      <c r="A883" s="134" t="s">
        <v>4749</v>
      </c>
      <c r="B883" s="170" t="s">
        <v>2999</v>
      </c>
      <c r="C883" s="170" t="s">
        <v>4750</v>
      </c>
      <c r="D883" s="171">
        <v>4.7</v>
      </c>
      <c r="E883" s="172" t="s">
        <v>5224</v>
      </c>
    </row>
    <row r="884" spans="1:5" x14ac:dyDescent="0.25">
      <c r="A884" s="134" t="s">
        <v>4627</v>
      </c>
      <c r="B884" s="170" t="s">
        <v>2999</v>
      </c>
      <c r="C884" s="170" t="s">
        <v>4628</v>
      </c>
      <c r="D884" s="171">
        <v>8.1</v>
      </c>
      <c r="E884" s="172" t="s">
        <v>5222</v>
      </c>
    </row>
    <row r="885" spans="1:5" x14ac:dyDescent="0.25">
      <c r="A885" s="134" t="s">
        <v>4656</v>
      </c>
      <c r="B885" s="170" t="s">
        <v>2999</v>
      </c>
      <c r="C885" s="170" t="s">
        <v>4657</v>
      </c>
      <c r="D885" s="171">
        <v>7</v>
      </c>
      <c r="E885" s="172" t="s">
        <v>5222</v>
      </c>
    </row>
    <row r="886" spans="1:5" x14ac:dyDescent="0.25">
      <c r="A886" s="134" t="s">
        <v>4751</v>
      </c>
      <c r="B886" s="170" t="s">
        <v>2999</v>
      </c>
      <c r="C886" s="170" t="s">
        <v>4752</v>
      </c>
      <c r="D886" s="171">
        <v>3.4</v>
      </c>
      <c r="E886" s="172" t="s">
        <v>5224</v>
      </c>
    </row>
    <row r="887" spans="1:5" x14ac:dyDescent="0.25">
      <c r="A887" s="134" t="s">
        <v>4470</v>
      </c>
      <c r="B887" s="170" t="s">
        <v>2999</v>
      </c>
      <c r="C887" s="170" t="s">
        <v>4471</v>
      </c>
      <c r="D887" s="171">
        <v>7.2</v>
      </c>
      <c r="E887" s="172" t="s">
        <v>5222</v>
      </c>
    </row>
    <row r="888" spans="1:5" x14ac:dyDescent="0.25">
      <c r="A888" s="134" t="s">
        <v>2884</v>
      </c>
      <c r="B888" s="170" t="s">
        <v>2867</v>
      </c>
      <c r="C888" s="170" t="s">
        <v>2885</v>
      </c>
      <c r="D888" s="171">
        <v>0</v>
      </c>
      <c r="E888" s="172" t="s">
        <v>5224</v>
      </c>
    </row>
    <row r="889" spans="1:5" x14ac:dyDescent="0.25">
      <c r="A889" s="134" t="s">
        <v>3320</v>
      </c>
      <c r="B889" s="170" t="s">
        <v>2867</v>
      </c>
      <c r="C889" s="170" t="s">
        <v>3321</v>
      </c>
      <c r="D889" s="171">
        <v>0</v>
      </c>
      <c r="E889" s="172" t="s">
        <v>5224</v>
      </c>
    </row>
    <row r="890" spans="1:5" x14ac:dyDescent="0.25">
      <c r="A890" s="134" t="s">
        <v>4379</v>
      </c>
      <c r="B890" s="170" t="s">
        <v>2867</v>
      </c>
      <c r="C890" s="170" t="s">
        <v>4380</v>
      </c>
      <c r="D890" s="171">
        <v>0</v>
      </c>
      <c r="E890" s="172" t="s">
        <v>5224</v>
      </c>
    </row>
    <row r="891" spans="1:5" x14ac:dyDescent="0.25">
      <c r="A891" s="134" t="s">
        <v>2886</v>
      </c>
      <c r="B891" s="170" t="s">
        <v>2867</v>
      </c>
      <c r="C891" s="170" t="s">
        <v>2887</v>
      </c>
      <c r="D891" s="171">
        <v>6.5575029991710396</v>
      </c>
      <c r="E891" s="172" t="s">
        <v>5222</v>
      </c>
    </row>
    <row r="892" spans="1:5" x14ac:dyDescent="0.25">
      <c r="A892" s="134" t="s">
        <v>2890</v>
      </c>
      <c r="B892" s="170" t="s">
        <v>2867</v>
      </c>
      <c r="C892" s="170" t="s">
        <v>2891</v>
      </c>
      <c r="D892" s="171">
        <v>4.5999999999999996</v>
      </c>
      <c r="E892" s="172" t="s">
        <v>5224</v>
      </c>
    </row>
    <row r="893" spans="1:5" x14ac:dyDescent="0.25">
      <c r="A893" s="134" t="s">
        <v>2892</v>
      </c>
      <c r="B893" s="170" t="s">
        <v>2867</v>
      </c>
      <c r="C893" s="170" t="s">
        <v>2893</v>
      </c>
      <c r="D893" s="171">
        <v>0</v>
      </c>
      <c r="E893" s="172" t="s">
        <v>5224</v>
      </c>
    </row>
    <row r="894" spans="1:5" x14ac:dyDescent="0.25">
      <c r="A894" s="134" t="s">
        <v>2994</v>
      </c>
      <c r="B894" s="170" t="s">
        <v>2867</v>
      </c>
      <c r="C894" s="170" t="s">
        <v>2995</v>
      </c>
      <c r="D894" s="171">
        <v>0</v>
      </c>
      <c r="E894" s="172" t="s">
        <v>5224</v>
      </c>
    </row>
    <row r="895" spans="1:5" x14ac:dyDescent="0.25">
      <c r="A895" s="134" t="s">
        <v>2866</v>
      </c>
      <c r="B895" s="170" t="s">
        <v>2867</v>
      </c>
      <c r="C895" s="170" t="s">
        <v>2868</v>
      </c>
      <c r="D895" s="170" t="s">
        <v>5227</v>
      </c>
      <c r="E895" s="172" t="s">
        <v>5227</v>
      </c>
    </row>
    <row r="896" spans="1:5" x14ac:dyDescent="0.25">
      <c r="A896" s="134" t="s">
        <v>2894</v>
      </c>
      <c r="B896" s="170" t="s">
        <v>2867</v>
      </c>
      <c r="C896" s="170" t="s">
        <v>2895</v>
      </c>
      <c r="D896" s="171">
        <v>0</v>
      </c>
      <c r="E896" s="172" t="s">
        <v>5224</v>
      </c>
    </row>
    <row r="897" spans="1:5" x14ac:dyDescent="0.25">
      <c r="A897" s="134" t="s">
        <v>2888</v>
      </c>
      <c r="B897" s="170" t="s">
        <v>2867</v>
      </c>
      <c r="C897" s="170" t="s">
        <v>2889</v>
      </c>
      <c r="D897" s="171">
        <v>0</v>
      </c>
      <c r="E897" s="172" t="s">
        <v>5224</v>
      </c>
    </row>
    <row r="898" spans="1:5" x14ac:dyDescent="0.25">
      <c r="A898" s="134" t="s">
        <v>3029</v>
      </c>
      <c r="B898" s="170" t="s">
        <v>2867</v>
      </c>
      <c r="C898" s="170" t="s">
        <v>3030</v>
      </c>
      <c r="D898" s="171">
        <v>1.1000000000000001</v>
      </c>
      <c r="E898" s="172" t="s">
        <v>5224</v>
      </c>
    </row>
    <row r="899" spans="1:5" x14ac:dyDescent="0.25">
      <c r="A899" s="134" t="s">
        <v>4498</v>
      </c>
      <c r="B899" s="170" t="s">
        <v>2867</v>
      </c>
      <c r="C899" s="170" t="s">
        <v>4499</v>
      </c>
      <c r="D899" s="171">
        <v>0</v>
      </c>
      <c r="E899" s="172" t="s">
        <v>5224</v>
      </c>
    </row>
    <row r="900" spans="1:5" x14ac:dyDescent="0.25">
      <c r="A900" s="134" t="s">
        <v>2996</v>
      </c>
      <c r="B900" s="170" t="s">
        <v>2867</v>
      </c>
      <c r="C900" s="170" t="s">
        <v>2997</v>
      </c>
      <c r="D900" s="171">
        <v>2.7</v>
      </c>
      <c r="E900" s="172" t="s">
        <v>5224</v>
      </c>
    </row>
    <row r="901" spans="1:5" x14ac:dyDescent="0.25">
      <c r="A901" s="134" t="s">
        <v>3314</v>
      </c>
      <c r="B901" s="170" t="s">
        <v>2867</v>
      </c>
      <c r="C901" s="170" t="s">
        <v>3315</v>
      </c>
      <c r="D901" s="171">
        <v>0</v>
      </c>
      <c r="E901" s="172" t="s">
        <v>5224</v>
      </c>
    </row>
    <row r="902" spans="1:5" x14ac:dyDescent="0.25">
      <c r="A902" s="134" t="s">
        <v>3399</v>
      </c>
      <c r="B902" s="170" t="s">
        <v>2897</v>
      </c>
      <c r="C902" s="170" t="s">
        <v>3400</v>
      </c>
      <c r="D902" s="171">
        <v>20</v>
      </c>
      <c r="E902" s="172" t="s">
        <v>5225</v>
      </c>
    </row>
    <row r="903" spans="1:5" x14ac:dyDescent="0.25">
      <c r="A903" s="134" t="s">
        <v>3490</v>
      </c>
      <c r="B903" s="170" t="s">
        <v>2897</v>
      </c>
      <c r="C903" s="170" t="s">
        <v>3491</v>
      </c>
      <c r="D903" s="170" t="s">
        <v>5227</v>
      </c>
      <c r="E903" s="172" t="s">
        <v>5227</v>
      </c>
    </row>
    <row r="904" spans="1:5" x14ac:dyDescent="0.25">
      <c r="A904" s="134" t="s">
        <v>3047</v>
      </c>
      <c r="B904" s="170" t="s">
        <v>2897</v>
      </c>
      <c r="C904" s="170" t="s">
        <v>3048</v>
      </c>
      <c r="D904" s="170" t="s">
        <v>5227</v>
      </c>
      <c r="E904" s="172" t="s">
        <v>5227</v>
      </c>
    </row>
    <row r="905" spans="1:5" x14ac:dyDescent="0.25">
      <c r="A905" s="134" t="s">
        <v>4422</v>
      </c>
      <c r="B905" s="170" t="s">
        <v>2897</v>
      </c>
      <c r="C905" s="170" t="s">
        <v>4423</v>
      </c>
      <c r="D905" s="170" t="s">
        <v>5227</v>
      </c>
      <c r="E905" s="172" t="s">
        <v>5227</v>
      </c>
    </row>
    <row r="906" spans="1:5" x14ac:dyDescent="0.25">
      <c r="A906" s="134" t="s">
        <v>3999</v>
      </c>
      <c r="B906" s="170" t="s">
        <v>2897</v>
      </c>
      <c r="C906" s="170" t="s">
        <v>4000</v>
      </c>
      <c r="D906" s="170" t="s">
        <v>5227</v>
      </c>
      <c r="E906" s="172" t="s">
        <v>5227</v>
      </c>
    </row>
    <row r="907" spans="1:5" x14ac:dyDescent="0.25">
      <c r="A907" s="134" t="s">
        <v>4424</v>
      </c>
      <c r="B907" s="170" t="s">
        <v>2897</v>
      </c>
      <c r="C907" s="170" t="s">
        <v>4425</v>
      </c>
      <c r="D907" s="171">
        <v>0</v>
      </c>
      <c r="E907" s="172" t="s">
        <v>5224</v>
      </c>
    </row>
    <row r="908" spans="1:5" x14ac:dyDescent="0.25">
      <c r="A908" s="134" t="s">
        <v>2896</v>
      </c>
      <c r="B908" s="170" t="s">
        <v>2897</v>
      </c>
      <c r="C908" s="170" t="s">
        <v>2898</v>
      </c>
      <c r="D908" s="170" t="s">
        <v>5227</v>
      </c>
      <c r="E908" s="172" t="s">
        <v>5227</v>
      </c>
    </row>
    <row r="909" spans="1:5" x14ac:dyDescent="0.25">
      <c r="A909" s="134" t="s">
        <v>3815</v>
      </c>
      <c r="B909" s="170" t="s">
        <v>2897</v>
      </c>
      <c r="C909" s="170" t="s">
        <v>2786</v>
      </c>
      <c r="D909" s="171">
        <v>0</v>
      </c>
      <c r="E909" s="172" t="s">
        <v>5224</v>
      </c>
    </row>
    <row r="910" spans="1:5" x14ac:dyDescent="0.25">
      <c r="A910" s="134" t="s">
        <v>4293</v>
      </c>
      <c r="B910" s="170" t="s">
        <v>2897</v>
      </c>
      <c r="C910" s="170" t="s">
        <v>4294</v>
      </c>
      <c r="D910" s="171">
        <v>0</v>
      </c>
      <c r="E910" s="172" t="s">
        <v>5224</v>
      </c>
    </row>
    <row r="911" spans="1:5" x14ac:dyDescent="0.25">
      <c r="A911" s="134" t="s">
        <v>3798</v>
      </c>
      <c r="B911" s="170" t="s">
        <v>2897</v>
      </c>
      <c r="C911" s="170" t="s">
        <v>2975</v>
      </c>
      <c r="D911" s="170" t="s">
        <v>5227</v>
      </c>
      <c r="E911" s="172" t="s">
        <v>5227</v>
      </c>
    </row>
    <row r="912" spans="1:5" x14ac:dyDescent="0.25">
      <c r="A912" s="134" t="s">
        <v>3342</v>
      </c>
      <c r="B912" s="170" t="s">
        <v>2897</v>
      </c>
      <c r="C912" s="170" t="s">
        <v>3343</v>
      </c>
      <c r="D912" s="170" t="s">
        <v>5227</v>
      </c>
      <c r="E912" s="172" t="s">
        <v>5227</v>
      </c>
    </row>
    <row r="913" spans="1:5" x14ac:dyDescent="0.25">
      <c r="A913" s="134" t="s">
        <v>2899</v>
      </c>
      <c r="B913" s="170" t="s">
        <v>2897</v>
      </c>
      <c r="C913" s="170" t="s">
        <v>2900</v>
      </c>
      <c r="D913" s="170" t="s">
        <v>5227</v>
      </c>
      <c r="E913" s="172" t="s">
        <v>5227</v>
      </c>
    </row>
    <row r="914" spans="1:5" x14ac:dyDescent="0.25">
      <c r="A914" s="134" t="s">
        <v>3049</v>
      </c>
      <c r="B914" s="170" t="s">
        <v>2897</v>
      </c>
      <c r="C914" s="170" t="s">
        <v>5289</v>
      </c>
      <c r="D914" s="170" t="s">
        <v>5227</v>
      </c>
      <c r="E914" s="172" t="s">
        <v>5227</v>
      </c>
    </row>
    <row r="915" spans="1:5" x14ac:dyDescent="0.25">
      <c r="A915" s="134" t="s">
        <v>3192</v>
      </c>
      <c r="B915" s="170" t="s">
        <v>2897</v>
      </c>
      <c r="C915" s="170" t="s">
        <v>5290</v>
      </c>
      <c r="D915" s="170" t="s">
        <v>5227</v>
      </c>
      <c r="E915" s="172" t="s">
        <v>5227</v>
      </c>
    </row>
    <row r="916" spans="1:5" x14ac:dyDescent="0.25">
      <c r="A916" s="134" t="s">
        <v>3186</v>
      </c>
      <c r="B916" s="170" t="s">
        <v>2897</v>
      </c>
      <c r="C916" s="170" t="s">
        <v>3187</v>
      </c>
      <c r="D916" s="170" t="s">
        <v>5227</v>
      </c>
      <c r="E916" s="172" t="s">
        <v>5227</v>
      </c>
    </row>
    <row r="917" spans="1:5" x14ac:dyDescent="0.25">
      <c r="A917" s="134" t="s">
        <v>3037</v>
      </c>
      <c r="B917" s="170" t="s">
        <v>2897</v>
      </c>
      <c r="C917" s="170" t="s">
        <v>5291</v>
      </c>
      <c r="D917" s="170" t="s">
        <v>5227</v>
      </c>
      <c r="E917" s="172" t="s">
        <v>5227</v>
      </c>
    </row>
    <row r="918" spans="1:5" x14ac:dyDescent="0.25">
      <c r="A918" s="134" t="s">
        <v>3363</v>
      </c>
      <c r="B918" s="170" t="s">
        <v>2897</v>
      </c>
      <c r="C918" s="170" t="s">
        <v>3364</v>
      </c>
      <c r="D918" s="170" t="s">
        <v>5227</v>
      </c>
      <c r="E918" s="172" t="s">
        <v>5227</v>
      </c>
    </row>
    <row r="919" spans="1:5" x14ac:dyDescent="0.25">
      <c r="A919" s="134" t="s">
        <v>3664</v>
      </c>
      <c r="B919" s="170" t="s">
        <v>2897</v>
      </c>
      <c r="C919" s="170" t="s">
        <v>3665</v>
      </c>
      <c r="D919" s="170" t="s">
        <v>5227</v>
      </c>
      <c r="E919" s="172" t="s">
        <v>5227</v>
      </c>
    </row>
    <row r="920" spans="1:5" x14ac:dyDescent="0.25">
      <c r="A920" s="134" t="s">
        <v>3181</v>
      </c>
      <c r="B920" s="170" t="s">
        <v>2897</v>
      </c>
      <c r="C920" s="170" t="s">
        <v>3182</v>
      </c>
      <c r="D920" s="171">
        <v>22.9</v>
      </c>
      <c r="E920" s="172" t="s">
        <v>5225</v>
      </c>
    </row>
    <row r="921" spans="1:5" x14ac:dyDescent="0.25">
      <c r="A921" s="134" t="s">
        <v>4248</v>
      </c>
      <c r="B921" s="170" t="s">
        <v>2897</v>
      </c>
      <c r="C921" s="170" t="s">
        <v>4249</v>
      </c>
      <c r="D921" s="171">
        <v>0</v>
      </c>
      <c r="E921" s="172" t="s">
        <v>5224</v>
      </c>
    </row>
    <row r="922" spans="1:5" x14ac:dyDescent="0.25">
      <c r="A922" s="134" t="s">
        <v>3082</v>
      </c>
      <c r="B922" s="170" t="s">
        <v>2897</v>
      </c>
      <c r="C922" s="170" t="s">
        <v>5292</v>
      </c>
      <c r="D922" s="170" t="s">
        <v>5227</v>
      </c>
      <c r="E922" s="172" t="s">
        <v>5227</v>
      </c>
    </row>
    <row r="923" spans="1:5" x14ac:dyDescent="0.25">
      <c r="A923" s="134" t="s">
        <v>3831</v>
      </c>
      <c r="B923" s="170" t="s">
        <v>2897</v>
      </c>
      <c r="C923" s="170" t="s">
        <v>3832</v>
      </c>
      <c r="D923" s="170" t="s">
        <v>5227</v>
      </c>
      <c r="E923" s="172" t="s">
        <v>5227</v>
      </c>
    </row>
    <row r="924" spans="1:5" x14ac:dyDescent="0.25">
      <c r="A924" s="134" t="s">
        <v>3389</v>
      </c>
      <c r="B924" s="170" t="s">
        <v>2897</v>
      </c>
      <c r="C924" s="170" t="s">
        <v>5293</v>
      </c>
      <c r="D924" s="170" t="s">
        <v>5227</v>
      </c>
      <c r="E924" s="172" t="s">
        <v>5227</v>
      </c>
    </row>
    <row r="925" spans="1:5" x14ac:dyDescent="0.25">
      <c r="A925" s="134" t="s">
        <v>3057</v>
      </c>
      <c r="B925" s="170" t="s">
        <v>2897</v>
      </c>
      <c r="C925" s="170" t="s">
        <v>3058</v>
      </c>
      <c r="D925" s="170" t="s">
        <v>5227</v>
      </c>
      <c r="E925" s="172" t="s">
        <v>5227</v>
      </c>
    </row>
    <row r="926" spans="1:5" x14ac:dyDescent="0.25">
      <c r="A926" s="134" t="s">
        <v>4259</v>
      </c>
      <c r="B926" s="170" t="s">
        <v>2897</v>
      </c>
      <c r="C926" s="170" t="s">
        <v>5294</v>
      </c>
      <c r="D926" s="170" t="s">
        <v>5227</v>
      </c>
      <c r="E926" s="172" t="s">
        <v>5227</v>
      </c>
    </row>
    <row r="927" spans="1:5" x14ac:dyDescent="0.25">
      <c r="A927" s="134" t="s">
        <v>3811</v>
      </c>
      <c r="B927" s="170" t="s">
        <v>2897</v>
      </c>
      <c r="C927" s="170" t="s">
        <v>3812</v>
      </c>
      <c r="D927" s="171">
        <v>4.5999999999999996</v>
      </c>
      <c r="E927" s="172" t="s">
        <v>5224</v>
      </c>
    </row>
    <row r="928" spans="1:5" x14ac:dyDescent="0.25">
      <c r="A928" s="134" t="s">
        <v>2901</v>
      </c>
      <c r="B928" s="170" t="s">
        <v>2897</v>
      </c>
      <c r="C928" s="170" t="s">
        <v>2902</v>
      </c>
      <c r="D928" s="170" t="s">
        <v>5227</v>
      </c>
      <c r="E928" s="172" t="s">
        <v>5227</v>
      </c>
    </row>
    <row r="929" spans="1:5" x14ac:dyDescent="0.25">
      <c r="A929" s="134" t="s">
        <v>3646</v>
      </c>
      <c r="B929" s="170" t="s">
        <v>2897</v>
      </c>
      <c r="C929" s="170" t="s">
        <v>5005</v>
      </c>
      <c r="D929" s="171">
        <v>14.6</v>
      </c>
      <c r="E929" s="172" t="s">
        <v>5225</v>
      </c>
    </row>
    <row r="930" spans="1:5" x14ac:dyDescent="0.25">
      <c r="A930" s="134" t="s">
        <v>4782</v>
      </c>
      <c r="B930" s="170" t="s">
        <v>2897</v>
      </c>
      <c r="C930" s="170" t="s">
        <v>5295</v>
      </c>
      <c r="D930" s="170" t="s">
        <v>5227</v>
      </c>
      <c r="E930" s="172" t="s">
        <v>5227</v>
      </c>
    </row>
    <row r="931" spans="1:5" x14ac:dyDescent="0.25">
      <c r="A931" s="134" t="s">
        <v>3881</v>
      </c>
      <c r="B931" s="170" t="s">
        <v>2897</v>
      </c>
      <c r="C931" s="170" t="s">
        <v>3882</v>
      </c>
      <c r="D931" s="171">
        <v>0</v>
      </c>
      <c r="E931" s="172" t="s">
        <v>5224</v>
      </c>
    </row>
    <row r="932" spans="1:5" x14ac:dyDescent="0.25">
      <c r="A932" s="134" t="s">
        <v>4171</v>
      </c>
      <c r="B932" s="170" t="s">
        <v>2897</v>
      </c>
      <c r="C932" s="170" t="s">
        <v>4172</v>
      </c>
      <c r="D932" s="170" t="s">
        <v>5227</v>
      </c>
      <c r="E932" s="172" t="s">
        <v>5227</v>
      </c>
    </row>
    <row r="933" spans="1:5" x14ac:dyDescent="0.25">
      <c r="A933" s="134" t="s">
        <v>3647</v>
      </c>
      <c r="B933" s="170" t="s">
        <v>2897</v>
      </c>
      <c r="C933" s="170" t="s">
        <v>5296</v>
      </c>
      <c r="D933" s="170" t="s">
        <v>5227</v>
      </c>
      <c r="E933" s="172" t="s">
        <v>5227</v>
      </c>
    </row>
    <row r="934" spans="1:5" x14ac:dyDescent="0.25">
      <c r="A934" s="134" t="s">
        <v>4295</v>
      </c>
      <c r="B934" s="170" t="s">
        <v>2897</v>
      </c>
      <c r="C934" s="170" t="s">
        <v>4296</v>
      </c>
      <c r="D934" s="170" t="s">
        <v>5227</v>
      </c>
      <c r="E934" s="172" t="s">
        <v>5227</v>
      </c>
    </row>
    <row r="935" spans="1:5" x14ac:dyDescent="0.25">
      <c r="A935" s="134" t="s">
        <v>3824</v>
      </c>
      <c r="B935" s="170" t="s">
        <v>2897</v>
      </c>
      <c r="C935" s="170" t="s">
        <v>5297</v>
      </c>
      <c r="D935" s="170" t="s">
        <v>5227</v>
      </c>
      <c r="E935" s="172" t="s">
        <v>5227</v>
      </c>
    </row>
    <row r="936" spans="1:5" x14ac:dyDescent="0.25">
      <c r="A936" s="134" t="s">
        <v>3322</v>
      </c>
      <c r="B936" s="170" t="s">
        <v>2897</v>
      </c>
      <c r="C936" s="170" t="s">
        <v>3323</v>
      </c>
      <c r="D936" s="170" t="s">
        <v>5227</v>
      </c>
      <c r="E936" s="172" t="s">
        <v>5227</v>
      </c>
    </row>
    <row r="937" spans="1:5" x14ac:dyDescent="0.25">
      <c r="A937" s="134" t="s">
        <v>4297</v>
      </c>
      <c r="B937" s="170" t="s">
        <v>2897</v>
      </c>
      <c r="C937" s="170" t="s">
        <v>5298</v>
      </c>
      <c r="D937" s="170" t="s">
        <v>5227</v>
      </c>
      <c r="E937" s="172" t="s">
        <v>5227</v>
      </c>
    </row>
    <row r="938" spans="1:5" x14ac:dyDescent="0.25">
      <c r="A938" s="134" t="s">
        <v>3508</v>
      </c>
      <c r="B938" s="170" t="s">
        <v>2897</v>
      </c>
      <c r="C938" s="170" t="s">
        <v>3509</v>
      </c>
      <c r="D938" s="170" t="s">
        <v>5227</v>
      </c>
      <c r="E938" s="172" t="s">
        <v>5227</v>
      </c>
    </row>
    <row r="939" spans="1:5" x14ac:dyDescent="0.25">
      <c r="A939" s="134" t="s">
        <v>4160</v>
      </c>
      <c r="B939" s="170" t="s">
        <v>2897</v>
      </c>
      <c r="C939" s="170" t="s">
        <v>3957</v>
      </c>
      <c r="D939" s="170" t="s">
        <v>5227</v>
      </c>
      <c r="E939" s="172" t="s">
        <v>5227</v>
      </c>
    </row>
    <row r="940" spans="1:5" x14ac:dyDescent="0.25">
      <c r="A940" s="134" t="s">
        <v>4557</v>
      </c>
      <c r="B940" s="170" t="s">
        <v>2897</v>
      </c>
      <c r="C940" s="170" t="s">
        <v>5299</v>
      </c>
      <c r="D940" s="170" t="s">
        <v>5227</v>
      </c>
      <c r="E940" s="172" t="s">
        <v>5227</v>
      </c>
    </row>
    <row r="941" spans="1:5" x14ac:dyDescent="0.25">
      <c r="A941" s="134" t="s">
        <v>3619</v>
      </c>
      <c r="B941" s="170" t="s">
        <v>2897</v>
      </c>
      <c r="C941" s="170" t="s">
        <v>3620</v>
      </c>
      <c r="D941" s="171">
        <v>9.9</v>
      </c>
      <c r="E941" s="172" t="s">
        <v>5222</v>
      </c>
    </row>
    <row r="942" spans="1:5" x14ac:dyDescent="0.25">
      <c r="A942" s="173" t="s">
        <v>4753</v>
      </c>
      <c r="B942" s="170" t="s">
        <v>2897</v>
      </c>
      <c r="C942" s="170" t="s">
        <v>4754</v>
      </c>
      <c r="D942" s="171">
        <v>20</v>
      </c>
      <c r="E942" s="172" t="s">
        <v>5225</v>
      </c>
    </row>
    <row r="943" spans="1:5" x14ac:dyDescent="0.25">
      <c r="A943" s="134" t="s">
        <v>3610</v>
      </c>
      <c r="B943" s="170" t="s">
        <v>2897</v>
      </c>
      <c r="C943" s="170" t="s">
        <v>3611</v>
      </c>
      <c r="D943" s="170" t="s">
        <v>5227</v>
      </c>
      <c r="E943" s="172" t="s">
        <v>5227</v>
      </c>
    </row>
    <row r="944" spans="1:5" x14ac:dyDescent="0.25">
      <c r="A944" s="134" t="s">
        <v>3444</v>
      </c>
      <c r="B944" s="170" t="s">
        <v>2897</v>
      </c>
      <c r="C944" s="170" t="s">
        <v>3445</v>
      </c>
      <c r="D944" s="171">
        <v>10.4</v>
      </c>
      <c r="E944" s="172" t="s">
        <v>5222</v>
      </c>
    </row>
    <row r="945" spans="1:5" x14ac:dyDescent="0.25">
      <c r="A945" s="134" t="s">
        <v>3640</v>
      </c>
      <c r="B945" s="170" t="s">
        <v>2897</v>
      </c>
      <c r="C945" s="170" t="s">
        <v>5300</v>
      </c>
      <c r="D945" s="170" t="s">
        <v>5227</v>
      </c>
      <c r="E945" s="172" t="s">
        <v>5227</v>
      </c>
    </row>
    <row r="946" spans="1:5" x14ac:dyDescent="0.25">
      <c r="A946" s="134" t="s">
        <v>3981</v>
      </c>
      <c r="B946" s="170" t="s">
        <v>2897</v>
      </c>
      <c r="C946" s="170" t="s">
        <v>3982</v>
      </c>
      <c r="D946" s="171">
        <v>7.5</v>
      </c>
      <c r="E946" s="172" t="s">
        <v>5222</v>
      </c>
    </row>
    <row r="947" spans="1:5" x14ac:dyDescent="0.25">
      <c r="A947" s="134" t="s">
        <v>4592</v>
      </c>
      <c r="B947" s="170" t="s">
        <v>2897</v>
      </c>
      <c r="C947" s="170" t="s">
        <v>4593</v>
      </c>
      <c r="D947" s="171">
        <v>0</v>
      </c>
      <c r="E947" s="172" t="s">
        <v>5224</v>
      </c>
    </row>
    <row r="948" spans="1:5" x14ac:dyDescent="0.25">
      <c r="A948" s="134" t="s">
        <v>3906</v>
      </c>
      <c r="B948" s="170" t="s">
        <v>2897</v>
      </c>
      <c r="C948" s="170" t="s">
        <v>5301</v>
      </c>
      <c r="D948" s="170" t="s">
        <v>5227</v>
      </c>
      <c r="E948" s="172" t="s">
        <v>5227</v>
      </c>
    </row>
    <row r="949" spans="1:5" x14ac:dyDescent="0.25">
      <c r="A949" s="134" t="s">
        <v>2990</v>
      </c>
      <c r="B949" s="170" t="s">
        <v>2897</v>
      </c>
      <c r="C949" s="170" t="s">
        <v>5302</v>
      </c>
      <c r="D949" s="170" t="s">
        <v>5227</v>
      </c>
      <c r="E949" s="172" t="s">
        <v>5227</v>
      </c>
    </row>
    <row r="950" spans="1:5" x14ac:dyDescent="0.25">
      <c r="A950" s="134" t="s">
        <v>4867</v>
      </c>
      <c r="B950" s="170" t="s">
        <v>2897</v>
      </c>
      <c r="C950" s="170" t="s">
        <v>4868</v>
      </c>
      <c r="D950" s="170" t="s">
        <v>5227</v>
      </c>
      <c r="E950" s="172" t="s">
        <v>5227</v>
      </c>
    </row>
    <row r="951" spans="1:5" x14ac:dyDescent="0.25">
      <c r="A951" s="134" t="s">
        <v>3684</v>
      </c>
      <c r="B951" s="170" t="s">
        <v>2897</v>
      </c>
      <c r="C951" s="170" t="s">
        <v>3685</v>
      </c>
      <c r="D951" s="170" t="s">
        <v>5227</v>
      </c>
      <c r="E951" s="172" t="s">
        <v>5227</v>
      </c>
    </row>
    <row r="952" spans="1:5" x14ac:dyDescent="0.25">
      <c r="A952" s="134" t="s">
        <v>3084</v>
      </c>
      <c r="B952" s="170" t="s">
        <v>2897</v>
      </c>
      <c r="C952" s="170" t="s">
        <v>5303</v>
      </c>
      <c r="D952" s="170" t="s">
        <v>5227</v>
      </c>
      <c r="E952" s="172" t="s">
        <v>5227</v>
      </c>
    </row>
    <row r="953" spans="1:5" x14ac:dyDescent="0.25">
      <c r="A953" s="134" t="s">
        <v>2903</v>
      </c>
      <c r="B953" s="170" t="s">
        <v>2897</v>
      </c>
      <c r="C953" s="170" t="s">
        <v>2904</v>
      </c>
      <c r="D953" s="170" t="s">
        <v>5227</v>
      </c>
      <c r="E953" s="172" t="s">
        <v>5227</v>
      </c>
    </row>
    <row r="954" spans="1:5" x14ac:dyDescent="0.25">
      <c r="A954" s="134" t="s">
        <v>3978</v>
      </c>
      <c r="B954" s="170" t="s">
        <v>2897</v>
      </c>
      <c r="C954" s="170" t="s">
        <v>3979</v>
      </c>
      <c r="D954" s="170" t="s">
        <v>5227</v>
      </c>
      <c r="E954" s="172" t="s">
        <v>5227</v>
      </c>
    </row>
    <row r="955" spans="1:5" x14ac:dyDescent="0.25">
      <c r="A955" s="134" t="s">
        <v>4089</v>
      </c>
      <c r="B955" s="170" t="s">
        <v>2897</v>
      </c>
      <c r="C955" s="170" t="s">
        <v>4090</v>
      </c>
      <c r="D955" s="170" t="s">
        <v>5227</v>
      </c>
      <c r="E955" s="172" t="s">
        <v>5227</v>
      </c>
    </row>
    <row r="956" spans="1:5" x14ac:dyDescent="0.25">
      <c r="A956" s="134" t="s">
        <v>4015</v>
      </c>
      <c r="B956" s="170" t="s">
        <v>2897</v>
      </c>
      <c r="C956" s="170" t="s">
        <v>4016</v>
      </c>
      <c r="D956" s="170" t="s">
        <v>5227</v>
      </c>
      <c r="E956" s="172" t="s">
        <v>5227</v>
      </c>
    </row>
    <row r="957" spans="1:5" x14ac:dyDescent="0.25">
      <c r="A957" s="134" t="s">
        <v>3252</v>
      </c>
      <c r="B957" s="170" t="s">
        <v>2897</v>
      </c>
      <c r="C957" s="170" t="s">
        <v>3253</v>
      </c>
      <c r="D957" s="170" t="s">
        <v>5227</v>
      </c>
      <c r="E957" s="172" t="s">
        <v>5227</v>
      </c>
    </row>
    <row r="958" spans="1:5" x14ac:dyDescent="0.25">
      <c r="A958" s="134" t="s">
        <v>4005</v>
      </c>
      <c r="B958" s="170" t="s">
        <v>2897</v>
      </c>
      <c r="C958" s="170" t="s">
        <v>4006</v>
      </c>
      <c r="D958" s="171">
        <v>0</v>
      </c>
      <c r="E958" s="172" t="s">
        <v>5224</v>
      </c>
    </row>
    <row r="959" spans="1:5" x14ac:dyDescent="0.25">
      <c r="A959" s="134" t="s">
        <v>3173</v>
      </c>
      <c r="B959" s="170" t="s">
        <v>2897</v>
      </c>
      <c r="C959" s="170" t="s">
        <v>3174</v>
      </c>
      <c r="D959" s="170" t="s">
        <v>5227</v>
      </c>
      <c r="E959" s="172" t="s">
        <v>5227</v>
      </c>
    </row>
    <row r="960" spans="1:5" x14ac:dyDescent="0.25">
      <c r="A960" s="134" t="s">
        <v>4066</v>
      </c>
      <c r="B960" s="170" t="s">
        <v>2897</v>
      </c>
      <c r="C960" s="170" t="s">
        <v>4067</v>
      </c>
      <c r="D960" s="171">
        <v>0.1</v>
      </c>
      <c r="E960" s="172" t="s">
        <v>5224</v>
      </c>
    </row>
    <row r="961" spans="1:5" x14ac:dyDescent="0.25">
      <c r="A961" s="134" t="s">
        <v>3059</v>
      </c>
      <c r="B961" s="170" t="s">
        <v>2897</v>
      </c>
      <c r="C961" s="170" t="s">
        <v>5304</v>
      </c>
      <c r="D961" s="170" t="s">
        <v>5227</v>
      </c>
      <c r="E961" s="172" t="s">
        <v>5227</v>
      </c>
    </row>
    <row r="962" spans="1:5" x14ac:dyDescent="0.25">
      <c r="A962" s="134" t="s">
        <v>3243</v>
      </c>
      <c r="B962" s="170" t="s">
        <v>2897</v>
      </c>
      <c r="C962" s="170" t="s">
        <v>3244</v>
      </c>
      <c r="D962" s="171">
        <v>1.8581528142844199</v>
      </c>
      <c r="E962" s="172" t="s">
        <v>5224</v>
      </c>
    </row>
    <row r="963" spans="1:5" x14ac:dyDescent="0.25">
      <c r="A963" s="134" t="s">
        <v>4371</v>
      </c>
      <c r="B963" s="170" t="s">
        <v>2897</v>
      </c>
      <c r="C963" s="170" t="s">
        <v>4372</v>
      </c>
      <c r="D963" s="170" t="s">
        <v>5227</v>
      </c>
      <c r="E963" s="172" t="s">
        <v>5227</v>
      </c>
    </row>
    <row r="964" spans="1:5" x14ac:dyDescent="0.25">
      <c r="A964" s="134" t="s">
        <v>3387</v>
      </c>
      <c r="B964" s="170" t="s">
        <v>2897</v>
      </c>
      <c r="C964" s="170" t="s">
        <v>3388</v>
      </c>
      <c r="D964" s="171">
        <v>0</v>
      </c>
      <c r="E964" s="172" t="s">
        <v>5224</v>
      </c>
    </row>
    <row r="965" spans="1:5" x14ac:dyDescent="0.25">
      <c r="A965" s="134" t="s">
        <v>3608</v>
      </c>
      <c r="B965" s="170" t="s">
        <v>2897</v>
      </c>
      <c r="C965" s="170" t="s">
        <v>3609</v>
      </c>
      <c r="D965" s="171">
        <v>46.8</v>
      </c>
      <c r="E965" s="172" t="s">
        <v>5223</v>
      </c>
    </row>
    <row r="966" spans="1:5" x14ac:dyDescent="0.25">
      <c r="A966" s="134" t="s">
        <v>3997</v>
      </c>
      <c r="B966" s="170" t="s">
        <v>2897</v>
      </c>
      <c r="C966" s="170" t="s">
        <v>3998</v>
      </c>
      <c r="D966" s="170" t="s">
        <v>5227</v>
      </c>
      <c r="E966" s="172" t="s">
        <v>5227</v>
      </c>
    </row>
    <row r="967" spans="1:5" x14ac:dyDescent="0.25">
      <c r="A967" s="134" t="s">
        <v>2905</v>
      </c>
      <c r="B967" s="170" t="s">
        <v>2897</v>
      </c>
      <c r="C967" s="170" t="s">
        <v>2906</v>
      </c>
      <c r="D967" s="170" t="s">
        <v>5227</v>
      </c>
      <c r="E967" s="172" t="s">
        <v>5227</v>
      </c>
    </row>
    <row r="968" spans="1:5" x14ac:dyDescent="0.25">
      <c r="A968" s="134" t="s">
        <v>3184</v>
      </c>
      <c r="B968" s="170" t="s">
        <v>2897</v>
      </c>
      <c r="C968" s="170" t="s">
        <v>3185</v>
      </c>
      <c r="D968" s="170" t="s">
        <v>5227</v>
      </c>
      <c r="E968" s="172" t="s">
        <v>5227</v>
      </c>
    </row>
    <row r="969" spans="1:5" x14ac:dyDescent="0.25">
      <c r="A969" s="134" t="s">
        <v>3116</v>
      </c>
      <c r="B969" s="170" t="s">
        <v>2897</v>
      </c>
      <c r="C969" s="170" t="s">
        <v>5305</v>
      </c>
      <c r="D969" s="170" t="s">
        <v>5227</v>
      </c>
      <c r="E969" s="172" t="s">
        <v>5227</v>
      </c>
    </row>
    <row r="970" spans="1:5" x14ac:dyDescent="0.25">
      <c r="A970" s="134" t="s">
        <v>3377</v>
      </c>
      <c r="B970" s="170" t="s">
        <v>2897</v>
      </c>
      <c r="C970" s="170" t="s">
        <v>3378</v>
      </c>
      <c r="D970" s="170" t="s">
        <v>5227</v>
      </c>
      <c r="E970" s="172" t="s">
        <v>5227</v>
      </c>
    </row>
    <row r="971" spans="1:5" x14ac:dyDescent="0.25">
      <c r="A971" s="134" t="s">
        <v>2992</v>
      </c>
      <c r="B971" s="170" t="s">
        <v>2897</v>
      </c>
      <c r="C971" s="170" t="s">
        <v>2993</v>
      </c>
      <c r="D971" s="170" t="s">
        <v>5227</v>
      </c>
      <c r="E971" s="172" t="s">
        <v>5227</v>
      </c>
    </row>
    <row r="972" spans="1:5" x14ac:dyDescent="0.25">
      <c r="A972" s="134" t="s">
        <v>4100</v>
      </c>
      <c r="B972" s="170" t="s">
        <v>2897</v>
      </c>
      <c r="C972" s="170" t="s">
        <v>5306</v>
      </c>
      <c r="D972" s="170" t="s">
        <v>5227</v>
      </c>
      <c r="E972" s="172" t="s">
        <v>5227</v>
      </c>
    </row>
    <row r="973" spans="1:5" x14ac:dyDescent="0.25">
      <c r="A973" s="134" t="s">
        <v>3446</v>
      </c>
      <c r="B973" s="170" t="s">
        <v>2897</v>
      </c>
      <c r="C973" s="170" t="s">
        <v>5307</v>
      </c>
      <c r="D973" s="170" t="s">
        <v>5227</v>
      </c>
      <c r="E973" s="172" t="s">
        <v>5227</v>
      </c>
    </row>
    <row r="974" spans="1:5" x14ac:dyDescent="0.25">
      <c r="A974" s="134" t="s">
        <v>3513</v>
      </c>
      <c r="B974" s="170" t="s">
        <v>2897</v>
      </c>
      <c r="C974" s="170" t="s">
        <v>3514</v>
      </c>
      <c r="D974" s="170" t="s">
        <v>5227</v>
      </c>
      <c r="E974" s="172" t="s">
        <v>5227</v>
      </c>
    </row>
    <row r="975" spans="1:5" x14ac:dyDescent="0.25">
      <c r="A975" s="134" t="s">
        <v>3658</v>
      </c>
      <c r="B975" s="170" t="s">
        <v>2897</v>
      </c>
      <c r="C975" s="170" t="s">
        <v>3659</v>
      </c>
      <c r="D975" s="171">
        <v>1.6</v>
      </c>
      <c r="E975" s="172" t="s">
        <v>5224</v>
      </c>
    </row>
    <row r="976" spans="1:5" x14ac:dyDescent="0.25">
      <c r="A976" s="134" t="s">
        <v>3621</v>
      </c>
      <c r="B976" s="170" t="s">
        <v>2897</v>
      </c>
      <c r="C976" s="170" t="s">
        <v>5308</v>
      </c>
      <c r="D976" s="170" t="s">
        <v>5227</v>
      </c>
      <c r="E976" s="172" t="s">
        <v>5227</v>
      </c>
    </row>
    <row r="977" spans="1:5" x14ac:dyDescent="0.25">
      <c r="A977" s="134" t="s">
        <v>4096</v>
      </c>
      <c r="B977" s="170" t="s">
        <v>2897</v>
      </c>
      <c r="C977" s="170" t="s">
        <v>5309</v>
      </c>
      <c r="D977" s="170" t="s">
        <v>5227</v>
      </c>
      <c r="E977" s="172" t="s">
        <v>5227</v>
      </c>
    </row>
    <row r="978" spans="1:5" x14ac:dyDescent="0.25">
      <c r="A978" s="134" t="s">
        <v>3883</v>
      </c>
      <c r="B978" s="170" t="s">
        <v>2897</v>
      </c>
      <c r="C978" s="170" t="s">
        <v>3884</v>
      </c>
      <c r="D978" s="170" t="s">
        <v>5227</v>
      </c>
      <c r="E978" s="172" t="s">
        <v>5227</v>
      </c>
    </row>
    <row r="979" spans="1:5" x14ac:dyDescent="0.25">
      <c r="A979" s="134" t="s">
        <v>4865</v>
      </c>
      <c r="B979" s="170" t="s">
        <v>2897</v>
      </c>
      <c r="C979" s="170" t="s">
        <v>4866</v>
      </c>
      <c r="D979" s="170" t="s">
        <v>5227</v>
      </c>
      <c r="E979" s="172" t="s">
        <v>5227</v>
      </c>
    </row>
    <row r="980" spans="1:5" x14ac:dyDescent="0.25">
      <c r="A980" s="134" t="s">
        <v>4229</v>
      </c>
      <c r="B980" s="170" t="s">
        <v>2897</v>
      </c>
      <c r="C980" s="170" t="s">
        <v>4230</v>
      </c>
      <c r="D980" s="170" t="s">
        <v>5227</v>
      </c>
      <c r="E980" s="172" t="s">
        <v>5227</v>
      </c>
    </row>
    <row r="981" spans="1:5" x14ac:dyDescent="0.25">
      <c r="A981" s="134" t="s">
        <v>3183</v>
      </c>
      <c r="B981" s="170" t="s">
        <v>2897</v>
      </c>
      <c r="C981" s="170" t="s">
        <v>3157</v>
      </c>
      <c r="D981" s="171">
        <v>97</v>
      </c>
      <c r="E981" s="172" t="s">
        <v>5234</v>
      </c>
    </row>
    <row r="982" spans="1:5" x14ac:dyDescent="0.25">
      <c r="A982" s="134" t="s">
        <v>3035</v>
      </c>
      <c r="B982" s="170" t="s">
        <v>2897</v>
      </c>
      <c r="C982" s="170" t="s">
        <v>5310</v>
      </c>
      <c r="D982" s="170" t="s">
        <v>5227</v>
      </c>
      <c r="E982" s="172" t="s">
        <v>5227</v>
      </c>
    </row>
    <row r="983" spans="1:5" x14ac:dyDescent="0.25">
      <c r="A983" s="134" t="s">
        <v>3171</v>
      </c>
      <c r="B983" s="170" t="s">
        <v>2897</v>
      </c>
      <c r="C983" s="170" t="s">
        <v>3172</v>
      </c>
      <c r="D983" s="170" t="s">
        <v>5227</v>
      </c>
      <c r="E983" s="172" t="s">
        <v>5227</v>
      </c>
    </row>
    <row r="984" spans="1:5" x14ac:dyDescent="0.25">
      <c r="A984" s="134" t="s">
        <v>4037</v>
      </c>
      <c r="B984" s="170" t="s">
        <v>2897</v>
      </c>
      <c r="C984" s="170" t="s">
        <v>5311</v>
      </c>
      <c r="D984" s="170" t="s">
        <v>5227</v>
      </c>
      <c r="E984" s="172" t="s">
        <v>5227</v>
      </c>
    </row>
    <row r="985" spans="1:5" x14ac:dyDescent="0.25">
      <c r="A985" s="134" t="s">
        <v>3230</v>
      </c>
      <c r="B985" s="170" t="s">
        <v>2897</v>
      </c>
      <c r="C985" s="170" t="s">
        <v>3231</v>
      </c>
      <c r="D985" s="171">
        <v>0</v>
      </c>
      <c r="E985" s="172" t="s">
        <v>5224</v>
      </c>
    </row>
    <row r="986" spans="1:5" x14ac:dyDescent="0.25">
      <c r="A986" s="134" t="s">
        <v>3393</v>
      </c>
      <c r="B986" s="170" t="s">
        <v>2897</v>
      </c>
      <c r="C986" s="170" t="s">
        <v>3394</v>
      </c>
      <c r="D986" s="171">
        <v>0</v>
      </c>
      <c r="E986" s="172" t="s">
        <v>5224</v>
      </c>
    </row>
    <row r="987" spans="1:5" x14ac:dyDescent="0.25">
      <c r="A987" s="134" t="s">
        <v>3486</v>
      </c>
      <c r="B987" s="170" t="s">
        <v>2897</v>
      </c>
      <c r="C987" s="170" t="s">
        <v>3487</v>
      </c>
      <c r="D987" s="170" t="s">
        <v>5227</v>
      </c>
      <c r="E987" s="172" t="s">
        <v>5227</v>
      </c>
    </row>
    <row r="988" spans="1:5" x14ac:dyDescent="0.25">
      <c r="A988" s="134" t="s">
        <v>4074</v>
      </c>
      <c r="B988" s="170" t="s">
        <v>2897</v>
      </c>
      <c r="C988" s="170" t="s">
        <v>4075</v>
      </c>
      <c r="D988" s="170" t="s">
        <v>5227</v>
      </c>
      <c r="E988" s="172" t="s">
        <v>5227</v>
      </c>
    </row>
    <row r="989" spans="1:5" x14ac:dyDescent="0.25">
      <c r="A989" s="134" t="s">
        <v>3156</v>
      </c>
      <c r="B989" s="170" t="s">
        <v>3157</v>
      </c>
      <c r="C989" s="170" t="s">
        <v>3158</v>
      </c>
      <c r="D989" s="171">
        <v>28.8</v>
      </c>
      <c r="E989" s="172" t="s">
        <v>5225</v>
      </c>
    </row>
    <row r="990" spans="1:5" x14ac:dyDescent="0.25">
      <c r="A990" s="134" t="s">
        <v>4139</v>
      </c>
      <c r="B990" s="170" t="s">
        <v>3157</v>
      </c>
      <c r="C990" s="170" t="s">
        <v>4140</v>
      </c>
      <c r="D990" s="171">
        <v>20.8</v>
      </c>
      <c r="E990" s="172" t="s">
        <v>5225</v>
      </c>
    </row>
    <row r="991" spans="1:5" x14ac:dyDescent="0.25">
      <c r="A991" s="134" t="s">
        <v>3892</v>
      </c>
      <c r="B991" s="170" t="s">
        <v>3157</v>
      </c>
      <c r="C991" s="170" t="s">
        <v>3893</v>
      </c>
      <c r="D991" s="171">
        <v>9.4</v>
      </c>
      <c r="E991" s="172" t="s">
        <v>5222</v>
      </c>
    </row>
    <row r="992" spans="1:5" x14ac:dyDescent="0.25">
      <c r="A992" s="134" t="s">
        <v>3786</v>
      </c>
      <c r="B992" s="170" t="s">
        <v>3157</v>
      </c>
      <c r="C992" s="170" t="s">
        <v>3787</v>
      </c>
      <c r="D992" s="171">
        <v>0</v>
      </c>
      <c r="E992" s="172" t="s">
        <v>5224</v>
      </c>
    </row>
    <row r="993" spans="1:5" x14ac:dyDescent="0.25">
      <c r="A993" s="134" t="s">
        <v>4659</v>
      </c>
      <c r="B993" s="170" t="s">
        <v>3157</v>
      </c>
      <c r="C993" s="170" t="s">
        <v>4660</v>
      </c>
      <c r="D993" s="171">
        <v>0</v>
      </c>
      <c r="E993" s="172" t="s">
        <v>5224</v>
      </c>
    </row>
    <row r="994" spans="1:5" x14ac:dyDescent="0.25">
      <c r="A994" s="134" t="s">
        <v>4620</v>
      </c>
      <c r="B994" s="170" t="s">
        <v>3157</v>
      </c>
      <c r="C994" s="170" t="s">
        <v>5185</v>
      </c>
      <c r="D994" s="171">
        <v>14.4</v>
      </c>
      <c r="E994" s="172" t="s">
        <v>5225</v>
      </c>
    </row>
    <row r="995" spans="1:5" x14ac:dyDescent="0.25">
      <c r="A995" s="134" t="s">
        <v>3924</v>
      </c>
      <c r="B995" s="170" t="s">
        <v>3157</v>
      </c>
      <c r="C995" s="170" t="s">
        <v>3925</v>
      </c>
      <c r="D995" s="171">
        <v>2.7</v>
      </c>
      <c r="E995" s="172" t="s">
        <v>5224</v>
      </c>
    </row>
    <row r="996" spans="1:5" x14ac:dyDescent="0.25">
      <c r="A996" s="134" t="s">
        <v>3829</v>
      </c>
      <c r="B996" s="170" t="s">
        <v>3157</v>
      </c>
      <c r="C996" s="170" t="s">
        <v>3830</v>
      </c>
      <c r="D996" s="171">
        <v>50</v>
      </c>
      <c r="E996" s="172" t="s">
        <v>5223</v>
      </c>
    </row>
    <row r="997" spans="1:5" x14ac:dyDescent="0.25">
      <c r="A997" s="134" t="s">
        <v>3545</v>
      </c>
      <c r="B997" s="170" t="s">
        <v>3157</v>
      </c>
      <c r="C997" s="170" t="s">
        <v>3546</v>
      </c>
      <c r="D997" s="171">
        <v>37.5</v>
      </c>
      <c r="E997" s="172" t="s">
        <v>5223</v>
      </c>
    </row>
    <row r="998" spans="1:5" x14ac:dyDescent="0.25">
      <c r="A998" s="134" t="s">
        <v>3635</v>
      </c>
      <c r="B998" s="170" t="s">
        <v>3157</v>
      </c>
      <c r="C998" s="170" t="s">
        <v>2813</v>
      </c>
      <c r="D998" s="171">
        <v>48.1</v>
      </c>
      <c r="E998" s="172" t="s">
        <v>5223</v>
      </c>
    </row>
    <row r="999" spans="1:5" x14ac:dyDescent="0.25">
      <c r="A999" s="134" t="s">
        <v>3868</v>
      </c>
      <c r="B999" s="170" t="s">
        <v>3157</v>
      </c>
      <c r="C999" s="170" t="s">
        <v>3869</v>
      </c>
      <c r="D999" s="171">
        <v>17.7</v>
      </c>
      <c r="E999" s="172" t="s">
        <v>5225</v>
      </c>
    </row>
    <row r="1000" spans="1:5" x14ac:dyDescent="0.25">
      <c r="A1000" s="134" t="s">
        <v>4941</v>
      </c>
      <c r="B1000" s="170" t="s">
        <v>3157</v>
      </c>
      <c r="C1000" s="170" t="s">
        <v>4942</v>
      </c>
      <c r="D1000" s="171">
        <v>50</v>
      </c>
      <c r="E1000" s="172" t="s">
        <v>5223</v>
      </c>
    </row>
    <row r="1001" spans="1:5" x14ac:dyDescent="0.25">
      <c r="A1001" s="134" t="s">
        <v>4527</v>
      </c>
      <c r="B1001" s="170" t="s">
        <v>3157</v>
      </c>
      <c r="C1001" s="170" t="s">
        <v>4528</v>
      </c>
      <c r="D1001" s="171">
        <v>23.6</v>
      </c>
      <c r="E1001" s="172" t="s">
        <v>5225</v>
      </c>
    </row>
    <row r="1002" spans="1:5" x14ac:dyDescent="0.25">
      <c r="A1002" s="134" t="s">
        <v>3631</v>
      </c>
      <c r="B1002" s="170" t="s">
        <v>3157</v>
      </c>
      <c r="C1002" s="170" t="s">
        <v>3632</v>
      </c>
      <c r="D1002" s="171">
        <v>55</v>
      </c>
      <c r="E1002" s="172" t="s">
        <v>5223</v>
      </c>
    </row>
    <row r="1003" spans="1:5" x14ac:dyDescent="0.25">
      <c r="A1003" s="134" t="s">
        <v>3794</v>
      </c>
      <c r="B1003" s="170" t="s">
        <v>3157</v>
      </c>
      <c r="C1003" s="170" t="s">
        <v>3795</v>
      </c>
      <c r="D1003" s="171">
        <v>21.9</v>
      </c>
      <c r="E1003" s="172" t="s">
        <v>5225</v>
      </c>
    </row>
    <row r="1004" spans="1:5" x14ac:dyDescent="0.25">
      <c r="A1004" s="134" t="s">
        <v>4638</v>
      </c>
      <c r="B1004" s="170" t="s">
        <v>3157</v>
      </c>
      <c r="C1004" s="170" t="s">
        <v>4639</v>
      </c>
      <c r="D1004" s="171">
        <v>8.6</v>
      </c>
      <c r="E1004" s="172" t="s">
        <v>5222</v>
      </c>
    </row>
    <row r="1005" spans="1:5" x14ac:dyDescent="0.25">
      <c r="A1005" s="134" t="s">
        <v>4672</v>
      </c>
      <c r="B1005" s="170" t="s">
        <v>3157</v>
      </c>
      <c r="C1005" s="170" t="s">
        <v>4673</v>
      </c>
      <c r="D1005" s="171">
        <v>1.2</v>
      </c>
      <c r="E1005" s="172" t="s">
        <v>5224</v>
      </c>
    </row>
    <row r="1006" spans="1:5" x14ac:dyDescent="0.25">
      <c r="A1006" s="134" t="s">
        <v>3805</v>
      </c>
      <c r="B1006" s="170" t="s">
        <v>3157</v>
      </c>
      <c r="C1006" s="170" t="s">
        <v>3806</v>
      </c>
      <c r="D1006" s="171">
        <v>37.5</v>
      </c>
      <c r="E1006" s="172" t="s">
        <v>5223</v>
      </c>
    </row>
    <row r="1007" spans="1:5" x14ac:dyDescent="0.25">
      <c r="A1007" s="134" t="s">
        <v>3638</v>
      </c>
      <c r="B1007" s="170" t="s">
        <v>3157</v>
      </c>
      <c r="C1007" s="170" t="s">
        <v>3639</v>
      </c>
      <c r="D1007" s="171">
        <v>16.100000000000001</v>
      </c>
      <c r="E1007" s="172" t="s">
        <v>5225</v>
      </c>
    </row>
    <row r="1008" spans="1:5" x14ac:dyDescent="0.25">
      <c r="A1008" s="134" t="s">
        <v>4428</v>
      </c>
      <c r="B1008" s="170" t="s">
        <v>3157</v>
      </c>
      <c r="C1008" s="170" t="s">
        <v>4429</v>
      </c>
      <c r="D1008" s="171">
        <v>12.5</v>
      </c>
      <c r="E1008" s="172" t="s">
        <v>5222</v>
      </c>
    </row>
    <row r="1009" spans="1:5" x14ac:dyDescent="0.25">
      <c r="A1009" s="134" t="s">
        <v>4430</v>
      </c>
      <c r="B1009" s="170" t="s">
        <v>3157</v>
      </c>
      <c r="C1009" s="170" t="s">
        <v>4431</v>
      </c>
      <c r="D1009" s="171">
        <v>22.1</v>
      </c>
      <c r="E1009" s="172" t="s">
        <v>5225</v>
      </c>
    </row>
    <row r="1010" spans="1:5" x14ac:dyDescent="0.25">
      <c r="A1010" s="134" t="s">
        <v>4858</v>
      </c>
      <c r="B1010" s="170" t="s">
        <v>3157</v>
      </c>
      <c r="C1010" s="170" t="s">
        <v>4532</v>
      </c>
      <c r="D1010" s="171">
        <v>2.1</v>
      </c>
      <c r="E1010" s="172" t="s">
        <v>5224</v>
      </c>
    </row>
    <row r="1011" spans="1:5" x14ac:dyDescent="0.25">
      <c r="A1011" s="134" t="s">
        <v>4839</v>
      </c>
      <c r="B1011" s="170" t="s">
        <v>3157</v>
      </c>
      <c r="C1011" s="170" t="s">
        <v>4840</v>
      </c>
      <c r="D1011" s="171">
        <v>20.9</v>
      </c>
      <c r="E1011" s="172" t="s">
        <v>5225</v>
      </c>
    </row>
    <row r="1012" spans="1:5" x14ac:dyDescent="0.25">
      <c r="A1012" s="134" t="s">
        <v>4563</v>
      </c>
      <c r="B1012" s="170" t="s">
        <v>3157</v>
      </c>
      <c r="C1012" s="170" t="s">
        <v>4564</v>
      </c>
      <c r="D1012" s="171">
        <v>0</v>
      </c>
      <c r="E1012" s="172" t="s">
        <v>5224</v>
      </c>
    </row>
    <row r="1013" spans="1:5" x14ac:dyDescent="0.25">
      <c r="A1013" s="134" t="s">
        <v>4609</v>
      </c>
      <c r="B1013" s="170" t="s">
        <v>3157</v>
      </c>
      <c r="C1013" s="170" t="s">
        <v>3157</v>
      </c>
      <c r="D1013" s="171">
        <v>84.4</v>
      </c>
      <c r="E1013" s="172" t="s">
        <v>5234</v>
      </c>
    </row>
    <row r="1014" spans="1:5" x14ac:dyDescent="0.25">
      <c r="A1014" s="134" t="s">
        <v>3887</v>
      </c>
      <c r="B1014" s="170" t="s">
        <v>3157</v>
      </c>
      <c r="C1014" s="170" t="s">
        <v>3888</v>
      </c>
      <c r="D1014" s="171">
        <v>37.5</v>
      </c>
      <c r="E1014" s="172" t="s">
        <v>5223</v>
      </c>
    </row>
    <row r="1015" spans="1:5" x14ac:dyDescent="0.25">
      <c r="A1015" s="134" t="s">
        <v>4303</v>
      </c>
      <c r="B1015" s="170" t="s">
        <v>2912</v>
      </c>
      <c r="C1015" s="170" t="s">
        <v>4304</v>
      </c>
      <c r="D1015" s="171">
        <v>17</v>
      </c>
      <c r="E1015" s="172" t="s">
        <v>5225</v>
      </c>
    </row>
    <row r="1016" spans="1:5" x14ac:dyDescent="0.25">
      <c r="A1016" s="134" t="s">
        <v>3517</v>
      </c>
      <c r="B1016" s="170" t="s">
        <v>2912</v>
      </c>
      <c r="C1016" s="170" t="s">
        <v>3518</v>
      </c>
      <c r="D1016" s="171">
        <v>37.4</v>
      </c>
      <c r="E1016" s="172" t="s">
        <v>5223</v>
      </c>
    </row>
    <row r="1017" spans="1:5" x14ac:dyDescent="0.25">
      <c r="A1017" s="134" t="s">
        <v>3019</v>
      </c>
      <c r="B1017" s="170" t="s">
        <v>2912</v>
      </c>
      <c r="C1017" s="170" t="s">
        <v>3020</v>
      </c>
      <c r="D1017" s="171">
        <v>0</v>
      </c>
      <c r="E1017" s="172" t="s">
        <v>5224</v>
      </c>
    </row>
    <row r="1018" spans="1:5" x14ac:dyDescent="0.25">
      <c r="A1018" s="134" t="s">
        <v>3293</v>
      </c>
      <c r="B1018" s="170" t="s">
        <v>2912</v>
      </c>
      <c r="C1018" s="170" t="s">
        <v>3294</v>
      </c>
      <c r="D1018" s="171">
        <v>0.2</v>
      </c>
      <c r="E1018" s="172" t="s">
        <v>5224</v>
      </c>
    </row>
    <row r="1019" spans="1:5" x14ac:dyDescent="0.25">
      <c r="A1019" s="134" t="s">
        <v>3913</v>
      </c>
      <c r="B1019" s="170" t="s">
        <v>2912</v>
      </c>
      <c r="C1019" s="170" t="s">
        <v>5122</v>
      </c>
      <c r="D1019" s="171">
        <v>5.3</v>
      </c>
      <c r="E1019" s="172" t="s">
        <v>5222</v>
      </c>
    </row>
    <row r="1020" spans="1:5" x14ac:dyDescent="0.25">
      <c r="A1020" s="134" t="s">
        <v>3346</v>
      </c>
      <c r="B1020" s="170" t="s">
        <v>2912</v>
      </c>
      <c r="C1020" s="170" t="s">
        <v>3347</v>
      </c>
      <c r="D1020" s="170" t="s">
        <v>5227</v>
      </c>
      <c r="E1020" s="172" t="s">
        <v>5227</v>
      </c>
    </row>
    <row r="1021" spans="1:5" x14ac:dyDescent="0.25">
      <c r="A1021" s="134" t="s">
        <v>3163</v>
      </c>
      <c r="B1021" s="170" t="s">
        <v>2912</v>
      </c>
      <c r="C1021" s="170" t="s">
        <v>3164</v>
      </c>
      <c r="D1021" s="171">
        <v>17.3</v>
      </c>
      <c r="E1021" s="172" t="s">
        <v>5225</v>
      </c>
    </row>
    <row r="1022" spans="1:5" x14ac:dyDescent="0.25">
      <c r="A1022" s="134" t="s">
        <v>3756</v>
      </c>
      <c r="B1022" s="170" t="s">
        <v>2912</v>
      </c>
      <c r="C1022" s="170" t="s">
        <v>3757</v>
      </c>
      <c r="D1022" s="171">
        <v>6.8</v>
      </c>
      <c r="E1022" s="172" t="s">
        <v>5222</v>
      </c>
    </row>
    <row r="1023" spans="1:5" x14ac:dyDescent="0.25">
      <c r="A1023" s="134" t="s">
        <v>4001</v>
      </c>
      <c r="B1023" s="170" t="s">
        <v>2912</v>
      </c>
      <c r="C1023" s="170" t="s">
        <v>4002</v>
      </c>
      <c r="D1023" s="171">
        <v>0</v>
      </c>
      <c r="E1023" s="172" t="s">
        <v>5224</v>
      </c>
    </row>
    <row r="1024" spans="1:5" x14ac:dyDescent="0.25">
      <c r="A1024" s="134" t="s">
        <v>3196</v>
      </c>
      <c r="B1024" s="170" t="s">
        <v>2912</v>
      </c>
      <c r="C1024" s="170" t="s">
        <v>3197</v>
      </c>
      <c r="D1024" s="171">
        <v>1.7</v>
      </c>
      <c r="E1024" s="172" t="s">
        <v>5224</v>
      </c>
    </row>
    <row r="1025" spans="1:5" x14ac:dyDescent="0.25">
      <c r="A1025" s="134" t="s">
        <v>2911</v>
      </c>
      <c r="B1025" s="170" t="s">
        <v>2912</v>
      </c>
      <c r="C1025" s="170" t="s">
        <v>2913</v>
      </c>
      <c r="D1025" s="171">
        <v>22.2</v>
      </c>
      <c r="E1025" s="172" t="s">
        <v>5225</v>
      </c>
    </row>
    <row r="1026" spans="1:5" x14ac:dyDescent="0.25">
      <c r="A1026" s="134" t="s">
        <v>3425</v>
      </c>
      <c r="B1026" s="170" t="s">
        <v>2912</v>
      </c>
      <c r="C1026" s="170" t="s">
        <v>3426</v>
      </c>
      <c r="D1026" s="171">
        <v>40.5</v>
      </c>
      <c r="E1026" s="172" t="s">
        <v>5223</v>
      </c>
    </row>
    <row r="1027" spans="1:5" x14ac:dyDescent="0.25">
      <c r="A1027" s="134" t="s">
        <v>3576</v>
      </c>
      <c r="B1027" s="170" t="s">
        <v>2912</v>
      </c>
      <c r="C1027" s="170" t="s">
        <v>3577</v>
      </c>
      <c r="D1027" s="171">
        <v>12.3</v>
      </c>
      <c r="E1027" s="172" t="s">
        <v>5222</v>
      </c>
    </row>
    <row r="1028" spans="1:5" x14ac:dyDescent="0.25">
      <c r="A1028" s="134" t="s">
        <v>3531</v>
      </c>
      <c r="B1028" s="170" t="s">
        <v>2912</v>
      </c>
      <c r="C1028" s="170" t="s">
        <v>3532</v>
      </c>
      <c r="D1028" s="171">
        <v>14.4</v>
      </c>
      <c r="E1028" s="172" t="s">
        <v>5225</v>
      </c>
    </row>
    <row r="1029" spans="1:5" x14ac:dyDescent="0.25">
      <c r="A1029" s="134" t="s">
        <v>4770</v>
      </c>
      <c r="B1029" s="170" t="s">
        <v>2912</v>
      </c>
      <c r="C1029" s="170" t="s">
        <v>4771</v>
      </c>
      <c r="D1029" s="171">
        <v>0.1</v>
      </c>
      <c r="E1029" s="172" t="s">
        <v>5224</v>
      </c>
    </row>
    <row r="1030" spans="1:5" x14ac:dyDescent="0.25">
      <c r="A1030" s="134" t="s">
        <v>4161</v>
      </c>
      <c r="B1030" s="170" t="s">
        <v>2912</v>
      </c>
      <c r="C1030" s="170" t="s">
        <v>4162</v>
      </c>
      <c r="D1030" s="171">
        <v>4.7</v>
      </c>
      <c r="E1030" s="172" t="s">
        <v>5224</v>
      </c>
    </row>
    <row r="1031" spans="1:5" x14ac:dyDescent="0.25">
      <c r="A1031" s="134" t="s">
        <v>2914</v>
      </c>
      <c r="B1031" s="170" t="s">
        <v>2912</v>
      </c>
      <c r="C1031" s="170" t="s">
        <v>2915</v>
      </c>
      <c r="D1031" s="171">
        <v>1.5</v>
      </c>
      <c r="E1031" s="172" t="s">
        <v>5224</v>
      </c>
    </row>
    <row r="1032" spans="1:5" x14ac:dyDescent="0.25">
      <c r="A1032" s="134" t="s">
        <v>2916</v>
      </c>
      <c r="B1032" s="170" t="s">
        <v>2912</v>
      </c>
      <c r="C1032" s="170" t="s">
        <v>2917</v>
      </c>
      <c r="D1032" s="171">
        <v>17.7</v>
      </c>
      <c r="E1032" s="172" t="s">
        <v>5225</v>
      </c>
    </row>
    <row r="1033" spans="1:5" x14ac:dyDescent="0.25">
      <c r="A1033" s="134" t="s">
        <v>4367</v>
      </c>
      <c r="B1033" s="170" t="s">
        <v>2912</v>
      </c>
      <c r="C1033" s="170" t="s">
        <v>4368</v>
      </c>
      <c r="D1033" s="171">
        <v>0.4</v>
      </c>
      <c r="E1033" s="172" t="s">
        <v>5224</v>
      </c>
    </row>
    <row r="1034" spans="1:5" x14ac:dyDescent="0.25">
      <c r="A1034" s="134" t="s">
        <v>3985</v>
      </c>
      <c r="B1034" s="170" t="s">
        <v>2912</v>
      </c>
      <c r="C1034" s="170" t="s">
        <v>3986</v>
      </c>
      <c r="D1034" s="171">
        <v>0</v>
      </c>
      <c r="E1034" s="172" t="s">
        <v>5224</v>
      </c>
    </row>
    <row r="1035" spans="1:5" x14ac:dyDescent="0.25">
      <c r="A1035" s="134" t="s">
        <v>4880</v>
      </c>
      <c r="B1035" s="170" t="s">
        <v>2912</v>
      </c>
      <c r="C1035" s="170" t="s">
        <v>4881</v>
      </c>
      <c r="D1035" s="171">
        <v>0</v>
      </c>
      <c r="E1035" s="172" t="s">
        <v>5224</v>
      </c>
    </row>
    <row r="1036" spans="1:5" x14ac:dyDescent="0.25">
      <c r="A1036" s="134" t="s">
        <v>4272</v>
      </c>
      <c r="B1036" s="170" t="s">
        <v>2912</v>
      </c>
      <c r="C1036" s="170" t="s">
        <v>4273</v>
      </c>
      <c r="D1036" s="171">
        <v>15.678566055261101</v>
      </c>
      <c r="E1036" s="172" t="s">
        <v>5225</v>
      </c>
    </row>
    <row r="1037" spans="1:5" x14ac:dyDescent="0.25">
      <c r="A1037" s="134" t="s">
        <v>3169</v>
      </c>
      <c r="B1037" s="170" t="s">
        <v>2912</v>
      </c>
      <c r="C1037" s="170" t="s">
        <v>3170</v>
      </c>
      <c r="D1037" s="171">
        <v>14.7</v>
      </c>
      <c r="E1037" s="172" t="s">
        <v>5225</v>
      </c>
    </row>
    <row r="1038" spans="1:5" x14ac:dyDescent="0.25">
      <c r="A1038" s="134" t="s">
        <v>3011</v>
      </c>
      <c r="B1038" s="170" t="s">
        <v>2912</v>
      </c>
      <c r="C1038" s="170" t="s">
        <v>3012</v>
      </c>
      <c r="D1038" s="171">
        <v>10.8</v>
      </c>
      <c r="E1038" s="172" t="s">
        <v>5222</v>
      </c>
    </row>
    <row r="1039" spans="1:5" x14ac:dyDescent="0.25">
      <c r="A1039" s="134" t="s">
        <v>2918</v>
      </c>
      <c r="B1039" s="170" t="s">
        <v>2912</v>
      </c>
      <c r="C1039" s="170" t="s">
        <v>2919</v>
      </c>
      <c r="D1039" s="171">
        <v>1.1000000000000001</v>
      </c>
      <c r="E1039" s="172" t="s">
        <v>5224</v>
      </c>
    </row>
    <row r="1040" spans="1:5" x14ac:dyDescent="0.25">
      <c r="A1040" s="134" t="s">
        <v>3401</v>
      </c>
      <c r="B1040" s="170" t="s">
        <v>2912</v>
      </c>
      <c r="C1040" s="170" t="s">
        <v>5312</v>
      </c>
      <c r="D1040" s="171">
        <v>3.9</v>
      </c>
      <c r="E1040" s="172" t="s">
        <v>5224</v>
      </c>
    </row>
    <row r="1041" spans="1:5" x14ac:dyDescent="0.25">
      <c r="A1041" s="134" t="s">
        <v>4399</v>
      </c>
      <c r="B1041" s="170" t="s">
        <v>2912</v>
      </c>
      <c r="C1041" s="170" t="s">
        <v>4400</v>
      </c>
      <c r="D1041" s="171">
        <v>11.2</v>
      </c>
      <c r="E1041" s="172" t="s">
        <v>5222</v>
      </c>
    </row>
    <row r="1042" spans="1:5" x14ac:dyDescent="0.25">
      <c r="A1042" s="134" t="s">
        <v>3431</v>
      </c>
      <c r="B1042" s="170" t="s">
        <v>2912</v>
      </c>
      <c r="C1042" s="170" t="s">
        <v>3432</v>
      </c>
      <c r="D1042" s="171">
        <v>0</v>
      </c>
      <c r="E1042" s="172" t="s">
        <v>5224</v>
      </c>
    </row>
    <row r="1043" spans="1:5" x14ac:dyDescent="0.25">
      <c r="A1043" s="134" t="s">
        <v>3161</v>
      </c>
      <c r="B1043" s="170" t="s">
        <v>2912</v>
      </c>
      <c r="C1043" s="170" t="s">
        <v>3162</v>
      </c>
      <c r="D1043" s="171">
        <v>16</v>
      </c>
      <c r="E1043" s="172" t="s">
        <v>5225</v>
      </c>
    </row>
    <row r="1044" spans="1:5" x14ac:dyDescent="0.25">
      <c r="A1044" s="134" t="s">
        <v>4305</v>
      </c>
      <c r="B1044" s="170" t="s">
        <v>2912</v>
      </c>
      <c r="C1044" s="170" t="s">
        <v>4306</v>
      </c>
      <c r="D1044" s="171">
        <v>5.7</v>
      </c>
      <c r="E1044" s="172" t="s">
        <v>5222</v>
      </c>
    </row>
    <row r="1045" spans="1:5" x14ac:dyDescent="0.25">
      <c r="A1045" s="134" t="s">
        <v>3218</v>
      </c>
      <c r="B1045" s="170" t="s">
        <v>2912</v>
      </c>
      <c r="C1045" s="170" t="s">
        <v>3219</v>
      </c>
      <c r="D1045" s="171">
        <v>52.1</v>
      </c>
      <c r="E1045" s="172" t="s">
        <v>5223</v>
      </c>
    </row>
    <row r="1046" spans="1:5" x14ac:dyDescent="0.25">
      <c r="A1046" s="134" t="s">
        <v>3021</v>
      </c>
      <c r="B1046" s="170" t="s">
        <v>2912</v>
      </c>
      <c r="C1046" s="170" t="s">
        <v>3022</v>
      </c>
      <c r="D1046" s="171">
        <v>13.8</v>
      </c>
      <c r="E1046" s="172" t="s">
        <v>5222</v>
      </c>
    </row>
    <row r="1047" spans="1:5" x14ac:dyDescent="0.25">
      <c r="A1047" s="134" t="s">
        <v>4203</v>
      </c>
      <c r="B1047" s="170" t="s">
        <v>2912</v>
      </c>
      <c r="C1047" s="170" t="s">
        <v>4204</v>
      </c>
      <c r="D1047" s="171">
        <v>14.2</v>
      </c>
      <c r="E1047" s="172" t="s">
        <v>5225</v>
      </c>
    </row>
    <row r="1048" spans="1:5" x14ac:dyDescent="0.25">
      <c r="A1048" s="134" t="s">
        <v>3840</v>
      </c>
      <c r="B1048" s="170" t="s">
        <v>2912</v>
      </c>
      <c r="C1048" s="170" t="s">
        <v>3841</v>
      </c>
      <c r="D1048" s="171">
        <v>27.1</v>
      </c>
      <c r="E1048" s="172" t="s">
        <v>5225</v>
      </c>
    </row>
    <row r="1049" spans="1:5" x14ac:dyDescent="0.25">
      <c r="A1049" s="134" t="s">
        <v>2920</v>
      </c>
      <c r="B1049" s="170" t="s">
        <v>2912</v>
      </c>
      <c r="C1049" s="170" t="s">
        <v>2921</v>
      </c>
      <c r="D1049" s="171">
        <v>3.5</v>
      </c>
      <c r="E1049" s="172" t="s">
        <v>5224</v>
      </c>
    </row>
    <row r="1050" spans="1:5" x14ac:dyDescent="0.25">
      <c r="A1050" s="134" t="s">
        <v>3009</v>
      </c>
      <c r="B1050" s="170" t="s">
        <v>2912</v>
      </c>
      <c r="C1050" s="170" t="s">
        <v>3010</v>
      </c>
      <c r="D1050" s="171">
        <v>0</v>
      </c>
      <c r="E1050" s="172" t="s">
        <v>5224</v>
      </c>
    </row>
    <row r="1051" spans="1:5" x14ac:dyDescent="0.25">
      <c r="A1051" s="134" t="s">
        <v>3856</v>
      </c>
      <c r="B1051" s="170" t="s">
        <v>2912</v>
      </c>
      <c r="C1051" s="170" t="s">
        <v>3857</v>
      </c>
      <c r="D1051" s="171">
        <v>75</v>
      </c>
      <c r="E1051" s="172" t="s">
        <v>5223</v>
      </c>
    </row>
    <row r="1052" spans="1:5" x14ac:dyDescent="0.25">
      <c r="A1052" s="134" t="s">
        <v>3154</v>
      </c>
      <c r="B1052" s="170" t="s">
        <v>2912</v>
      </c>
      <c r="C1052" s="170" t="s">
        <v>3155</v>
      </c>
      <c r="D1052" s="171">
        <v>75.400000000000006</v>
      </c>
      <c r="E1052" s="172" t="s">
        <v>5223</v>
      </c>
    </row>
    <row r="1053" spans="1:5" x14ac:dyDescent="0.25">
      <c r="A1053" s="134" t="s">
        <v>3904</v>
      </c>
      <c r="B1053" s="170" t="s">
        <v>2912</v>
      </c>
      <c r="C1053" s="170" t="s">
        <v>5313</v>
      </c>
      <c r="D1053" s="171">
        <v>10.7</v>
      </c>
      <c r="E1053" s="172" t="s">
        <v>5222</v>
      </c>
    </row>
    <row r="1054" spans="1:5" x14ac:dyDescent="0.25">
      <c r="A1054" s="134" t="s">
        <v>3013</v>
      </c>
      <c r="B1054" s="170" t="s">
        <v>2912</v>
      </c>
      <c r="C1054" s="170" t="s">
        <v>3014</v>
      </c>
      <c r="D1054" s="171">
        <v>8.8000000000000007</v>
      </c>
      <c r="E1054" s="172" t="s">
        <v>5222</v>
      </c>
    </row>
    <row r="1055" spans="1:5" x14ac:dyDescent="0.25">
      <c r="A1055" s="134" t="s">
        <v>4023</v>
      </c>
      <c r="B1055" s="170" t="s">
        <v>2912</v>
      </c>
      <c r="C1055" s="170" t="s">
        <v>4024</v>
      </c>
      <c r="D1055" s="171">
        <v>1.7</v>
      </c>
      <c r="E1055" s="172" t="s">
        <v>5224</v>
      </c>
    </row>
    <row r="1056" spans="1:5" x14ac:dyDescent="0.25">
      <c r="A1056" s="134" t="s">
        <v>3615</v>
      </c>
      <c r="B1056" s="170" t="s">
        <v>2912</v>
      </c>
      <c r="C1056" s="170" t="s">
        <v>3616</v>
      </c>
      <c r="D1056" s="171">
        <v>14.8</v>
      </c>
      <c r="E1056" s="172" t="s">
        <v>5225</v>
      </c>
    </row>
    <row r="1057" spans="1:5" x14ac:dyDescent="0.25">
      <c r="A1057" s="134" t="s">
        <v>4076</v>
      </c>
      <c r="B1057" s="170" t="s">
        <v>2912</v>
      </c>
      <c r="C1057" s="170" t="s">
        <v>3454</v>
      </c>
      <c r="D1057" s="171">
        <v>63.3</v>
      </c>
      <c r="E1057" s="172" t="s">
        <v>5223</v>
      </c>
    </row>
    <row r="1058" spans="1:5" x14ac:dyDescent="0.25">
      <c r="A1058" s="134" t="s">
        <v>4222</v>
      </c>
      <c r="B1058" s="170" t="s">
        <v>2912</v>
      </c>
      <c r="C1058" s="170" t="s">
        <v>4223</v>
      </c>
      <c r="D1058" s="171">
        <v>71.8</v>
      </c>
      <c r="E1058" s="172" t="s">
        <v>5223</v>
      </c>
    </row>
    <row r="1059" spans="1:5" x14ac:dyDescent="0.25">
      <c r="A1059" s="134" t="s">
        <v>3023</v>
      </c>
      <c r="B1059" s="170" t="s">
        <v>2912</v>
      </c>
      <c r="C1059" s="170" t="s">
        <v>3024</v>
      </c>
      <c r="D1059" s="171">
        <v>8.3000000000000007</v>
      </c>
      <c r="E1059" s="172" t="s">
        <v>5222</v>
      </c>
    </row>
    <row r="1060" spans="1:5" x14ac:dyDescent="0.25">
      <c r="A1060" s="134" t="s">
        <v>3958</v>
      </c>
      <c r="B1060" s="170" t="s">
        <v>2912</v>
      </c>
      <c r="C1060" s="170" t="s">
        <v>3959</v>
      </c>
      <c r="D1060" s="171">
        <v>27.1</v>
      </c>
      <c r="E1060" s="172" t="s">
        <v>5225</v>
      </c>
    </row>
    <row r="1061" spans="1:5" x14ac:dyDescent="0.25">
      <c r="A1061" s="134" t="s">
        <v>3165</v>
      </c>
      <c r="B1061" s="170" t="s">
        <v>2912</v>
      </c>
      <c r="C1061" s="170" t="s">
        <v>3166</v>
      </c>
      <c r="D1061" s="171">
        <v>87.2</v>
      </c>
      <c r="E1061" s="172" t="s">
        <v>5234</v>
      </c>
    </row>
    <row r="1062" spans="1:5" x14ac:dyDescent="0.25">
      <c r="A1062" s="134" t="s">
        <v>4529</v>
      </c>
      <c r="B1062" s="170" t="s">
        <v>3438</v>
      </c>
      <c r="C1062" s="170" t="s">
        <v>4530</v>
      </c>
      <c r="D1062" s="171">
        <v>10.489421154894501</v>
      </c>
      <c r="E1062" s="172" t="s">
        <v>5222</v>
      </c>
    </row>
    <row r="1063" spans="1:5" x14ac:dyDescent="0.25">
      <c r="A1063" s="134" t="s">
        <v>4755</v>
      </c>
      <c r="B1063" s="170" t="s">
        <v>3438</v>
      </c>
      <c r="C1063" s="170" t="s">
        <v>4756</v>
      </c>
      <c r="D1063" s="171">
        <v>0.8</v>
      </c>
      <c r="E1063" s="172" t="s">
        <v>5224</v>
      </c>
    </row>
    <row r="1064" spans="1:5" x14ac:dyDescent="0.25">
      <c r="A1064" s="134" t="s">
        <v>4307</v>
      </c>
      <c r="B1064" s="170" t="s">
        <v>3438</v>
      </c>
      <c r="C1064" s="170" t="s">
        <v>4308</v>
      </c>
      <c r="D1064" s="171">
        <v>0</v>
      </c>
      <c r="E1064" s="172" t="s">
        <v>5224</v>
      </c>
    </row>
    <row r="1065" spans="1:5" x14ac:dyDescent="0.25">
      <c r="A1065" s="134" t="s">
        <v>4486</v>
      </c>
      <c r="B1065" s="170" t="s">
        <v>3438</v>
      </c>
      <c r="C1065" s="170" t="s">
        <v>3560</v>
      </c>
      <c r="D1065" s="171">
        <v>0</v>
      </c>
      <c r="E1065" s="172" t="s">
        <v>5224</v>
      </c>
    </row>
    <row r="1066" spans="1:5" x14ac:dyDescent="0.25">
      <c r="A1066" s="134" t="s">
        <v>4549</v>
      </c>
      <c r="B1066" s="170" t="s">
        <v>3438</v>
      </c>
      <c r="C1066" s="170" t="s">
        <v>2786</v>
      </c>
      <c r="D1066" s="171">
        <v>0</v>
      </c>
      <c r="E1066" s="172" t="s">
        <v>5224</v>
      </c>
    </row>
    <row r="1067" spans="1:5" x14ac:dyDescent="0.25">
      <c r="A1067" s="134" t="s">
        <v>4586</v>
      </c>
      <c r="B1067" s="170" t="s">
        <v>3438</v>
      </c>
      <c r="C1067" s="170" t="s">
        <v>4587</v>
      </c>
      <c r="D1067" s="171">
        <v>0</v>
      </c>
      <c r="E1067" s="172" t="s">
        <v>5224</v>
      </c>
    </row>
    <row r="1068" spans="1:5" x14ac:dyDescent="0.25">
      <c r="A1068" s="134" t="s">
        <v>4314</v>
      </c>
      <c r="B1068" s="170" t="s">
        <v>3438</v>
      </c>
      <c r="C1068" s="170" t="s">
        <v>4315</v>
      </c>
      <c r="D1068" s="171">
        <v>0</v>
      </c>
      <c r="E1068" s="172" t="s">
        <v>5224</v>
      </c>
    </row>
    <row r="1069" spans="1:5" x14ac:dyDescent="0.25">
      <c r="A1069" s="134" t="s">
        <v>4309</v>
      </c>
      <c r="B1069" s="170" t="s">
        <v>3438</v>
      </c>
      <c r="C1069" s="170" t="s">
        <v>4310</v>
      </c>
      <c r="D1069" s="171">
        <v>0</v>
      </c>
      <c r="E1069" s="172" t="s">
        <v>5224</v>
      </c>
    </row>
    <row r="1070" spans="1:5" x14ac:dyDescent="0.25">
      <c r="A1070" s="134" t="s">
        <v>4369</v>
      </c>
      <c r="B1070" s="170" t="s">
        <v>3438</v>
      </c>
      <c r="C1070" s="170" t="s">
        <v>4370</v>
      </c>
      <c r="D1070" s="171">
        <v>0.59671750628767295</v>
      </c>
      <c r="E1070" s="172" t="s">
        <v>5224</v>
      </c>
    </row>
    <row r="1071" spans="1:5" x14ac:dyDescent="0.25">
      <c r="A1071" s="134" t="s">
        <v>4640</v>
      </c>
      <c r="B1071" s="170" t="s">
        <v>3438</v>
      </c>
      <c r="C1071" s="170" t="s">
        <v>4641</v>
      </c>
      <c r="D1071" s="171">
        <v>0.3</v>
      </c>
      <c r="E1071" s="172" t="s">
        <v>5224</v>
      </c>
    </row>
    <row r="1072" spans="1:5" x14ac:dyDescent="0.25">
      <c r="A1072" s="134" t="s">
        <v>3437</v>
      </c>
      <c r="B1072" s="170" t="s">
        <v>3438</v>
      </c>
      <c r="C1072" s="170" t="s">
        <v>3439</v>
      </c>
      <c r="D1072" s="171">
        <v>1.7749999999999999</v>
      </c>
      <c r="E1072" s="172" t="s">
        <v>5224</v>
      </c>
    </row>
    <row r="1073" spans="1:5" x14ac:dyDescent="0.25">
      <c r="A1073" s="134" t="s">
        <v>4766</v>
      </c>
      <c r="B1073" s="170" t="s">
        <v>3438</v>
      </c>
      <c r="C1073" s="170" t="s">
        <v>4767</v>
      </c>
      <c r="D1073" s="171">
        <v>1.95333333333333</v>
      </c>
      <c r="E1073" s="172" t="s">
        <v>5224</v>
      </c>
    </row>
    <row r="1074" spans="1:5" x14ac:dyDescent="0.25">
      <c r="A1074" s="134" t="s">
        <v>4365</v>
      </c>
      <c r="B1074" s="170" t="s">
        <v>3438</v>
      </c>
      <c r="C1074" s="170" t="s">
        <v>4366</v>
      </c>
      <c r="D1074" s="171">
        <v>0.2</v>
      </c>
      <c r="E1074" s="172" t="s">
        <v>5224</v>
      </c>
    </row>
    <row r="1075" spans="1:5" x14ac:dyDescent="0.25">
      <c r="A1075" s="134" t="s">
        <v>4572</v>
      </c>
      <c r="B1075" s="170" t="s">
        <v>3438</v>
      </c>
      <c r="C1075" s="170" t="s">
        <v>4573</v>
      </c>
      <c r="D1075" s="171">
        <v>9.0857142857142907</v>
      </c>
      <c r="E1075" s="172" t="s">
        <v>5222</v>
      </c>
    </row>
    <row r="1076" spans="1:5" x14ac:dyDescent="0.25">
      <c r="A1076" s="134" t="s">
        <v>4757</v>
      </c>
      <c r="B1076" s="170" t="s">
        <v>3438</v>
      </c>
      <c r="C1076" s="170" t="s">
        <v>4758</v>
      </c>
      <c r="D1076" s="171">
        <v>0.3</v>
      </c>
      <c r="E1076" s="172" t="s">
        <v>5224</v>
      </c>
    </row>
    <row r="1077" spans="1:5" x14ac:dyDescent="0.25">
      <c r="A1077" s="134" t="s">
        <v>4375</v>
      </c>
      <c r="B1077" s="170" t="s">
        <v>3438</v>
      </c>
      <c r="C1077" s="170" t="s">
        <v>4376</v>
      </c>
      <c r="D1077" s="171">
        <v>0</v>
      </c>
      <c r="E1077" s="172" t="s">
        <v>5224</v>
      </c>
    </row>
    <row r="1078" spans="1:5" x14ac:dyDescent="0.25">
      <c r="A1078" s="134" t="s">
        <v>4574</v>
      </c>
      <c r="B1078" s="170" t="s">
        <v>3438</v>
      </c>
      <c r="C1078" s="170" t="s">
        <v>4575</v>
      </c>
      <c r="D1078" s="171">
        <v>0.2</v>
      </c>
      <c r="E1078" s="172" t="s">
        <v>5224</v>
      </c>
    </row>
    <row r="1079" spans="1:5" x14ac:dyDescent="0.25">
      <c r="A1079" s="134" t="s">
        <v>4759</v>
      </c>
      <c r="B1079" s="170" t="s">
        <v>3438</v>
      </c>
      <c r="C1079" s="170" t="s">
        <v>4760</v>
      </c>
      <c r="D1079" s="171">
        <v>0.1</v>
      </c>
      <c r="E1079" s="172" t="s">
        <v>5224</v>
      </c>
    </row>
    <row r="1080" spans="1:5" x14ac:dyDescent="0.25">
      <c r="A1080" s="134" t="s">
        <v>4578</v>
      </c>
      <c r="B1080" s="170" t="s">
        <v>3438</v>
      </c>
      <c r="C1080" s="170" t="s">
        <v>4579</v>
      </c>
      <c r="D1080" s="171">
        <v>0</v>
      </c>
      <c r="E1080" s="172" t="s">
        <v>5224</v>
      </c>
    </row>
    <row r="1081" spans="1:5" x14ac:dyDescent="0.25">
      <c r="A1081" s="134" t="s">
        <v>4588</v>
      </c>
      <c r="B1081" s="170" t="s">
        <v>3438</v>
      </c>
      <c r="C1081" s="170" t="s">
        <v>4589</v>
      </c>
      <c r="D1081" s="171">
        <v>0.3</v>
      </c>
      <c r="E1081" s="172" t="s">
        <v>5224</v>
      </c>
    </row>
    <row r="1082" spans="1:5" x14ac:dyDescent="0.25">
      <c r="A1082" s="134" t="s">
        <v>4802</v>
      </c>
      <c r="B1082" s="170" t="s">
        <v>3438</v>
      </c>
      <c r="C1082" s="170" t="s">
        <v>4803</v>
      </c>
      <c r="D1082" s="171">
        <v>0</v>
      </c>
      <c r="E1082" s="172" t="s">
        <v>5224</v>
      </c>
    </row>
    <row r="1083" spans="1:5" x14ac:dyDescent="0.25">
      <c r="A1083" s="134" t="s">
        <v>3440</v>
      </c>
      <c r="B1083" s="170" t="s">
        <v>3438</v>
      </c>
      <c r="C1083" s="170" t="s">
        <v>3441</v>
      </c>
      <c r="D1083" s="171">
        <v>1.21159865938067</v>
      </c>
      <c r="E1083" s="172" t="s">
        <v>5224</v>
      </c>
    </row>
    <row r="1084" spans="1:5" x14ac:dyDescent="0.25">
      <c r="A1084" s="134" t="s">
        <v>4432</v>
      </c>
      <c r="B1084" s="170" t="s">
        <v>3438</v>
      </c>
      <c r="C1084" s="170" t="s">
        <v>4433</v>
      </c>
      <c r="D1084" s="171">
        <v>0</v>
      </c>
      <c r="E1084" s="172" t="s">
        <v>5224</v>
      </c>
    </row>
    <row r="1085" spans="1:5" x14ac:dyDescent="0.25">
      <c r="A1085" s="134" t="s">
        <v>4496</v>
      </c>
      <c r="B1085" s="170" t="s">
        <v>3438</v>
      </c>
      <c r="C1085" s="170" t="s">
        <v>2813</v>
      </c>
      <c r="D1085" s="171">
        <v>6.4478860324000298</v>
      </c>
      <c r="E1085" s="172" t="s">
        <v>5222</v>
      </c>
    </row>
    <row r="1086" spans="1:5" x14ac:dyDescent="0.25">
      <c r="A1086" s="134" t="s">
        <v>4761</v>
      </c>
      <c r="B1086" s="170" t="s">
        <v>3438</v>
      </c>
      <c r="C1086" s="170" t="s">
        <v>3687</v>
      </c>
      <c r="D1086" s="171">
        <v>3.3571428571428599</v>
      </c>
      <c r="E1086" s="172" t="s">
        <v>5224</v>
      </c>
    </row>
    <row r="1087" spans="1:5" x14ac:dyDescent="0.25">
      <c r="A1087" s="134" t="s">
        <v>4576</v>
      </c>
      <c r="B1087" s="170" t="s">
        <v>3438</v>
      </c>
      <c r="C1087" s="170" t="s">
        <v>4577</v>
      </c>
      <c r="D1087" s="171">
        <v>2.4</v>
      </c>
      <c r="E1087" s="172" t="s">
        <v>5224</v>
      </c>
    </row>
    <row r="1088" spans="1:5" x14ac:dyDescent="0.25">
      <c r="A1088" s="134" t="s">
        <v>4383</v>
      </c>
      <c r="B1088" s="170" t="s">
        <v>3438</v>
      </c>
      <c r="C1088" s="170" t="s">
        <v>4384</v>
      </c>
      <c r="D1088" s="171">
        <v>3.8626455980122203E-2</v>
      </c>
      <c r="E1088" s="172" t="s">
        <v>5224</v>
      </c>
    </row>
    <row r="1089" spans="1:5" x14ac:dyDescent="0.25">
      <c r="A1089" s="134" t="s">
        <v>4762</v>
      </c>
      <c r="B1089" s="170" t="s">
        <v>3438</v>
      </c>
      <c r="C1089" s="170" t="s">
        <v>4763</v>
      </c>
      <c r="D1089" s="171">
        <v>0.1</v>
      </c>
      <c r="E1089" s="172" t="s">
        <v>5224</v>
      </c>
    </row>
    <row r="1090" spans="1:5" x14ac:dyDescent="0.25">
      <c r="A1090" s="134" t="s">
        <v>4311</v>
      </c>
      <c r="B1090" s="170" t="s">
        <v>3438</v>
      </c>
      <c r="C1090" s="170" t="s">
        <v>3079</v>
      </c>
      <c r="D1090" s="171">
        <v>0</v>
      </c>
      <c r="E1090" s="172" t="s">
        <v>5224</v>
      </c>
    </row>
    <row r="1091" spans="1:5" x14ac:dyDescent="0.25">
      <c r="A1091" s="134" t="s">
        <v>3954</v>
      </c>
      <c r="B1091" s="170" t="s">
        <v>3438</v>
      </c>
      <c r="C1091" s="170" t="s">
        <v>3955</v>
      </c>
      <c r="D1091" s="171">
        <v>0.4</v>
      </c>
      <c r="E1091" s="172" t="s">
        <v>5224</v>
      </c>
    </row>
    <row r="1092" spans="1:5" x14ac:dyDescent="0.25">
      <c r="A1092" s="134" t="s">
        <v>4541</v>
      </c>
      <c r="B1092" s="170" t="s">
        <v>3438</v>
      </c>
      <c r="C1092" s="170" t="s">
        <v>4542</v>
      </c>
      <c r="D1092" s="171">
        <v>0.39111111111111102</v>
      </c>
      <c r="E1092" s="172" t="s">
        <v>5224</v>
      </c>
    </row>
    <row r="1093" spans="1:5" x14ac:dyDescent="0.25">
      <c r="A1093" s="134" t="s">
        <v>4531</v>
      </c>
      <c r="B1093" s="170" t="s">
        <v>3438</v>
      </c>
      <c r="C1093" s="170" t="s">
        <v>4532</v>
      </c>
      <c r="D1093" s="171">
        <v>0</v>
      </c>
      <c r="E1093" s="172" t="s">
        <v>5224</v>
      </c>
    </row>
    <row r="1094" spans="1:5" x14ac:dyDescent="0.25">
      <c r="A1094" s="134" t="s">
        <v>4448</v>
      </c>
      <c r="B1094" s="170" t="s">
        <v>3438</v>
      </c>
      <c r="C1094" s="170" t="s">
        <v>4449</v>
      </c>
      <c r="D1094" s="171">
        <v>0.2</v>
      </c>
      <c r="E1094" s="172" t="s">
        <v>5224</v>
      </c>
    </row>
    <row r="1095" spans="1:5" x14ac:dyDescent="0.25">
      <c r="A1095" s="134" t="s">
        <v>4413</v>
      </c>
      <c r="B1095" s="170" t="s">
        <v>3438</v>
      </c>
      <c r="C1095" s="170" t="s">
        <v>4414</v>
      </c>
      <c r="D1095" s="171">
        <v>0</v>
      </c>
      <c r="E1095" s="172" t="s">
        <v>5224</v>
      </c>
    </row>
    <row r="1096" spans="1:5" x14ac:dyDescent="0.25">
      <c r="A1096" s="134" t="s">
        <v>4316</v>
      </c>
      <c r="B1096" s="170" t="s">
        <v>3438</v>
      </c>
      <c r="C1096" s="170" t="s">
        <v>4317</v>
      </c>
      <c r="D1096" s="171">
        <v>0</v>
      </c>
      <c r="E1096" s="172" t="s">
        <v>5224</v>
      </c>
    </row>
    <row r="1097" spans="1:5" x14ac:dyDescent="0.25">
      <c r="A1097" s="134" t="s">
        <v>4332</v>
      </c>
      <c r="B1097" s="170" t="s">
        <v>3438</v>
      </c>
      <c r="C1097" s="170" t="s">
        <v>4333</v>
      </c>
      <c r="D1097" s="171">
        <v>0.30134816338944398</v>
      </c>
      <c r="E1097" s="172" t="s">
        <v>5224</v>
      </c>
    </row>
    <row r="1098" spans="1:5" x14ac:dyDescent="0.25">
      <c r="A1098" s="134" t="s">
        <v>4312</v>
      </c>
      <c r="B1098" s="170" t="s">
        <v>3438</v>
      </c>
      <c r="C1098" s="170" t="s">
        <v>4313</v>
      </c>
      <c r="D1098" s="171">
        <v>1.9</v>
      </c>
      <c r="E1098" s="172" t="s">
        <v>5224</v>
      </c>
    </row>
    <row r="1099" spans="1:5" x14ac:dyDescent="0.25">
      <c r="A1099" s="134" t="s">
        <v>3725</v>
      </c>
      <c r="B1099" s="170" t="s">
        <v>3438</v>
      </c>
      <c r="C1099" s="170" t="s">
        <v>3726</v>
      </c>
      <c r="D1099" s="171">
        <v>3.5</v>
      </c>
      <c r="E1099" s="172" t="s">
        <v>5224</v>
      </c>
    </row>
    <row r="1100" spans="1:5" x14ac:dyDescent="0.25">
      <c r="A1100" s="134" t="s">
        <v>4764</v>
      </c>
      <c r="B1100" s="170" t="s">
        <v>3438</v>
      </c>
      <c r="C1100" s="170" t="s">
        <v>4765</v>
      </c>
      <c r="D1100" s="171">
        <v>1.1000000000000001</v>
      </c>
      <c r="E1100" s="172" t="s">
        <v>5224</v>
      </c>
    </row>
    <row r="1101" spans="1:5" x14ac:dyDescent="0.25">
      <c r="A1101" s="134" t="s">
        <v>4590</v>
      </c>
      <c r="B1101" s="170" t="s">
        <v>3438</v>
      </c>
      <c r="C1101" s="170" t="s">
        <v>4591</v>
      </c>
      <c r="D1101" s="171">
        <v>0</v>
      </c>
      <c r="E1101" s="172" t="s">
        <v>5224</v>
      </c>
    </row>
    <row r="1102" spans="1:5" x14ac:dyDescent="0.25">
      <c r="A1102" s="134" t="s">
        <v>4373</v>
      </c>
      <c r="B1102" s="170" t="s">
        <v>3438</v>
      </c>
      <c r="C1102" s="170" t="s">
        <v>4374</v>
      </c>
      <c r="D1102" s="171">
        <v>0.80581426432291503</v>
      </c>
      <c r="E1102" s="172" t="s">
        <v>5224</v>
      </c>
    </row>
    <row r="1103" spans="1:5" x14ac:dyDescent="0.25">
      <c r="A1103" s="134" t="s">
        <v>4584</v>
      </c>
      <c r="B1103" s="170" t="s">
        <v>3438</v>
      </c>
      <c r="C1103" s="170" t="s">
        <v>4585</v>
      </c>
      <c r="D1103" s="171">
        <v>1.4</v>
      </c>
      <c r="E1103" s="172" t="s">
        <v>5224</v>
      </c>
    </row>
    <row r="1104" spans="1:5" x14ac:dyDescent="0.25">
      <c r="A1104" s="134" t="s">
        <v>3527</v>
      </c>
      <c r="B1104" s="170" t="s">
        <v>3310</v>
      </c>
      <c r="C1104" s="170" t="s">
        <v>3528</v>
      </c>
      <c r="D1104" s="171">
        <v>39.200000000000003</v>
      </c>
      <c r="E1104" s="172" t="s">
        <v>5223</v>
      </c>
    </row>
    <row r="1105" spans="1:5" x14ac:dyDescent="0.25">
      <c r="A1105" s="134" t="s">
        <v>3309</v>
      </c>
      <c r="B1105" s="170" t="s">
        <v>3310</v>
      </c>
      <c r="C1105" s="170" t="s">
        <v>3311</v>
      </c>
      <c r="D1105" s="171">
        <v>32.6</v>
      </c>
      <c r="E1105" s="172" t="s">
        <v>5225</v>
      </c>
    </row>
    <row r="1106" spans="1:5" x14ac:dyDescent="0.25">
      <c r="A1106" s="134" t="s">
        <v>3515</v>
      </c>
      <c r="B1106" s="170" t="s">
        <v>3310</v>
      </c>
      <c r="C1106" s="170" t="s">
        <v>3516</v>
      </c>
      <c r="D1106" s="171">
        <v>18.7</v>
      </c>
      <c r="E1106" s="172" t="s">
        <v>5225</v>
      </c>
    </row>
    <row r="1107" spans="1:5" x14ac:dyDescent="0.25">
      <c r="A1107" s="134" t="s">
        <v>3261</v>
      </c>
      <c r="B1107" s="170" t="s">
        <v>3262</v>
      </c>
      <c r="C1107" s="170" t="s">
        <v>3263</v>
      </c>
      <c r="D1107" s="170" t="s">
        <v>5227</v>
      </c>
      <c r="E1107" s="172" t="s">
        <v>5227</v>
      </c>
    </row>
    <row r="1108" spans="1:5" x14ac:dyDescent="0.25">
      <c r="A1108" s="134" t="s">
        <v>4914</v>
      </c>
      <c r="B1108" s="170" t="s">
        <v>3262</v>
      </c>
      <c r="C1108" s="170" t="s">
        <v>4915</v>
      </c>
      <c r="D1108" s="170" t="s">
        <v>5227</v>
      </c>
      <c r="E1108" s="172" t="s">
        <v>5227</v>
      </c>
    </row>
    <row r="1109" spans="1:5" x14ac:dyDescent="0.25">
      <c r="A1109" s="134" t="s">
        <v>4409</v>
      </c>
      <c r="B1109" s="170" t="s">
        <v>3262</v>
      </c>
      <c r="C1109" s="170" t="s">
        <v>5058</v>
      </c>
      <c r="D1109" s="171">
        <v>3.9</v>
      </c>
      <c r="E1109" s="172" t="s">
        <v>5224</v>
      </c>
    </row>
    <row r="1110" spans="1:5" ht="15.75" thickBot="1" x14ac:dyDescent="0.3">
      <c r="A1110" s="139" t="s">
        <v>4948</v>
      </c>
      <c r="B1110" s="174" t="s">
        <v>3262</v>
      </c>
      <c r="C1110" s="174" t="s">
        <v>5314</v>
      </c>
      <c r="D1110" s="174" t="s">
        <v>5227</v>
      </c>
      <c r="E1110" s="175" t="s">
        <v>5227</v>
      </c>
    </row>
  </sheetData>
  <autoFilter ref="A8:E1110"/>
  <mergeCells count="2">
    <mergeCell ref="A6:E6"/>
    <mergeCell ref="B1:E4"/>
  </mergeCells>
  <conditionalFormatting sqref="E8">
    <cfRule type="cellIs" dxfId="9" priority="2" operator="equal">
      <formula>$E$881</formula>
    </cfRule>
  </conditionalFormatting>
  <conditionalFormatting sqref="E8">
    <cfRule type="cellIs" dxfId="8" priority="3" operator="equal">
      <formula>$E$868</formula>
    </cfRule>
  </conditionalFormatting>
  <conditionalFormatting sqref="E8">
    <cfRule type="cellIs" dxfId="7" priority="4" operator="equal">
      <formula>$E$924</formula>
    </cfRule>
  </conditionalFormatting>
  <conditionalFormatting sqref="E8">
    <cfRule type="cellIs" dxfId="6" priority="5" operator="equal">
      <formula>$E$927</formula>
    </cfRule>
  </conditionalFormatting>
  <conditionalFormatting sqref="E8">
    <cfRule type="cellIs" dxfId="5" priority="6" operator="equal">
      <formula>$E$2</formula>
    </cfRule>
  </conditionalFormatting>
  <conditionalFormatting sqref="E8">
    <cfRule type="cellIs" dxfId="4" priority="7" operator="equal">
      <formula>$E$1055</formula>
    </cfRule>
  </conditionalFormatting>
  <conditionalFormatting sqref="E8">
    <cfRule type="cellIs" dxfId="3" priority="8" operator="equal">
      <formula>$E$1079</formula>
    </cfRule>
  </conditionalFormatting>
  <conditionalFormatting sqref="E8">
    <cfRule type="cellIs" dxfId="2" priority="9" operator="equal">
      <formula>$E$1098</formula>
    </cfRule>
  </conditionalFormatting>
  <conditionalFormatting sqref="E8">
    <cfRule type="cellIs" dxfId="1" priority="10" operator="equal">
      <formula>$E$1100</formula>
    </cfRule>
  </conditionalFormatting>
  <conditionalFormatting sqref="E8">
    <cfRule type="cellIs" dxfId="0" priority="11" operator="equal">
      <formula>$E$1103</formula>
    </cfRule>
  </conditionalFormatting>
  <pageMargins left="0.7" right="0.7" top="0.75" bottom="0.75" header="0.51180555555555496" footer="0.51180555555555496"/>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3"/>
  <sheetViews>
    <sheetView zoomScale="75" zoomScaleNormal="75" workbookViewId="0"/>
  </sheetViews>
  <sheetFormatPr baseColWidth="10" defaultColWidth="10.5703125" defaultRowHeight="15" x14ac:dyDescent="0.25"/>
  <cols>
    <col min="1" max="1" width="17.140625" style="177" customWidth="1"/>
    <col min="2" max="2" width="160.7109375" style="71" bestFit="1" customWidth="1"/>
    <col min="3" max="3" width="22.140625" style="71" customWidth="1"/>
    <col min="4" max="4" width="28.140625" style="71" customWidth="1"/>
    <col min="5" max="5" width="28.85546875" style="71" bestFit="1" customWidth="1"/>
    <col min="6" max="6" width="20.85546875" style="71" bestFit="1" customWidth="1"/>
    <col min="7" max="16384" width="10.5703125" style="71"/>
  </cols>
  <sheetData>
    <row r="1" spans="1:6" ht="15" customHeight="1" x14ac:dyDescent="0.25">
      <c r="A1" s="265"/>
      <c r="B1" s="325" t="s">
        <v>7084</v>
      </c>
      <c r="C1" s="325"/>
      <c r="D1" s="325"/>
      <c r="E1" s="325"/>
      <c r="F1" s="326"/>
    </row>
    <row r="2" spans="1:6" ht="15" customHeight="1" x14ac:dyDescent="0.25">
      <c r="A2" s="266"/>
      <c r="B2" s="327"/>
      <c r="C2" s="327"/>
      <c r="D2" s="327"/>
      <c r="E2" s="327"/>
      <c r="F2" s="328"/>
    </row>
    <row r="3" spans="1:6" ht="15" customHeight="1" x14ac:dyDescent="0.25">
      <c r="A3" s="266"/>
      <c r="B3" s="327"/>
      <c r="C3" s="327"/>
      <c r="D3" s="327"/>
      <c r="E3" s="327"/>
      <c r="F3" s="328"/>
    </row>
    <row r="4" spans="1:6" ht="15" customHeight="1" x14ac:dyDescent="0.25">
      <c r="A4" s="266"/>
      <c r="B4" s="327"/>
      <c r="C4" s="327"/>
      <c r="D4" s="327"/>
      <c r="E4" s="327"/>
      <c r="F4" s="328"/>
    </row>
    <row r="5" spans="1:6" ht="34.5" customHeight="1" x14ac:dyDescent="0.25">
      <c r="A5" s="267"/>
      <c r="B5" s="329"/>
      <c r="C5" s="329"/>
      <c r="D5" s="329"/>
      <c r="E5" s="329"/>
      <c r="F5" s="330"/>
    </row>
    <row r="6" spans="1:6" ht="24" customHeight="1" thickBot="1" x14ac:dyDescent="0.4">
      <c r="A6" s="322" t="s">
        <v>7107</v>
      </c>
      <c r="B6" s="323"/>
      <c r="C6" s="323"/>
      <c r="D6" s="323"/>
      <c r="E6" s="323"/>
      <c r="F6" s="324"/>
    </row>
    <row r="7" spans="1:6" s="72" customFormat="1" ht="24" customHeight="1" thickTop="1" thickBot="1" x14ac:dyDescent="0.4">
      <c r="A7" s="331"/>
      <c r="B7" s="332"/>
      <c r="C7" s="332"/>
      <c r="D7" s="332"/>
      <c r="E7" s="332"/>
      <c r="F7" s="333"/>
    </row>
    <row r="8" spans="1:6" ht="35.25" customHeight="1" x14ac:dyDescent="0.25">
      <c r="A8" s="73" t="s">
        <v>7</v>
      </c>
      <c r="B8" s="73" t="s">
        <v>5395</v>
      </c>
      <c r="C8" s="73" t="s">
        <v>5396</v>
      </c>
      <c r="D8" s="73" t="s">
        <v>2768</v>
      </c>
      <c r="E8" s="73" t="s">
        <v>2769</v>
      </c>
      <c r="F8" s="73" t="s">
        <v>5397</v>
      </c>
    </row>
    <row r="9" spans="1:6" x14ac:dyDescent="0.25">
      <c r="A9" s="178">
        <v>23478</v>
      </c>
      <c r="B9" s="152" t="s">
        <v>1866</v>
      </c>
      <c r="C9" s="152" t="s">
        <v>4017</v>
      </c>
      <c r="D9" s="152" t="s">
        <v>3068</v>
      </c>
      <c r="E9" s="152" t="s">
        <v>4018</v>
      </c>
      <c r="F9" s="179">
        <v>5399</v>
      </c>
    </row>
    <row r="10" spans="1:6" x14ac:dyDescent="0.25">
      <c r="A10" s="178">
        <v>980</v>
      </c>
      <c r="B10" s="152" t="s">
        <v>303</v>
      </c>
      <c r="C10" s="152" t="s">
        <v>3067</v>
      </c>
      <c r="D10" s="152" t="s">
        <v>3068</v>
      </c>
      <c r="E10" s="152" t="s">
        <v>5031</v>
      </c>
      <c r="F10" s="179">
        <v>188.6</v>
      </c>
    </row>
    <row r="11" spans="1:6" x14ac:dyDescent="0.25">
      <c r="A11" s="178">
        <v>1375</v>
      </c>
      <c r="B11" s="152" t="s">
        <v>402</v>
      </c>
      <c r="C11" s="152" t="s">
        <v>3142</v>
      </c>
      <c r="D11" s="152" t="s">
        <v>2789</v>
      </c>
      <c r="E11" s="152" t="s">
        <v>3143</v>
      </c>
      <c r="F11" s="179">
        <v>3138.6666666666665</v>
      </c>
    </row>
    <row r="12" spans="1:6" x14ac:dyDescent="0.25">
      <c r="A12" s="178">
        <v>2573</v>
      </c>
      <c r="B12" s="152" t="s">
        <v>634</v>
      </c>
      <c r="C12" s="152" t="s">
        <v>3312</v>
      </c>
      <c r="D12" s="152" t="s">
        <v>2789</v>
      </c>
      <c r="E12" s="152" t="s">
        <v>3313</v>
      </c>
      <c r="F12" s="179">
        <v>360</v>
      </c>
    </row>
    <row r="13" spans="1:6" x14ac:dyDescent="0.25">
      <c r="A13" s="178">
        <v>838</v>
      </c>
      <c r="B13" s="152" t="s">
        <v>270</v>
      </c>
      <c r="C13" s="152" t="s">
        <v>3041</v>
      </c>
      <c r="D13" s="152" t="s">
        <v>2789</v>
      </c>
      <c r="E13" s="152" t="s">
        <v>3042</v>
      </c>
      <c r="F13" s="179">
        <v>1156</v>
      </c>
    </row>
    <row r="14" spans="1:6" x14ac:dyDescent="0.25">
      <c r="A14" s="178">
        <v>22145</v>
      </c>
      <c r="B14" s="152" t="s">
        <v>1472</v>
      </c>
      <c r="C14" s="152" t="s">
        <v>4276</v>
      </c>
      <c r="D14" s="152" t="s">
        <v>2789</v>
      </c>
      <c r="E14" s="152" t="s">
        <v>4277</v>
      </c>
      <c r="F14" s="179">
        <v>4966.333333333333</v>
      </c>
    </row>
    <row r="15" spans="1:6" x14ac:dyDescent="0.25">
      <c r="A15" s="178">
        <v>2046</v>
      </c>
      <c r="B15" s="152" t="s">
        <v>490</v>
      </c>
      <c r="C15" s="152" t="s">
        <v>4786</v>
      </c>
      <c r="D15" s="152" t="s">
        <v>2789</v>
      </c>
      <c r="E15" s="152" t="s">
        <v>4787</v>
      </c>
      <c r="F15" s="179">
        <v>4538.083333333333</v>
      </c>
    </row>
    <row r="16" spans="1:6" x14ac:dyDescent="0.25">
      <c r="A16" s="178">
        <v>26991</v>
      </c>
      <c r="B16" s="152" t="s">
        <v>2436</v>
      </c>
      <c r="C16" s="152" t="s">
        <v>4181</v>
      </c>
      <c r="D16" s="152" t="s">
        <v>2789</v>
      </c>
      <c r="E16" s="152" t="s">
        <v>4182</v>
      </c>
      <c r="F16" s="179">
        <f>5746+679</f>
        <v>6425</v>
      </c>
    </row>
    <row r="17" spans="1:6" x14ac:dyDescent="0.25">
      <c r="A17" s="178">
        <v>20102</v>
      </c>
      <c r="B17" s="152" t="s">
        <v>5086</v>
      </c>
      <c r="C17" s="152" t="s">
        <v>3500</v>
      </c>
      <c r="D17" s="152" t="s">
        <v>2789</v>
      </c>
      <c r="E17" s="152" t="s">
        <v>3501</v>
      </c>
      <c r="F17" s="179">
        <v>1039</v>
      </c>
    </row>
    <row r="18" spans="1:6" x14ac:dyDescent="0.25">
      <c r="A18" s="178">
        <v>23008</v>
      </c>
      <c r="B18" s="152" t="s">
        <v>1714</v>
      </c>
      <c r="C18" s="152" t="s">
        <v>3915</v>
      </c>
      <c r="D18" s="152" t="s">
        <v>2789</v>
      </c>
      <c r="E18" s="152" t="s">
        <v>3916</v>
      </c>
      <c r="F18" s="179">
        <v>1120.4166666666667</v>
      </c>
    </row>
    <row r="19" spans="1:6" x14ac:dyDescent="0.25">
      <c r="A19" s="178">
        <v>41219</v>
      </c>
      <c r="B19" s="152" t="s">
        <v>2591</v>
      </c>
      <c r="C19" s="152" t="s">
        <v>4234</v>
      </c>
      <c r="D19" s="152" t="s">
        <v>2789</v>
      </c>
      <c r="E19" s="152" t="s">
        <v>4235</v>
      </c>
      <c r="F19" s="179">
        <v>1704.25</v>
      </c>
    </row>
    <row r="20" spans="1:6" x14ac:dyDescent="0.25">
      <c r="A20" s="178">
        <v>697</v>
      </c>
      <c r="B20" s="152" t="s">
        <v>223</v>
      </c>
      <c r="C20" s="152" t="s">
        <v>2978</v>
      </c>
      <c r="D20" s="152" t="s">
        <v>2789</v>
      </c>
      <c r="E20" s="152" t="s">
        <v>2979</v>
      </c>
      <c r="F20" s="179">
        <v>581</v>
      </c>
    </row>
    <row r="21" spans="1:6" x14ac:dyDescent="0.25">
      <c r="A21" s="178">
        <v>22111</v>
      </c>
      <c r="B21" s="152" t="s">
        <v>1464</v>
      </c>
      <c r="C21" s="152" t="s">
        <v>4652</v>
      </c>
      <c r="D21" s="152" t="s">
        <v>2789</v>
      </c>
      <c r="E21" s="152" t="s">
        <v>4653</v>
      </c>
      <c r="F21" s="179">
        <f>25115+2480</f>
        <v>27595</v>
      </c>
    </row>
    <row r="22" spans="1:6" x14ac:dyDescent="0.25">
      <c r="A22" s="178">
        <v>2046</v>
      </c>
      <c r="B22" s="152" t="s">
        <v>490</v>
      </c>
      <c r="C22" s="152" t="s">
        <v>4788</v>
      </c>
      <c r="D22" s="152" t="s">
        <v>2789</v>
      </c>
      <c r="E22" s="152" t="s">
        <v>4789</v>
      </c>
      <c r="F22" s="179">
        <v>2783</v>
      </c>
    </row>
    <row r="23" spans="1:6" x14ac:dyDescent="0.25">
      <c r="A23" s="178">
        <v>23041</v>
      </c>
      <c r="B23" s="152" t="s">
        <v>5315</v>
      </c>
      <c r="C23" s="152" t="s">
        <v>3923</v>
      </c>
      <c r="D23" s="152" t="s">
        <v>2789</v>
      </c>
      <c r="E23" s="152" t="s">
        <v>3560</v>
      </c>
      <c r="F23" s="179">
        <v>1237</v>
      </c>
    </row>
    <row r="24" spans="1:6" x14ac:dyDescent="0.25">
      <c r="A24" s="178">
        <v>2046</v>
      </c>
      <c r="B24" s="152" t="s">
        <v>490</v>
      </c>
      <c r="C24" s="152" t="s">
        <v>4790</v>
      </c>
      <c r="D24" s="152" t="s">
        <v>2789</v>
      </c>
      <c r="E24" s="152" t="s">
        <v>3000</v>
      </c>
      <c r="F24" s="179">
        <v>661</v>
      </c>
    </row>
    <row r="25" spans="1:6" x14ac:dyDescent="0.25">
      <c r="A25" s="178">
        <v>564</v>
      </c>
      <c r="B25" s="152" t="s">
        <v>5015</v>
      </c>
      <c r="C25" s="152" t="s">
        <v>4440</v>
      </c>
      <c r="D25" s="152" t="s">
        <v>2789</v>
      </c>
      <c r="E25" s="152" t="s">
        <v>4423</v>
      </c>
      <c r="F25" s="179">
        <f>6159+656</f>
        <v>6815</v>
      </c>
    </row>
    <row r="26" spans="1:6" x14ac:dyDescent="0.25">
      <c r="A26" s="178">
        <v>564</v>
      </c>
      <c r="B26" s="152" t="s">
        <v>5015</v>
      </c>
      <c r="C26" s="152" t="s">
        <v>4330</v>
      </c>
      <c r="D26" s="152" t="s">
        <v>2789</v>
      </c>
      <c r="E26" s="152" t="s">
        <v>4331</v>
      </c>
      <c r="F26" s="179">
        <f>129986+5754</f>
        <v>135740</v>
      </c>
    </row>
    <row r="27" spans="1:6" x14ac:dyDescent="0.25">
      <c r="A27" s="178">
        <v>898</v>
      </c>
      <c r="B27" s="152" t="s">
        <v>5030</v>
      </c>
      <c r="C27" s="152" t="s">
        <v>3065</v>
      </c>
      <c r="D27" s="152" t="s">
        <v>2789</v>
      </c>
      <c r="E27" s="152" t="s">
        <v>3066</v>
      </c>
      <c r="F27" s="179">
        <v>425.07462686567163</v>
      </c>
    </row>
    <row r="28" spans="1:6" x14ac:dyDescent="0.25">
      <c r="A28" s="178">
        <v>25527</v>
      </c>
      <c r="B28" s="152" t="s">
        <v>2223</v>
      </c>
      <c r="C28" s="152" t="s">
        <v>4087</v>
      </c>
      <c r="D28" s="152" t="s">
        <v>2789</v>
      </c>
      <c r="E28" s="152" t="s">
        <v>4088</v>
      </c>
      <c r="F28" s="179">
        <v>1478</v>
      </c>
    </row>
    <row r="29" spans="1:6" x14ac:dyDescent="0.25">
      <c r="A29" s="178">
        <v>23074</v>
      </c>
      <c r="B29" s="152" t="s">
        <v>1734</v>
      </c>
      <c r="C29" s="152" t="s">
        <v>3930</v>
      </c>
      <c r="D29" s="152" t="s">
        <v>2789</v>
      </c>
      <c r="E29" s="152" t="s">
        <v>2898</v>
      </c>
      <c r="F29" s="179">
        <v>1786.5</v>
      </c>
    </row>
    <row r="30" spans="1:6" x14ac:dyDescent="0.25">
      <c r="A30" s="178">
        <v>39410</v>
      </c>
      <c r="B30" s="152" t="s">
        <v>5144</v>
      </c>
      <c r="C30" s="152" t="s">
        <v>3930</v>
      </c>
      <c r="D30" s="152" t="s">
        <v>2789</v>
      </c>
      <c r="E30" s="152" t="s">
        <v>2898</v>
      </c>
      <c r="F30" s="179">
        <v>584.27272727272725</v>
      </c>
    </row>
    <row r="31" spans="1:6" x14ac:dyDescent="0.25">
      <c r="A31" s="178">
        <v>22891</v>
      </c>
      <c r="B31" s="152" t="s">
        <v>5116</v>
      </c>
      <c r="C31" s="152" t="s">
        <v>3880</v>
      </c>
      <c r="D31" s="152" t="s">
        <v>2789</v>
      </c>
      <c r="E31" s="152" t="s">
        <v>5117</v>
      </c>
      <c r="F31" s="179">
        <v>1120.0833333333301</v>
      </c>
    </row>
    <row r="32" spans="1:6" x14ac:dyDescent="0.25">
      <c r="A32" s="178">
        <v>23263</v>
      </c>
      <c r="B32" s="152" t="s">
        <v>5178</v>
      </c>
      <c r="C32" s="152" t="s">
        <v>3968</v>
      </c>
      <c r="D32" s="152" t="s">
        <v>2789</v>
      </c>
      <c r="E32" s="152" t="s">
        <v>3969</v>
      </c>
      <c r="F32" s="179">
        <v>879</v>
      </c>
    </row>
    <row r="33" spans="1:6" x14ac:dyDescent="0.25">
      <c r="A33" s="178">
        <v>24877</v>
      </c>
      <c r="B33" s="152" t="s">
        <v>2098</v>
      </c>
      <c r="C33" s="152" t="s">
        <v>4816</v>
      </c>
      <c r="D33" s="152" t="s">
        <v>2789</v>
      </c>
      <c r="E33" s="152" t="s">
        <v>4817</v>
      </c>
      <c r="F33" s="179">
        <v>1852</v>
      </c>
    </row>
    <row r="34" spans="1:6" x14ac:dyDescent="0.25">
      <c r="A34" s="178">
        <v>20212</v>
      </c>
      <c r="B34" s="152" t="s">
        <v>5316</v>
      </c>
      <c r="C34" s="152" t="s">
        <v>4816</v>
      </c>
      <c r="D34" s="152" t="s">
        <v>2789</v>
      </c>
      <c r="E34" s="152" t="s">
        <v>4817</v>
      </c>
      <c r="F34" s="179">
        <v>1870</v>
      </c>
    </row>
    <row r="35" spans="1:6" x14ac:dyDescent="0.25">
      <c r="A35" s="178">
        <v>2628</v>
      </c>
      <c r="B35" s="152" t="s">
        <v>651</v>
      </c>
      <c r="C35" s="152" t="s">
        <v>3334</v>
      </c>
      <c r="D35" s="152" t="s">
        <v>2789</v>
      </c>
      <c r="E35" s="152" t="s">
        <v>3335</v>
      </c>
      <c r="F35" s="179">
        <v>769.08333333333303</v>
      </c>
    </row>
    <row r="36" spans="1:6" x14ac:dyDescent="0.25">
      <c r="A36" s="178">
        <v>564</v>
      </c>
      <c r="B36" s="152" t="s">
        <v>5015</v>
      </c>
      <c r="C36" s="152" t="s">
        <v>4323</v>
      </c>
      <c r="D36" s="152" t="s">
        <v>2789</v>
      </c>
      <c r="E36" s="152" t="s">
        <v>2772</v>
      </c>
      <c r="F36" s="179">
        <f>15856+1541</f>
        <v>17397</v>
      </c>
    </row>
    <row r="37" spans="1:6" x14ac:dyDescent="0.25">
      <c r="A37" s="178">
        <v>565</v>
      </c>
      <c r="B37" s="152" t="s">
        <v>186</v>
      </c>
      <c r="C37" s="152" t="s">
        <v>2929</v>
      </c>
      <c r="D37" s="152" t="s">
        <v>2789</v>
      </c>
      <c r="E37" s="152" t="s">
        <v>2930</v>
      </c>
      <c r="F37" s="179">
        <v>1002</v>
      </c>
    </row>
    <row r="38" spans="1:6" x14ac:dyDescent="0.25">
      <c r="A38" s="178">
        <v>23528</v>
      </c>
      <c r="B38" s="152" t="s">
        <v>1886</v>
      </c>
      <c r="C38" s="152" t="s">
        <v>4039</v>
      </c>
      <c r="D38" s="152" t="s">
        <v>2789</v>
      </c>
      <c r="E38" s="152" t="s">
        <v>5126</v>
      </c>
      <c r="F38" s="179">
        <v>2027.5</v>
      </c>
    </row>
    <row r="39" spans="1:6" x14ac:dyDescent="0.25">
      <c r="A39" s="178">
        <v>21749</v>
      </c>
      <c r="B39" s="152" t="s">
        <v>1399</v>
      </c>
      <c r="C39" s="152" t="s">
        <v>3711</v>
      </c>
      <c r="D39" s="152" t="s">
        <v>2789</v>
      </c>
      <c r="E39" s="152" t="s">
        <v>3712</v>
      </c>
      <c r="F39" s="179">
        <v>1262.6666666666667</v>
      </c>
    </row>
    <row r="40" spans="1:6" x14ac:dyDescent="0.25">
      <c r="A40" s="178">
        <v>26545</v>
      </c>
      <c r="B40" s="152" t="s">
        <v>2361</v>
      </c>
      <c r="C40" s="152" t="s">
        <v>4137</v>
      </c>
      <c r="D40" s="152" t="s">
        <v>2789</v>
      </c>
      <c r="E40" s="152" t="s">
        <v>4138</v>
      </c>
      <c r="F40" s="179">
        <v>957.17142857142858</v>
      </c>
    </row>
    <row r="41" spans="1:6" x14ac:dyDescent="0.25">
      <c r="A41" s="178">
        <v>22111</v>
      </c>
      <c r="B41" s="152" t="s">
        <v>1464</v>
      </c>
      <c r="C41" s="152" t="s">
        <v>4831</v>
      </c>
      <c r="D41" s="152" t="s">
        <v>2789</v>
      </c>
      <c r="E41" s="152" t="s">
        <v>4832</v>
      </c>
      <c r="F41" s="179">
        <f>9726+595</f>
        <v>10321</v>
      </c>
    </row>
    <row r="42" spans="1:6" x14ac:dyDescent="0.25">
      <c r="A42" s="178">
        <v>2084</v>
      </c>
      <c r="B42" s="152" t="s">
        <v>498</v>
      </c>
      <c r="C42" s="152" t="s">
        <v>3210</v>
      </c>
      <c r="D42" s="152" t="s">
        <v>2789</v>
      </c>
      <c r="E42" s="152" t="s">
        <v>3211</v>
      </c>
      <c r="F42" s="179">
        <v>1170</v>
      </c>
    </row>
    <row r="43" spans="1:6" x14ac:dyDescent="0.25">
      <c r="A43" s="178">
        <v>20212</v>
      </c>
      <c r="B43" s="152" t="s">
        <v>985</v>
      </c>
      <c r="C43" s="152" t="s">
        <v>4818</v>
      </c>
      <c r="D43" s="152" t="s">
        <v>2789</v>
      </c>
      <c r="E43" s="152" t="s">
        <v>4819</v>
      </c>
      <c r="F43" s="179">
        <v>18452</v>
      </c>
    </row>
    <row r="44" spans="1:6" x14ac:dyDescent="0.25">
      <c r="A44" s="178">
        <v>22111</v>
      </c>
      <c r="B44" s="152" t="s">
        <v>1464</v>
      </c>
      <c r="C44" s="152" t="s">
        <v>4833</v>
      </c>
      <c r="D44" s="152" t="s">
        <v>2789</v>
      </c>
      <c r="E44" s="152" t="s">
        <v>4834</v>
      </c>
      <c r="F44" s="179">
        <f>11134+773</f>
        <v>11907</v>
      </c>
    </row>
    <row r="45" spans="1:6" x14ac:dyDescent="0.25">
      <c r="A45" s="178">
        <v>21767</v>
      </c>
      <c r="B45" s="152" t="s">
        <v>1406</v>
      </c>
      <c r="C45" s="152" t="s">
        <v>3719</v>
      </c>
      <c r="D45" s="152" t="s">
        <v>2789</v>
      </c>
      <c r="E45" s="152" t="s">
        <v>3720</v>
      </c>
      <c r="F45" s="179">
        <v>3051.8333333333335</v>
      </c>
    </row>
    <row r="46" spans="1:6" x14ac:dyDescent="0.25">
      <c r="A46" s="178">
        <v>2056</v>
      </c>
      <c r="B46" s="152" t="s">
        <v>491</v>
      </c>
      <c r="C46" s="152" t="s">
        <v>4393</v>
      </c>
      <c r="D46" s="152" t="s">
        <v>2789</v>
      </c>
      <c r="E46" s="152" t="s">
        <v>4394</v>
      </c>
      <c r="F46" s="179">
        <v>4444.2</v>
      </c>
    </row>
    <row r="47" spans="1:6" x14ac:dyDescent="0.25">
      <c r="A47" s="178">
        <v>2514</v>
      </c>
      <c r="B47" s="152" t="s">
        <v>608</v>
      </c>
      <c r="C47" s="152" t="s">
        <v>3287</v>
      </c>
      <c r="D47" s="152" t="s">
        <v>2789</v>
      </c>
      <c r="E47" s="152" t="s">
        <v>3288</v>
      </c>
      <c r="F47" s="179">
        <v>3162</v>
      </c>
    </row>
    <row r="48" spans="1:6" x14ac:dyDescent="0.25">
      <c r="A48" s="178">
        <v>1818</v>
      </c>
      <c r="B48" s="152" t="s">
        <v>5046</v>
      </c>
      <c r="C48" s="152" t="s">
        <v>5047</v>
      </c>
      <c r="D48" s="152" t="s">
        <v>2789</v>
      </c>
      <c r="E48" s="152" t="s">
        <v>3083</v>
      </c>
      <c r="F48" s="179">
        <v>1113.5</v>
      </c>
    </row>
    <row r="49" spans="1:6" x14ac:dyDescent="0.25">
      <c r="A49" s="178">
        <v>1863</v>
      </c>
      <c r="B49" s="152" t="s">
        <v>5049</v>
      </c>
      <c r="C49" s="152" t="s">
        <v>3202</v>
      </c>
      <c r="D49" s="152" t="s">
        <v>2789</v>
      </c>
      <c r="E49" s="152" t="s">
        <v>3203</v>
      </c>
      <c r="F49" s="179">
        <v>2954.9166666666665</v>
      </c>
    </row>
    <row r="50" spans="1:6" x14ac:dyDescent="0.25">
      <c r="A50" s="178">
        <v>564</v>
      </c>
      <c r="B50" s="152" t="s">
        <v>5015</v>
      </c>
      <c r="C50" s="152" t="s">
        <v>4403</v>
      </c>
      <c r="D50" s="152" t="s">
        <v>2789</v>
      </c>
      <c r="E50" s="152" t="s">
        <v>4404</v>
      </c>
      <c r="F50" s="179">
        <v>19953</v>
      </c>
    </row>
    <row r="51" spans="1:6" x14ac:dyDescent="0.25">
      <c r="A51" s="178">
        <v>23421</v>
      </c>
      <c r="B51" s="152" t="s">
        <v>1843</v>
      </c>
      <c r="C51" s="152" t="s">
        <v>3995</v>
      </c>
      <c r="D51" s="152" t="s">
        <v>2789</v>
      </c>
      <c r="E51" s="152" t="s">
        <v>3996</v>
      </c>
      <c r="F51" s="179">
        <v>3467.4166666666665</v>
      </c>
    </row>
    <row r="52" spans="1:6" x14ac:dyDescent="0.25">
      <c r="A52" s="178">
        <v>29531</v>
      </c>
      <c r="B52" s="152" t="s">
        <v>2482</v>
      </c>
      <c r="C52" s="152" t="s">
        <v>4199</v>
      </c>
      <c r="D52" s="152" t="s">
        <v>2789</v>
      </c>
      <c r="E52" s="152" t="s">
        <v>4200</v>
      </c>
      <c r="F52" s="179">
        <v>5290</v>
      </c>
    </row>
    <row r="53" spans="1:6" x14ac:dyDescent="0.25">
      <c r="A53" s="178">
        <v>20204</v>
      </c>
      <c r="B53" s="152" t="s">
        <v>321</v>
      </c>
      <c r="C53" s="152" t="s">
        <v>3090</v>
      </c>
      <c r="D53" s="152" t="s">
        <v>2789</v>
      </c>
      <c r="E53" s="152" t="s">
        <v>3091</v>
      </c>
      <c r="F53" s="179">
        <v>712</v>
      </c>
    </row>
    <row r="54" spans="1:6" x14ac:dyDescent="0.25">
      <c r="A54" s="178">
        <v>26721</v>
      </c>
      <c r="B54" s="152" t="s">
        <v>2395</v>
      </c>
      <c r="C54" s="152" t="s">
        <v>4679</v>
      </c>
      <c r="D54" s="152" t="s">
        <v>2789</v>
      </c>
      <c r="E54" s="152" t="s">
        <v>4680</v>
      </c>
      <c r="F54" s="179">
        <v>337.58333333333331</v>
      </c>
    </row>
    <row r="55" spans="1:6" x14ac:dyDescent="0.25">
      <c r="A55" s="178">
        <v>96</v>
      </c>
      <c r="B55" s="152" t="s">
        <v>5003</v>
      </c>
      <c r="C55" s="152" t="s">
        <v>2814</v>
      </c>
      <c r="D55" s="152" t="s">
        <v>2789</v>
      </c>
      <c r="E55" s="152" t="s">
        <v>2815</v>
      </c>
      <c r="F55" s="179">
        <v>11632.166666666666</v>
      </c>
    </row>
    <row r="56" spans="1:6" x14ac:dyDescent="0.25">
      <c r="A56" s="178">
        <v>564</v>
      </c>
      <c r="B56" s="152" t="s">
        <v>5015</v>
      </c>
      <c r="C56" s="152" t="s">
        <v>2814</v>
      </c>
      <c r="D56" s="152" t="s">
        <v>2789</v>
      </c>
      <c r="E56" s="152" t="s">
        <v>2815</v>
      </c>
      <c r="F56" s="179">
        <v>2</v>
      </c>
    </row>
    <row r="57" spans="1:6" x14ac:dyDescent="0.25">
      <c r="A57" s="178">
        <v>2668</v>
      </c>
      <c r="B57" s="152" t="s">
        <v>666</v>
      </c>
      <c r="C57" s="152" t="s">
        <v>2814</v>
      </c>
      <c r="D57" s="152" t="s">
        <v>2789</v>
      </c>
      <c r="E57" s="152" t="s">
        <v>2815</v>
      </c>
      <c r="F57" s="179">
        <v>195</v>
      </c>
    </row>
    <row r="58" spans="1:6" x14ac:dyDescent="0.25">
      <c r="A58" s="178">
        <v>2268</v>
      </c>
      <c r="B58" s="152" t="s">
        <v>540</v>
      </c>
      <c r="C58" s="152" t="s">
        <v>3241</v>
      </c>
      <c r="D58" s="152" t="s">
        <v>2789</v>
      </c>
      <c r="E58" s="152" t="s">
        <v>3242</v>
      </c>
      <c r="F58" s="179">
        <v>8613</v>
      </c>
    </row>
    <row r="59" spans="1:6" x14ac:dyDescent="0.25">
      <c r="A59" s="178">
        <v>20002</v>
      </c>
      <c r="B59" s="152" t="s">
        <v>5085</v>
      </c>
      <c r="C59" s="152" t="s">
        <v>4472</v>
      </c>
      <c r="D59" s="152" t="s">
        <v>2789</v>
      </c>
      <c r="E59" s="152" t="s">
        <v>4473</v>
      </c>
      <c r="F59" s="179">
        <v>2535.25</v>
      </c>
    </row>
    <row r="60" spans="1:6" x14ac:dyDescent="0.25">
      <c r="A60" s="178">
        <v>564</v>
      </c>
      <c r="B60" s="152" t="s">
        <v>5015</v>
      </c>
      <c r="C60" s="152" t="s">
        <v>4321</v>
      </c>
      <c r="D60" s="152" t="s">
        <v>2789</v>
      </c>
      <c r="E60" s="152" t="s">
        <v>4322</v>
      </c>
      <c r="F60" s="179">
        <v>81151</v>
      </c>
    </row>
    <row r="61" spans="1:6" x14ac:dyDescent="0.25">
      <c r="A61" s="178">
        <v>2151</v>
      </c>
      <c r="B61" s="152" t="s">
        <v>513</v>
      </c>
      <c r="C61" s="152" t="s">
        <v>4354</v>
      </c>
      <c r="D61" s="152" t="s">
        <v>2789</v>
      </c>
      <c r="E61" s="152" t="s">
        <v>4355</v>
      </c>
      <c r="F61" s="179">
        <v>3001</v>
      </c>
    </row>
    <row r="62" spans="1:6" x14ac:dyDescent="0.25">
      <c r="A62" s="178">
        <v>793</v>
      </c>
      <c r="B62" s="152" t="s">
        <v>257</v>
      </c>
      <c r="C62" s="152" t="s">
        <v>3025</v>
      </c>
      <c r="D62" s="152" t="s">
        <v>2789</v>
      </c>
      <c r="E62" s="152" t="s">
        <v>3026</v>
      </c>
      <c r="F62" s="179">
        <v>3256.5256410256411</v>
      </c>
    </row>
    <row r="63" spans="1:6" x14ac:dyDescent="0.25">
      <c r="A63" s="178">
        <v>25524</v>
      </c>
      <c r="B63" s="152" t="s">
        <v>2222</v>
      </c>
      <c r="C63" s="152" t="s">
        <v>4085</v>
      </c>
      <c r="D63" s="152" t="s">
        <v>2789</v>
      </c>
      <c r="E63" s="152" t="s">
        <v>4086</v>
      </c>
      <c r="F63" s="179">
        <v>676.66666666666663</v>
      </c>
    </row>
    <row r="64" spans="1:6" x14ac:dyDescent="0.25">
      <c r="A64" s="178">
        <v>564</v>
      </c>
      <c r="B64" s="152" t="s">
        <v>5015</v>
      </c>
      <c r="C64" s="152" t="s">
        <v>4405</v>
      </c>
      <c r="D64" s="152" t="s">
        <v>2789</v>
      </c>
      <c r="E64" s="152" t="s">
        <v>4406</v>
      </c>
      <c r="F64" s="179">
        <v>9591</v>
      </c>
    </row>
    <row r="65" spans="1:6" x14ac:dyDescent="0.25">
      <c r="A65" s="178">
        <v>2299</v>
      </c>
      <c r="B65" s="152" t="s">
        <v>546</v>
      </c>
      <c r="C65" s="152" t="s">
        <v>3247</v>
      </c>
      <c r="D65" s="152" t="s">
        <v>2789</v>
      </c>
      <c r="E65" s="152" t="s">
        <v>3248</v>
      </c>
      <c r="F65" s="179">
        <v>2216.5</v>
      </c>
    </row>
    <row r="66" spans="1:6" x14ac:dyDescent="0.25">
      <c r="A66" s="178">
        <v>2356</v>
      </c>
      <c r="B66" s="152" t="s">
        <v>5059</v>
      </c>
      <c r="C66" s="152" t="s">
        <v>3254</v>
      </c>
      <c r="D66" s="152" t="s">
        <v>2789</v>
      </c>
      <c r="E66" s="152" t="s">
        <v>2865</v>
      </c>
      <c r="F66" s="179">
        <v>3031</v>
      </c>
    </row>
    <row r="67" spans="1:6" x14ac:dyDescent="0.25">
      <c r="A67" s="178">
        <v>25662</v>
      </c>
      <c r="B67" s="152" t="s">
        <v>2239</v>
      </c>
      <c r="C67" s="152" t="s">
        <v>4095</v>
      </c>
      <c r="D67" s="152" t="s">
        <v>2789</v>
      </c>
      <c r="E67" s="152" t="s">
        <v>3957</v>
      </c>
      <c r="F67" s="179">
        <v>873.5454545454545</v>
      </c>
    </row>
    <row r="68" spans="1:6" x14ac:dyDescent="0.25">
      <c r="A68" s="178">
        <v>704</v>
      </c>
      <c r="B68" s="152" t="s">
        <v>224</v>
      </c>
      <c r="C68" s="152" t="s">
        <v>2980</v>
      </c>
      <c r="D68" s="152" t="s">
        <v>2789</v>
      </c>
      <c r="E68" s="152" t="s">
        <v>2981</v>
      </c>
      <c r="F68" s="179">
        <v>6881</v>
      </c>
    </row>
    <row r="69" spans="1:6" x14ac:dyDescent="0.25">
      <c r="A69" s="178">
        <v>1149</v>
      </c>
      <c r="B69" s="152" t="s">
        <v>340</v>
      </c>
      <c r="C69" s="152" t="s">
        <v>3110</v>
      </c>
      <c r="D69" s="152" t="s">
        <v>2789</v>
      </c>
      <c r="E69" s="152" t="s">
        <v>3111</v>
      </c>
      <c r="F69" s="179">
        <v>2719</v>
      </c>
    </row>
    <row r="70" spans="1:6" x14ac:dyDescent="0.25">
      <c r="A70" s="178">
        <v>21860</v>
      </c>
      <c r="B70" s="152" t="s">
        <v>1426</v>
      </c>
      <c r="C70" s="152" t="s">
        <v>3729</v>
      </c>
      <c r="D70" s="152" t="s">
        <v>2789</v>
      </c>
      <c r="E70" s="152" t="s">
        <v>3730</v>
      </c>
      <c r="F70" s="179">
        <v>590.921875</v>
      </c>
    </row>
    <row r="71" spans="1:6" x14ac:dyDescent="0.25">
      <c r="A71" s="178">
        <v>21764</v>
      </c>
      <c r="B71" s="152" t="s">
        <v>1404</v>
      </c>
      <c r="C71" s="152" t="s">
        <v>3715</v>
      </c>
      <c r="D71" s="152" t="s">
        <v>2789</v>
      </c>
      <c r="E71" s="152" t="s">
        <v>3716</v>
      </c>
      <c r="F71" s="179">
        <v>1519.4166666666667</v>
      </c>
    </row>
    <row r="72" spans="1:6" x14ac:dyDescent="0.25">
      <c r="A72" s="178">
        <v>564</v>
      </c>
      <c r="B72" s="152" t="s">
        <v>5015</v>
      </c>
      <c r="C72" s="152" t="s">
        <v>4420</v>
      </c>
      <c r="D72" s="152" t="s">
        <v>2789</v>
      </c>
      <c r="E72" s="152" t="s">
        <v>5016</v>
      </c>
      <c r="F72" s="179">
        <v>90447</v>
      </c>
    </row>
    <row r="73" spans="1:6" x14ac:dyDescent="0.25">
      <c r="A73" s="178">
        <v>26649</v>
      </c>
      <c r="B73" s="152" t="s">
        <v>2381</v>
      </c>
      <c r="C73" s="152" t="s">
        <v>4153</v>
      </c>
      <c r="D73" s="152" t="s">
        <v>2789</v>
      </c>
      <c r="E73" s="152" t="s">
        <v>4154</v>
      </c>
      <c r="F73" s="179">
        <v>2655.4545454545455</v>
      </c>
    </row>
    <row r="74" spans="1:6" x14ac:dyDescent="0.25">
      <c r="A74" s="178">
        <v>2056</v>
      </c>
      <c r="B74" s="152" t="s">
        <v>491</v>
      </c>
      <c r="C74" s="152" t="s">
        <v>4270</v>
      </c>
      <c r="D74" s="152" t="s">
        <v>2789</v>
      </c>
      <c r="E74" s="152" t="s">
        <v>4271</v>
      </c>
      <c r="F74" s="179">
        <v>3680.6666666666665</v>
      </c>
    </row>
    <row r="75" spans="1:6" x14ac:dyDescent="0.25">
      <c r="A75" s="178">
        <v>23310</v>
      </c>
      <c r="B75" s="152" t="s">
        <v>1811</v>
      </c>
      <c r="C75" s="152" t="s">
        <v>3980</v>
      </c>
      <c r="D75" s="152" t="s">
        <v>2789</v>
      </c>
      <c r="E75" s="152" t="s">
        <v>3302</v>
      </c>
      <c r="F75" s="179">
        <v>3259</v>
      </c>
    </row>
    <row r="76" spans="1:6" x14ac:dyDescent="0.25">
      <c r="A76" s="178">
        <v>2005</v>
      </c>
      <c r="B76" s="152" t="s">
        <v>5051</v>
      </c>
      <c r="C76" s="152" t="s">
        <v>3208</v>
      </c>
      <c r="D76" s="152" t="s">
        <v>2789</v>
      </c>
      <c r="E76" s="152" t="s">
        <v>3209</v>
      </c>
      <c r="F76" s="179">
        <v>20114.5</v>
      </c>
    </row>
    <row r="77" spans="1:6" x14ac:dyDescent="0.25">
      <c r="A77" s="178">
        <v>564</v>
      </c>
      <c r="B77" s="152" t="s">
        <v>5015</v>
      </c>
      <c r="C77" s="152" t="s">
        <v>4395</v>
      </c>
      <c r="D77" s="152" t="s">
        <v>2789</v>
      </c>
      <c r="E77" s="152" t="s">
        <v>4396</v>
      </c>
      <c r="F77" s="179">
        <v>14222.666666666666</v>
      </c>
    </row>
    <row r="78" spans="1:6" x14ac:dyDescent="0.25">
      <c r="A78" s="178">
        <v>23151</v>
      </c>
      <c r="B78" s="152" t="s">
        <v>1771</v>
      </c>
      <c r="C78" s="152" t="s">
        <v>4395</v>
      </c>
      <c r="D78" s="152" t="s">
        <v>2789</v>
      </c>
      <c r="E78" s="152" t="s">
        <v>4396</v>
      </c>
      <c r="F78" s="179">
        <v>6914</v>
      </c>
    </row>
    <row r="79" spans="1:6" x14ac:dyDescent="0.25">
      <c r="A79" s="178">
        <v>21633</v>
      </c>
      <c r="B79" s="152" t="s">
        <v>5106</v>
      </c>
      <c r="C79" s="152" t="s">
        <v>3701</v>
      </c>
      <c r="D79" s="152" t="s">
        <v>2789</v>
      </c>
      <c r="E79" s="152" t="s">
        <v>3702</v>
      </c>
      <c r="F79" s="179">
        <v>1864.2857142857142</v>
      </c>
    </row>
    <row r="80" spans="1:6" x14ac:dyDescent="0.25">
      <c r="A80" s="178">
        <v>91</v>
      </c>
      <c r="B80" s="152" t="s">
        <v>60</v>
      </c>
      <c r="C80" s="152" t="s">
        <v>2812</v>
      </c>
      <c r="D80" s="152" t="s">
        <v>2789</v>
      </c>
      <c r="E80" s="152" t="s">
        <v>2813</v>
      </c>
      <c r="F80" s="179">
        <v>4424</v>
      </c>
    </row>
    <row r="81" spans="1:6" x14ac:dyDescent="0.25">
      <c r="A81" s="178">
        <v>21766</v>
      </c>
      <c r="B81" s="152" t="s">
        <v>1405</v>
      </c>
      <c r="C81" s="152" t="s">
        <v>3717</v>
      </c>
      <c r="D81" s="152" t="s">
        <v>2789</v>
      </c>
      <c r="E81" s="152" t="s">
        <v>3718</v>
      </c>
      <c r="F81" s="179">
        <v>1168.5</v>
      </c>
    </row>
    <row r="82" spans="1:6" x14ac:dyDescent="0.25">
      <c r="A82" s="178">
        <v>23336</v>
      </c>
      <c r="B82" s="152" t="s">
        <v>1817</v>
      </c>
      <c r="C82" s="152" t="s">
        <v>3983</v>
      </c>
      <c r="D82" s="152" t="s">
        <v>2789</v>
      </c>
      <c r="E82" s="152" t="s">
        <v>3984</v>
      </c>
      <c r="F82" s="179">
        <v>1369</v>
      </c>
    </row>
    <row r="83" spans="1:6" x14ac:dyDescent="0.25">
      <c r="A83" s="178">
        <v>2303</v>
      </c>
      <c r="B83" s="152" t="s">
        <v>548</v>
      </c>
      <c r="C83" s="152" t="s">
        <v>3249</v>
      </c>
      <c r="D83" s="152" t="s">
        <v>2789</v>
      </c>
      <c r="E83" s="152" t="s">
        <v>3250</v>
      </c>
      <c r="F83" s="179">
        <v>15044</v>
      </c>
    </row>
    <row r="84" spans="1:6" x14ac:dyDescent="0.25">
      <c r="A84" s="178">
        <v>564</v>
      </c>
      <c r="B84" s="152" t="s">
        <v>5015</v>
      </c>
      <c r="C84" s="152" t="s">
        <v>4274</v>
      </c>
      <c r="D84" s="152" t="s">
        <v>2789</v>
      </c>
      <c r="E84" s="152" t="s">
        <v>4275</v>
      </c>
      <c r="F84" s="179">
        <f>741298+64542</f>
        <v>805840</v>
      </c>
    </row>
    <row r="85" spans="1:6" x14ac:dyDescent="0.25">
      <c r="A85" s="178">
        <v>2498</v>
      </c>
      <c r="B85" s="152" t="s">
        <v>604</v>
      </c>
      <c r="C85" s="152" t="s">
        <v>4274</v>
      </c>
      <c r="D85" s="152" t="s">
        <v>2789</v>
      </c>
      <c r="E85" s="152" t="s">
        <v>4275</v>
      </c>
      <c r="F85" s="179">
        <v>48</v>
      </c>
    </row>
    <row r="86" spans="1:6" x14ac:dyDescent="0.25">
      <c r="A86" s="178">
        <v>76</v>
      </c>
      <c r="B86" s="152" t="s">
        <v>5001</v>
      </c>
      <c r="C86" s="152" t="s">
        <v>2788</v>
      </c>
      <c r="D86" s="152" t="s">
        <v>2789</v>
      </c>
      <c r="E86" s="152" t="s">
        <v>2790</v>
      </c>
      <c r="F86" s="179">
        <v>854.66666666666663</v>
      </c>
    </row>
    <row r="87" spans="1:6" x14ac:dyDescent="0.25">
      <c r="A87" s="178">
        <v>22111</v>
      </c>
      <c r="B87" s="152" t="s">
        <v>1464</v>
      </c>
      <c r="C87" s="152" t="s">
        <v>4835</v>
      </c>
      <c r="D87" s="152" t="s">
        <v>2789</v>
      </c>
      <c r="E87" s="152" t="s">
        <v>4836</v>
      </c>
      <c r="F87" s="179">
        <v>1704.25</v>
      </c>
    </row>
    <row r="88" spans="1:6" x14ac:dyDescent="0.25">
      <c r="A88" s="178">
        <v>39816</v>
      </c>
      <c r="B88" s="152" t="s">
        <v>2576</v>
      </c>
      <c r="C88" s="152" t="s">
        <v>4228</v>
      </c>
      <c r="D88" s="152" t="s">
        <v>2789</v>
      </c>
      <c r="E88" s="152" t="s">
        <v>5006</v>
      </c>
      <c r="F88" s="179">
        <v>1326.5454545454545</v>
      </c>
    </row>
    <row r="89" spans="1:6" x14ac:dyDescent="0.25">
      <c r="A89" s="178">
        <v>2033</v>
      </c>
      <c r="B89" s="152" t="s">
        <v>488</v>
      </c>
      <c r="C89" s="152" t="s">
        <v>4359</v>
      </c>
      <c r="D89" s="152" t="s">
        <v>2789</v>
      </c>
      <c r="E89" s="152" t="s">
        <v>4360</v>
      </c>
      <c r="F89" s="179">
        <v>3182</v>
      </c>
    </row>
    <row r="90" spans="1:6" x14ac:dyDescent="0.25">
      <c r="A90" s="178">
        <v>20018</v>
      </c>
      <c r="B90" s="152" t="s">
        <v>924</v>
      </c>
      <c r="C90" s="152" t="s">
        <v>3479</v>
      </c>
      <c r="D90" s="152" t="s">
        <v>2789</v>
      </c>
      <c r="E90" s="152" t="s">
        <v>3480</v>
      </c>
      <c r="F90" s="179">
        <v>220</v>
      </c>
    </row>
    <row r="91" spans="1:6" x14ac:dyDescent="0.25">
      <c r="A91" s="178">
        <v>22111</v>
      </c>
      <c r="B91" s="152" t="s">
        <v>1464</v>
      </c>
      <c r="C91" s="152" t="s">
        <v>3479</v>
      </c>
      <c r="D91" s="152" t="s">
        <v>2789</v>
      </c>
      <c r="E91" s="152" t="s">
        <v>3480</v>
      </c>
      <c r="F91" s="179">
        <v>295.25</v>
      </c>
    </row>
    <row r="92" spans="1:6" x14ac:dyDescent="0.25">
      <c r="A92" s="178">
        <v>794</v>
      </c>
      <c r="B92" s="152" t="s">
        <v>258</v>
      </c>
      <c r="C92" s="152" t="s">
        <v>3027</v>
      </c>
      <c r="D92" s="152" t="s">
        <v>2789</v>
      </c>
      <c r="E92" s="152" t="s">
        <v>5027</v>
      </c>
      <c r="F92" s="179">
        <v>4655</v>
      </c>
    </row>
    <row r="93" spans="1:6" x14ac:dyDescent="0.25">
      <c r="A93" s="178">
        <v>26547</v>
      </c>
      <c r="B93" s="152" t="s">
        <v>2363</v>
      </c>
      <c r="C93" s="152" t="s">
        <v>4141</v>
      </c>
      <c r="D93" s="152" t="s">
        <v>2789</v>
      </c>
      <c r="E93" s="152" t="s">
        <v>4142</v>
      </c>
      <c r="F93" s="179">
        <v>896</v>
      </c>
    </row>
    <row r="94" spans="1:6" x14ac:dyDescent="0.25">
      <c r="A94" s="178">
        <v>21917</v>
      </c>
      <c r="B94" s="152" t="s">
        <v>1438</v>
      </c>
      <c r="C94" s="152" t="s">
        <v>3735</v>
      </c>
      <c r="D94" s="152" t="s">
        <v>2789</v>
      </c>
      <c r="E94" s="152" t="s">
        <v>3736</v>
      </c>
      <c r="F94" s="179">
        <v>1775.3333333333333</v>
      </c>
    </row>
    <row r="95" spans="1:6" x14ac:dyDescent="0.25">
      <c r="A95" s="178">
        <v>2150</v>
      </c>
      <c r="B95" s="152" t="s">
        <v>512</v>
      </c>
      <c r="C95" s="152" t="s">
        <v>3220</v>
      </c>
      <c r="D95" s="152" t="s">
        <v>2789</v>
      </c>
      <c r="E95" s="152" t="s">
        <v>3221</v>
      </c>
      <c r="F95" s="179">
        <v>8329.7213114754104</v>
      </c>
    </row>
    <row r="96" spans="1:6" x14ac:dyDescent="0.25">
      <c r="A96" s="178">
        <v>77</v>
      </c>
      <c r="B96" s="152" t="s">
        <v>51</v>
      </c>
      <c r="C96" s="152" t="s">
        <v>2791</v>
      </c>
      <c r="D96" s="152" t="s">
        <v>2789</v>
      </c>
      <c r="E96" s="152" t="s">
        <v>2792</v>
      </c>
      <c r="F96" s="179">
        <v>3933.875</v>
      </c>
    </row>
    <row r="97" spans="1:6" x14ac:dyDescent="0.25">
      <c r="A97" s="178">
        <v>2046</v>
      </c>
      <c r="B97" s="152" t="s">
        <v>490</v>
      </c>
      <c r="C97" s="152" t="s">
        <v>4644</v>
      </c>
      <c r="D97" s="152" t="s">
        <v>2789</v>
      </c>
      <c r="E97" s="152" t="s">
        <v>4645</v>
      </c>
      <c r="F97" s="179">
        <v>1051.4124999999999</v>
      </c>
    </row>
    <row r="98" spans="1:6" x14ac:dyDescent="0.25">
      <c r="A98" s="178">
        <v>2465</v>
      </c>
      <c r="B98" s="152" t="s">
        <v>594</v>
      </c>
      <c r="C98" s="152" t="s">
        <v>4644</v>
      </c>
      <c r="D98" s="152" t="s">
        <v>2789</v>
      </c>
      <c r="E98" s="152" t="s">
        <v>4645</v>
      </c>
      <c r="F98" s="179">
        <v>1824.1666666666667</v>
      </c>
    </row>
    <row r="99" spans="1:6" x14ac:dyDescent="0.25">
      <c r="A99" s="178">
        <v>30011</v>
      </c>
      <c r="B99" s="152" t="s">
        <v>5317</v>
      </c>
      <c r="C99" s="152" t="s">
        <v>4356</v>
      </c>
      <c r="D99" s="152" t="s">
        <v>2789</v>
      </c>
      <c r="E99" s="152" t="s">
        <v>4357</v>
      </c>
      <c r="F99" s="179">
        <v>3002</v>
      </c>
    </row>
    <row r="100" spans="1:6" x14ac:dyDescent="0.25">
      <c r="A100" s="178">
        <v>2706</v>
      </c>
      <c r="B100" s="152" t="s">
        <v>672</v>
      </c>
      <c r="C100" s="152" t="s">
        <v>4266</v>
      </c>
      <c r="D100" s="152" t="s">
        <v>2789</v>
      </c>
      <c r="E100" s="152" t="s">
        <v>4267</v>
      </c>
      <c r="F100" s="179">
        <v>5830.166666666667</v>
      </c>
    </row>
    <row r="101" spans="1:6" x14ac:dyDescent="0.25">
      <c r="A101" s="178">
        <v>79</v>
      </c>
      <c r="B101" s="152" t="s">
        <v>54</v>
      </c>
      <c r="C101" s="152" t="s">
        <v>4320</v>
      </c>
      <c r="D101" s="152" t="s">
        <v>2789</v>
      </c>
      <c r="E101" s="152" t="s">
        <v>2906</v>
      </c>
      <c r="F101" s="179">
        <v>888.75</v>
      </c>
    </row>
    <row r="102" spans="1:6" x14ac:dyDescent="0.25">
      <c r="A102" s="178">
        <v>564</v>
      </c>
      <c r="B102" s="152" t="s">
        <v>5015</v>
      </c>
      <c r="C102" s="152" t="s">
        <v>4320</v>
      </c>
      <c r="D102" s="152" t="s">
        <v>2789</v>
      </c>
      <c r="E102" s="152" t="s">
        <v>2906</v>
      </c>
      <c r="F102" s="179">
        <v>31685.25</v>
      </c>
    </row>
    <row r="103" spans="1:6" x14ac:dyDescent="0.25">
      <c r="A103" s="178">
        <v>22745</v>
      </c>
      <c r="B103" s="152" t="s">
        <v>1637</v>
      </c>
      <c r="C103" s="152" t="s">
        <v>3833</v>
      </c>
      <c r="D103" s="152" t="s">
        <v>2789</v>
      </c>
      <c r="E103" s="152" t="s">
        <v>2807</v>
      </c>
      <c r="F103" s="179">
        <v>1299.5</v>
      </c>
    </row>
    <row r="104" spans="1:6" x14ac:dyDescent="0.25">
      <c r="A104" s="178">
        <v>564</v>
      </c>
      <c r="B104" s="152" t="s">
        <v>5015</v>
      </c>
      <c r="C104" s="152" t="s">
        <v>4387</v>
      </c>
      <c r="D104" s="152" t="s">
        <v>2789</v>
      </c>
      <c r="E104" s="152" t="s">
        <v>4388</v>
      </c>
      <c r="F104" s="179">
        <v>38147.083333333336</v>
      </c>
    </row>
    <row r="105" spans="1:6" x14ac:dyDescent="0.25">
      <c r="A105" s="178">
        <v>20099</v>
      </c>
      <c r="B105" s="152" t="s">
        <v>950</v>
      </c>
      <c r="C105" s="152" t="s">
        <v>3498</v>
      </c>
      <c r="D105" s="152" t="s">
        <v>2789</v>
      </c>
      <c r="E105" s="152" t="s">
        <v>3499</v>
      </c>
      <c r="F105" s="179">
        <v>1800</v>
      </c>
    </row>
    <row r="106" spans="1:6" x14ac:dyDescent="0.25">
      <c r="A106" s="178">
        <v>2056</v>
      </c>
      <c r="B106" s="152" t="s">
        <v>5318</v>
      </c>
      <c r="C106" s="152" t="s">
        <v>3498</v>
      </c>
      <c r="D106" s="152" t="s">
        <v>2789</v>
      </c>
      <c r="E106" s="152" t="s">
        <v>3499</v>
      </c>
      <c r="F106" s="179">
        <v>1204</v>
      </c>
    </row>
    <row r="107" spans="1:6" x14ac:dyDescent="0.25">
      <c r="A107" s="178">
        <v>23363</v>
      </c>
      <c r="B107" s="152" t="s">
        <v>1824</v>
      </c>
      <c r="C107" s="152" t="s">
        <v>3989</v>
      </c>
      <c r="D107" s="152" t="s">
        <v>2789</v>
      </c>
      <c r="E107" s="152" t="s">
        <v>3990</v>
      </c>
      <c r="F107" s="179">
        <v>1186.25</v>
      </c>
    </row>
    <row r="108" spans="1:6" x14ac:dyDescent="0.25">
      <c r="A108" s="178">
        <v>20109</v>
      </c>
      <c r="B108" s="152" t="s">
        <v>953</v>
      </c>
      <c r="C108" s="152" t="s">
        <v>3502</v>
      </c>
      <c r="D108" s="152" t="s">
        <v>2789</v>
      </c>
      <c r="E108" s="152" t="s">
        <v>3503</v>
      </c>
      <c r="F108" s="179">
        <v>3158</v>
      </c>
    </row>
    <row r="109" spans="1:6" x14ac:dyDescent="0.25">
      <c r="A109" s="178">
        <v>26742</v>
      </c>
      <c r="B109" s="152" t="s">
        <v>2399</v>
      </c>
      <c r="C109" s="152" t="s">
        <v>4165</v>
      </c>
      <c r="D109" s="152" t="s">
        <v>2789</v>
      </c>
      <c r="E109" s="152" t="s">
        <v>4166</v>
      </c>
      <c r="F109" s="179">
        <v>1142</v>
      </c>
    </row>
    <row r="110" spans="1:6" x14ac:dyDescent="0.25">
      <c r="A110" s="178">
        <v>22111</v>
      </c>
      <c r="B110" s="152" t="s">
        <v>1464</v>
      </c>
      <c r="C110" s="152" t="s">
        <v>4334</v>
      </c>
      <c r="D110" s="152" t="s">
        <v>2789</v>
      </c>
      <c r="E110" s="152" t="s">
        <v>4335</v>
      </c>
      <c r="F110" s="179">
        <v>3381.3333333333335</v>
      </c>
    </row>
    <row r="111" spans="1:6" x14ac:dyDescent="0.25">
      <c r="A111" s="178">
        <v>2046</v>
      </c>
      <c r="B111" s="152" t="s">
        <v>490</v>
      </c>
      <c r="C111" s="152" t="s">
        <v>4791</v>
      </c>
      <c r="D111" s="152" t="s">
        <v>2789</v>
      </c>
      <c r="E111" s="152" t="s">
        <v>5052</v>
      </c>
      <c r="F111" s="179">
        <v>879.88461538461536</v>
      </c>
    </row>
    <row r="112" spans="1:6" x14ac:dyDescent="0.25">
      <c r="A112" s="178">
        <v>2046</v>
      </c>
      <c r="B112" s="152" t="s">
        <v>490</v>
      </c>
      <c r="C112" s="152" t="s">
        <v>4793</v>
      </c>
      <c r="D112" s="152" t="s">
        <v>2789</v>
      </c>
      <c r="E112" s="152" t="s">
        <v>4794</v>
      </c>
      <c r="F112" s="179">
        <v>1898.3333333333333</v>
      </c>
    </row>
    <row r="113" spans="1:6" x14ac:dyDescent="0.25">
      <c r="A113" s="178">
        <v>26072</v>
      </c>
      <c r="B113" s="152" t="s">
        <v>2315</v>
      </c>
      <c r="C113" s="152" t="s">
        <v>4123</v>
      </c>
      <c r="D113" s="152" t="s">
        <v>2789</v>
      </c>
      <c r="E113" s="152" t="s">
        <v>4024</v>
      </c>
      <c r="F113" s="179">
        <v>2955.2</v>
      </c>
    </row>
    <row r="114" spans="1:6" x14ac:dyDescent="0.25">
      <c r="A114" s="178">
        <v>2046</v>
      </c>
      <c r="B114" s="152" t="s">
        <v>490</v>
      </c>
      <c r="C114" s="152" t="s">
        <v>4397</v>
      </c>
      <c r="D114" s="152" t="s">
        <v>2789</v>
      </c>
      <c r="E114" s="152" t="s">
        <v>4398</v>
      </c>
      <c r="F114" s="179">
        <v>5490</v>
      </c>
    </row>
    <row r="115" spans="1:6" x14ac:dyDescent="0.25">
      <c r="A115" s="178">
        <v>2033</v>
      </c>
      <c r="B115" s="152" t="s">
        <v>488</v>
      </c>
      <c r="C115" s="152" t="s">
        <v>4361</v>
      </c>
      <c r="D115" s="152" t="s">
        <v>2789</v>
      </c>
      <c r="E115" s="152" t="s">
        <v>4362</v>
      </c>
      <c r="F115" s="179">
        <v>3468.3333333333335</v>
      </c>
    </row>
    <row r="116" spans="1:6" x14ac:dyDescent="0.25">
      <c r="A116" s="178">
        <v>25674</v>
      </c>
      <c r="B116" s="152" t="s">
        <v>2245</v>
      </c>
      <c r="C116" s="152" t="s">
        <v>4098</v>
      </c>
      <c r="D116" s="152" t="s">
        <v>2789</v>
      </c>
      <c r="E116" s="152" t="s">
        <v>4099</v>
      </c>
      <c r="F116" s="179">
        <v>2768.2727272727275</v>
      </c>
    </row>
    <row r="117" spans="1:6" x14ac:dyDescent="0.25">
      <c r="A117" s="178">
        <v>26776</v>
      </c>
      <c r="B117" s="152" t="s">
        <v>2410</v>
      </c>
      <c r="C117" s="152" t="s">
        <v>4173</v>
      </c>
      <c r="D117" s="152" t="s">
        <v>2789</v>
      </c>
      <c r="E117" s="152" t="s">
        <v>4174</v>
      </c>
      <c r="F117" s="179">
        <v>2630</v>
      </c>
    </row>
    <row r="118" spans="1:6" x14ac:dyDescent="0.25">
      <c r="A118" s="178">
        <v>22489</v>
      </c>
      <c r="B118" s="152" t="s">
        <v>5319</v>
      </c>
      <c r="C118" s="152" t="s">
        <v>4173</v>
      </c>
      <c r="D118" s="152" t="s">
        <v>2789</v>
      </c>
      <c r="E118" s="152" t="s">
        <v>4174</v>
      </c>
      <c r="F118" s="179" t="s">
        <v>5320</v>
      </c>
    </row>
    <row r="119" spans="1:6" x14ac:dyDescent="0.25">
      <c r="A119" s="178">
        <v>25726</v>
      </c>
      <c r="B119" s="152" t="s">
        <v>5321</v>
      </c>
      <c r="C119" s="152" t="s">
        <v>4173</v>
      </c>
      <c r="D119" s="152" t="s">
        <v>2789</v>
      </c>
      <c r="E119" s="152" t="s">
        <v>4174</v>
      </c>
      <c r="F119" s="179" t="s">
        <v>5320</v>
      </c>
    </row>
    <row r="120" spans="1:6" x14ac:dyDescent="0.25">
      <c r="A120" s="178">
        <v>1405</v>
      </c>
      <c r="B120" s="152" t="s">
        <v>409</v>
      </c>
      <c r="C120" s="152" t="s">
        <v>3148</v>
      </c>
      <c r="D120" s="152" t="s">
        <v>2789</v>
      </c>
      <c r="E120" s="152" t="s">
        <v>3149</v>
      </c>
      <c r="F120" s="179">
        <v>2373</v>
      </c>
    </row>
    <row r="121" spans="1:6" x14ac:dyDescent="0.25">
      <c r="A121" s="178">
        <v>2151</v>
      </c>
      <c r="B121" s="152" t="s">
        <v>513</v>
      </c>
      <c r="C121" s="152" t="s">
        <v>4417</v>
      </c>
      <c r="D121" s="152" t="s">
        <v>2789</v>
      </c>
      <c r="E121" s="152" t="s">
        <v>3622</v>
      </c>
      <c r="F121" s="179">
        <v>3119</v>
      </c>
    </row>
    <row r="122" spans="1:6" x14ac:dyDescent="0.25">
      <c r="A122" s="178">
        <v>2046</v>
      </c>
      <c r="B122" s="152" t="s">
        <v>490</v>
      </c>
      <c r="C122" s="152" t="s">
        <v>4482</v>
      </c>
      <c r="D122" s="152" t="s">
        <v>2789</v>
      </c>
      <c r="E122" s="152" t="s">
        <v>4483</v>
      </c>
      <c r="F122" s="179">
        <v>6949.166666666667</v>
      </c>
    </row>
    <row r="123" spans="1:6" x14ac:dyDescent="0.25">
      <c r="A123" s="178">
        <v>22111</v>
      </c>
      <c r="B123" s="152" t="s">
        <v>1464</v>
      </c>
      <c r="C123" s="152" t="s">
        <v>4837</v>
      </c>
      <c r="D123" s="152" t="s">
        <v>2789</v>
      </c>
      <c r="E123" s="152" t="s">
        <v>4838</v>
      </c>
      <c r="F123" s="179">
        <v>8446</v>
      </c>
    </row>
    <row r="124" spans="1:6" x14ac:dyDescent="0.25">
      <c r="A124" s="178">
        <v>3379</v>
      </c>
      <c r="B124" s="152" t="s">
        <v>900</v>
      </c>
      <c r="C124" s="152" t="s">
        <v>3442</v>
      </c>
      <c r="D124" s="152" t="s">
        <v>2789</v>
      </c>
      <c r="E124" s="152" t="s">
        <v>3443</v>
      </c>
      <c r="F124" s="179">
        <v>1316</v>
      </c>
    </row>
    <row r="125" spans="1:6" x14ac:dyDescent="0.25">
      <c r="A125" s="178">
        <v>28531</v>
      </c>
      <c r="B125" s="152" t="s">
        <v>5138</v>
      </c>
      <c r="C125" s="152" t="s">
        <v>4618</v>
      </c>
      <c r="D125" s="152" t="s">
        <v>2789</v>
      </c>
      <c r="E125" s="152" t="s">
        <v>4619</v>
      </c>
      <c r="F125" s="179">
        <v>2114.3333333333335</v>
      </c>
    </row>
    <row r="126" spans="1:6" x14ac:dyDescent="0.25">
      <c r="A126" s="178">
        <v>26741</v>
      </c>
      <c r="B126" s="152" t="s">
        <v>5135</v>
      </c>
      <c r="C126" s="152" t="s">
        <v>4117</v>
      </c>
      <c r="D126" s="152" t="s">
        <v>2789</v>
      </c>
      <c r="E126" s="152" t="s">
        <v>4118</v>
      </c>
      <c r="F126" s="179">
        <v>6177</v>
      </c>
    </row>
    <row r="127" spans="1:6" x14ac:dyDescent="0.25">
      <c r="A127" s="178">
        <v>20791</v>
      </c>
      <c r="B127" s="152" t="s">
        <v>1159</v>
      </c>
      <c r="C127" s="152" t="s">
        <v>4117</v>
      </c>
      <c r="D127" s="152" t="s">
        <v>2789</v>
      </c>
      <c r="E127" s="152" t="s">
        <v>4118</v>
      </c>
      <c r="F127" s="179">
        <v>549</v>
      </c>
    </row>
    <row r="128" spans="1:6" x14ac:dyDescent="0.25">
      <c r="A128" s="178">
        <v>22111</v>
      </c>
      <c r="B128" s="152" t="s">
        <v>1464</v>
      </c>
      <c r="C128" s="152" t="s">
        <v>4515</v>
      </c>
      <c r="D128" s="152" t="s">
        <v>2789</v>
      </c>
      <c r="E128" s="152" t="s">
        <v>4516</v>
      </c>
      <c r="F128" s="179">
        <v>2887.5833333333335</v>
      </c>
    </row>
    <row r="129" spans="1:6" x14ac:dyDescent="0.25">
      <c r="A129" s="178">
        <v>26842</v>
      </c>
      <c r="B129" s="152" t="s">
        <v>2427</v>
      </c>
      <c r="C129" s="152" t="s">
        <v>4179</v>
      </c>
      <c r="D129" s="152" t="s">
        <v>2789</v>
      </c>
      <c r="E129" s="152" t="s">
        <v>4180</v>
      </c>
      <c r="F129" s="179">
        <v>3064</v>
      </c>
    </row>
    <row r="130" spans="1:6" x14ac:dyDescent="0.25">
      <c r="A130" s="178">
        <v>20212</v>
      </c>
      <c r="B130" s="152" t="s">
        <v>985</v>
      </c>
      <c r="C130" s="152" t="s">
        <v>4820</v>
      </c>
      <c r="D130" s="152" t="s">
        <v>2789</v>
      </c>
      <c r="E130" s="152" t="s">
        <v>4821</v>
      </c>
      <c r="F130" s="179">
        <v>4750</v>
      </c>
    </row>
    <row r="131" spans="1:6" x14ac:dyDescent="0.25">
      <c r="A131" s="178">
        <v>22823</v>
      </c>
      <c r="B131" s="152" t="s">
        <v>1654</v>
      </c>
      <c r="C131" s="152" t="s">
        <v>3852</v>
      </c>
      <c r="D131" s="152" t="s">
        <v>2789</v>
      </c>
      <c r="E131" s="152" t="s">
        <v>3853</v>
      </c>
      <c r="F131" s="179">
        <v>1101</v>
      </c>
    </row>
    <row r="132" spans="1:6" x14ac:dyDescent="0.25">
      <c r="A132" s="178">
        <v>2046</v>
      </c>
      <c r="B132" s="152" t="s">
        <v>490</v>
      </c>
      <c r="C132" s="152" t="s">
        <v>4391</v>
      </c>
      <c r="D132" s="152" t="s">
        <v>2789</v>
      </c>
      <c r="E132" s="152" t="s">
        <v>4392</v>
      </c>
      <c r="F132" s="179">
        <v>1548.75</v>
      </c>
    </row>
    <row r="133" spans="1:6" x14ac:dyDescent="0.25">
      <c r="A133" s="178">
        <v>2763</v>
      </c>
      <c r="B133" s="152" t="s">
        <v>691</v>
      </c>
      <c r="C133" s="152" t="s">
        <v>3358</v>
      </c>
      <c r="D133" s="152" t="s">
        <v>2789</v>
      </c>
      <c r="E133" s="152" t="s">
        <v>3290</v>
      </c>
      <c r="F133" s="179">
        <v>1054</v>
      </c>
    </row>
    <row r="134" spans="1:6" x14ac:dyDescent="0.25">
      <c r="A134" s="178">
        <v>22111</v>
      </c>
      <c r="B134" s="152" t="s">
        <v>1464</v>
      </c>
      <c r="C134" s="152" t="s">
        <v>4484</v>
      </c>
      <c r="D134" s="152" t="s">
        <v>2789</v>
      </c>
      <c r="E134" s="152" t="s">
        <v>4485</v>
      </c>
      <c r="F134" s="179">
        <v>5826</v>
      </c>
    </row>
    <row r="135" spans="1:6" x14ac:dyDescent="0.25">
      <c r="A135" s="178">
        <v>23114</v>
      </c>
      <c r="B135" s="152" t="s">
        <v>1751</v>
      </c>
      <c r="C135" s="152" t="s">
        <v>3948</v>
      </c>
      <c r="D135" s="152" t="s">
        <v>2789</v>
      </c>
      <c r="E135" s="152" t="s">
        <v>3949</v>
      </c>
      <c r="F135" s="179">
        <v>403</v>
      </c>
    </row>
    <row r="136" spans="1:6" x14ac:dyDescent="0.25">
      <c r="A136" s="178">
        <v>582</v>
      </c>
      <c r="B136" s="152" t="s">
        <v>5017</v>
      </c>
      <c r="C136" s="152" t="s">
        <v>2938</v>
      </c>
      <c r="D136" s="152" t="s">
        <v>2789</v>
      </c>
      <c r="E136" s="152" t="s">
        <v>2939</v>
      </c>
      <c r="F136" s="179">
        <v>5534.5</v>
      </c>
    </row>
    <row r="137" spans="1:6" x14ac:dyDescent="0.25">
      <c r="A137" s="178">
        <v>22074</v>
      </c>
      <c r="B137" s="152" t="s">
        <v>1458</v>
      </c>
      <c r="C137" s="152" t="s">
        <v>3750</v>
      </c>
      <c r="D137" s="152" t="s">
        <v>2789</v>
      </c>
      <c r="E137" s="152" t="s">
        <v>3751</v>
      </c>
      <c r="F137" s="179">
        <v>481.41666666666669</v>
      </c>
    </row>
    <row r="138" spans="1:6" x14ac:dyDescent="0.25">
      <c r="A138" s="178">
        <v>25986</v>
      </c>
      <c r="B138" s="152" t="s">
        <v>2299</v>
      </c>
      <c r="C138" s="152" t="s">
        <v>4114</v>
      </c>
      <c r="D138" s="152" t="s">
        <v>2789</v>
      </c>
      <c r="E138" s="152" t="s">
        <v>4115</v>
      </c>
      <c r="F138" s="179">
        <v>1468.4166666666667</v>
      </c>
    </row>
    <row r="139" spans="1:6" x14ac:dyDescent="0.25">
      <c r="A139" s="178">
        <v>21748</v>
      </c>
      <c r="B139" s="152" t="s">
        <v>1398</v>
      </c>
      <c r="C139" s="152" t="s">
        <v>3709</v>
      </c>
      <c r="D139" s="152" t="s">
        <v>2789</v>
      </c>
      <c r="E139" s="152" t="s">
        <v>3710</v>
      </c>
      <c r="F139" s="179">
        <v>3333</v>
      </c>
    </row>
    <row r="140" spans="1:6" x14ac:dyDescent="0.25">
      <c r="A140" s="178">
        <v>2046</v>
      </c>
      <c r="B140" s="152" t="s">
        <v>490</v>
      </c>
      <c r="C140" s="152" t="s">
        <v>4795</v>
      </c>
      <c r="D140" s="152" t="s">
        <v>2789</v>
      </c>
      <c r="E140" s="152" t="s">
        <v>2850</v>
      </c>
      <c r="F140" s="179">
        <v>3222.8333333333335</v>
      </c>
    </row>
    <row r="141" spans="1:6" x14ac:dyDescent="0.25">
      <c r="A141" s="178">
        <v>22948</v>
      </c>
      <c r="B141" s="152" t="s">
        <v>5120</v>
      </c>
      <c r="C141" s="152" t="s">
        <v>3896</v>
      </c>
      <c r="D141" s="152" t="s">
        <v>2789</v>
      </c>
      <c r="E141" s="152" t="s">
        <v>3897</v>
      </c>
      <c r="F141" s="179">
        <v>1193.9166666666667</v>
      </c>
    </row>
    <row r="142" spans="1:6" x14ac:dyDescent="0.25">
      <c r="A142" s="178">
        <v>22322</v>
      </c>
      <c r="B142" s="152" t="s">
        <v>1513</v>
      </c>
      <c r="C142" s="152" t="s">
        <v>3766</v>
      </c>
      <c r="D142" s="152" t="s">
        <v>2789</v>
      </c>
      <c r="E142" s="152" t="s">
        <v>3767</v>
      </c>
      <c r="F142" s="179">
        <v>9694</v>
      </c>
    </row>
    <row r="143" spans="1:6" x14ac:dyDescent="0.25">
      <c r="A143" s="178">
        <v>2298</v>
      </c>
      <c r="B143" s="152" t="s">
        <v>545</v>
      </c>
      <c r="C143" s="152" t="s">
        <v>3245</v>
      </c>
      <c r="D143" s="152" t="s">
        <v>2789</v>
      </c>
      <c r="E143" s="152" t="s">
        <v>3246</v>
      </c>
      <c r="F143" s="179">
        <v>1457</v>
      </c>
    </row>
    <row r="144" spans="1:6" x14ac:dyDescent="0.25">
      <c r="A144" s="178">
        <v>2639</v>
      </c>
      <c r="B144" s="152" t="s">
        <v>653</v>
      </c>
      <c r="C144" s="152" t="s">
        <v>3338</v>
      </c>
      <c r="D144" s="152" t="s">
        <v>2789</v>
      </c>
      <c r="E144" s="152" t="s">
        <v>3339</v>
      </c>
      <c r="F144" s="179">
        <v>2935.5833333333335</v>
      </c>
    </row>
    <row r="145" spans="1:6" x14ac:dyDescent="0.25">
      <c r="A145" s="178">
        <v>2233</v>
      </c>
      <c r="B145" s="152" t="s">
        <v>535</v>
      </c>
      <c r="C145" s="152" t="s">
        <v>4798</v>
      </c>
      <c r="D145" s="152" t="s">
        <v>2789</v>
      </c>
      <c r="E145" s="152" t="s">
        <v>4799</v>
      </c>
      <c r="F145" s="179">
        <v>2975</v>
      </c>
    </row>
    <row r="146" spans="1:6" x14ac:dyDescent="0.25">
      <c r="A146" s="178">
        <v>465</v>
      </c>
      <c r="B146" s="152" t="s">
        <v>182</v>
      </c>
      <c r="C146" s="152" t="s">
        <v>2922</v>
      </c>
      <c r="D146" s="152" t="s">
        <v>2923</v>
      </c>
      <c r="E146" s="152" t="s">
        <v>2923</v>
      </c>
      <c r="F146" s="179">
        <v>16926</v>
      </c>
    </row>
    <row r="147" spans="1:6" x14ac:dyDescent="0.25">
      <c r="A147" s="178">
        <v>20638</v>
      </c>
      <c r="B147" s="152" t="s">
        <v>1109</v>
      </c>
      <c r="C147" s="152" t="s">
        <v>3623</v>
      </c>
      <c r="D147" s="152" t="s">
        <v>2923</v>
      </c>
      <c r="E147" s="152" t="s">
        <v>3624</v>
      </c>
      <c r="F147" s="179">
        <v>3690</v>
      </c>
    </row>
    <row r="148" spans="1:6" x14ac:dyDescent="0.25">
      <c r="A148" s="178">
        <v>25907</v>
      </c>
      <c r="B148" s="152" t="s">
        <v>2274</v>
      </c>
      <c r="C148" s="152" t="s">
        <v>3623</v>
      </c>
      <c r="D148" s="152" t="s">
        <v>2923</v>
      </c>
      <c r="E148" s="152" t="s">
        <v>3624</v>
      </c>
      <c r="F148" s="179">
        <v>928</v>
      </c>
    </row>
    <row r="149" spans="1:6" x14ac:dyDescent="0.25">
      <c r="A149" s="178">
        <v>23518</v>
      </c>
      <c r="B149" s="152" t="s">
        <v>1880</v>
      </c>
      <c r="C149" s="152" t="s">
        <v>4033</v>
      </c>
      <c r="D149" s="152" t="s">
        <v>2923</v>
      </c>
      <c r="E149" s="152" t="s">
        <v>4034</v>
      </c>
      <c r="F149" s="179">
        <v>815</v>
      </c>
    </row>
    <row r="150" spans="1:6" x14ac:dyDescent="0.25">
      <c r="A150" s="178">
        <v>2182</v>
      </c>
      <c r="B150" s="152" t="s">
        <v>523</v>
      </c>
      <c r="C150" s="152" t="s">
        <v>4796</v>
      </c>
      <c r="D150" s="152" t="s">
        <v>2923</v>
      </c>
      <c r="E150" s="152" t="s">
        <v>4797</v>
      </c>
      <c r="F150" s="179">
        <v>2206</v>
      </c>
    </row>
    <row r="151" spans="1:6" x14ac:dyDescent="0.25">
      <c r="A151" s="178">
        <v>39774</v>
      </c>
      <c r="B151" s="152" t="s">
        <v>2575</v>
      </c>
      <c r="C151" s="152" t="s">
        <v>3748</v>
      </c>
      <c r="D151" s="152" t="s">
        <v>2923</v>
      </c>
      <c r="E151" s="152" t="s">
        <v>3749</v>
      </c>
      <c r="F151" s="179">
        <v>1050</v>
      </c>
    </row>
    <row r="152" spans="1:6" x14ac:dyDescent="0.25">
      <c r="A152" s="178">
        <v>622</v>
      </c>
      <c r="B152" s="152" t="s">
        <v>193</v>
      </c>
      <c r="C152" s="152" t="s">
        <v>2942</v>
      </c>
      <c r="D152" s="152" t="s">
        <v>2923</v>
      </c>
      <c r="E152" s="152" t="s">
        <v>2943</v>
      </c>
      <c r="F152" s="179">
        <v>10423</v>
      </c>
    </row>
    <row r="153" spans="1:6" x14ac:dyDescent="0.25">
      <c r="A153" s="178">
        <v>469</v>
      </c>
      <c r="B153" s="152" t="s">
        <v>5322</v>
      </c>
      <c r="C153" s="152" t="s">
        <v>2924</v>
      </c>
      <c r="D153" s="152" t="s">
        <v>2923</v>
      </c>
      <c r="E153" s="152" t="s">
        <v>2925</v>
      </c>
      <c r="F153" s="179">
        <v>9376</v>
      </c>
    </row>
    <row r="154" spans="1:6" x14ac:dyDescent="0.25">
      <c r="A154" s="178">
        <v>26171</v>
      </c>
      <c r="B154" s="152" t="s">
        <v>2331</v>
      </c>
      <c r="C154" s="152" t="s">
        <v>4128</v>
      </c>
      <c r="D154" s="152" t="s">
        <v>4129</v>
      </c>
      <c r="E154" s="152" t="s">
        <v>4130</v>
      </c>
      <c r="F154" s="179">
        <v>45.574468085106382</v>
      </c>
    </row>
    <row r="155" spans="1:6" x14ac:dyDescent="0.25">
      <c r="A155" s="178">
        <v>20511</v>
      </c>
      <c r="B155" s="152" t="s">
        <v>5093</v>
      </c>
      <c r="C155" s="152" t="s">
        <v>4594</v>
      </c>
      <c r="D155" s="152" t="s">
        <v>4129</v>
      </c>
      <c r="E155" s="152" t="s">
        <v>3117</v>
      </c>
      <c r="F155" s="179">
        <v>6441</v>
      </c>
    </row>
    <row r="156" spans="1:6" x14ac:dyDescent="0.25">
      <c r="A156" s="178">
        <v>82</v>
      </c>
      <c r="B156" s="152" t="s">
        <v>55</v>
      </c>
      <c r="C156" s="152" t="s">
        <v>2793</v>
      </c>
      <c r="D156" s="152" t="s">
        <v>2794</v>
      </c>
      <c r="E156" s="152" t="s">
        <v>2795</v>
      </c>
      <c r="F156" s="179">
        <v>5153.916666666667</v>
      </c>
    </row>
    <row r="157" spans="1:6" x14ac:dyDescent="0.25">
      <c r="A157" s="178">
        <v>82</v>
      </c>
      <c r="B157" s="152" t="s">
        <v>55</v>
      </c>
      <c r="C157" s="152" t="s">
        <v>2796</v>
      </c>
      <c r="D157" s="152" t="s">
        <v>2794</v>
      </c>
      <c r="E157" s="152" t="s">
        <v>2797</v>
      </c>
      <c r="F157" s="179">
        <v>318901</v>
      </c>
    </row>
    <row r="158" spans="1:6" x14ac:dyDescent="0.25">
      <c r="A158" s="178">
        <v>40497</v>
      </c>
      <c r="B158" s="152" t="s">
        <v>2585</v>
      </c>
      <c r="C158" s="152" t="s">
        <v>4883</v>
      </c>
      <c r="D158" s="152" t="s">
        <v>2794</v>
      </c>
      <c r="E158" s="152" t="s">
        <v>4884</v>
      </c>
      <c r="F158" s="179">
        <v>678</v>
      </c>
    </row>
    <row r="159" spans="1:6" x14ac:dyDescent="0.25">
      <c r="A159" s="178">
        <v>40497</v>
      </c>
      <c r="B159" s="152" t="s">
        <v>2585</v>
      </c>
      <c r="C159" s="152" t="s">
        <v>4885</v>
      </c>
      <c r="D159" s="152" t="s">
        <v>2794</v>
      </c>
      <c r="E159" s="152" t="s">
        <v>3439</v>
      </c>
      <c r="F159" s="179">
        <v>1955.4166666666667</v>
      </c>
    </row>
    <row r="160" spans="1:6" x14ac:dyDescent="0.25">
      <c r="A160" s="178">
        <v>82</v>
      </c>
      <c r="B160" s="152" t="s">
        <v>55</v>
      </c>
      <c r="C160" s="152" t="s">
        <v>2798</v>
      </c>
      <c r="D160" s="152" t="s">
        <v>2794</v>
      </c>
      <c r="E160" s="152" t="s">
        <v>2799</v>
      </c>
      <c r="F160" s="179">
        <v>5184</v>
      </c>
    </row>
    <row r="161" spans="1:6" x14ac:dyDescent="0.25">
      <c r="A161" s="178">
        <v>43576</v>
      </c>
      <c r="B161" s="152" t="s">
        <v>2615</v>
      </c>
      <c r="C161" s="152" t="s">
        <v>2798</v>
      </c>
      <c r="D161" s="152" t="s">
        <v>2794</v>
      </c>
      <c r="E161" s="152" t="s">
        <v>2799</v>
      </c>
      <c r="F161" s="179">
        <v>4755</v>
      </c>
    </row>
    <row r="162" spans="1:6" x14ac:dyDescent="0.25">
      <c r="A162" s="178">
        <v>40497</v>
      </c>
      <c r="B162" s="152" t="s">
        <v>2585</v>
      </c>
      <c r="C162" s="152" t="s">
        <v>4508</v>
      </c>
      <c r="D162" s="152" t="s">
        <v>2794</v>
      </c>
      <c r="E162" s="152" t="s">
        <v>4509</v>
      </c>
      <c r="F162" s="179">
        <v>1372</v>
      </c>
    </row>
    <row r="163" spans="1:6" x14ac:dyDescent="0.25">
      <c r="A163" s="178">
        <v>24971</v>
      </c>
      <c r="B163" s="152" t="s">
        <v>2146</v>
      </c>
      <c r="C163" s="152" t="s">
        <v>2800</v>
      </c>
      <c r="D163" s="152" t="s">
        <v>2794</v>
      </c>
      <c r="E163" s="152" t="s">
        <v>2801</v>
      </c>
      <c r="F163" s="179">
        <f>19586+515</f>
        <v>20101</v>
      </c>
    </row>
    <row r="164" spans="1:6" x14ac:dyDescent="0.25">
      <c r="A164" s="178">
        <v>40497</v>
      </c>
      <c r="B164" s="152" t="s">
        <v>2585</v>
      </c>
      <c r="C164" s="152" t="s">
        <v>4886</v>
      </c>
      <c r="D164" s="152" t="s">
        <v>2794</v>
      </c>
      <c r="E164" s="152" t="s">
        <v>4887</v>
      </c>
      <c r="F164" s="179">
        <v>1380</v>
      </c>
    </row>
    <row r="165" spans="1:6" x14ac:dyDescent="0.25">
      <c r="A165" s="178">
        <v>82</v>
      </c>
      <c r="B165" s="152" t="s">
        <v>55</v>
      </c>
      <c r="C165" s="152" t="s">
        <v>2802</v>
      </c>
      <c r="D165" s="152" t="s">
        <v>2794</v>
      </c>
      <c r="E165" s="152" t="s">
        <v>2803</v>
      </c>
      <c r="F165" s="179">
        <v>1680</v>
      </c>
    </row>
    <row r="166" spans="1:6" x14ac:dyDescent="0.25">
      <c r="A166" s="178">
        <v>82</v>
      </c>
      <c r="B166" s="152" t="s">
        <v>55</v>
      </c>
      <c r="C166" s="152" t="s">
        <v>2804</v>
      </c>
      <c r="D166" s="152" t="s">
        <v>2794</v>
      </c>
      <c r="E166" s="152" t="s">
        <v>2805</v>
      </c>
      <c r="F166" s="179">
        <v>11263</v>
      </c>
    </row>
    <row r="167" spans="1:6" x14ac:dyDescent="0.25">
      <c r="A167" s="178">
        <v>82</v>
      </c>
      <c r="B167" s="152" t="s">
        <v>55</v>
      </c>
      <c r="C167" s="152" t="s">
        <v>4734</v>
      </c>
      <c r="D167" s="152" t="s">
        <v>2794</v>
      </c>
      <c r="E167" s="152" t="s">
        <v>4735</v>
      </c>
      <c r="F167" s="179">
        <v>5633.083333333333</v>
      </c>
    </row>
    <row r="168" spans="1:6" x14ac:dyDescent="0.25">
      <c r="A168" s="178">
        <v>82</v>
      </c>
      <c r="B168" s="152" t="s">
        <v>55</v>
      </c>
      <c r="C168" s="152" t="s">
        <v>2806</v>
      </c>
      <c r="D168" s="152" t="s">
        <v>2794</v>
      </c>
      <c r="E168" s="152" t="s">
        <v>2807</v>
      </c>
      <c r="F168" s="179">
        <v>12066.416666666666</v>
      </c>
    </row>
    <row r="169" spans="1:6" x14ac:dyDescent="0.25">
      <c r="A169" s="178">
        <v>38871</v>
      </c>
      <c r="B169" s="152" t="s">
        <v>2566</v>
      </c>
      <c r="C169" s="152" t="s">
        <v>4636</v>
      </c>
      <c r="D169" s="152" t="s">
        <v>2794</v>
      </c>
      <c r="E169" s="152" t="s">
        <v>4637</v>
      </c>
      <c r="F169" s="179">
        <v>1378</v>
      </c>
    </row>
    <row r="170" spans="1:6" x14ac:dyDescent="0.25">
      <c r="A170" s="178">
        <v>82</v>
      </c>
      <c r="B170" s="152" t="s">
        <v>55</v>
      </c>
      <c r="C170" s="152" t="s">
        <v>4736</v>
      </c>
      <c r="D170" s="152" t="s">
        <v>2794</v>
      </c>
      <c r="E170" s="152" t="s">
        <v>4737</v>
      </c>
      <c r="F170" s="179">
        <v>4248.083333333333</v>
      </c>
    </row>
    <row r="171" spans="1:6" x14ac:dyDescent="0.25">
      <c r="A171" s="178">
        <v>82</v>
      </c>
      <c r="B171" s="152" t="s">
        <v>55</v>
      </c>
      <c r="C171" s="152" t="s">
        <v>2808</v>
      </c>
      <c r="D171" s="152" t="s">
        <v>2794</v>
      </c>
      <c r="E171" s="152" t="s">
        <v>2809</v>
      </c>
      <c r="F171" s="179">
        <v>105894</v>
      </c>
    </row>
    <row r="172" spans="1:6" x14ac:dyDescent="0.25">
      <c r="A172" s="178">
        <v>82</v>
      </c>
      <c r="B172" s="152" t="s">
        <v>55</v>
      </c>
      <c r="C172" s="152" t="s">
        <v>2810</v>
      </c>
      <c r="D172" s="152" t="s">
        <v>2794</v>
      </c>
      <c r="E172" s="152" t="s">
        <v>2811</v>
      </c>
      <c r="F172" s="179">
        <v>471</v>
      </c>
    </row>
    <row r="173" spans="1:6" x14ac:dyDescent="0.25">
      <c r="A173" s="178">
        <v>70</v>
      </c>
      <c r="B173" s="152" t="s">
        <v>5000</v>
      </c>
      <c r="C173" s="152" t="s">
        <v>4476</v>
      </c>
      <c r="D173" s="152" t="s">
        <v>4477</v>
      </c>
      <c r="E173" s="152" t="s">
        <v>4477</v>
      </c>
      <c r="F173" s="179">
        <f>1974012+160553</f>
        <v>2134565</v>
      </c>
    </row>
    <row r="174" spans="1:6" x14ac:dyDescent="0.25">
      <c r="A174" s="178">
        <v>1922</v>
      </c>
      <c r="B174" s="152" t="s">
        <v>5050</v>
      </c>
      <c r="C174" s="152" t="s">
        <v>4476</v>
      </c>
      <c r="D174" s="152" t="s">
        <v>4477</v>
      </c>
      <c r="E174" s="152" t="s">
        <v>4477</v>
      </c>
      <c r="F174" s="179">
        <v>2390.7777777777778</v>
      </c>
    </row>
    <row r="175" spans="1:6" x14ac:dyDescent="0.25">
      <c r="A175" s="178">
        <v>32313</v>
      </c>
      <c r="B175" s="152" t="s">
        <v>2512</v>
      </c>
      <c r="C175" s="152" t="s">
        <v>4476</v>
      </c>
      <c r="D175" s="152" t="s">
        <v>4477</v>
      </c>
      <c r="E175" s="152" t="s">
        <v>4477</v>
      </c>
      <c r="F175" s="179">
        <v>283.33333333333331</v>
      </c>
    </row>
    <row r="176" spans="1:6" x14ac:dyDescent="0.25">
      <c r="A176" s="178">
        <v>31091</v>
      </c>
      <c r="B176" s="152" t="s">
        <v>2498</v>
      </c>
      <c r="C176" s="152" t="s">
        <v>4205</v>
      </c>
      <c r="D176" s="152" t="s">
        <v>2786</v>
      </c>
      <c r="E176" s="152" t="s">
        <v>4206</v>
      </c>
      <c r="F176" s="179">
        <v>1192.8181818181818</v>
      </c>
    </row>
    <row r="177" spans="1:6" x14ac:dyDescent="0.25">
      <c r="A177" s="178">
        <v>56</v>
      </c>
      <c r="B177" s="152" t="s">
        <v>45</v>
      </c>
      <c r="C177" s="152" t="s">
        <v>4732</v>
      </c>
      <c r="D177" s="152" t="s">
        <v>2786</v>
      </c>
      <c r="E177" s="152" t="s">
        <v>4733</v>
      </c>
      <c r="F177" s="179">
        <v>240071</v>
      </c>
    </row>
    <row r="178" spans="1:6" x14ac:dyDescent="0.25">
      <c r="A178" s="178">
        <v>3255</v>
      </c>
      <c r="B178" s="152" t="s">
        <v>857</v>
      </c>
      <c r="C178" s="152" t="s">
        <v>4668</v>
      </c>
      <c r="D178" s="152" t="s">
        <v>2786</v>
      </c>
      <c r="E178" s="152" t="s">
        <v>4669</v>
      </c>
      <c r="F178" s="179">
        <v>4661</v>
      </c>
    </row>
    <row r="179" spans="1:6" x14ac:dyDescent="0.25">
      <c r="A179" s="178">
        <v>21512</v>
      </c>
      <c r="B179" s="152" t="s">
        <v>1339</v>
      </c>
      <c r="C179" s="152" t="s">
        <v>3692</v>
      </c>
      <c r="D179" s="152" t="s">
        <v>2786</v>
      </c>
      <c r="E179" s="152" t="s">
        <v>3693</v>
      </c>
      <c r="F179" s="179">
        <v>206</v>
      </c>
    </row>
    <row r="180" spans="1:6" x14ac:dyDescent="0.25">
      <c r="A180" s="178">
        <v>26562</v>
      </c>
      <c r="B180" s="152" t="s">
        <v>2367</v>
      </c>
      <c r="C180" s="152" t="s">
        <v>4607</v>
      </c>
      <c r="D180" s="152" t="s">
        <v>2786</v>
      </c>
      <c r="E180" s="152" t="s">
        <v>4608</v>
      </c>
      <c r="F180" s="179">
        <v>2471</v>
      </c>
    </row>
    <row r="181" spans="1:6" x14ac:dyDescent="0.25">
      <c r="A181" s="178">
        <v>22045</v>
      </c>
      <c r="B181" s="152" t="s">
        <v>1452</v>
      </c>
      <c r="C181" s="152" t="s">
        <v>4523</v>
      </c>
      <c r="D181" s="152" t="s">
        <v>2786</v>
      </c>
      <c r="E181" s="152" t="s">
        <v>5111</v>
      </c>
      <c r="F181" s="179">
        <v>3474</v>
      </c>
    </row>
    <row r="182" spans="1:6" x14ac:dyDescent="0.25">
      <c r="A182" s="178">
        <v>631</v>
      </c>
      <c r="B182" s="152" t="s">
        <v>195</v>
      </c>
      <c r="C182" s="152" t="s">
        <v>2944</v>
      </c>
      <c r="D182" s="152" t="s">
        <v>2786</v>
      </c>
      <c r="E182" s="152" t="s">
        <v>2945</v>
      </c>
      <c r="F182" s="179">
        <v>801</v>
      </c>
    </row>
    <row r="183" spans="1:6" x14ac:dyDescent="0.25">
      <c r="A183" s="178">
        <v>45156</v>
      </c>
      <c r="B183" s="152" t="s">
        <v>5323</v>
      </c>
      <c r="C183" s="152" t="s">
        <v>4256</v>
      </c>
      <c r="D183" s="152" t="s">
        <v>2786</v>
      </c>
      <c r="E183" s="152" t="s">
        <v>4257</v>
      </c>
      <c r="F183" s="179">
        <v>694</v>
      </c>
    </row>
    <row r="184" spans="1:6" x14ac:dyDescent="0.25">
      <c r="A184" s="178">
        <v>62</v>
      </c>
      <c r="B184" s="152" t="s">
        <v>47</v>
      </c>
      <c r="C184" s="152" t="s">
        <v>2785</v>
      </c>
      <c r="D184" s="152" t="s">
        <v>2786</v>
      </c>
      <c r="E184" s="152" t="s">
        <v>2787</v>
      </c>
      <c r="F184" s="179">
        <v>216</v>
      </c>
    </row>
    <row r="185" spans="1:6" x14ac:dyDescent="0.25">
      <c r="A185" s="178">
        <v>23434</v>
      </c>
      <c r="B185" s="152" t="s">
        <v>1846</v>
      </c>
      <c r="C185" s="152" t="s">
        <v>4955</v>
      </c>
      <c r="D185" s="152" t="s">
        <v>2786</v>
      </c>
      <c r="E185" s="152" t="s">
        <v>3286</v>
      </c>
      <c r="F185" s="179">
        <v>2980.2321428571427</v>
      </c>
    </row>
    <row r="186" spans="1:6" x14ac:dyDescent="0.25">
      <c r="A186" s="178">
        <v>20507</v>
      </c>
      <c r="B186" s="152" t="s">
        <v>1058</v>
      </c>
      <c r="C186" s="152" t="s">
        <v>3596</v>
      </c>
      <c r="D186" s="152" t="s">
        <v>2786</v>
      </c>
      <c r="E186" s="152" t="s">
        <v>3597</v>
      </c>
      <c r="F186" s="179">
        <v>5394</v>
      </c>
    </row>
    <row r="187" spans="1:6" x14ac:dyDescent="0.25">
      <c r="A187" s="178">
        <v>21721</v>
      </c>
      <c r="B187" s="152" t="s">
        <v>5324</v>
      </c>
      <c r="C187" s="152" t="s">
        <v>3705</v>
      </c>
      <c r="D187" s="152" t="s">
        <v>2786</v>
      </c>
      <c r="E187" s="152" t="s">
        <v>3706</v>
      </c>
      <c r="F187" s="179">
        <v>326</v>
      </c>
    </row>
    <row r="188" spans="1:6" x14ac:dyDescent="0.25">
      <c r="A188" s="178">
        <v>56</v>
      </c>
      <c r="B188" s="152" t="s">
        <v>45</v>
      </c>
      <c r="C188" s="152" t="s">
        <v>4457</v>
      </c>
      <c r="D188" s="152" t="s">
        <v>2786</v>
      </c>
      <c r="E188" s="152" t="s">
        <v>4458</v>
      </c>
      <c r="F188" s="179">
        <v>6279.25</v>
      </c>
    </row>
    <row r="189" spans="1:6" x14ac:dyDescent="0.25">
      <c r="A189" s="178">
        <v>23035</v>
      </c>
      <c r="B189" s="152" t="s">
        <v>1723</v>
      </c>
      <c r="C189" s="152" t="s">
        <v>3919</v>
      </c>
      <c r="D189" s="152" t="s">
        <v>2775</v>
      </c>
      <c r="E189" s="152" t="s">
        <v>3920</v>
      </c>
      <c r="F189" s="179">
        <v>139.16666666666666</v>
      </c>
    </row>
    <row r="190" spans="1:6" x14ac:dyDescent="0.25">
      <c r="A190" s="178">
        <v>51</v>
      </c>
      <c r="B190" s="152" t="s">
        <v>4999</v>
      </c>
      <c r="C190" s="152" t="s">
        <v>2783</v>
      </c>
      <c r="D190" s="152" t="s">
        <v>2775</v>
      </c>
      <c r="E190" s="152" t="s">
        <v>2784</v>
      </c>
      <c r="F190" s="179">
        <v>1435</v>
      </c>
    </row>
    <row r="191" spans="1:6" x14ac:dyDescent="0.25">
      <c r="A191" s="178">
        <v>22590</v>
      </c>
      <c r="B191" s="152" t="s">
        <v>1608</v>
      </c>
      <c r="C191" s="152" t="s">
        <v>3816</v>
      </c>
      <c r="D191" s="152" t="s">
        <v>2775</v>
      </c>
      <c r="E191" s="152" t="s">
        <v>3817</v>
      </c>
      <c r="F191" s="179">
        <v>817.5454545454545</v>
      </c>
    </row>
    <row r="192" spans="1:6" x14ac:dyDescent="0.25">
      <c r="A192" s="178">
        <v>20041</v>
      </c>
      <c r="B192" s="152" t="s">
        <v>931</v>
      </c>
      <c r="C192" s="152" t="s">
        <v>3485</v>
      </c>
      <c r="D192" s="152" t="s">
        <v>2775</v>
      </c>
      <c r="E192" s="152" t="s">
        <v>3227</v>
      </c>
      <c r="F192" s="179">
        <v>1661.5</v>
      </c>
    </row>
    <row r="193" spans="1:6" x14ac:dyDescent="0.25">
      <c r="A193" s="178">
        <v>21284</v>
      </c>
      <c r="B193" s="152" t="s">
        <v>1309</v>
      </c>
      <c r="C193" s="152" t="s">
        <v>3678</v>
      </c>
      <c r="D193" s="152" t="s">
        <v>2775</v>
      </c>
      <c r="E193" s="152" t="s">
        <v>3679</v>
      </c>
      <c r="F193" s="179">
        <v>172.41666666666666</v>
      </c>
    </row>
    <row r="194" spans="1:6" x14ac:dyDescent="0.25">
      <c r="A194" s="178">
        <v>2137</v>
      </c>
      <c r="B194" s="152" t="s">
        <v>508</v>
      </c>
      <c r="C194" s="152" t="s">
        <v>3216</v>
      </c>
      <c r="D194" s="152" t="s">
        <v>2775</v>
      </c>
      <c r="E194" s="152" t="s">
        <v>3217</v>
      </c>
      <c r="F194" s="179">
        <v>86</v>
      </c>
    </row>
    <row r="195" spans="1:6" x14ac:dyDescent="0.25">
      <c r="A195" s="178">
        <v>20478</v>
      </c>
      <c r="B195" s="152" t="s">
        <v>1047</v>
      </c>
      <c r="C195" s="152" t="s">
        <v>3586</v>
      </c>
      <c r="D195" s="152" t="s">
        <v>2775</v>
      </c>
      <c r="E195" s="152" t="s">
        <v>5325</v>
      </c>
      <c r="F195" s="179">
        <v>164</v>
      </c>
    </row>
    <row r="196" spans="1:6" x14ac:dyDescent="0.25">
      <c r="A196" s="178">
        <v>21285</v>
      </c>
      <c r="B196" s="152" t="s">
        <v>5104</v>
      </c>
      <c r="C196" s="152" t="s">
        <v>3680</v>
      </c>
      <c r="D196" s="152" t="s">
        <v>2775</v>
      </c>
      <c r="E196" s="152" t="s">
        <v>3681</v>
      </c>
      <c r="F196" s="179">
        <v>834.25</v>
      </c>
    </row>
    <row r="197" spans="1:6" x14ac:dyDescent="0.25">
      <c r="A197" s="178">
        <v>24587</v>
      </c>
      <c r="B197" s="152" t="s">
        <v>2017</v>
      </c>
      <c r="C197" s="152" t="s">
        <v>4043</v>
      </c>
      <c r="D197" s="152" t="s">
        <v>2775</v>
      </c>
      <c r="E197" s="152" t="s">
        <v>2775</v>
      </c>
      <c r="F197" s="179">
        <v>182</v>
      </c>
    </row>
    <row r="198" spans="1:6" x14ac:dyDescent="0.25">
      <c r="A198" s="178">
        <v>23107</v>
      </c>
      <c r="B198" s="152" t="s">
        <v>5125</v>
      </c>
      <c r="C198" s="152" t="s">
        <v>3945</v>
      </c>
      <c r="D198" s="152" t="s">
        <v>2775</v>
      </c>
      <c r="E198" s="152" t="s">
        <v>3158</v>
      </c>
      <c r="F198" s="179">
        <v>206.67164179104478</v>
      </c>
    </row>
    <row r="199" spans="1:6" x14ac:dyDescent="0.25">
      <c r="A199" s="178">
        <v>2095</v>
      </c>
      <c r="B199" s="152" t="s">
        <v>502</v>
      </c>
      <c r="C199" s="152" t="s">
        <v>3214</v>
      </c>
      <c r="D199" s="152" t="s">
        <v>2775</v>
      </c>
      <c r="E199" s="152" t="s">
        <v>3215</v>
      </c>
      <c r="F199" s="179">
        <v>164.6</v>
      </c>
    </row>
    <row r="200" spans="1:6" x14ac:dyDescent="0.25">
      <c r="A200" s="178">
        <v>21483</v>
      </c>
      <c r="B200" s="152" t="s">
        <v>5326</v>
      </c>
      <c r="C200" s="152" t="s">
        <v>3691</v>
      </c>
      <c r="D200" s="152" t="s">
        <v>2775</v>
      </c>
      <c r="E200" s="152" t="s">
        <v>2772</v>
      </c>
      <c r="F200" s="179">
        <v>190</v>
      </c>
    </row>
    <row r="201" spans="1:6" x14ac:dyDescent="0.25">
      <c r="A201" s="178">
        <v>2448</v>
      </c>
      <c r="B201" s="152" t="s">
        <v>589</v>
      </c>
      <c r="C201" s="152" t="s">
        <v>3270</v>
      </c>
      <c r="D201" s="152" t="s">
        <v>2775</v>
      </c>
      <c r="E201" s="152" t="s">
        <v>3271</v>
      </c>
      <c r="F201" s="179">
        <v>257.10000000000002</v>
      </c>
    </row>
    <row r="202" spans="1:6" x14ac:dyDescent="0.25">
      <c r="A202" s="178">
        <v>2865</v>
      </c>
      <c r="B202" s="152" t="s">
        <v>730</v>
      </c>
      <c r="C202" s="152" t="s">
        <v>3365</v>
      </c>
      <c r="D202" s="152" t="s">
        <v>2775</v>
      </c>
      <c r="E202" s="152" t="s">
        <v>3366</v>
      </c>
      <c r="F202" s="179">
        <v>450</v>
      </c>
    </row>
    <row r="203" spans="1:6" x14ac:dyDescent="0.25">
      <c r="A203" s="178">
        <v>20421</v>
      </c>
      <c r="B203" s="152" t="s">
        <v>5327</v>
      </c>
      <c r="C203" s="152" t="s">
        <v>3569</v>
      </c>
      <c r="D203" s="152" t="s">
        <v>2775</v>
      </c>
      <c r="E203" s="152" t="s">
        <v>3570</v>
      </c>
      <c r="F203" s="179">
        <v>618</v>
      </c>
    </row>
    <row r="204" spans="1:6" x14ac:dyDescent="0.25">
      <c r="A204" s="178">
        <v>650</v>
      </c>
      <c r="B204" s="152" t="s">
        <v>205</v>
      </c>
      <c r="C204" s="152" t="s">
        <v>2960</v>
      </c>
      <c r="D204" s="152" t="s">
        <v>2775</v>
      </c>
      <c r="E204" s="152" t="s">
        <v>2961</v>
      </c>
      <c r="F204" s="179">
        <v>14142</v>
      </c>
    </row>
    <row r="205" spans="1:6" x14ac:dyDescent="0.25">
      <c r="A205" s="178">
        <v>22001</v>
      </c>
      <c r="B205" s="152" t="s">
        <v>1447</v>
      </c>
      <c r="C205" s="152" t="s">
        <v>3740</v>
      </c>
      <c r="D205" s="152" t="s">
        <v>2775</v>
      </c>
      <c r="E205" s="152" t="s">
        <v>3741</v>
      </c>
      <c r="F205" s="179">
        <v>110</v>
      </c>
    </row>
    <row r="206" spans="1:6" x14ac:dyDescent="0.25">
      <c r="A206" s="178">
        <v>22845</v>
      </c>
      <c r="B206" s="152" t="s">
        <v>5115</v>
      </c>
      <c r="C206" s="152" t="s">
        <v>3858</v>
      </c>
      <c r="D206" s="152" t="s">
        <v>2775</v>
      </c>
      <c r="E206" s="152" t="s">
        <v>3859</v>
      </c>
      <c r="F206" s="179">
        <v>349.625</v>
      </c>
    </row>
    <row r="207" spans="1:6" x14ac:dyDescent="0.25">
      <c r="A207" s="178">
        <v>39</v>
      </c>
      <c r="B207" s="152" t="s">
        <v>4998</v>
      </c>
      <c r="C207" s="152" t="s">
        <v>2781</v>
      </c>
      <c r="D207" s="152" t="s">
        <v>2775</v>
      </c>
      <c r="E207" s="152" t="s">
        <v>2782</v>
      </c>
      <c r="F207" s="179">
        <v>689</v>
      </c>
    </row>
    <row r="208" spans="1:6" x14ac:dyDescent="0.25">
      <c r="A208" s="178">
        <v>23366</v>
      </c>
      <c r="B208" s="152" t="s">
        <v>1825</v>
      </c>
      <c r="C208" s="152" t="s">
        <v>3991</v>
      </c>
      <c r="D208" s="152" t="s">
        <v>2775</v>
      </c>
      <c r="E208" s="152" t="s">
        <v>3992</v>
      </c>
      <c r="F208" s="179">
        <v>409.33333333333331</v>
      </c>
    </row>
    <row r="209" spans="1:6" x14ac:dyDescent="0.25">
      <c r="A209" s="178">
        <v>21423</v>
      </c>
      <c r="B209" s="152" t="s">
        <v>1317</v>
      </c>
      <c r="C209" s="152" t="s">
        <v>3688</v>
      </c>
      <c r="D209" s="152" t="s">
        <v>2775</v>
      </c>
      <c r="E209" s="152" t="s">
        <v>3689</v>
      </c>
      <c r="F209" s="179">
        <v>963</v>
      </c>
    </row>
    <row r="210" spans="1:6" x14ac:dyDescent="0.25">
      <c r="A210" s="178">
        <v>20319</v>
      </c>
      <c r="B210" s="152" t="s">
        <v>1010</v>
      </c>
      <c r="C210" s="152" t="s">
        <v>3541</v>
      </c>
      <c r="D210" s="152" t="s">
        <v>2775</v>
      </c>
      <c r="E210" s="152" t="s">
        <v>3542</v>
      </c>
      <c r="F210" s="179">
        <v>188.54545454545453</v>
      </c>
    </row>
    <row r="211" spans="1:6" x14ac:dyDescent="0.25">
      <c r="A211" s="178">
        <v>24587</v>
      </c>
      <c r="B211" s="152" t="s">
        <v>2017</v>
      </c>
      <c r="C211" s="152" t="s">
        <v>4044</v>
      </c>
      <c r="D211" s="152" t="s">
        <v>2775</v>
      </c>
      <c r="E211" s="152" t="s">
        <v>4045</v>
      </c>
      <c r="F211" s="179">
        <v>515</v>
      </c>
    </row>
    <row r="212" spans="1:6" x14ac:dyDescent="0.25">
      <c r="A212" s="178">
        <v>20074</v>
      </c>
      <c r="B212" s="152" t="s">
        <v>942</v>
      </c>
      <c r="C212" s="152" t="s">
        <v>3488</v>
      </c>
      <c r="D212" s="152" t="s">
        <v>2775</v>
      </c>
      <c r="E212" s="152" t="s">
        <v>3489</v>
      </c>
      <c r="F212" s="179">
        <v>440.94230769230768</v>
      </c>
    </row>
    <row r="213" spans="1:6" x14ac:dyDescent="0.25">
      <c r="A213" s="178">
        <v>1434</v>
      </c>
      <c r="B213" s="152" t="s">
        <v>413</v>
      </c>
      <c r="C213" s="152" t="s">
        <v>3152</v>
      </c>
      <c r="D213" s="152" t="s">
        <v>2775</v>
      </c>
      <c r="E213" s="152" t="s">
        <v>3153</v>
      </c>
      <c r="F213" s="179">
        <v>278.69565217391306</v>
      </c>
    </row>
    <row r="214" spans="1:6" x14ac:dyDescent="0.25">
      <c r="A214" s="178">
        <v>26211</v>
      </c>
      <c r="B214" s="152" t="s">
        <v>2341</v>
      </c>
      <c r="C214" s="152" t="s">
        <v>4133</v>
      </c>
      <c r="D214" s="152" t="s">
        <v>2775</v>
      </c>
      <c r="E214" s="152" t="s">
        <v>4134</v>
      </c>
      <c r="F214" s="179">
        <v>524.08333333333337</v>
      </c>
    </row>
    <row r="215" spans="1:6" x14ac:dyDescent="0.25">
      <c r="A215" s="178">
        <v>1300</v>
      </c>
      <c r="B215" s="152" t="s">
        <v>5038</v>
      </c>
      <c r="C215" s="152" t="s">
        <v>3134</v>
      </c>
      <c r="D215" s="152" t="s">
        <v>2775</v>
      </c>
      <c r="E215" s="152" t="s">
        <v>3135</v>
      </c>
      <c r="F215" s="179">
        <v>164.18181818181819</v>
      </c>
    </row>
    <row r="216" spans="1:6" x14ac:dyDescent="0.25">
      <c r="A216" s="178">
        <v>20580</v>
      </c>
      <c r="B216" s="152" t="s">
        <v>1090</v>
      </c>
      <c r="C216" s="152" t="s">
        <v>3617</v>
      </c>
      <c r="D216" s="152" t="s">
        <v>2775</v>
      </c>
      <c r="E216" s="152" t="s">
        <v>3618</v>
      </c>
      <c r="F216" s="179">
        <v>774.5454545454545</v>
      </c>
    </row>
    <row r="217" spans="1:6" x14ac:dyDescent="0.25">
      <c r="A217" s="178">
        <v>22902</v>
      </c>
      <c r="B217" s="152" t="s">
        <v>5119</v>
      </c>
      <c r="C217" s="152" t="s">
        <v>3885</v>
      </c>
      <c r="D217" s="152" t="s">
        <v>2775</v>
      </c>
      <c r="E217" s="152" t="s">
        <v>3886</v>
      </c>
      <c r="F217" s="179">
        <v>535.08333333333337</v>
      </c>
    </row>
    <row r="218" spans="1:6" x14ac:dyDescent="0.25">
      <c r="A218" s="178">
        <v>23277</v>
      </c>
      <c r="B218" s="152" t="s">
        <v>1805</v>
      </c>
      <c r="C218" s="152" t="s">
        <v>3972</v>
      </c>
      <c r="D218" s="152" t="s">
        <v>2775</v>
      </c>
      <c r="E218" s="152" t="s">
        <v>3973</v>
      </c>
      <c r="F218" s="179">
        <v>143.23809523809524</v>
      </c>
    </row>
    <row r="219" spans="1:6" x14ac:dyDescent="0.25">
      <c r="A219" s="178">
        <v>40</v>
      </c>
      <c r="B219" s="152" t="s">
        <v>43</v>
      </c>
      <c r="C219" s="152" t="s">
        <v>4504</v>
      </c>
      <c r="D219" s="152" t="s">
        <v>2775</v>
      </c>
      <c r="E219" s="152" t="s">
        <v>4505</v>
      </c>
      <c r="F219" s="179">
        <v>37954</v>
      </c>
    </row>
    <row r="220" spans="1:6" x14ac:dyDescent="0.25">
      <c r="A220" s="178">
        <v>22593</v>
      </c>
      <c r="B220" s="152" t="s">
        <v>1609</v>
      </c>
      <c r="C220" s="152" t="s">
        <v>3818</v>
      </c>
      <c r="D220" s="152" t="s">
        <v>2775</v>
      </c>
      <c r="E220" s="152" t="s">
        <v>3819</v>
      </c>
      <c r="F220" s="179">
        <v>882.6</v>
      </c>
    </row>
    <row r="221" spans="1:6" x14ac:dyDescent="0.25">
      <c r="A221" s="178">
        <v>1304</v>
      </c>
      <c r="B221" s="152" t="s">
        <v>384</v>
      </c>
      <c r="C221" s="152" t="s">
        <v>3136</v>
      </c>
      <c r="D221" s="152" t="s">
        <v>2775</v>
      </c>
      <c r="E221" s="152" t="s">
        <v>3137</v>
      </c>
      <c r="F221" s="179">
        <v>575.33333333333337</v>
      </c>
    </row>
    <row r="222" spans="1:6" x14ac:dyDescent="0.25">
      <c r="A222" s="178">
        <v>1217</v>
      </c>
      <c r="B222" s="152" t="s">
        <v>357</v>
      </c>
      <c r="C222" s="152" t="s">
        <v>3124</v>
      </c>
      <c r="D222" s="152" t="s">
        <v>2775</v>
      </c>
      <c r="E222" s="152" t="s">
        <v>3125</v>
      </c>
      <c r="F222" s="179">
        <v>853.75</v>
      </c>
    </row>
    <row r="223" spans="1:6" x14ac:dyDescent="0.25">
      <c r="A223" s="178">
        <v>22949</v>
      </c>
      <c r="B223" s="152" t="s">
        <v>1694</v>
      </c>
      <c r="C223" s="152" t="s">
        <v>3898</v>
      </c>
      <c r="D223" s="152" t="s">
        <v>2775</v>
      </c>
      <c r="E223" s="152" t="s">
        <v>3899</v>
      </c>
      <c r="F223" s="179">
        <v>517.66666666666663</v>
      </c>
    </row>
    <row r="224" spans="1:6" x14ac:dyDescent="0.25">
      <c r="A224" s="178">
        <v>2718</v>
      </c>
      <c r="B224" s="152" t="s">
        <v>677</v>
      </c>
      <c r="C224" s="152" t="s">
        <v>3350</v>
      </c>
      <c r="D224" s="152" t="s">
        <v>2775</v>
      </c>
      <c r="E224" s="152" t="s">
        <v>3351</v>
      </c>
      <c r="F224" s="179">
        <v>250.125</v>
      </c>
    </row>
    <row r="225" spans="1:6" x14ac:dyDescent="0.25">
      <c r="A225" s="178">
        <v>815</v>
      </c>
      <c r="B225" s="152" t="s">
        <v>264</v>
      </c>
      <c r="C225" s="152" t="s">
        <v>3033</v>
      </c>
      <c r="D225" s="152" t="s">
        <v>2775</v>
      </c>
      <c r="E225" s="152" t="s">
        <v>3034</v>
      </c>
      <c r="F225" s="179">
        <v>345</v>
      </c>
    </row>
    <row r="226" spans="1:6" x14ac:dyDescent="0.25">
      <c r="A226" s="178">
        <v>20359</v>
      </c>
      <c r="B226" s="152" t="s">
        <v>1014</v>
      </c>
      <c r="C226" s="152" t="s">
        <v>3549</v>
      </c>
      <c r="D226" s="152" t="s">
        <v>2775</v>
      </c>
      <c r="E226" s="152" t="s">
        <v>3550</v>
      </c>
      <c r="F226" s="179">
        <v>3848</v>
      </c>
    </row>
    <row r="227" spans="1:6" x14ac:dyDescent="0.25">
      <c r="A227" s="178">
        <v>22780</v>
      </c>
      <c r="B227" s="152" t="s">
        <v>1645</v>
      </c>
      <c r="C227" s="152" t="s">
        <v>3842</v>
      </c>
      <c r="D227" s="152" t="s">
        <v>2775</v>
      </c>
      <c r="E227" s="152" t="s">
        <v>3843</v>
      </c>
      <c r="F227" s="179">
        <v>256.90909090909093</v>
      </c>
    </row>
    <row r="228" spans="1:6" x14ac:dyDescent="0.25">
      <c r="A228" s="178">
        <v>28</v>
      </c>
      <c r="B228" s="152" t="s">
        <v>5328</v>
      </c>
      <c r="C228" s="152" t="s">
        <v>2779</v>
      </c>
      <c r="D228" s="152" t="s">
        <v>2775</v>
      </c>
      <c r="E228" s="152" t="s">
        <v>2780</v>
      </c>
      <c r="F228" s="179">
        <v>2313</v>
      </c>
    </row>
    <row r="229" spans="1:6" x14ac:dyDescent="0.25">
      <c r="A229" s="178">
        <v>20486</v>
      </c>
      <c r="B229" s="152" t="s">
        <v>1048</v>
      </c>
      <c r="C229" s="152" t="s">
        <v>3588</v>
      </c>
      <c r="D229" s="152" t="s">
        <v>2775</v>
      </c>
      <c r="E229" s="152" t="s">
        <v>3589</v>
      </c>
      <c r="F229" s="179">
        <v>537</v>
      </c>
    </row>
    <row r="230" spans="1:6" x14ac:dyDescent="0.25">
      <c r="A230" s="178">
        <v>2888</v>
      </c>
      <c r="B230" s="152" t="s">
        <v>739</v>
      </c>
      <c r="C230" s="152" t="s">
        <v>3371</v>
      </c>
      <c r="D230" s="152" t="s">
        <v>2775</v>
      </c>
      <c r="E230" s="152" t="s">
        <v>3372</v>
      </c>
      <c r="F230" s="179">
        <v>512</v>
      </c>
    </row>
    <row r="231" spans="1:6" x14ac:dyDescent="0.25">
      <c r="A231" s="178">
        <v>2909</v>
      </c>
      <c r="B231" s="152" t="s">
        <v>749</v>
      </c>
      <c r="C231" s="152" t="s">
        <v>3385</v>
      </c>
      <c r="D231" s="152" t="s">
        <v>2775</v>
      </c>
      <c r="E231" s="152" t="s">
        <v>3386</v>
      </c>
      <c r="F231" s="179">
        <v>516.33333333333337</v>
      </c>
    </row>
    <row r="232" spans="1:6" x14ac:dyDescent="0.25">
      <c r="A232" s="178">
        <v>651</v>
      </c>
      <c r="B232" s="152" t="s">
        <v>206</v>
      </c>
      <c r="C232" s="152" t="s">
        <v>2962</v>
      </c>
      <c r="D232" s="152" t="s">
        <v>2775</v>
      </c>
      <c r="E232" s="152" t="s">
        <v>2963</v>
      </c>
      <c r="F232" s="179">
        <v>1113</v>
      </c>
    </row>
    <row r="233" spans="1:6" x14ac:dyDescent="0.25">
      <c r="A233" s="178">
        <v>2529</v>
      </c>
      <c r="B233" s="152" t="s">
        <v>617</v>
      </c>
      <c r="C233" s="152" t="s">
        <v>3301</v>
      </c>
      <c r="D233" s="152" t="s">
        <v>2775</v>
      </c>
      <c r="E233" s="152" t="s">
        <v>3302</v>
      </c>
      <c r="F233" s="179">
        <v>445.45454545454544</v>
      </c>
    </row>
    <row r="234" spans="1:6" x14ac:dyDescent="0.25">
      <c r="A234" s="178">
        <v>21579</v>
      </c>
      <c r="B234" s="152" t="s">
        <v>1360</v>
      </c>
      <c r="C234" s="152" t="s">
        <v>3696</v>
      </c>
      <c r="D234" s="152" t="s">
        <v>2775</v>
      </c>
      <c r="E234" s="152" t="s">
        <v>3697</v>
      </c>
      <c r="F234" s="179">
        <v>445.16666666666669</v>
      </c>
    </row>
    <row r="235" spans="1:6" x14ac:dyDescent="0.25">
      <c r="A235" s="178">
        <v>20435</v>
      </c>
      <c r="B235" s="152" t="s">
        <v>5092</v>
      </c>
      <c r="C235" s="152" t="s">
        <v>3574</v>
      </c>
      <c r="D235" s="152" t="s">
        <v>2775</v>
      </c>
      <c r="E235" s="152" t="s">
        <v>3575</v>
      </c>
      <c r="F235" s="179">
        <v>553.41666666666663</v>
      </c>
    </row>
    <row r="236" spans="1:6" x14ac:dyDescent="0.25">
      <c r="A236" s="178">
        <v>21404</v>
      </c>
      <c r="B236" s="152" t="s">
        <v>1314</v>
      </c>
      <c r="C236" s="152" t="s">
        <v>3686</v>
      </c>
      <c r="D236" s="152" t="s">
        <v>2775</v>
      </c>
      <c r="E236" s="152" t="s">
        <v>3687</v>
      </c>
      <c r="F236" s="179">
        <v>84.63636363636364</v>
      </c>
    </row>
    <row r="237" spans="1:6" x14ac:dyDescent="0.25">
      <c r="A237" s="178">
        <v>24899</v>
      </c>
      <c r="B237" s="152" t="s">
        <v>2112</v>
      </c>
      <c r="C237" s="152" t="s">
        <v>4060</v>
      </c>
      <c r="D237" s="152" t="s">
        <v>2775</v>
      </c>
      <c r="E237" s="152" t="s">
        <v>4061</v>
      </c>
      <c r="F237" s="179">
        <v>375.36363636363637</v>
      </c>
    </row>
    <row r="238" spans="1:6" x14ac:dyDescent="0.25">
      <c r="A238" s="178">
        <v>22781</v>
      </c>
      <c r="B238" s="152" t="s">
        <v>1646</v>
      </c>
      <c r="C238" s="152" t="s">
        <v>3844</v>
      </c>
      <c r="D238" s="152" t="s">
        <v>2775</v>
      </c>
      <c r="E238" s="152" t="s">
        <v>3845</v>
      </c>
      <c r="F238" s="179">
        <v>404.30769230769232</v>
      </c>
    </row>
    <row r="239" spans="1:6" x14ac:dyDescent="0.25">
      <c r="A239" s="178">
        <v>20571</v>
      </c>
      <c r="B239" s="152" t="s">
        <v>1088</v>
      </c>
      <c r="C239" s="152" t="s">
        <v>3613</v>
      </c>
      <c r="D239" s="152" t="s">
        <v>2775</v>
      </c>
      <c r="E239" s="152" t="s">
        <v>3614</v>
      </c>
      <c r="F239" s="179">
        <v>204.83018867924528</v>
      </c>
    </row>
    <row r="240" spans="1:6" x14ac:dyDescent="0.25">
      <c r="A240" s="178">
        <v>23111</v>
      </c>
      <c r="B240" s="152" t="s">
        <v>1750</v>
      </c>
      <c r="C240" s="152" t="s">
        <v>3946</v>
      </c>
      <c r="D240" s="152" t="s">
        <v>2775</v>
      </c>
      <c r="E240" s="152" t="s">
        <v>3947</v>
      </c>
      <c r="F240" s="179">
        <v>1792.9746835443038</v>
      </c>
    </row>
    <row r="241" spans="1:6" x14ac:dyDescent="0.25">
      <c r="A241" s="178">
        <v>20941</v>
      </c>
      <c r="B241" s="152" t="s">
        <v>1205</v>
      </c>
      <c r="C241" s="152" t="s">
        <v>3662</v>
      </c>
      <c r="D241" s="152" t="s">
        <v>2775</v>
      </c>
      <c r="E241" s="152" t="s">
        <v>3663</v>
      </c>
      <c r="F241" s="179">
        <v>568</v>
      </c>
    </row>
    <row r="242" spans="1:6" x14ac:dyDescent="0.25">
      <c r="A242" s="178">
        <v>21735</v>
      </c>
      <c r="B242" s="152" t="s">
        <v>1395</v>
      </c>
      <c r="C242" s="152" t="s">
        <v>3707</v>
      </c>
      <c r="D242" s="152" t="s">
        <v>2775</v>
      </c>
      <c r="E242" s="152" t="s">
        <v>3708</v>
      </c>
      <c r="F242" s="179">
        <v>779</v>
      </c>
    </row>
    <row r="243" spans="1:6" x14ac:dyDescent="0.25">
      <c r="A243" s="178">
        <v>23479</v>
      </c>
      <c r="B243" s="152" t="s">
        <v>1867</v>
      </c>
      <c r="C243" s="152" t="s">
        <v>4019</v>
      </c>
      <c r="D243" s="152" t="s">
        <v>2775</v>
      </c>
      <c r="E243" s="152" t="s">
        <v>4020</v>
      </c>
      <c r="F243" s="179">
        <v>3776.7216494845361</v>
      </c>
    </row>
    <row r="244" spans="1:6" x14ac:dyDescent="0.25">
      <c r="A244" s="178">
        <v>22997</v>
      </c>
      <c r="B244" s="152" t="s">
        <v>5329</v>
      </c>
      <c r="C244" s="152" t="s">
        <v>4487</v>
      </c>
      <c r="D244" s="152" t="s">
        <v>2775</v>
      </c>
      <c r="E244" s="152" t="s">
        <v>4488</v>
      </c>
      <c r="F244" s="179">
        <v>183.25</v>
      </c>
    </row>
    <row r="245" spans="1:6" x14ac:dyDescent="0.25">
      <c r="A245" s="178">
        <v>1117</v>
      </c>
      <c r="B245" s="152" t="s">
        <v>335</v>
      </c>
      <c r="C245" s="152" t="s">
        <v>3105</v>
      </c>
      <c r="D245" s="152" t="s">
        <v>2775</v>
      </c>
      <c r="E245" s="152" t="s">
        <v>3106</v>
      </c>
      <c r="F245" s="179">
        <v>1266.3333333333333</v>
      </c>
    </row>
    <row r="246" spans="1:6" x14ac:dyDescent="0.25">
      <c r="A246" s="178">
        <v>23443</v>
      </c>
      <c r="B246" s="152" t="s">
        <v>1850</v>
      </c>
      <c r="C246" s="152" t="s">
        <v>4003</v>
      </c>
      <c r="D246" s="152" t="s">
        <v>2775</v>
      </c>
      <c r="E246" s="152" t="s">
        <v>4004</v>
      </c>
      <c r="F246" s="179">
        <v>3342</v>
      </c>
    </row>
    <row r="247" spans="1:6" x14ac:dyDescent="0.25">
      <c r="A247" s="178">
        <v>25138</v>
      </c>
      <c r="B247" s="152" t="s">
        <v>2188</v>
      </c>
      <c r="C247" s="152" t="s">
        <v>4072</v>
      </c>
      <c r="D247" s="152" t="s">
        <v>2775</v>
      </c>
      <c r="E247" s="152" t="s">
        <v>4073</v>
      </c>
      <c r="F247" s="179">
        <v>428</v>
      </c>
    </row>
    <row r="248" spans="1:6" x14ac:dyDescent="0.25">
      <c r="A248" s="178">
        <v>20</v>
      </c>
      <c r="B248" s="152" t="s">
        <v>38</v>
      </c>
      <c r="C248" s="152" t="s">
        <v>2777</v>
      </c>
      <c r="D248" s="152" t="s">
        <v>2775</v>
      </c>
      <c r="E248" s="152" t="s">
        <v>2778</v>
      </c>
      <c r="F248" s="179">
        <v>177.41666666666666</v>
      </c>
    </row>
    <row r="249" spans="1:6" x14ac:dyDescent="0.25">
      <c r="A249" s="178">
        <v>23286</v>
      </c>
      <c r="B249" s="152" t="s">
        <v>1806</v>
      </c>
      <c r="C249" s="152" t="s">
        <v>3974</v>
      </c>
      <c r="D249" s="152" t="s">
        <v>2775</v>
      </c>
      <c r="E249" s="152" t="s">
        <v>3975</v>
      </c>
      <c r="F249" s="179">
        <v>794.73239436619713</v>
      </c>
    </row>
    <row r="250" spans="1:6" x14ac:dyDescent="0.25">
      <c r="A250" s="178">
        <v>20982</v>
      </c>
      <c r="B250" s="152" t="s">
        <v>1212</v>
      </c>
      <c r="C250" s="152" t="s">
        <v>3666</v>
      </c>
      <c r="D250" s="152" t="s">
        <v>2775</v>
      </c>
      <c r="E250" s="152" t="s">
        <v>3667</v>
      </c>
      <c r="F250" s="179">
        <v>236</v>
      </c>
    </row>
    <row r="251" spans="1:6" x14ac:dyDescent="0.25">
      <c r="A251" s="178">
        <v>3349</v>
      </c>
      <c r="B251" s="152" t="s">
        <v>887</v>
      </c>
      <c r="C251" s="152" t="s">
        <v>3433</v>
      </c>
      <c r="D251" s="152" t="s">
        <v>2775</v>
      </c>
      <c r="E251" s="152" t="s">
        <v>3434</v>
      </c>
      <c r="F251" s="179">
        <v>489.45454545454544</v>
      </c>
    </row>
    <row r="252" spans="1:6" x14ac:dyDescent="0.25">
      <c r="A252" s="178">
        <v>22819</v>
      </c>
      <c r="B252" s="152" t="s">
        <v>1653</v>
      </c>
      <c r="C252" s="152" t="s">
        <v>3850</v>
      </c>
      <c r="D252" s="152" t="s">
        <v>2775</v>
      </c>
      <c r="E252" s="152" t="s">
        <v>3851</v>
      </c>
      <c r="F252" s="179">
        <v>6720</v>
      </c>
    </row>
    <row r="253" spans="1:6" x14ac:dyDescent="0.25">
      <c r="A253" s="178">
        <v>836</v>
      </c>
      <c r="B253" s="152" t="s">
        <v>268</v>
      </c>
      <c r="C253" s="152" t="s">
        <v>3039</v>
      </c>
      <c r="D253" s="152" t="s">
        <v>2775</v>
      </c>
      <c r="E253" s="152" t="s">
        <v>3040</v>
      </c>
      <c r="F253" s="179">
        <v>277.08695652173913</v>
      </c>
    </row>
    <row r="254" spans="1:6" x14ac:dyDescent="0.25">
      <c r="A254" s="178">
        <v>22785</v>
      </c>
      <c r="B254" s="152" t="s">
        <v>5330</v>
      </c>
      <c r="C254" s="152" t="s">
        <v>3848</v>
      </c>
      <c r="D254" s="152" t="s">
        <v>2775</v>
      </c>
      <c r="E254" s="152" t="s">
        <v>3849</v>
      </c>
      <c r="F254" s="179">
        <v>185</v>
      </c>
    </row>
    <row r="255" spans="1:6" x14ac:dyDescent="0.25">
      <c r="A255" s="178">
        <v>1034</v>
      </c>
      <c r="B255" s="152" t="s">
        <v>324</v>
      </c>
      <c r="C255" s="152" t="s">
        <v>3096</v>
      </c>
      <c r="D255" s="152" t="s">
        <v>2775</v>
      </c>
      <c r="E255" s="152" t="s">
        <v>3097</v>
      </c>
      <c r="F255" s="179">
        <v>666.16666666666663</v>
      </c>
    </row>
    <row r="256" spans="1:6" x14ac:dyDescent="0.25">
      <c r="A256" s="178">
        <v>1534</v>
      </c>
      <c r="B256" s="152" t="s">
        <v>5042</v>
      </c>
      <c r="C256" s="152" t="s">
        <v>3179</v>
      </c>
      <c r="D256" s="152" t="s">
        <v>2775</v>
      </c>
      <c r="E256" s="152" t="s">
        <v>3180</v>
      </c>
      <c r="F256" s="179">
        <v>190.5</v>
      </c>
    </row>
    <row r="257" spans="1:6" x14ac:dyDescent="0.25">
      <c r="A257" s="178">
        <v>1409</v>
      </c>
      <c r="B257" s="152" t="s">
        <v>410</v>
      </c>
      <c r="C257" s="152" t="s">
        <v>3150</v>
      </c>
      <c r="D257" s="152" t="s">
        <v>2775</v>
      </c>
      <c r="E257" s="152" t="s">
        <v>3151</v>
      </c>
      <c r="F257" s="179">
        <v>802.36363636363637</v>
      </c>
    </row>
    <row r="258" spans="1:6" x14ac:dyDescent="0.25">
      <c r="A258" s="178">
        <v>2654</v>
      </c>
      <c r="B258" s="152" t="s">
        <v>658</v>
      </c>
      <c r="C258" s="152" t="s">
        <v>3344</v>
      </c>
      <c r="D258" s="152" t="s">
        <v>2775</v>
      </c>
      <c r="E258" s="152" t="s">
        <v>3345</v>
      </c>
      <c r="F258" s="179">
        <v>912.16666666666663</v>
      </c>
    </row>
    <row r="259" spans="1:6" x14ac:dyDescent="0.25">
      <c r="A259" s="178">
        <v>21150</v>
      </c>
      <c r="B259" s="152" t="s">
        <v>1267</v>
      </c>
      <c r="C259" s="152" t="s">
        <v>3672</v>
      </c>
      <c r="D259" s="152" t="s">
        <v>2775</v>
      </c>
      <c r="E259" s="152" t="s">
        <v>3673</v>
      </c>
      <c r="F259" s="179">
        <v>196.90909090909091</v>
      </c>
    </row>
    <row r="260" spans="1:6" x14ac:dyDescent="0.25">
      <c r="A260" s="178">
        <v>635</v>
      </c>
      <c r="B260" s="152" t="s">
        <v>198</v>
      </c>
      <c r="C260" s="152" t="s">
        <v>2946</v>
      </c>
      <c r="D260" s="152" t="s">
        <v>2775</v>
      </c>
      <c r="E260" s="152" t="s">
        <v>2947</v>
      </c>
      <c r="F260" s="179">
        <v>10603.75</v>
      </c>
    </row>
    <row r="261" spans="1:6" x14ac:dyDescent="0.25">
      <c r="A261" s="178">
        <v>855</v>
      </c>
      <c r="B261" s="152" t="s">
        <v>274</v>
      </c>
      <c r="C261" s="152" t="s">
        <v>3045</v>
      </c>
      <c r="D261" s="152" t="s">
        <v>2775</v>
      </c>
      <c r="E261" s="152" t="s">
        <v>3046</v>
      </c>
      <c r="F261" s="179">
        <v>374.44444444444446</v>
      </c>
    </row>
    <row r="262" spans="1:6" x14ac:dyDescent="0.25">
      <c r="A262" s="178">
        <v>2662</v>
      </c>
      <c r="B262" s="152" t="s">
        <v>663</v>
      </c>
      <c r="C262" s="152" t="s">
        <v>3348</v>
      </c>
      <c r="D262" s="152" t="s">
        <v>2775</v>
      </c>
      <c r="E262" s="152" t="s">
        <v>3349</v>
      </c>
      <c r="F262" s="179">
        <v>2074</v>
      </c>
    </row>
    <row r="263" spans="1:6" x14ac:dyDescent="0.25">
      <c r="A263" s="178">
        <v>20368</v>
      </c>
      <c r="B263" s="152" t="s">
        <v>1018</v>
      </c>
      <c r="C263" s="152" t="s">
        <v>3553</v>
      </c>
      <c r="D263" s="152" t="s">
        <v>2775</v>
      </c>
      <c r="E263" s="152" t="s">
        <v>3554</v>
      </c>
      <c r="F263" s="179">
        <v>559</v>
      </c>
    </row>
    <row r="264" spans="1:6" x14ac:dyDescent="0.25">
      <c r="A264" s="178">
        <v>21203</v>
      </c>
      <c r="B264" s="152" t="s">
        <v>1282</v>
      </c>
      <c r="C264" s="152" t="s">
        <v>3676</v>
      </c>
      <c r="D264" s="152" t="s">
        <v>2775</v>
      </c>
      <c r="E264" s="152" t="s">
        <v>3677</v>
      </c>
      <c r="F264" s="179">
        <v>300</v>
      </c>
    </row>
    <row r="265" spans="1:6" x14ac:dyDescent="0.25">
      <c r="A265" s="178">
        <v>25703</v>
      </c>
      <c r="B265" s="152" t="s">
        <v>2251</v>
      </c>
      <c r="C265" s="152" t="s">
        <v>4102</v>
      </c>
      <c r="D265" s="152" t="s">
        <v>2775</v>
      </c>
      <c r="E265" s="152" t="s">
        <v>4103</v>
      </c>
      <c r="F265" s="179">
        <v>321</v>
      </c>
    </row>
    <row r="266" spans="1:6" x14ac:dyDescent="0.25">
      <c r="A266" s="178">
        <v>1381</v>
      </c>
      <c r="B266" s="152" t="s">
        <v>406</v>
      </c>
      <c r="C266" s="152" t="s">
        <v>3146</v>
      </c>
      <c r="D266" s="152" t="s">
        <v>2775</v>
      </c>
      <c r="E266" s="152" t="s">
        <v>3147</v>
      </c>
      <c r="F266" s="179">
        <v>855</v>
      </c>
    </row>
    <row r="267" spans="1:6" x14ac:dyDescent="0.25">
      <c r="A267" s="178">
        <v>22783</v>
      </c>
      <c r="B267" s="152" t="s">
        <v>1647</v>
      </c>
      <c r="C267" s="152" t="s">
        <v>3846</v>
      </c>
      <c r="D267" s="152" t="s">
        <v>2775</v>
      </c>
      <c r="E267" s="152" t="s">
        <v>3847</v>
      </c>
      <c r="F267" s="179">
        <v>2046.75</v>
      </c>
    </row>
    <row r="268" spans="1:6" x14ac:dyDescent="0.25">
      <c r="A268" s="178">
        <v>2943</v>
      </c>
      <c r="B268" s="152" t="s">
        <v>762</v>
      </c>
      <c r="C268" s="152" t="s">
        <v>3391</v>
      </c>
      <c r="D268" s="152" t="s">
        <v>2775</v>
      </c>
      <c r="E268" s="152" t="s">
        <v>3392</v>
      </c>
      <c r="F268" s="179">
        <v>399.19512195121951</v>
      </c>
    </row>
    <row r="269" spans="1:6" x14ac:dyDescent="0.25">
      <c r="A269" s="178">
        <v>23171</v>
      </c>
      <c r="B269" s="152" t="s">
        <v>1777</v>
      </c>
      <c r="C269" s="152" t="s">
        <v>3960</v>
      </c>
      <c r="D269" s="152" t="s">
        <v>2775</v>
      </c>
      <c r="E269" s="152" t="s">
        <v>3961</v>
      </c>
      <c r="F269" s="179">
        <v>273</v>
      </c>
    </row>
    <row r="270" spans="1:6" x14ac:dyDescent="0.25">
      <c r="A270" s="178">
        <v>671</v>
      </c>
      <c r="B270" s="152" t="s">
        <v>213</v>
      </c>
      <c r="C270" s="152" t="s">
        <v>2968</v>
      </c>
      <c r="D270" s="152" t="s">
        <v>2775</v>
      </c>
      <c r="E270" s="152" t="s">
        <v>2969</v>
      </c>
      <c r="F270" s="179">
        <v>821.2</v>
      </c>
    </row>
    <row r="271" spans="1:6" x14ac:dyDescent="0.25">
      <c r="A271" s="178">
        <v>23072</v>
      </c>
      <c r="B271" s="152" t="s">
        <v>1733</v>
      </c>
      <c r="C271" s="152" t="s">
        <v>3928</v>
      </c>
      <c r="D271" s="152" t="s">
        <v>2775</v>
      </c>
      <c r="E271" s="152" t="s">
        <v>3929</v>
      </c>
      <c r="F271" s="179">
        <v>536</v>
      </c>
    </row>
    <row r="272" spans="1:6" x14ac:dyDescent="0.25">
      <c r="A272" s="178">
        <v>23508</v>
      </c>
      <c r="B272" s="152" t="s">
        <v>1875</v>
      </c>
      <c r="C272" s="152" t="s">
        <v>4027</v>
      </c>
      <c r="D272" s="152" t="s">
        <v>2775</v>
      </c>
      <c r="E272" s="152" t="s">
        <v>4028</v>
      </c>
      <c r="F272" s="179">
        <v>158.91666666666666</v>
      </c>
    </row>
    <row r="273" spans="1:6" x14ac:dyDescent="0.25">
      <c r="A273" s="178">
        <v>2510</v>
      </c>
      <c r="B273" s="152" t="s">
        <v>605</v>
      </c>
      <c r="C273" s="152" t="s">
        <v>3281</v>
      </c>
      <c r="D273" s="152" t="s">
        <v>2775</v>
      </c>
      <c r="E273" s="152" t="s">
        <v>3282</v>
      </c>
      <c r="F273" s="179">
        <v>191.18181818181819</v>
      </c>
    </row>
    <row r="274" spans="1:6" x14ac:dyDescent="0.25">
      <c r="A274" s="178">
        <v>982</v>
      </c>
      <c r="B274" s="152" t="s">
        <v>304</v>
      </c>
      <c r="C274" s="152" t="s">
        <v>3070</v>
      </c>
      <c r="D274" s="152" t="s">
        <v>2775</v>
      </c>
      <c r="E274" s="152" t="s">
        <v>3071</v>
      </c>
      <c r="F274" s="179">
        <v>643</v>
      </c>
    </row>
    <row r="275" spans="1:6" x14ac:dyDescent="0.25">
      <c r="A275" s="178">
        <v>22487</v>
      </c>
      <c r="B275" s="152" t="s">
        <v>1566</v>
      </c>
      <c r="C275" s="152" t="s">
        <v>3788</v>
      </c>
      <c r="D275" s="152" t="s">
        <v>2775</v>
      </c>
      <c r="E275" s="152" t="s">
        <v>3789</v>
      </c>
      <c r="F275" s="179">
        <v>1788</v>
      </c>
    </row>
    <row r="276" spans="1:6" x14ac:dyDescent="0.25">
      <c r="A276" s="178">
        <v>983</v>
      </c>
      <c r="B276" s="152" t="s">
        <v>305</v>
      </c>
      <c r="C276" s="152" t="s">
        <v>3072</v>
      </c>
      <c r="D276" s="152" t="s">
        <v>2775</v>
      </c>
      <c r="E276" s="152" t="s">
        <v>3073</v>
      </c>
      <c r="F276" s="179">
        <v>328.5</v>
      </c>
    </row>
    <row r="277" spans="1:6" x14ac:dyDescent="0.25">
      <c r="A277" s="178">
        <v>22250</v>
      </c>
      <c r="B277" s="152" t="s">
        <v>5331</v>
      </c>
      <c r="C277" s="152" t="s">
        <v>3758</v>
      </c>
      <c r="D277" s="152" t="s">
        <v>2775</v>
      </c>
      <c r="E277" s="152" t="s">
        <v>3759</v>
      </c>
      <c r="F277" s="179">
        <v>746</v>
      </c>
    </row>
    <row r="278" spans="1:6" x14ac:dyDescent="0.25">
      <c r="A278" s="178">
        <v>1779</v>
      </c>
      <c r="B278" s="152" t="s">
        <v>467</v>
      </c>
      <c r="C278" s="152" t="s">
        <v>3194</v>
      </c>
      <c r="D278" s="152" t="s">
        <v>2775</v>
      </c>
      <c r="E278" s="152" t="s">
        <v>3195</v>
      </c>
      <c r="F278" s="179">
        <v>359.47058823529414</v>
      </c>
    </row>
    <row r="279" spans="1:6" x14ac:dyDescent="0.25">
      <c r="A279" s="178">
        <v>2962</v>
      </c>
      <c r="B279" s="152" t="s">
        <v>771</v>
      </c>
      <c r="C279" s="152" t="s">
        <v>3397</v>
      </c>
      <c r="D279" s="152" t="s">
        <v>2775</v>
      </c>
      <c r="E279" s="152" t="s">
        <v>3398</v>
      </c>
      <c r="F279" s="179">
        <v>117.41666666666667</v>
      </c>
    </row>
    <row r="280" spans="1:6" x14ac:dyDescent="0.25">
      <c r="A280" s="178">
        <v>21020</v>
      </c>
      <c r="B280" s="152" t="s">
        <v>1219</v>
      </c>
      <c r="C280" s="152" t="s">
        <v>3670</v>
      </c>
      <c r="D280" s="152" t="s">
        <v>2775</v>
      </c>
      <c r="E280" s="152" t="s">
        <v>3671</v>
      </c>
      <c r="F280" s="179">
        <v>510.96</v>
      </c>
    </row>
    <row r="281" spans="1:6" x14ac:dyDescent="0.25">
      <c r="A281" s="178">
        <v>6</v>
      </c>
      <c r="B281" s="152" t="s">
        <v>4995</v>
      </c>
      <c r="C281" s="152" t="s">
        <v>2774</v>
      </c>
      <c r="D281" s="152" t="s">
        <v>2775</v>
      </c>
      <c r="E281" s="152" t="s">
        <v>2776</v>
      </c>
      <c r="F281" s="179">
        <v>2026.4545454545455</v>
      </c>
    </row>
    <row r="282" spans="1:6" x14ac:dyDescent="0.25">
      <c r="A282" s="178">
        <v>864</v>
      </c>
      <c r="B282" s="152" t="s">
        <v>280</v>
      </c>
      <c r="C282" s="152" t="s">
        <v>3053</v>
      </c>
      <c r="D282" s="152" t="s">
        <v>2775</v>
      </c>
      <c r="E282" s="152" t="s">
        <v>3054</v>
      </c>
      <c r="F282" s="179">
        <v>1603</v>
      </c>
    </row>
    <row r="283" spans="1:6" x14ac:dyDescent="0.25">
      <c r="A283" s="178">
        <v>21297</v>
      </c>
      <c r="B283" s="152" t="s">
        <v>1311</v>
      </c>
      <c r="C283" s="152" t="s">
        <v>3682</v>
      </c>
      <c r="D283" s="152" t="s">
        <v>2775</v>
      </c>
      <c r="E283" s="152" t="s">
        <v>3683</v>
      </c>
      <c r="F283" s="179">
        <v>399.70270270270271</v>
      </c>
    </row>
    <row r="284" spans="1:6" x14ac:dyDescent="0.25">
      <c r="A284" s="178">
        <v>640</v>
      </c>
      <c r="B284" s="152" t="s">
        <v>5018</v>
      </c>
      <c r="C284" s="152" t="s">
        <v>2950</v>
      </c>
      <c r="D284" s="152" t="s">
        <v>2775</v>
      </c>
      <c r="E284" s="152" t="s">
        <v>2951</v>
      </c>
      <c r="F284" s="179">
        <v>38746</v>
      </c>
    </row>
    <row r="285" spans="1:6" x14ac:dyDescent="0.25">
      <c r="A285" s="178">
        <v>20676</v>
      </c>
      <c r="B285" s="152" t="s">
        <v>5097</v>
      </c>
      <c r="C285" s="152" t="s">
        <v>3629</v>
      </c>
      <c r="D285" s="152" t="s">
        <v>2775</v>
      </c>
      <c r="E285" s="152" t="s">
        <v>3630</v>
      </c>
      <c r="F285" s="179">
        <v>273.83333333333331</v>
      </c>
    </row>
    <row r="286" spans="1:6" x14ac:dyDescent="0.25">
      <c r="A286" s="178">
        <v>2889</v>
      </c>
      <c r="B286" s="152" t="s">
        <v>740</v>
      </c>
      <c r="C286" s="152" t="s">
        <v>3373</v>
      </c>
      <c r="D286" s="152" t="s">
        <v>2775</v>
      </c>
      <c r="E286" s="152" t="s">
        <v>3374</v>
      </c>
      <c r="F286" s="179">
        <v>629</v>
      </c>
    </row>
    <row r="287" spans="1:6" x14ac:dyDescent="0.25">
      <c r="A287" s="178">
        <v>24953</v>
      </c>
      <c r="B287" s="152" t="s">
        <v>2142</v>
      </c>
      <c r="C287" s="152" t="s">
        <v>4070</v>
      </c>
      <c r="D287" s="152" t="s">
        <v>2775</v>
      </c>
      <c r="E287" s="152" t="s">
        <v>4071</v>
      </c>
      <c r="F287" s="179">
        <v>538.27272727272725</v>
      </c>
    </row>
    <row r="288" spans="1:6" x14ac:dyDescent="0.25">
      <c r="A288" s="178">
        <v>22556</v>
      </c>
      <c r="B288" s="152" t="s">
        <v>1593</v>
      </c>
      <c r="C288" s="152" t="s">
        <v>3809</v>
      </c>
      <c r="D288" s="152" t="s">
        <v>2775</v>
      </c>
      <c r="E288" s="152" t="s">
        <v>3810</v>
      </c>
      <c r="F288" s="179">
        <v>268.16666666666669</v>
      </c>
    </row>
    <row r="289" spans="1:6" x14ac:dyDescent="0.25">
      <c r="A289" s="178">
        <v>2891</v>
      </c>
      <c r="B289" s="152" t="s">
        <v>741</v>
      </c>
      <c r="C289" s="152" t="s">
        <v>3375</v>
      </c>
      <c r="D289" s="152" t="s">
        <v>2775</v>
      </c>
      <c r="E289" s="152" t="s">
        <v>3376</v>
      </c>
      <c r="F289" s="179">
        <v>232</v>
      </c>
    </row>
    <row r="290" spans="1:6" x14ac:dyDescent="0.25">
      <c r="A290" s="178">
        <v>3003</v>
      </c>
      <c r="B290" s="152" t="s">
        <v>787</v>
      </c>
      <c r="C290" s="152" t="s">
        <v>3411</v>
      </c>
      <c r="D290" s="152" t="s">
        <v>2775</v>
      </c>
      <c r="E290" s="152" t="s">
        <v>3412</v>
      </c>
      <c r="F290" s="179">
        <v>673</v>
      </c>
    </row>
    <row r="291" spans="1:6" x14ac:dyDescent="0.25">
      <c r="A291" s="178">
        <v>2907</v>
      </c>
      <c r="B291" s="152" t="s">
        <v>5071</v>
      </c>
      <c r="C291" s="152" t="s">
        <v>3383</v>
      </c>
      <c r="D291" s="152" t="s">
        <v>2775</v>
      </c>
      <c r="E291" s="152" t="s">
        <v>3384</v>
      </c>
      <c r="F291" s="179">
        <v>287.89999999999998</v>
      </c>
    </row>
    <row r="292" spans="1:6" x14ac:dyDescent="0.25">
      <c r="A292" s="178">
        <v>7</v>
      </c>
      <c r="B292" s="152" t="s">
        <v>23</v>
      </c>
      <c r="C292" s="152" t="s">
        <v>4411</v>
      </c>
      <c r="D292" s="152" t="s">
        <v>2775</v>
      </c>
      <c r="E292" s="152" t="s">
        <v>4412</v>
      </c>
      <c r="F292" s="179">
        <v>230</v>
      </c>
    </row>
    <row r="293" spans="1:6" x14ac:dyDescent="0.25">
      <c r="A293" s="178">
        <v>22875</v>
      </c>
      <c r="B293" s="152" t="s">
        <v>1667</v>
      </c>
      <c r="C293" s="152" t="s">
        <v>3870</v>
      </c>
      <c r="D293" s="152" t="s">
        <v>2775</v>
      </c>
      <c r="E293" s="152" t="s">
        <v>3871</v>
      </c>
      <c r="F293" s="179">
        <v>558.5454545454545</v>
      </c>
    </row>
    <row r="294" spans="1:6" x14ac:dyDescent="0.25">
      <c r="A294" s="178">
        <v>24587</v>
      </c>
      <c r="B294" s="152" t="s">
        <v>2017</v>
      </c>
      <c r="C294" s="152" t="s">
        <v>4046</v>
      </c>
      <c r="D294" s="152" t="s">
        <v>2775</v>
      </c>
      <c r="E294" s="152" t="s">
        <v>4047</v>
      </c>
      <c r="F294" s="179">
        <v>674</v>
      </c>
    </row>
    <row r="295" spans="1:6" x14ac:dyDescent="0.25">
      <c r="A295" s="178">
        <v>2381</v>
      </c>
      <c r="B295" s="152" t="s">
        <v>568</v>
      </c>
      <c r="C295" s="152" t="s">
        <v>3257</v>
      </c>
      <c r="D295" s="152" t="s">
        <v>2775</v>
      </c>
      <c r="E295" s="152" t="s">
        <v>3258</v>
      </c>
      <c r="F295" s="179">
        <v>1484.8</v>
      </c>
    </row>
    <row r="296" spans="1:6" x14ac:dyDescent="0.25">
      <c r="A296" s="178">
        <v>23396</v>
      </c>
      <c r="B296" s="152" t="s">
        <v>1834</v>
      </c>
      <c r="C296" s="152" t="s">
        <v>3993</v>
      </c>
      <c r="D296" s="152" t="s">
        <v>2775</v>
      </c>
      <c r="E296" s="152" t="s">
        <v>3994</v>
      </c>
      <c r="F296" s="179">
        <v>155.08333333333334</v>
      </c>
    </row>
    <row r="297" spans="1:6" x14ac:dyDescent="0.25">
      <c r="A297" s="178">
        <v>1109</v>
      </c>
      <c r="B297" s="152" t="s">
        <v>5035</v>
      </c>
      <c r="C297" s="152" t="s">
        <v>3103</v>
      </c>
      <c r="D297" s="152" t="s">
        <v>2775</v>
      </c>
      <c r="E297" s="152" t="s">
        <v>3104</v>
      </c>
      <c r="F297" s="179">
        <v>267.83333333333331</v>
      </c>
    </row>
    <row r="298" spans="1:6" x14ac:dyDescent="0.25">
      <c r="A298" s="178">
        <v>2486</v>
      </c>
      <c r="B298" s="152" t="s">
        <v>599</v>
      </c>
      <c r="C298" s="152" t="s">
        <v>3275</v>
      </c>
      <c r="D298" s="152" t="s">
        <v>2775</v>
      </c>
      <c r="E298" s="152" t="s">
        <v>3276</v>
      </c>
      <c r="F298" s="179">
        <v>1192.9166666666667</v>
      </c>
    </row>
    <row r="299" spans="1:6" x14ac:dyDescent="0.25">
      <c r="A299" s="178">
        <v>23464</v>
      </c>
      <c r="B299" s="152" t="s">
        <v>1856</v>
      </c>
      <c r="C299" s="152" t="s">
        <v>4011</v>
      </c>
      <c r="D299" s="152" t="s">
        <v>2775</v>
      </c>
      <c r="E299" s="152" t="s">
        <v>4012</v>
      </c>
      <c r="F299" s="179">
        <v>310</v>
      </c>
    </row>
    <row r="300" spans="1:6" x14ac:dyDescent="0.25">
      <c r="A300" s="178">
        <v>23271</v>
      </c>
      <c r="B300" s="152" t="s">
        <v>1803</v>
      </c>
      <c r="C300" s="152" t="s">
        <v>3970</v>
      </c>
      <c r="D300" s="152" t="s">
        <v>2775</v>
      </c>
      <c r="E300" s="152" t="s">
        <v>3971</v>
      </c>
      <c r="F300" s="179">
        <v>381</v>
      </c>
    </row>
    <row r="301" spans="1:6" x14ac:dyDescent="0.25">
      <c r="A301" s="178">
        <v>20490</v>
      </c>
      <c r="B301" s="152" t="s">
        <v>1051</v>
      </c>
      <c r="C301" s="152" t="s">
        <v>3590</v>
      </c>
      <c r="D301" s="152" t="s">
        <v>2775</v>
      </c>
      <c r="E301" s="152" t="s">
        <v>3591</v>
      </c>
      <c r="F301" s="179">
        <v>325</v>
      </c>
    </row>
    <row r="302" spans="1:6" x14ac:dyDescent="0.25">
      <c r="A302" s="178">
        <v>1847</v>
      </c>
      <c r="B302" s="152" t="s">
        <v>477</v>
      </c>
      <c r="C302" s="152" t="s">
        <v>4494</v>
      </c>
      <c r="D302" s="152" t="s">
        <v>2775</v>
      </c>
      <c r="E302" s="152" t="s">
        <v>4495</v>
      </c>
      <c r="F302" s="179">
        <v>59939</v>
      </c>
    </row>
    <row r="303" spans="1:6" x14ac:dyDescent="0.25">
      <c r="A303" s="178">
        <v>20492</v>
      </c>
      <c r="B303" s="152" t="s">
        <v>1052</v>
      </c>
      <c r="C303" s="152" t="s">
        <v>3592</v>
      </c>
      <c r="D303" s="152" t="s">
        <v>2775</v>
      </c>
      <c r="E303" s="152" t="s">
        <v>3593</v>
      </c>
      <c r="F303" s="179">
        <v>90.916666666666671</v>
      </c>
    </row>
    <row r="304" spans="1:6" x14ac:dyDescent="0.25">
      <c r="A304" s="178">
        <v>23515</v>
      </c>
      <c r="B304" s="152" t="s">
        <v>1878</v>
      </c>
      <c r="C304" s="152" t="s">
        <v>4262</v>
      </c>
      <c r="D304" s="152" t="s">
        <v>2775</v>
      </c>
      <c r="E304" s="152" t="s">
        <v>4263</v>
      </c>
      <c r="F304" s="179">
        <v>641</v>
      </c>
    </row>
    <row r="305" spans="1:6" x14ac:dyDescent="0.25">
      <c r="A305" s="178">
        <v>4930</v>
      </c>
      <c r="B305" s="152" t="s">
        <v>911</v>
      </c>
      <c r="C305" s="152" t="s">
        <v>3448</v>
      </c>
      <c r="D305" s="152" t="s">
        <v>2775</v>
      </c>
      <c r="E305" s="152" t="s">
        <v>3449</v>
      </c>
      <c r="F305" s="179">
        <v>813.16666666666663</v>
      </c>
    </row>
    <row r="306" spans="1:6" x14ac:dyDescent="0.25">
      <c r="A306" s="178">
        <v>23005</v>
      </c>
      <c r="B306" s="152" t="s">
        <v>1712</v>
      </c>
      <c r="C306" s="152" t="s">
        <v>3911</v>
      </c>
      <c r="D306" s="152" t="s">
        <v>2775</v>
      </c>
      <c r="E306" s="152" t="s">
        <v>3912</v>
      </c>
      <c r="F306" s="179">
        <v>900.42</v>
      </c>
    </row>
    <row r="307" spans="1:6" x14ac:dyDescent="0.25">
      <c r="A307" s="178">
        <v>24587</v>
      </c>
      <c r="B307" s="152" t="s">
        <v>2017</v>
      </c>
      <c r="C307" s="152" t="s">
        <v>4048</v>
      </c>
      <c r="D307" s="152" t="s">
        <v>2775</v>
      </c>
      <c r="E307" s="152" t="s">
        <v>4049</v>
      </c>
      <c r="F307" s="179">
        <v>392.8</v>
      </c>
    </row>
    <row r="308" spans="1:6" x14ac:dyDescent="0.25">
      <c r="A308" s="178">
        <v>2489</v>
      </c>
      <c r="B308" s="152" t="s">
        <v>600</v>
      </c>
      <c r="C308" s="152" t="s">
        <v>3277</v>
      </c>
      <c r="D308" s="152" t="s">
        <v>2775</v>
      </c>
      <c r="E308" s="152" t="s">
        <v>3278</v>
      </c>
      <c r="F308" s="179">
        <v>523.66666666666663</v>
      </c>
    </row>
    <row r="309" spans="1:6" x14ac:dyDescent="0.25">
      <c r="A309" s="178">
        <v>649</v>
      </c>
      <c r="B309" s="152" t="s">
        <v>204</v>
      </c>
      <c r="C309" s="152" t="s">
        <v>2958</v>
      </c>
      <c r="D309" s="152" t="s">
        <v>2775</v>
      </c>
      <c r="E309" s="152" t="s">
        <v>2959</v>
      </c>
      <c r="F309" s="179">
        <v>2842.5714285714284</v>
      </c>
    </row>
    <row r="310" spans="1:6" x14ac:dyDescent="0.25">
      <c r="A310" s="178">
        <v>22504</v>
      </c>
      <c r="B310" s="152" t="s">
        <v>1573</v>
      </c>
      <c r="C310" s="152" t="s">
        <v>3792</v>
      </c>
      <c r="D310" s="152" t="s">
        <v>2775</v>
      </c>
      <c r="E310" s="152" t="s">
        <v>3793</v>
      </c>
      <c r="F310" s="179">
        <v>216.5</v>
      </c>
    </row>
    <row r="311" spans="1:6" x14ac:dyDescent="0.25">
      <c r="A311" s="178">
        <v>2593</v>
      </c>
      <c r="B311" s="152" t="s">
        <v>639</v>
      </c>
      <c r="C311" s="152" t="s">
        <v>3318</v>
      </c>
      <c r="D311" s="152" t="s">
        <v>2775</v>
      </c>
      <c r="E311" s="152" t="s">
        <v>3319</v>
      </c>
      <c r="F311" s="179">
        <v>472</v>
      </c>
    </row>
    <row r="312" spans="1:6" x14ac:dyDescent="0.25">
      <c r="A312" s="178">
        <v>10</v>
      </c>
      <c r="B312" s="152" t="s">
        <v>34</v>
      </c>
      <c r="C312" s="152" t="s">
        <v>4566</v>
      </c>
      <c r="D312" s="152" t="s">
        <v>2772</v>
      </c>
      <c r="E312" s="152" t="s">
        <v>4567</v>
      </c>
      <c r="F312" s="179">
        <v>4281.2808988764045</v>
      </c>
    </row>
    <row r="313" spans="1:6" x14ac:dyDescent="0.25">
      <c r="A313" s="178">
        <v>10</v>
      </c>
      <c r="B313" s="152" t="s">
        <v>34</v>
      </c>
      <c r="C313" s="152" t="s">
        <v>4568</v>
      </c>
      <c r="D313" s="152" t="s">
        <v>2772</v>
      </c>
      <c r="E313" s="152" t="s">
        <v>4569</v>
      </c>
      <c r="F313" s="179">
        <v>7025.6352941176474</v>
      </c>
    </row>
    <row r="314" spans="1:6" x14ac:dyDescent="0.25">
      <c r="A314" s="178">
        <v>2512</v>
      </c>
      <c r="B314" s="152" t="s">
        <v>606</v>
      </c>
      <c r="C314" s="152" t="s">
        <v>3283</v>
      </c>
      <c r="D314" s="152" t="s">
        <v>2772</v>
      </c>
      <c r="E314" s="152" t="s">
        <v>3284</v>
      </c>
      <c r="F314" s="179">
        <v>2261</v>
      </c>
    </row>
    <row r="315" spans="1:6" x14ac:dyDescent="0.25">
      <c r="A315" s="178">
        <v>10</v>
      </c>
      <c r="B315" s="152" t="s">
        <v>34</v>
      </c>
      <c r="C315" s="152" t="s">
        <v>4570</v>
      </c>
      <c r="D315" s="152" t="s">
        <v>2772</v>
      </c>
      <c r="E315" s="152" t="s">
        <v>4571</v>
      </c>
      <c r="F315" s="179">
        <v>1415.25</v>
      </c>
    </row>
    <row r="316" spans="1:6" x14ac:dyDescent="0.25">
      <c r="A316" s="178">
        <v>10</v>
      </c>
      <c r="B316" s="152" t="s">
        <v>34</v>
      </c>
      <c r="C316" s="152" t="s">
        <v>4559</v>
      </c>
      <c r="D316" s="152" t="s">
        <v>2772</v>
      </c>
      <c r="E316" s="152" t="s">
        <v>4560</v>
      </c>
      <c r="F316" s="179">
        <v>12997</v>
      </c>
    </row>
    <row r="317" spans="1:6" x14ac:dyDescent="0.25">
      <c r="A317" s="178">
        <v>10</v>
      </c>
      <c r="B317" s="152" t="s">
        <v>34</v>
      </c>
      <c r="C317" s="152" t="s">
        <v>4539</v>
      </c>
      <c r="D317" s="152" t="s">
        <v>2772</v>
      </c>
      <c r="E317" s="152" t="s">
        <v>4540</v>
      </c>
      <c r="F317" s="179">
        <v>1494.7352941176471</v>
      </c>
    </row>
    <row r="318" spans="1:6" x14ac:dyDescent="0.25">
      <c r="A318" s="178">
        <v>10</v>
      </c>
      <c r="B318" s="152" t="s">
        <v>34</v>
      </c>
      <c r="C318" s="152" t="s">
        <v>4724</v>
      </c>
      <c r="D318" s="152" t="s">
        <v>2772</v>
      </c>
      <c r="E318" s="152" t="s">
        <v>4725</v>
      </c>
      <c r="F318" s="179">
        <f>17927+1419</f>
        <v>19346</v>
      </c>
    </row>
    <row r="319" spans="1:6" x14ac:dyDescent="0.25">
      <c r="A319" s="178">
        <v>27592</v>
      </c>
      <c r="B319" s="152" t="s">
        <v>5332</v>
      </c>
      <c r="C319" s="152" t="s">
        <v>3369</v>
      </c>
      <c r="D319" s="152" t="s">
        <v>2772</v>
      </c>
      <c r="E319" s="152" t="s">
        <v>3370</v>
      </c>
      <c r="F319" s="179">
        <v>796</v>
      </c>
    </row>
    <row r="320" spans="1:6" x14ac:dyDescent="0.25">
      <c r="A320" s="178">
        <v>1781</v>
      </c>
      <c r="B320" s="152" t="s">
        <v>469</v>
      </c>
      <c r="C320" s="152" t="s">
        <v>4299</v>
      </c>
      <c r="D320" s="152" t="s">
        <v>2772</v>
      </c>
      <c r="E320" s="152" t="s">
        <v>4300</v>
      </c>
      <c r="F320" s="179">
        <v>106847</v>
      </c>
    </row>
    <row r="321" spans="1:6" x14ac:dyDescent="0.25">
      <c r="A321" s="178">
        <v>10</v>
      </c>
      <c r="B321" s="152" t="s">
        <v>34</v>
      </c>
      <c r="C321" s="152" t="s">
        <v>4599</v>
      </c>
      <c r="D321" s="152" t="s">
        <v>2772</v>
      </c>
      <c r="E321" s="152" t="s">
        <v>4600</v>
      </c>
      <c r="F321" s="179">
        <v>2319.3333333333335</v>
      </c>
    </row>
    <row r="322" spans="1:6" x14ac:dyDescent="0.25">
      <c r="A322" s="178">
        <v>10</v>
      </c>
      <c r="B322" s="152" t="s">
        <v>34</v>
      </c>
      <c r="C322" s="152" t="s">
        <v>4726</v>
      </c>
      <c r="D322" s="152" t="s">
        <v>2772</v>
      </c>
      <c r="E322" s="152" t="s">
        <v>4727</v>
      </c>
      <c r="F322" s="179">
        <v>576.60273972602738</v>
      </c>
    </row>
    <row r="323" spans="1:6" x14ac:dyDescent="0.25">
      <c r="A323" s="178">
        <v>10</v>
      </c>
      <c r="B323" s="152" t="s">
        <v>34</v>
      </c>
      <c r="C323" s="152" t="s">
        <v>4728</v>
      </c>
      <c r="D323" s="152" t="s">
        <v>2772</v>
      </c>
      <c r="E323" s="152" t="s">
        <v>4729</v>
      </c>
      <c r="F323" s="179">
        <v>1976.6666666666667</v>
      </c>
    </row>
    <row r="324" spans="1:6" x14ac:dyDescent="0.25">
      <c r="A324" s="178">
        <v>10</v>
      </c>
      <c r="B324" s="152" t="s">
        <v>34</v>
      </c>
      <c r="C324" s="152" t="s">
        <v>4041</v>
      </c>
      <c r="D324" s="152" t="s">
        <v>2772</v>
      </c>
      <c r="E324" s="152" t="s">
        <v>4042</v>
      </c>
      <c r="F324" s="179">
        <v>363.41666666666669</v>
      </c>
    </row>
    <row r="325" spans="1:6" x14ac:dyDescent="0.25">
      <c r="A325" s="178">
        <v>10</v>
      </c>
      <c r="B325" s="152" t="s">
        <v>34</v>
      </c>
      <c r="C325" s="152" t="s">
        <v>4661</v>
      </c>
      <c r="D325" s="152" t="s">
        <v>2772</v>
      </c>
      <c r="E325" s="152" t="s">
        <v>4662</v>
      </c>
      <c r="F325" s="179">
        <v>3621.0833333333335</v>
      </c>
    </row>
    <row r="326" spans="1:6" x14ac:dyDescent="0.25">
      <c r="A326" s="178">
        <v>20186</v>
      </c>
      <c r="B326" s="152" t="s">
        <v>976</v>
      </c>
      <c r="C326" s="152" t="s">
        <v>3521</v>
      </c>
      <c r="D326" s="152" t="s">
        <v>2772</v>
      </c>
      <c r="E326" s="152" t="s">
        <v>3522</v>
      </c>
      <c r="F326" s="179">
        <v>1302.2291666666667</v>
      </c>
    </row>
    <row r="327" spans="1:6" x14ac:dyDescent="0.25">
      <c r="A327" s="178">
        <v>1055</v>
      </c>
      <c r="B327" s="152" t="s">
        <v>325</v>
      </c>
      <c r="C327" s="152" t="s">
        <v>3098</v>
      </c>
      <c r="D327" s="152" t="s">
        <v>2772</v>
      </c>
      <c r="E327" s="152" t="s">
        <v>3099</v>
      </c>
      <c r="F327" s="179">
        <v>3072.0833333333335</v>
      </c>
    </row>
    <row r="328" spans="1:6" x14ac:dyDescent="0.25">
      <c r="A328" s="178">
        <v>10</v>
      </c>
      <c r="B328" s="152" t="s">
        <v>34</v>
      </c>
      <c r="C328" s="152" t="s">
        <v>4441</v>
      </c>
      <c r="D328" s="152" t="s">
        <v>2772</v>
      </c>
      <c r="E328" s="152" t="s">
        <v>4337</v>
      </c>
      <c r="F328" s="179">
        <v>2880</v>
      </c>
    </row>
    <row r="329" spans="1:6" x14ac:dyDescent="0.25">
      <c r="A329" s="178">
        <v>412</v>
      </c>
      <c r="B329" s="152" t="s">
        <v>166</v>
      </c>
      <c r="C329" s="152" t="s">
        <v>4301</v>
      </c>
      <c r="D329" s="152" t="s">
        <v>2772</v>
      </c>
      <c r="E329" s="152" t="s">
        <v>4302</v>
      </c>
      <c r="F329" s="179">
        <v>2425</v>
      </c>
    </row>
    <row r="330" spans="1:6" x14ac:dyDescent="0.25">
      <c r="A330" s="178">
        <v>10</v>
      </c>
      <c r="B330" s="152" t="s">
        <v>34</v>
      </c>
      <c r="C330" s="152" t="s">
        <v>4537</v>
      </c>
      <c r="D330" s="152" t="s">
        <v>2772</v>
      </c>
      <c r="E330" s="152" t="s">
        <v>4538</v>
      </c>
      <c r="F330" s="179">
        <v>5792.25</v>
      </c>
    </row>
    <row r="331" spans="1:6" x14ac:dyDescent="0.25">
      <c r="A331" s="178">
        <v>10</v>
      </c>
      <c r="B331" s="152" t="s">
        <v>34</v>
      </c>
      <c r="C331" s="152" t="s">
        <v>4565</v>
      </c>
      <c r="D331" s="152" t="s">
        <v>2772</v>
      </c>
      <c r="E331" s="152" t="s">
        <v>2867</v>
      </c>
      <c r="F331" s="179">
        <v>1591.2380952380952</v>
      </c>
    </row>
    <row r="332" spans="1:6" x14ac:dyDescent="0.25">
      <c r="A332" s="178">
        <v>10</v>
      </c>
      <c r="B332" s="152" t="s">
        <v>34</v>
      </c>
      <c r="C332" s="152" t="s">
        <v>4623</v>
      </c>
      <c r="D332" s="152" t="s">
        <v>2772</v>
      </c>
      <c r="E332" s="152" t="s">
        <v>4624</v>
      </c>
      <c r="F332" s="179">
        <v>3598.8333333333335</v>
      </c>
    </row>
    <row r="333" spans="1:6" x14ac:dyDescent="0.25">
      <c r="A333" s="178">
        <v>10</v>
      </c>
      <c r="B333" s="152" t="s">
        <v>34</v>
      </c>
      <c r="C333" s="152" t="s">
        <v>4550</v>
      </c>
      <c r="D333" s="152" t="s">
        <v>2772</v>
      </c>
      <c r="E333" s="152" t="s">
        <v>4551</v>
      </c>
      <c r="F333" s="179">
        <v>1936.75</v>
      </c>
    </row>
    <row r="334" spans="1:6" x14ac:dyDescent="0.25">
      <c r="A334" s="178">
        <v>10</v>
      </c>
      <c r="B334" s="152" t="s">
        <v>34</v>
      </c>
      <c r="C334" s="152" t="s">
        <v>4554</v>
      </c>
      <c r="D334" s="152" t="s">
        <v>2772</v>
      </c>
      <c r="E334" s="152" t="s">
        <v>4555</v>
      </c>
      <c r="F334" s="179">
        <v>524.91666666666663</v>
      </c>
    </row>
    <row r="335" spans="1:6" x14ac:dyDescent="0.25">
      <c r="A335" s="178">
        <v>10</v>
      </c>
      <c r="B335" s="152" t="s">
        <v>34</v>
      </c>
      <c r="C335" s="152" t="s">
        <v>4552</v>
      </c>
      <c r="D335" s="152" t="s">
        <v>2772</v>
      </c>
      <c r="E335" s="152" t="s">
        <v>4553</v>
      </c>
      <c r="F335" s="179">
        <v>4601</v>
      </c>
    </row>
    <row r="336" spans="1:6" x14ac:dyDescent="0.25">
      <c r="A336" s="178">
        <v>10</v>
      </c>
      <c r="B336" s="152" t="s">
        <v>34</v>
      </c>
      <c r="C336" s="152" t="s">
        <v>4730</v>
      </c>
      <c r="D336" s="152" t="s">
        <v>2772</v>
      </c>
      <c r="E336" s="152" t="s">
        <v>4731</v>
      </c>
      <c r="F336" s="179">
        <v>1430.3636363636363</v>
      </c>
    </row>
    <row r="337" spans="1:6" x14ac:dyDescent="0.25">
      <c r="A337" s="178">
        <v>4</v>
      </c>
      <c r="B337" s="152" t="s">
        <v>15</v>
      </c>
      <c r="C337" s="152" t="s">
        <v>2771</v>
      </c>
      <c r="D337" s="152" t="s">
        <v>2772</v>
      </c>
      <c r="E337" s="152" t="s">
        <v>2773</v>
      </c>
      <c r="F337" s="179">
        <v>14130.018518518518</v>
      </c>
    </row>
    <row r="338" spans="1:6" x14ac:dyDescent="0.25">
      <c r="A338" s="178">
        <v>1781</v>
      </c>
      <c r="B338" s="152" t="s">
        <v>469</v>
      </c>
      <c r="C338" s="152" t="s">
        <v>2771</v>
      </c>
      <c r="D338" s="152" t="s">
        <v>2772</v>
      </c>
      <c r="E338" s="152" t="s">
        <v>2773</v>
      </c>
      <c r="F338" s="179">
        <v>1182.9166666666667</v>
      </c>
    </row>
    <row r="339" spans="1:6" x14ac:dyDescent="0.25">
      <c r="A339" s="178">
        <v>10</v>
      </c>
      <c r="B339" s="152" t="s">
        <v>34</v>
      </c>
      <c r="C339" s="152" t="s">
        <v>4340</v>
      </c>
      <c r="D339" s="152" t="s">
        <v>2772</v>
      </c>
      <c r="E339" s="152" t="s">
        <v>4341</v>
      </c>
      <c r="F339" s="179">
        <v>3572.9166666666665</v>
      </c>
    </row>
    <row r="340" spans="1:6" x14ac:dyDescent="0.25">
      <c r="A340" s="178">
        <v>21436</v>
      </c>
      <c r="B340" s="152" t="s">
        <v>1320</v>
      </c>
      <c r="C340" s="152" t="s">
        <v>3690</v>
      </c>
      <c r="D340" s="152" t="s">
        <v>2932</v>
      </c>
      <c r="E340" s="152" t="s">
        <v>3491</v>
      </c>
      <c r="F340" s="179">
        <v>744.59322033898309</v>
      </c>
    </row>
    <row r="341" spans="1:6" x14ac:dyDescent="0.25">
      <c r="A341" s="178">
        <v>22629</v>
      </c>
      <c r="B341" s="152" t="s">
        <v>1613</v>
      </c>
      <c r="C341" s="152" t="s">
        <v>3820</v>
      </c>
      <c r="D341" s="152" t="s">
        <v>2932</v>
      </c>
      <c r="E341" s="152" t="s">
        <v>3821</v>
      </c>
      <c r="F341" s="179">
        <v>1867</v>
      </c>
    </row>
    <row r="342" spans="1:6" x14ac:dyDescent="0.25">
      <c r="A342" s="178">
        <v>569</v>
      </c>
      <c r="B342" s="152" t="s">
        <v>187</v>
      </c>
      <c r="C342" s="152" t="s">
        <v>2931</v>
      </c>
      <c r="D342" s="152" t="s">
        <v>2932</v>
      </c>
      <c r="E342" s="152" t="s">
        <v>2933</v>
      </c>
      <c r="F342" s="179">
        <v>3295</v>
      </c>
    </row>
    <row r="343" spans="1:6" x14ac:dyDescent="0.25">
      <c r="A343" s="178">
        <v>2787</v>
      </c>
      <c r="B343" s="152" t="s">
        <v>5333</v>
      </c>
      <c r="C343" s="152" t="s">
        <v>3359</v>
      </c>
      <c r="D343" s="152" t="s">
        <v>2932</v>
      </c>
      <c r="E343" s="152" t="s">
        <v>3360</v>
      </c>
      <c r="F343" s="179">
        <v>1244</v>
      </c>
    </row>
    <row r="344" spans="1:6" x14ac:dyDescent="0.25">
      <c r="A344" s="178">
        <v>25966</v>
      </c>
      <c r="B344" s="152" t="s">
        <v>2291</v>
      </c>
      <c r="C344" s="152" t="s">
        <v>4110</v>
      </c>
      <c r="D344" s="152" t="s">
        <v>2932</v>
      </c>
      <c r="E344" s="152" t="s">
        <v>4111</v>
      </c>
      <c r="F344" s="179">
        <v>4492</v>
      </c>
    </row>
    <row r="345" spans="1:6" x14ac:dyDescent="0.25">
      <c r="A345" s="178">
        <v>23360</v>
      </c>
      <c r="B345" s="152" t="s">
        <v>1822</v>
      </c>
      <c r="C345" s="152" t="s">
        <v>3987</v>
      </c>
      <c r="D345" s="152" t="s">
        <v>2932</v>
      </c>
      <c r="E345" s="152" t="s">
        <v>3988</v>
      </c>
      <c r="F345" s="179">
        <v>2457.8000000000002</v>
      </c>
    </row>
    <row r="346" spans="1:6" x14ac:dyDescent="0.25">
      <c r="A346" s="178">
        <v>634</v>
      </c>
      <c r="B346" s="152" t="s">
        <v>197</v>
      </c>
      <c r="C346" s="152" t="s">
        <v>4548</v>
      </c>
      <c r="D346" s="152" t="s">
        <v>2932</v>
      </c>
      <c r="E346" s="152" t="s">
        <v>3583</v>
      </c>
      <c r="F346" s="179">
        <v>32385</v>
      </c>
    </row>
    <row r="347" spans="1:6" x14ac:dyDescent="0.25">
      <c r="A347" s="178">
        <v>20669</v>
      </c>
      <c r="B347" s="152" t="s">
        <v>1121</v>
      </c>
      <c r="C347" s="152" t="s">
        <v>3627</v>
      </c>
      <c r="D347" s="152" t="s">
        <v>2932</v>
      </c>
      <c r="E347" s="152" t="s">
        <v>5096</v>
      </c>
      <c r="F347" s="179">
        <v>1292.1600000000001</v>
      </c>
    </row>
    <row r="348" spans="1:6" x14ac:dyDescent="0.25">
      <c r="A348" s="178">
        <v>2647</v>
      </c>
      <c r="B348" s="152" t="s">
        <v>654</v>
      </c>
      <c r="C348" s="152" t="s">
        <v>3340</v>
      </c>
      <c r="D348" s="152" t="s">
        <v>2932</v>
      </c>
      <c r="E348" s="152" t="s">
        <v>3341</v>
      </c>
      <c r="F348" s="179">
        <v>638</v>
      </c>
    </row>
    <row r="349" spans="1:6" x14ac:dyDescent="0.25">
      <c r="A349" s="178">
        <v>20557</v>
      </c>
      <c r="B349" s="152" t="s">
        <v>1082</v>
      </c>
      <c r="C349" s="152" t="s">
        <v>3612</v>
      </c>
      <c r="D349" s="152" t="s">
        <v>2932</v>
      </c>
      <c r="E349" s="152" t="s">
        <v>3472</v>
      </c>
      <c r="F349" s="179">
        <v>4013.9166666666665</v>
      </c>
    </row>
    <row r="350" spans="1:6" x14ac:dyDescent="0.25">
      <c r="A350" s="178">
        <v>21900</v>
      </c>
      <c r="B350" s="152" t="s">
        <v>1434</v>
      </c>
      <c r="C350" s="152" t="s">
        <v>4829</v>
      </c>
      <c r="D350" s="152" t="s">
        <v>2932</v>
      </c>
      <c r="E350" s="152" t="s">
        <v>4830</v>
      </c>
      <c r="F350" s="179">
        <v>2026</v>
      </c>
    </row>
    <row r="351" spans="1:6" x14ac:dyDescent="0.25">
      <c r="A351" s="178">
        <v>21566</v>
      </c>
      <c r="B351" s="152" t="s">
        <v>1359</v>
      </c>
      <c r="C351" s="152" t="s">
        <v>4677</v>
      </c>
      <c r="D351" s="152" t="s">
        <v>2932</v>
      </c>
      <c r="E351" s="152" t="s">
        <v>4678</v>
      </c>
      <c r="F351" s="179">
        <v>5067.5135135135133</v>
      </c>
    </row>
    <row r="352" spans="1:6" x14ac:dyDescent="0.25">
      <c r="A352" s="178">
        <v>26158</v>
      </c>
      <c r="B352" s="152" t="s">
        <v>2327</v>
      </c>
      <c r="C352" s="152" t="s">
        <v>4126</v>
      </c>
      <c r="D352" s="152" t="s">
        <v>2932</v>
      </c>
      <c r="E352" s="152" t="s">
        <v>4127</v>
      </c>
      <c r="F352" s="179">
        <v>748.09090909090912</v>
      </c>
    </row>
    <row r="353" spans="1:6" x14ac:dyDescent="0.25">
      <c r="A353" s="178">
        <v>3218</v>
      </c>
      <c r="B353" s="152" t="s">
        <v>847</v>
      </c>
      <c r="C353" s="152" t="s">
        <v>3421</v>
      </c>
      <c r="D353" s="152" t="s">
        <v>2932</v>
      </c>
      <c r="E353" s="152" t="s">
        <v>3422</v>
      </c>
      <c r="F353" s="179">
        <v>681</v>
      </c>
    </row>
    <row r="354" spans="1:6" x14ac:dyDescent="0.25">
      <c r="A354" s="178">
        <v>26602</v>
      </c>
      <c r="B354" s="152" t="s">
        <v>5133</v>
      </c>
      <c r="C354" s="152" t="s">
        <v>4149</v>
      </c>
      <c r="D354" s="152" t="s">
        <v>2932</v>
      </c>
      <c r="E354" s="152" t="s">
        <v>4115</v>
      </c>
      <c r="F354" s="179">
        <v>834.42857142857144</v>
      </c>
    </row>
    <row r="355" spans="1:6" x14ac:dyDescent="0.25">
      <c r="A355" s="178">
        <v>639</v>
      </c>
      <c r="B355" s="152" t="s">
        <v>199</v>
      </c>
      <c r="C355" s="152" t="s">
        <v>2948</v>
      </c>
      <c r="D355" s="152" t="s">
        <v>2927</v>
      </c>
      <c r="E355" s="152" t="s">
        <v>2949</v>
      </c>
      <c r="F355" s="179">
        <v>8314.5833333333339</v>
      </c>
    </row>
    <row r="356" spans="1:6" x14ac:dyDescent="0.25">
      <c r="A356" s="178">
        <v>22857</v>
      </c>
      <c r="B356" s="152" t="s">
        <v>5334</v>
      </c>
      <c r="C356" s="152" t="s">
        <v>3864</v>
      </c>
      <c r="D356" s="152" t="s">
        <v>2927</v>
      </c>
      <c r="E356" s="152" t="s">
        <v>3865</v>
      </c>
      <c r="F356" s="179">
        <v>486</v>
      </c>
    </row>
    <row r="357" spans="1:6" x14ac:dyDescent="0.25">
      <c r="A357" s="178">
        <v>22291</v>
      </c>
      <c r="B357" s="152" t="s">
        <v>5335</v>
      </c>
      <c r="C357" s="152" t="s">
        <v>3762</v>
      </c>
      <c r="D357" s="152" t="s">
        <v>2927</v>
      </c>
      <c r="E357" s="152" t="s">
        <v>3763</v>
      </c>
      <c r="F357" s="179">
        <v>1247</v>
      </c>
    </row>
    <row r="358" spans="1:6" x14ac:dyDescent="0.25">
      <c r="A358" s="178">
        <v>20685</v>
      </c>
      <c r="B358" s="152" t="s">
        <v>1126</v>
      </c>
      <c r="C358" s="152" t="s">
        <v>3633</v>
      </c>
      <c r="D358" s="152" t="s">
        <v>2927</v>
      </c>
      <c r="E358" s="152" t="s">
        <v>3634</v>
      </c>
      <c r="F358" s="179">
        <v>206.75</v>
      </c>
    </row>
    <row r="359" spans="1:6" x14ac:dyDescent="0.25">
      <c r="A359" s="178">
        <v>21784</v>
      </c>
      <c r="B359" s="152" t="s">
        <v>1414</v>
      </c>
      <c r="C359" s="152" t="s">
        <v>4517</v>
      </c>
      <c r="D359" s="152" t="s">
        <v>2927</v>
      </c>
      <c r="E359" s="152" t="s">
        <v>4518</v>
      </c>
      <c r="F359" s="179">
        <v>2830.4680851063831</v>
      </c>
    </row>
    <row r="360" spans="1:6" x14ac:dyDescent="0.25">
      <c r="A360" s="178">
        <v>20386</v>
      </c>
      <c r="B360" s="152" t="s">
        <v>1023</v>
      </c>
      <c r="C360" s="152" t="s">
        <v>3555</v>
      </c>
      <c r="D360" s="152" t="s">
        <v>2927</v>
      </c>
      <c r="E360" s="152" t="s">
        <v>3556</v>
      </c>
      <c r="F360" s="179">
        <v>3735.9166666666665</v>
      </c>
    </row>
    <row r="361" spans="1:6" x14ac:dyDescent="0.25">
      <c r="A361" s="178">
        <v>586</v>
      </c>
      <c r="B361" s="152" t="s">
        <v>191</v>
      </c>
      <c r="C361" s="152" t="s">
        <v>2940</v>
      </c>
      <c r="D361" s="152" t="s">
        <v>2927</v>
      </c>
      <c r="E361" s="152" t="s">
        <v>2941</v>
      </c>
      <c r="F361" s="179">
        <v>761</v>
      </c>
    </row>
    <row r="362" spans="1:6" x14ac:dyDescent="0.25">
      <c r="A362" s="178">
        <v>22511</v>
      </c>
      <c r="B362" s="152" t="s">
        <v>1576</v>
      </c>
      <c r="C362" s="152" t="s">
        <v>3796</v>
      </c>
      <c r="D362" s="152" t="s">
        <v>2927</v>
      </c>
      <c r="E362" s="152" t="s">
        <v>3797</v>
      </c>
      <c r="F362" s="179">
        <v>2104.1475409836066</v>
      </c>
    </row>
    <row r="363" spans="1:6" x14ac:dyDescent="0.25">
      <c r="A363" s="178">
        <v>866</v>
      </c>
      <c r="B363" s="152" t="s">
        <v>281</v>
      </c>
      <c r="C363" s="152" t="s">
        <v>3055</v>
      </c>
      <c r="D363" s="152" t="s">
        <v>2927</v>
      </c>
      <c r="E363" s="152" t="s">
        <v>3056</v>
      </c>
      <c r="F363" s="179">
        <v>7732</v>
      </c>
    </row>
    <row r="364" spans="1:6" x14ac:dyDescent="0.25">
      <c r="A364" s="178">
        <v>22553</v>
      </c>
      <c r="B364" s="152" t="s">
        <v>1590</v>
      </c>
      <c r="C364" s="152" t="s">
        <v>3807</v>
      </c>
      <c r="D364" s="152" t="s">
        <v>2927</v>
      </c>
      <c r="E364" s="152" t="s">
        <v>3808</v>
      </c>
      <c r="F364" s="179">
        <v>2007</v>
      </c>
    </row>
    <row r="365" spans="1:6" x14ac:dyDescent="0.25">
      <c r="A365" s="178">
        <v>22951</v>
      </c>
      <c r="B365" s="152" t="s">
        <v>1695</v>
      </c>
      <c r="C365" s="152" t="s">
        <v>3900</v>
      </c>
      <c r="D365" s="152" t="s">
        <v>2927</v>
      </c>
      <c r="E365" s="152" t="s">
        <v>3901</v>
      </c>
      <c r="F365" s="179">
        <v>123</v>
      </c>
    </row>
    <row r="366" spans="1:6" x14ac:dyDescent="0.25">
      <c r="A366" s="178">
        <v>26006</v>
      </c>
      <c r="B366" s="152" t="s">
        <v>5130</v>
      </c>
      <c r="C366" s="152" t="s">
        <v>4116</v>
      </c>
      <c r="D366" s="152" t="s">
        <v>2927</v>
      </c>
      <c r="E366" s="152" t="s">
        <v>2807</v>
      </c>
      <c r="F366" s="179">
        <v>727</v>
      </c>
    </row>
    <row r="367" spans="1:6" x14ac:dyDescent="0.25">
      <c r="A367" s="178">
        <v>23260</v>
      </c>
      <c r="B367" s="152" t="s">
        <v>1798</v>
      </c>
      <c r="C367" s="152" t="s">
        <v>3966</v>
      </c>
      <c r="D367" s="152" t="s">
        <v>2927</v>
      </c>
      <c r="E367" s="152" t="s">
        <v>3967</v>
      </c>
      <c r="F367" s="179">
        <v>312</v>
      </c>
    </row>
    <row r="368" spans="1:6" x14ac:dyDescent="0.25">
      <c r="A368" s="178">
        <v>23466</v>
      </c>
      <c r="B368" s="152" t="s">
        <v>1858</v>
      </c>
      <c r="C368" s="152" t="s">
        <v>4013</v>
      </c>
      <c r="D368" s="152" t="s">
        <v>2927</v>
      </c>
      <c r="E368" s="152" t="s">
        <v>4014</v>
      </c>
      <c r="F368" s="179">
        <v>897.91666666666663</v>
      </c>
    </row>
    <row r="369" spans="1:6" x14ac:dyDescent="0.25">
      <c r="A369" s="178">
        <v>23014</v>
      </c>
      <c r="B369" s="152" t="s">
        <v>1716</v>
      </c>
      <c r="C369" s="152" t="s">
        <v>3917</v>
      </c>
      <c r="D369" s="152" t="s">
        <v>2927</v>
      </c>
      <c r="E369" s="152" t="s">
        <v>3918</v>
      </c>
      <c r="F369" s="179">
        <v>522.8780487804878</v>
      </c>
    </row>
    <row r="370" spans="1:6" x14ac:dyDescent="0.25">
      <c r="A370" s="178">
        <v>641</v>
      </c>
      <c r="B370" s="152" t="s">
        <v>5019</v>
      </c>
      <c r="C370" s="152" t="s">
        <v>2952</v>
      </c>
      <c r="D370" s="152" t="s">
        <v>2927</v>
      </c>
      <c r="E370" s="152" t="s">
        <v>2953</v>
      </c>
      <c r="F370" s="179">
        <v>4889.25</v>
      </c>
    </row>
    <row r="371" spans="1:6" x14ac:dyDescent="0.25">
      <c r="A371" s="178">
        <v>472</v>
      </c>
      <c r="B371" s="152" t="s">
        <v>184</v>
      </c>
      <c r="C371" s="152" t="s">
        <v>2926</v>
      </c>
      <c r="D371" s="152" t="s">
        <v>2927</v>
      </c>
      <c r="E371" s="152" t="s">
        <v>2928</v>
      </c>
      <c r="F371" s="179">
        <v>2287.9459459459458</v>
      </c>
    </row>
    <row r="372" spans="1:6" x14ac:dyDescent="0.25">
      <c r="A372" s="178">
        <v>22669</v>
      </c>
      <c r="B372" s="152" t="s">
        <v>1623</v>
      </c>
      <c r="C372" s="152" t="s">
        <v>3828</v>
      </c>
      <c r="D372" s="152" t="s">
        <v>2927</v>
      </c>
      <c r="E372" s="152" t="s">
        <v>3487</v>
      </c>
      <c r="F372" s="179">
        <v>6125</v>
      </c>
    </row>
    <row r="373" spans="1:6" x14ac:dyDescent="0.25">
      <c r="A373" s="178">
        <v>2086</v>
      </c>
      <c r="B373" s="152" t="s">
        <v>499</v>
      </c>
      <c r="C373" s="152" t="s">
        <v>3212</v>
      </c>
      <c r="D373" s="152" t="s">
        <v>2927</v>
      </c>
      <c r="E373" s="152" t="s">
        <v>3213</v>
      </c>
      <c r="F373" s="179">
        <v>39890</v>
      </c>
    </row>
    <row r="374" spans="1:6" x14ac:dyDescent="0.25">
      <c r="A374" s="178">
        <v>25716</v>
      </c>
      <c r="B374" s="152" t="s">
        <v>5336</v>
      </c>
      <c r="C374" s="152" t="s">
        <v>4106</v>
      </c>
      <c r="D374" s="152" t="s">
        <v>2817</v>
      </c>
      <c r="E374" s="152" t="s">
        <v>4107</v>
      </c>
      <c r="F374" s="179">
        <v>581</v>
      </c>
    </row>
    <row r="375" spans="1:6" x14ac:dyDescent="0.25">
      <c r="A375" s="178">
        <v>20392</v>
      </c>
      <c r="B375" s="152" t="s">
        <v>5337</v>
      </c>
      <c r="C375" s="152" t="s">
        <v>3559</v>
      </c>
      <c r="D375" s="152" t="s">
        <v>2817</v>
      </c>
      <c r="E375" s="152" t="s">
        <v>3560</v>
      </c>
      <c r="F375" s="179">
        <v>4</v>
      </c>
    </row>
    <row r="376" spans="1:6" x14ac:dyDescent="0.25">
      <c r="A376" s="178">
        <v>2382</v>
      </c>
      <c r="B376" s="152" t="s">
        <v>5338</v>
      </c>
      <c r="C376" s="152" t="s">
        <v>4806</v>
      </c>
      <c r="D376" s="152" t="s">
        <v>2817</v>
      </c>
      <c r="E376" s="152" t="s">
        <v>3321</v>
      </c>
      <c r="F376" s="179">
        <v>818</v>
      </c>
    </row>
    <row r="377" spans="1:6" x14ac:dyDescent="0.25">
      <c r="A377" s="178">
        <v>21921</v>
      </c>
      <c r="B377" s="152" t="s">
        <v>5339</v>
      </c>
      <c r="C377" s="152" t="s">
        <v>3737</v>
      </c>
      <c r="D377" s="152" t="s">
        <v>2817</v>
      </c>
      <c r="E377" s="152" t="s">
        <v>2786</v>
      </c>
      <c r="F377" s="179">
        <v>1528</v>
      </c>
    </row>
    <row r="378" spans="1:6" x14ac:dyDescent="0.25">
      <c r="A378" s="178">
        <v>22876</v>
      </c>
      <c r="B378" s="152" t="s">
        <v>1668</v>
      </c>
      <c r="C378" s="152" t="s">
        <v>3872</v>
      </c>
      <c r="D378" s="152" t="s">
        <v>2817</v>
      </c>
      <c r="E378" s="152" t="s">
        <v>3873</v>
      </c>
      <c r="F378" s="179">
        <v>654.91666666666663</v>
      </c>
    </row>
    <row r="379" spans="1:6" x14ac:dyDescent="0.25">
      <c r="A379" s="178">
        <v>2900</v>
      </c>
      <c r="B379" s="152" t="s">
        <v>746</v>
      </c>
      <c r="C379" s="152" t="s">
        <v>3381</v>
      </c>
      <c r="D379" s="152" t="s">
        <v>2817</v>
      </c>
      <c r="E379" s="152" t="s">
        <v>3382</v>
      </c>
      <c r="F379" s="179">
        <v>355</v>
      </c>
    </row>
    <row r="380" spans="1:6" x14ac:dyDescent="0.25">
      <c r="A380" s="178">
        <v>123</v>
      </c>
      <c r="B380" s="152" t="s">
        <v>74</v>
      </c>
      <c r="C380" s="152" t="s">
        <v>4278</v>
      </c>
      <c r="D380" s="152" t="s">
        <v>2817</v>
      </c>
      <c r="E380" s="152" t="s">
        <v>4279</v>
      </c>
      <c r="F380" s="179">
        <v>1678.8358208955224</v>
      </c>
    </row>
    <row r="381" spans="1:6" x14ac:dyDescent="0.25">
      <c r="A381" s="178">
        <v>643</v>
      </c>
      <c r="B381" s="152" t="s">
        <v>202</v>
      </c>
      <c r="C381" s="152" t="s">
        <v>2954</v>
      </c>
      <c r="D381" s="152" t="s">
        <v>2817</v>
      </c>
      <c r="E381" s="152" t="s">
        <v>2955</v>
      </c>
      <c r="F381" s="179">
        <v>4148</v>
      </c>
    </row>
    <row r="382" spans="1:6" x14ac:dyDescent="0.25">
      <c r="A382" s="178">
        <v>2310</v>
      </c>
      <c r="B382" s="152" t="s">
        <v>550</v>
      </c>
      <c r="C382" s="152" t="s">
        <v>3251</v>
      </c>
      <c r="D382" s="152" t="s">
        <v>2817</v>
      </c>
      <c r="E382" s="152" t="s">
        <v>2937</v>
      </c>
      <c r="F382" s="179">
        <v>1057.5</v>
      </c>
    </row>
    <row r="383" spans="1:6" x14ac:dyDescent="0.25">
      <c r="A383" s="178">
        <v>22238</v>
      </c>
      <c r="B383" s="152" t="s">
        <v>1491</v>
      </c>
      <c r="C383" s="152" t="s">
        <v>4280</v>
      </c>
      <c r="D383" s="152" t="s">
        <v>2817</v>
      </c>
      <c r="E383" s="152" t="s">
        <v>4281</v>
      </c>
      <c r="F383" s="179">
        <f>1120+56</f>
        <v>1176</v>
      </c>
    </row>
    <row r="384" spans="1:6" x14ac:dyDescent="0.25">
      <c r="A384" s="178">
        <v>40036</v>
      </c>
      <c r="B384" s="152" t="s">
        <v>5189</v>
      </c>
      <c r="C384" s="152" t="s">
        <v>4634</v>
      </c>
      <c r="D384" s="152" t="s">
        <v>2817</v>
      </c>
      <c r="E384" s="152" t="s">
        <v>4635</v>
      </c>
      <c r="F384" s="179">
        <v>1605</v>
      </c>
    </row>
    <row r="385" spans="1:6" x14ac:dyDescent="0.25">
      <c r="A385" s="178">
        <v>20515</v>
      </c>
      <c r="B385" s="152" t="s">
        <v>5340</v>
      </c>
      <c r="C385" s="152" t="s">
        <v>3598</v>
      </c>
      <c r="D385" s="152" t="s">
        <v>2817</v>
      </c>
      <c r="E385" s="152" t="s">
        <v>3599</v>
      </c>
      <c r="F385" s="179">
        <v>448</v>
      </c>
    </row>
    <row r="386" spans="1:6" x14ac:dyDescent="0.25">
      <c r="A386" s="178">
        <v>23517</v>
      </c>
      <c r="B386" s="152" t="s">
        <v>1879</v>
      </c>
      <c r="C386" s="152" t="s">
        <v>4031</v>
      </c>
      <c r="D386" s="152" t="s">
        <v>2817</v>
      </c>
      <c r="E386" s="152" t="s">
        <v>4032</v>
      </c>
      <c r="F386" s="179">
        <v>208</v>
      </c>
    </row>
    <row r="387" spans="1:6" x14ac:dyDescent="0.25">
      <c r="A387" s="178">
        <v>20392</v>
      </c>
      <c r="B387" s="152" t="s">
        <v>5337</v>
      </c>
      <c r="C387" s="152" t="s">
        <v>4031</v>
      </c>
      <c r="D387" s="152" t="s">
        <v>2817</v>
      </c>
      <c r="E387" s="152" t="s">
        <v>4032</v>
      </c>
      <c r="F387" s="179">
        <v>469</v>
      </c>
    </row>
    <row r="388" spans="1:6" x14ac:dyDescent="0.25">
      <c r="A388" s="178">
        <v>40017</v>
      </c>
      <c r="B388" s="152" t="s">
        <v>5341</v>
      </c>
      <c r="C388" s="152" t="s">
        <v>4231</v>
      </c>
      <c r="D388" s="152" t="s">
        <v>2817</v>
      </c>
      <c r="E388" s="152" t="s">
        <v>2973</v>
      </c>
      <c r="F388" s="179">
        <v>296</v>
      </c>
    </row>
    <row r="389" spans="1:6" x14ac:dyDescent="0.25">
      <c r="A389" s="178">
        <v>26733</v>
      </c>
      <c r="B389" s="152" t="s">
        <v>2397</v>
      </c>
      <c r="C389" s="152" t="s">
        <v>4163</v>
      </c>
      <c r="D389" s="152" t="s">
        <v>2817</v>
      </c>
      <c r="E389" s="152" t="s">
        <v>4164</v>
      </c>
      <c r="F389" s="179">
        <v>80.666666666666671</v>
      </c>
    </row>
    <row r="390" spans="1:6" x14ac:dyDescent="0.25">
      <c r="A390" s="178">
        <v>20663</v>
      </c>
      <c r="B390" s="152" t="s">
        <v>1119</v>
      </c>
      <c r="C390" s="152" t="s">
        <v>3625</v>
      </c>
      <c r="D390" s="152" t="s">
        <v>2817</v>
      </c>
      <c r="E390" s="152" t="s">
        <v>3626</v>
      </c>
      <c r="F390" s="179">
        <v>412</v>
      </c>
    </row>
    <row r="391" spans="1:6" x14ac:dyDescent="0.25">
      <c r="A391" s="178">
        <v>1668</v>
      </c>
      <c r="B391" s="152" t="s">
        <v>445</v>
      </c>
      <c r="C391" s="152" t="s">
        <v>3188</v>
      </c>
      <c r="D391" s="152" t="s">
        <v>2817</v>
      </c>
      <c r="E391" s="152" t="s">
        <v>3189</v>
      </c>
      <c r="F391" s="179">
        <v>1749</v>
      </c>
    </row>
    <row r="392" spans="1:6" x14ac:dyDescent="0.25">
      <c r="A392" s="178">
        <v>124</v>
      </c>
      <c r="B392" s="152" t="s">
        <v>75</v>
      </c>
      <c r="C392" s="152" t="s">
        <v>2816</v>
      </c>
      <c r="D392" s="152" t="s">
        <v>2817</v>
      </c>
      <c r="E392" s="152" t="s">
        <v>2818</v>
      </c>
      <c r="F392" s="179">
        <v>6106</v>
      </c>
    </row>
    <row r="393" spans="1:6" x14ac:dyDescent="0.25">
      <c r="A393" s="178">
        <v>20138</v>
      </c>
      <c r="B393" s="152" t="s">
        <v>966</v>
      </c>
      <c r="C393" s="152" t="s">
        <v>4450</v>
      </c>
      <c r="D393" s="152" t="s">
        <v>2817</v>
      </c>
      <c r="E393" s="152" t="s">
        <v>2945</v>
      </c>
      <c r="F393" s="179">
        <v>795</v>
      </c>
    </row>
    <row r="394" spans="1:6" x14ac:dyDescent="0.25">
      <c r="A394" s="178">
        <v>2897</v>
      </c>
      <c r="B394" s="152" t="s">
        <v>744</v>
      </c>
      <c r="C394" s="152" t="s">
        <v>3379</v>
      </c>
      <c r="D394" s="152" t="s">
        <v>2817</v>
      </c>
      <c r="E394" s="152" t="s">
        <v>3380</v>
      </c>
      <c r="F394" s="179">
        <v>1271</v>
      </c>
    </row>
    <row r="395" spans="1:6" x14ac:dyDescent="0.25">
      <c r="A395" s="178">
        <v>2588</v>
      </c>
      <c r="B395" s="152" t="s">
        <v>5342</v>
      </c>
      <c r="C395" s="152" t="s">
        <v>4245</v>
      </c>
      <c r="D395" s="152" t="s">
        <v>2817</v>
      </c>
      <c r="E395" s="152" t="s">
        <v>3434</v>
      </c>
      <c r="F395" s="179">
        <v>654</v>
      </c>
    </row>
    <row r="396" spans="1:6" x14ac:dyDescent="0.25">
      <c r="A396" s="178">
        <v>849</v>
      </c>
      <c r="B396" s="152" t="s">
        <v>5343</v>
      </c>
      <c r="C396" s="152" t="s">
        <v>3043</v>
      </c>
      <c r="D396" s="152" t="s">
        <v>2817</v>
      </c>
      <c r="E396" s="152" t="s">
        <v>3044</v>
      </c>
      <c r="F396" s="179">
        <v>3551</v>
      </c>
    </row>
    <row r="397" spans="1:6" x14ac:dyDescent="0.25">
      <c r="A397" s="178">
        <v>22396</v>
      </c>
      <c r="B397" s="152" t="s">
        <v>5344</v>
      </c>
      <c r="C397" s="152" t="s">
        <v>3776</v>
      </c>
      <c r="D397" s="152" t="s">
        <v>2817</v>
      </c>
      <c r="E397" s="152" t="s">
        <v>3777</v>
      </c>
      <c r="F397" s="179">
        <v>997</v>
      </c>
    </row>
    <row r="398" spans="1:6" x14ac:dyDescent="0.25">
      <c r="A398" s="178">
        <v>646</v>
      </c>
      <c r="B398" s="152" t="s">
        <v>203</v>
      </c>
      <c r="C398" s="152" t="s">
        <v>2956</v>
      </c>
      <c r="D398" s="152" t="s">
        <v>2817</v>
      </c>
      <c r="E398" s="152" t="s">
        <v>5020</v>
      </c>
      <c r="F398" s="179">
        <v>4856</v>
      </c>
    </row>
    <row r="399" spans="1:6" x14ac:dyDescent="0.25">
      <c r="A399" s="178">
        <v>121</v>
      </c>
      <c r="B399" s="152" t="s">
        <v>73</v>
      </c>
      <c r="C399" s="152" t="s">
        <v>4535</v>
      </c>
      <c r="D399" s="152" t="s">
        <v>2817</v>
      </c>
      <c r="E399" s="152" t="s">
        <v>4536</v>
      </c>
      <c r="F399" s="179">
        <v>81156</v>
      </c>
    </row>
    <row r="400" spans="1:6" x14ac:dyDescent="0.25">
      <c r="A400" s="178">
        <v>26680</v>
      </c>
      <c r="B400" s="152" t="s">
        <v>2387</v>
      </c>
      <c r="C400" s="152" t="s">
        <v>4282</v>
      </c>
      <c r="D400" s="152" t="s">
        <v>2817</v>
      </c>
      <c r="E400" s="152" t="s">
        <v>4283</v>
      </c>
      <c r="F400" s="179">
        <v>1109.8333333333333</v>
      </c>
    </row>
    <row r="401" spans="1:6" x14ac:dyDescent="0.25">
      <c r="A401" s="178">
        <v>26770</v>
      </c>
      <c r="B401" s="152" t="s">
        <v>2406</v>
      </c>
      <c r="C401" s="152" t="s">
        <v>4282</v>
      </c>
      <c r="D401" s="152" t="s">
        <v>2817</v>
      </c>
      <c r="E401" s="152" t="s">
        <v>4283</v>
      </c>
      <c r="F401" s="179">
        <v>6972.166666666667</v>
      </c>
    </row>
    <row r="402" spans="1:6" x14ac:dyDescent="0.25">
      <c r="A402" s="178">
        <v>24861</v>
      </c>
      <c r="B402" s="152" t="s">
        <v>2092</v>
      </c>
      <c r="C402" s="152" t="s">
        <v>4058</v>
      </c>
      <c r="D402" s="152" t="s">
        <v>2817</v>
      </c>
      <c r="E402" s="152" t="s">
        <v>4059</v>
      </c>
      <c r="F402" s="179">
        <v>309</v>
      </c>
    </row>
    <row r="403" spans="1:6" x14ac:dyDescent="0.25">
      <c r="A403" s="178">
        <v>128</v>
      </c>
      <c r="B403" s="152" t="s">
        <v>77</v>
      </c>
      <c r="C403" s="152" t="s">
        <v>2819</v>
      </c>
      <c r="D403" s="152" t="s">
        <v>2817</v>
      </c>
      <c r="E403" s="152" t="s">
        <v>2820</v>
      </c>
      <c r="F403" s="179">
        <v>18060</v>
      </c>
    </row>
    <row r="404" spans="1:6" x14ac:dyDescent="0.25">
      <c r="A404" s="178">
        <v>3297</v>
      </c>
      <c r="B404" s="152" t="s">
        <v>873</v>
      </c>
      <c r="C404" s="152" t="s">
        <v>2819</v>
      </c>
      <c r="D404" s="152" t="s">
        <v>2817</v>
      </c>
      <c r="E404" s="152" t="s">
        <v>2820</v>
      </c>
      <c r="F404" s="179">
        <v>23.25</v>
      </c>
    </row>
    <row r="405" spans="1:6" x14ac:dyDescent="0.25">
      <c r="A405" s="178">
        <v>2495</v>
      </c>
      <c r="B405" s="152" t="s">
        <v>602</v>
      </c>
      <c r="C405" s="152" t="s">
        <v>3279</v>
      </c>
      <c r="D405" s="152" t="s">
        <v>2817</v>
      </c>
      <c r="E405" s="152" t="s">
        <v>3280</v>
      </c>
      <c r="F405" s="179">
        <v>1873.8571428571399</v>
      </c>
    </row>
    <row r="406" spans="1:6" x14ac:dyDescent="0.25">
      <c r="A406" s="178">
        <v>23519</v>
      </c>
      <c r="B406" s="152" t="s">
        <v>1881</v>
      </c>
      <c r="C406" s="152" t="s">
        <v>4035</v>
      </c>
      <c r="D406" s="152" t="s">
        <v>2817</v>
      </c>
      <c r="E406" s="152" t="s">
        <v>4036</v>
      </c>
      <c r="F406" s="179">
        <v>207</v>
      </c>
    </row>
    <row r="407" spans="1:6" x14ac:dyDescent="0.25">
      <c r="A407" s="178">
        <v>26660</v>
      </c>
      <c r="B407" s="152" t="s">
        <v>2384</v>
      </c>
      <c r="C407" s="152" t="s">
        <v>4157</v>
      </c>
      <c r="D407" s="152" t="s">
        <v>2817</v>
      </c>
      <c r="E407" s="152" t="s">
        <v>3157</v>
      </c>
      <c r="F407" s="179">
        <v>431</v>
      </c>
    </row>
    <row r="408" spans="1:6" x14ac:dyDescent="0.25">
      <c r="A408" s="178">
        <v>1804</v>
      </c>
      <c r="B408" s="152" t="s">
        <v>471</v>
      </c>
      <c r="C408" s="152" t="s">
        <v>3198</v>
      </c>
      <c r="D408" s="152" t="s">
        <v>2817</v>
      </c>
      <c r="E408" s="152" t="s">
        <v>3199</v>
      </c>
      <c r="F408" s="179">
        <v>3579</v>
      </c>
    </row>
    <row r="409" spans="1:6" x14ac:dyDescent="0.25">
      <c r="A409" s="178">
        <v>28272</v>
      </c>
      <c r="B409" s="152" t="s">
        <v>5345</v>
      </c>
      <c r="C409" s="152" t="s">
        <v>4185</v>
      </c>
      <c r="D409" s="152" t="s">
        <v>2817</v>
      </c>
      <c r="E409" s="152" t="s">
        <v>4186</v>
      </c>
      <c r="F409" s="179">
        <v>269</v>
      </c>
    </row>
    <row r="410" spans="1:6" x14ac:dyDescent="0.25">
      <c r="A410" s="178">
        <v>26550</v>
      </c>
      <c r="B410" s="152" t="s">
        <v>5346</v>
      </c>
      <c r="C410" s="152" t="s">
        <v>4143</v>
      </c>
      <c r="D410" s="152" t="s">
        <v>2817</v>
      </c>
      <c r="E410" s="152" t="s">
        <v>4144</v>
      </c>
      <c r="F410" s="179">
        <v>2807</v>
      </c>
    </row>
    <row r="411" spans="1:6" x14ac:dyDescent="0.25">
      <c r="A411" s="178">
        <v>652</v>
      </c>
      <c r="B411" s="152" t="s">
        <v>207</v>
      </c>
      <c r="C411" s="152" t="s">
        <v>4533</v>
      </c>
      <c r="D411" s="152" t="s">
        <v>2822</v>
      </c>
      <c r="E411" s="152" t="s">
        <v>4534</v>
      </c>
      <c r="F411" s="179">
        <v>23531.166666666668</v>
      </c>
    </row>
    <row r="412" spans="1:6" x14ac:dyDescent="0.25">
      <c r="A412" s="178">
        <v>130</v>
      </c>
      <c r="B412" s="152" t="s">
        <v>79</v>
      </c>
      <c r="C412" s="152" t="s">
        <v>2821</v>
      </c>
      <c r="D412" s="152" t="s">
        <v>2822</v>
      </c>
      <c r="E412" s="152" t="s">
        <v>2823</v>
      </c>
      <c r="F412" s="179">
        <v>10509.181818181818</v>
      </c>
    </row>
    <row r="413" spans="1:6" x14ac:dyDescent="0.25">
      <c r="A413" s="178">
        <v>1288</v>
      </c>
      <c r="B413" s="152" t="s">
        <v>379</v>
      </c>
      <c r="C413" s="152" t="s">
        <v>4776</v>
      </c>
      <c r="D413" s="152" t="s">
        <v>2822</v>
      </c>
      <c r="E413" s="152" t="s">
        <v>4777</v>
      </c>
      <c r="F413" s="179">
        <v>2250.818181818182</v>
      </c>
    </row>
    <row r="414" spans="1:6" x14ac:dyDescent="0.25">
      <c r="A414" s="178">
        <v>654</v>
      </c>
      <c r="B414" s="152" t="s">
        <v>208</v>
      </c>
      <c r="C414" s="152" t="s">
        <v>4768</v>
      </c>
      <c r="D414" s="152" t="s">
        <v>2822</v>
      </c>
      <c r="E414" s="152" t="s">
        <v>4769</v>
      </c>
      <c r="F414" s="179">
        <v>3643</v>
      </c>
    </row>
    <row r="415" spans="1:6" x14ac:dyDescent="0.25">
      <c r="A415" s="178">
        <v>131</v>
      </c>
      <c r="B415" s="152" t="s">
        <v>80</v>
      </c>
      <c r="C415" s="152" t="s">
        <v>4740</v>
      </c>
      <c r="D415" s="152" t="s">
        <v>2822</v>
      </c>
      <c r="E415" s="152" t="s">
        <v>4741</v>
      </c>
      <c r="F415" s="179">
        <v>6542</v>
      </c>
    </row>
    <row r="416" spans="1:6" x14ac:dyDescent="0.25">
      <c r="A416" s="178">
        <v>2869</v>
      </c>
      <c r="B416" s="152" t="s">
        <v>732</v>
      </c>
      <c r="C416" s="152" t="s">
        <v>3367</v>
      </c>
      <c r="D416" s="152" t="s">
        <v>2822</v>
      </c>
      <c r="E416" s="152" t="s">
        <v>3368</v>
      </c>
      <c r="F416" s="179">
        <v>3417</v>
      </c>
    </row>
    <row r="417" spans="1:6" x14ac:dyDescent="0.25">
      <c r="A417" s="178">
        <v>984</v>
      </c>
      <c r="B417" s="152" t="s">
        <v>306</v>
      </c>
      <c r="C417" s="152" t="s">
        <v>4772</v>
      </c>
      <c r="D417" s="152" t="s">
        <v>2822</v>
      </c>
      <c r="E417" s="152" t="s">
        <v>4773</v>
      </c>
      <c r="F417" s="179">
        <v>5692</v>
      </c>
    </row>
    <row r="418" spans="1:6" x14ac:dyDescent="0.25">
      <c r="A418" s="178">
        <v>1380</v>
      </c>
      <c r="B418" s="152" t="s">
        <v>5347</v>
      </c>
      <c r="C418" s="152" t="s">
        <v>4778</v>
      </c>
      <c r="D418" s="152" t="s">
        <v>2822</v>
      </c>
      <c r="E418" s="152" t="s">
        <v>4779</v>
      </c>
      <c r="F418" s="179">
        <v>5004</v>
      </c>
    </row>
    <row r="419" spans="1:6" x14ac:dyDescent="0.25">
      <c r="A419" s="178">
        <v>41279</v>
      </c>
      <c r="B419" s="152" t="s">
        <v>5348</v>
      </c>
      <c r="C419" s="152" t="s">
        <v>4236</v>
      </c>
      <c r="D419" s="152" t="s">
        <v>2822</v>
      </c>
      <c r="E419" s="152" t="s">
        <v>4237</v>
      </c>
      <c r="F419" s="179">
        <v>377</v>
      </c>
    </row>
    <row r="420" spans="1:6" x14ac:dyDescent="0.25">
      <c r="A420" s="178">
        <v>1275</v>
      </c>
      <c r="B420" s="152" t="s">
        <v>373</v>
      </c>
      <c r="C420" s="152" t="s">
        <v>3130</v>
      </c>
      <c r="D420" s="152" t="s">
        <v>2822</v>
      </c>
      <c r="E420" s="152" t="s">
        <v>3131</v>
      </c>
      <c r="F420" s="179">
        <v>1379</v>
      </c>
    </row>
    <row r="421" spans="1:6" x14ac:dyDescent="0.25">
      <c r="A421" s="178">
        <v>28431</v>
      </c>
      <c r="B421" s="152" t="s">
        <v>2467</v>
      </c>
      <c r="C421" s="152" t="s">
        <v>4873</v>
      </c>
      <c r="D421" s="152" t="s">
        <v>2822</v>
      </c>
      <c r="E421" s="152" t="s">
        <v>4874</v>
      </c>
      <c r="F421" s="179">
        <v>6954.416666666667</v>
      </c>
    </row>
    <row r="422" spans="1:6" x14ac:dyDescent="0.25">
      <c r="A422" s="178">
        <v>141</v>
      </c>
      <c r="B422" s="152" t="s">
        <v>5153</v>
      </c>
      <c r="C422" s="152" t="s">
        <v>4744</v>
      </c>
      <c r="D422" s="152" t="s">
        <v>2822</v>
      </c>
      <c r="E422" s="152" t="s">
        <v>4593</v>
      </c>
      <c r="F422" s="179">
        <v>3293</v>
      </c>
    </row>
    <row r="423" spans="1:6" x14ac:dyDescent="0.25">
      <c r="A423" s="178">
        <v>985</v>
      </c>
      <c r="B423" s="152" t="s">
        <v>307</v>
      </c>
      <c r="C423" s="152" t="s">
        <v>3074</v>
      </c>
      <c r="D423" s="152" t="s">
        <v>2822</v>
      </c>
      <c r="E423" s="152" t="s">
        <v>3075</v>
      </c>
      <c r="F423" s="179">
        <v>1553</v>
      </c>
    </row>
    <row r="424" spans="1:6" x14ac:dyDescent="0.25">
      <c r="A424" s="178">
        <v>140</v>
      </c>
      <c r="B424" s="152" t="s">
        <v>83</v>
      </c>
      <c r="C424" s="152" t="s">
        <v>4742</v>
      </c>
      <c r="D424" s="152" t="s">
        <v>2822</v>
      </c>
      <c r="E424" s="152" t="s">
        <v>4743</v>
      </c>
      <c r="F424" s="179">
        <v>2914</v>
      </c>
    </row>
    <row r="425" spans="1:6" x14ac:dyDescent="0.25">
      <c r="A425" s="178">
        <v>20287</v>
      </c>
      <c r="B425" s="152" t="s">
        <v>997</v>
      </c>
      <c r="C425" s="152" t="s">
        <v>4822</v>
      </c>
      <c r="D425" s="152" t="s">
        <v>2822</v>
      </c>
      <c r="E425" s="152" t="s">
        <v>4823</v>
      </c>
      <c r="F425" s="179">
        <v>3541</v>
      </c>
    </row>
    <row r="426" spans="1:6" x14ac:dyDescent="0.25">
      <c r="A426" s="178">
        <v>3367</v>
      </c>
      <c r="B426" s="152" t="s">
        <v>896</v>
      </c>
      <c r="C426" s="152" t="s">
        <v>4814</v>
      </c>
      <c r="D426" s="152" t="s">
        <v>2822</v>
      </c>
      <c r="E426" s="152" t="s">
        <v>4815</v>
      </c>
      <c r="F426" s="179">
        <v>2060</v>
      </c>
    </row>
    <row r="427" spans="1:6" x14ac:dyDescent="0.25">
      <c r="A427" s="178">
        <v>20308</v>
      </c>
      <c r="B427" s="152" t="s">
        <v>1006</v>
      </c>
      <c r="C427" s="152" t="s">
        <v>3539</v>
      </c>
      <c r="D427" s="152" t="s">
        <v>2822</v>
      </c>
      <c r="E427" s="152" t="s">
        <v>3540</v>
      </c>
      <c r="F427" s="179">
        <v>1957</v>
      </c>
    </row>
    <row r="428" spans="1:6" x14ac:dyDescent="0.25">
      <c r="A428" s="178">
        <v>986</v>
      </c>
      <c r="B428" s="152" t="s">
        <v>310</v>
      </c>
      <c r="C428" s="152" t="s">
        <v>4774</v>
      </c>
      <c r="D428" s="152" t="s">
        <v>2822</v>
      </c>
      <c r="E428" s="152" t="s">
        <v>4775</v>
      </c>
      <c r="F428" s="179">
        <v>4449.545454545455</v>
      </c>
    </row>
    <row r="429" spans="1:6" x14ac:dyDescent="0.25">
      <c r="A429" s="178">
        <v>20289</v>
      </c>
      <c r="B429" s="152" t="s">
        <v>998</v>
      </c>
      <c r="C429" s="152" t="s">
        <v>4824</v>
      </c>
      <c r="D429" s="152" t="s">
        <v>2822</v>
      </c>
      <c r="E429" s="152" t="s">
        <v>4159</v>
      </c>
      <c r="F429" s="179">
        <v>3324.8</v>
      </c>
    </row>
    <row r="430" spans="1:6" x14ac:dyDescent="0.25">
      <c r="A430" s="178">
        <v>22405</v>
      </c>
      <c r="B430" s="152" t="s">
        <v>1540</v>
      </c>
      <c r="C430" s="152" t="s">
        <v>4841</v>
      </c>
      <c r="D430" s="152" t="s">
        <v>2822</v>
      </c>
      <c r="E430" s="152" t="s">
        <v>4842</v>
      </c>
      <c r="F430" s="179">
        <v>2578.8333333333335</v>
      </c>
    </row>
    <row r="431" spans="1:6" x14ac:dyDescent="0.25">
      <c r="A431" s="178">
        <v>129</v>
      </c>
      <c r="B431" s="152" t="s">
        <v>78</v>
      </c>
      <c r="C431" s="152" t="s">
        <v>4663</v>
      </c>
      <c r="D431" s="152" t="s">
        <v>2822</v>
      </c>
      <c r="E431" s="152" t="s">
        <v>4664</v>
      </c>
      <c r="F431" s="179">
        <f>89213+6455</f>
        <v>95668</v>
      </c>
    </row>
    <row r="432" spans="1:6" x14ac:dyDescent="0.25">
      <c r="A432" s="178">
        <v>45757</v>
      </c>
      <c r="B432" s="152" t="s">
        <v>2638</v>
      </c>
      <c r="C432" s="152" t="s">
        <v>4246</v>
      </c>
      <c r="D432" s="152" t="s">
        <v>3108</v>
      </c>
      <c r="E432" s="152" t="s">
        <v>4247</v>
      </c>
      <c r="F432" s="179">
        <v>319</v>
      </c>
    </row>
    <row r="433" spans="1:6" x14ac:dyDescent="0.25">
      <c r="A433" s="178">
        <v>20222</v>
      </c>
      <c r="B433" s="152" t="s">
        <v>987</v>
      </c>
      <c r="C433" s="152" t="s">
        <v>3529</v>
      </c>
      <c r="D433" s="152" t="s">
        <v>3108</v>
      </c>
      <c r="E433" s="152" t="s">
        <v>3530</v>
      </c>
      <c r="F433" s="179">
        <v>806</v>
      </c>
    </row>
    <row r="434" spans="1:6" x14ac:dyDescent="0.25">
      <c r="A434" s="178">
        <v>21697</v>
      </c>
      <c r="B434" s="152" t="s">
        <v>1388</v>
      </c>
      <c r="C434" s="152" t="s">
        <v>3703</v>
      </c>
      <c r="D434" s="152" t="s">
        <v>3108</v>
      </c>
      <c r="E434" s="152" t="s">
        <v>3704</v>
      </c>
      <c r="F434" s="179">
        <v>1165.0833333333333</v>
      </c>
    </row>
    <row r="435" spans="1:6" x14ac:dyDescent="0.25">
      <c r="A435" s="178">
        <v>21911</v>
      </c>
      <c r="B435" s="152" t="s">
        <v>1436</v>
      </c>
      <c r="C435" s="152" t="s">
        <v>3733</v>
      </c>
      <c r="D435" s="152" t="s">
        <v>3108</v>
      </c>
      <c r="E435" s="152" t="s">
        <v>3734</v>
      </c>
      <c r="F435" s="179">
        <v>357</v>
      </c>
    </row>
    <row r="436" spans="1:6" x14ac:dyDescent="0.25">
      <c r="A436" s="178">
        <v>22042</v>
      </c>
      <c r="B436" s="152" t="s">
        <v>1451</v>
      </c>
      <c r="C436" s="152" t="s">
        <v>3746</v>
      </c>
      <c r="D436" s="152" t="s">
        <v>3108</v>
      </c>
      <c r="E436" s="152" t="s">
        <v>3747</v>
      </c>
      <c r="F436" s="179">
        <v>443</v>
      </c>
    </row>
    <row r="437" spans="1:6" x14ac:dyDescent="0.25">
      <c r="A437" s="178">
        <v>26768</v>
      </c>
      <c r="B437" s="152" t="s">
        <v>2405</v>
      </c>
      <c r="C437" s="152" t="s">
        <v>4169</v>
      </c>
      <c r="D437" s="152" t="s">
        <v>3108</v>
      </c>
      <c r="E437" s="152" t="s">
        <v>4170</v>
      </c>
      <c r="F437" s="179">
        <v>765</v>
      </c>
    </row>
    <row r="438" spans="1:6" x14ac:dyDescent="0.25">
      <c r="A438" s="178">
        <v>24931</v>
      </c>
      <c r="B438" s="152" t="s">
        <v>2135</v>
      </c>
      <c r="C438" s="152" t="s">
        <v>4064</v>
      </c>
      <c r="D438" s="152" t="s">
        <v>3108</v>
      </c>
      <c r="E438" s="152" t="s">
        <v>4065</v>
      </c>
      <c r="F438" s="179">
        <v>622</v>
      </c>
    </row>
    <row r="439" spans="1:6" x14ac:dyDescent="0.25">
      <c r="A439" s="178">
        <v>23463</v>
      </c>
      <c r="B439" s="152" t="s">
        <v>1855</v>
      </c>
      <c r="C439" s="152" t="s">
        <v>4009</v>
      </c>
      <c r="D439" s="152" t="s">
        <v>3108</v>
      </c>
      <c r="E439" s="152" t="s">
        <v>4010</v>
      </c>
      <c r="F439" s="179">
        <v>1144</v>
      </c>
    </row>
    <row r="440" spans="1:6" x14ac:dyDescent="0.25">
      <c r="A440" s="178">
        <v>26591</v>
      </c>
      <c r="B440" s="152" t="s">
        <v>2368</v>
      </c>
      <c r="C440" s="152" t="s">
        <v>4147</v>
      </c>
      <c r="D440" s="152" t="s">
        <v>3108</v>
      </c>
      <c r="E440" s="152" t="s">
        <v>4148</v>
      </c>
      <c r="F440" s="179">
        <v>521</v>
      </c>
    </row>
    <row r="441" spans="1:6" x14ac:dyDescent="0.25">
      <c r="A441" s="178">
        <v>26551</v>
      </c>
      <c r="B441" s="152" t="s">
        <v>5132</v>
      </c>
      <c r="C441" s="152" t="s">
        <v>4145</v>
      </c>
      <c r="D441" s="152" t="s">
        <v>3108</v>
      </c>
      <c r="E441" s="152" t="s">
        <v>4146</v>
      </c>
      <c r="F441" s="179">
        <v>536</v>
      </c>
    </row>
    <row r="442" spans="1:6" x14ac:dyDescent="0.25">
      <c r="A442" s="178">
        <v>33533</v>
      </c>
      <c r="B442" s="152" t="s">
        <v>5349</v>
      </c>
      <c r="C442" s="152" t="s">
        <v>4213</v>
      </c>
      <c r="D442" s="152" t="s">
        <v>3108</v>
      </c>
      <c r="E442" s="152" t="s">
        <v>4214</v>
      </c>
      <c r="F442" s="179">
        <v>305</v>
      </c>
    </row>
    <row r="443" spans="1:6" x14ac:dyDescent="0.25">
      <c r="A443" s="178">
        <v>3280</v>
      </c>
      <c r="B443" s="152" t="s">
        <v>865</v>
      </c>
      <c r="C443" s="152" t="s">
        <v>3427</v>
      </c>
      <c r="D443" s="152" t="s">
        <v>3108</v>
      </c>
      <c r="E443" s="152" t="s">
        <v>3428</v>
      </c>
      <c r="F443" s="179">
        <v>6721.125</v>
      </c>
    </row>
    <row r="444" spans="1:6" x14ac:dyDescent="0.25">
      <c r="A444" s="178">
        <v>23097</v>
      </c>
      <c r="B444" s="152" t="s">
        <v>1745</v>
      </c>
      <c r="C444" s="152" t="s">
        <v>3939</v>
      </c>
      <c r="D444" s="152" t="s">
        <v>3108</v>
      </c>
      <c r="E444" s="152" t="s">
        <v>3940</v>
      </c>
      <c r="F444" s="179">
        <v>297</v>
      </c>
    </row>
    <row r="445" spans="1:6" x14ac:dyDescent="0.25">
      <c r="A445" s="178">
        <v>1377</v>
      </c>
      <c r="B445" s="152" t="s">
        <v>403</v>
      </c>
      <c r="C445" s="152" t="s">
        <v>3144</v>
      </c>
      <c r="D445" s="152" t="s">
        <v>3108</v>
      </c>
      <c r="E445" s="152" t="s">
        <v>3145</v>
      </c>
      <c r="F445" s="179">
        <v>323</v>
      </c>
    </row>
    <row r="446" spans="1:6" x14ac:dyDescent="0.25">
      <c r="A446" s="178">
        <v>23446</v>
      </c>
      <c r="B446" s="152" t="s">
        <v>1852</v>
      </c>
      <c r="C446" s="152" t="s">
        <v>4007</v>
      </c>
      <c r="D446" s="152" t="s">
        <v>3108</v>
      </c>
      <c r="E446" s="152" t="s">
        <v>4008</v>
      </c>
      <c r="F446" s="179">
        <v>149</v>
      </c>
    </row>
    <row r="447" spans="1:6" x14ac:dyDescent="0.25">
      <c r="A447" s="178">
        <v>22281</v>
      </c>
      <c r="B447" s="152" t="s">
        <v>1503</v>
      </c>
      <c r="C447" s="152" t="s">
        <v>3760</v>
      </c>
      <c r="D447" s="152" t="s">
        <v>3108</v>
      </c>
      <c r="E447" s="152" t="s">
        <v>3761</v>
      </c>
      <c r="F447" s="179">
        <v>2807</v>
      </c>
    </row>
    <row r="448" spans="1:6" x14ac:dyDescent="0.25">
      <c r="A448" s="178">
        <v>22941</v>
      </c>
      <c r="B448" s="152" t="s">
        <v>1691</v>
      </c>
      <c r="C448" s="152" t="s">
        <v>3744</v>
      </c>
      <c r="D448" s="152" t="s">
        <v>3108</v>
      </c>
      <c r="E448" s="152" t="s">
        <v>3745</v>
      </c>
      <c r="F448" s="179">
        <v>784</v>
      </c>
    </row>
    <row r="449" spans="1:6" x14ac:dyDescent="0.25">
      <c r="A449" s="178">
        <v>21943</v>
      </c>
      <c r="B449" s="152" t="s">
        <v>5109</v>
      </c>
      <c r="C449" s="152" t="s">
        <v>4878</v>
      </c>
      <c r="D449" s="152" t="s">
        <v>3108</v>
      </c>
      <c r="E449" s="152" t="s">
        <v>4879</v>
      </c>
      <c r="F449" s="179">
        <v>128</v>
      </c>
    </row>
    <row r="450" spans="1:6" x14ac:dyDescent="0.25">
      <c r="A450" s="178">
        <v>27872</v>
      </c>
      <c r="B450" s="152" t="s">
        <v>2453</v>
      </c>
      <c r="C450" s="152" t="s">
        <v>4871</v>
      </c>
      <c r="D450" s="152" t="s">
        <v>3332</v>
      </c>
      <c r="E450" s="152" t="s">
        <v>4872</v>
      </c>
      <c r="F450" s="179">
        <v>5365</v>
      </c>
    </row>
    <row r="451" spans="1:6" x14ac:dyDescent="0.25">
      <c r="A451" s="178">
        <v>48244</v>
      </c>
      <c r="B451" s="152" t="s">
        <v>2667</v>
      </c>
      <c r="C451" s="152" t="s">
        <v>4891</v>
      </c>
      <c r="D451" s="152" t="s">
        <v>3332</v>
      </c>
      <c r="E451" s="152" t="s">
        <v>4892</v>
      </c>
      <c r="F451" s="179">
        <f>6687+778</f>
        <v>7465</v>
      </c>
    </row>
    <row r="452" spans="1:6" x14ac:dyDescent="0.25">
      <c r="A452" s="178">
        <v>22256</v>
      </c>
      <c r="B452" s="152" t="s">
        <v>1496</v>
      </c>
      <c r="C452" s="152" t="s">
        <v>4893</v>
      </c>
      <c r="D452" s="152" t="s">
        <v>3332</v>
      </c>
      <c r="E452" s="152" t="s">
        <v>3665</v>
      </c>
      <c r="F452" s="179">
        <v>636</v>
      </c>
    </row>
    <row r="453" spans="1:6" x14ac:dyDescent="0.25">
      <c r="A453" s="178">
        <v>3255</v>
      </c>
      <c r="B453" s="152" t="s">
        <v>857</v>
      </c>
      <c r="C453" s="152" t="s">
        <v>4675</v>
      </c>
      <c r="D453" s="152" t="s">
        <v>3332</v>
      </c>
      <c r="E453" s="152" t="s">
        <v>4676</v>
      </c>
      <c r="F453" s="179">
        <v>6229</v>
      </c>
    </row>
    <row r="454" spans="1:6" x14ac:dyDescent="0.25">
      <c r="A454" s="178">
        <v>48244</v>
      </c>
      <c r="B454" s="152" t="s">
        <v>2667</v>
      </c>
      <c r="C454" s="152" t="s">
        <v>4894</v>
      </c>
      <c r="D454" s="152" t="s">
        <v>3332</v>
      </c>
      <c r="E454" s="152" t="s">
        <v>4895</v>
      </c>
      <c r="F454" s="179">
        <v>3405</v>
      </c>
    </row>
    <row r="455" spans="1:6" x14ac:dyDescent="0.25">
      <c r="A455" s="178">
        <v>22885</v>
      </c>
      <c r="B455" s="152" t="s">
        <v>5350</v>
      </c>
      <c r="C455" s="152" t="s">
        <v>4854</v>
      </c>
      <c r="D455" s="152" t="s">
        <v>3332</v>
      </c>
      <c r="E455" s="152" t="s">
        <v>4855</v>
      </c>
      <c r="F455" s="179">
        <v>1509</v>
      </c>
    </row>
    <row r="456" spans="1:6" x14ac:dyDescent="0.25">
      <c r="A456" s="178">
        <v>22256</v>
      </c>
      <c r="B456" s="152" t="s">
        <v>1496</v>
      </c>
      <c r="C456" s="152" t="s">
        <v>4446</v>
      </c>
      <c r="D456" s="152" t="s">
        <v>3332</v>
      </c>
      <c r="E456" s="152" t="s">
        <v>4447</v>
      </c>
      <c r="F456" s="179">
        <f>8121+765</f>
        <v>8886</v>
      </c>
    </row>
    <row r="457" spans="1:6" x14ac:dyDescent="0.25">
      <c r="A457" s="178">
        <v>24853</v>
      </c>
      <c r="B457" s="152" t="s">
        <v>5129</v>
      </c>
      <c r="C457" s="152" t="s">
        <v>4056</v>
      </c>
      <c r="D457" s="152" t="s">
        <v>3332</v>
      </c>
      <c r="E457" s="152" t="s">
        <v>4057</v>
      </c>
      <c r="F457" s="179">
        <v>624.41666666666663</v>
      </c>
    </row>
    <row r="458" spans="1:6" x14ac:dyDescent="0.25">
      <c r="A458" s="178">
        <v>22256</v>
      </c>
      <c r="B458" s="152" t="s">
        <v>1496</v>
      </c>
      <c r="C458" s="152" t="s">
        <v>4896</v>
      </c>
      <c r="D458" s="152" t="s">
        <v>3332</v>
      </c>
      <c r="E458" s="152" t="s">
        <v>4897</v>
      </c>
      <c r="F458" s="179">
        <v>1244</v>
      </c>
    </row>
    <row r="459" spans="1:6" x14ac:dyDescent="0.25">
      <c r="A459" s="178">
        <v>21871</v>
      </c>
      <c r="B459" s="152" t="s">
        <v>1427</v>
      </c>
      <c r="C459" s="152" t="s">
        <v>4521</v>
      </c>
      <c r="D459" s="152" t="s">
        <v>3332</v>
      </c>
      <c r="E459" s="152" t="s">
        <v>5108</v>
      </c>
      <c r="F459" s="179">
        <v>827</v>
      </c>
    </row>
    <row r="460" spans="1:6" x14ac:dyDescent="0.25">
      <c r="A460" s="178">
        <v>22562</v>
      </c>
      <c r="B460" s="152" t="s">
        <v>1596</v>
      </c>
      <c r="C460" s="152" t="s">
        <v>4849</v>
      </c>
      <c r="D460" s="152" t="s">
        <v>3332</v>
      </c>
      <c r="E460" s="152" t="s">
        <v>4850</v>
      </c>
      <c r="F460" s="179">
        <v>9791</v>
      </c>
    </row>
    <row r="461" spans="1:6" x14ac:dyDescent="0.25">
      <c r="A461" s="178">
        <v>2658</v>
      </c>
      <c r="B461" s="152" t="s">
        <v>5068</v>
      </c>
      <c r="C461" s="152" t="s">
        <v>4605</v>
      </c>
      <c r="D461" s="152" t="s">
        <v>3332</v>
      </c>
      <c r="E461" s="152" t="s">
        <v>4606</v>
      </c>
      <c r="F461" s="179">
        <v>95974</v>
      </c>
    </row>
    <row r="462" spans="1:6" x14ac:dyDescent="0.25">
      <c r="A462" s="178">
        <v>2242</v>
      </c>
      <c r="B462" s="152" t="s">
        <v>538</v>
      </c>
      <c r="C462" s="152" t="s">
        <v>4800</v>
      </c>
      <c r="D462" s="152" t="s">
        <v>3332</v>
      </c>
      <c r="E462" s="152" t="s">
        <v>4801</v>
      </c>
      <c r="F462" s="179">
        <v>8487</v>
      </c>
    </row>
    <row r="463" spans="1:6" x14ac:dyDescent="0.25">
      <c r="A463" s="178">
        <v>20644</v>
      </c>
      <c r="B463" s="152" t="s">
        <v>1113</v>
      </c>
      <c r="C463" s="152" t="s">
        <v>4825</v>
      </c>
      <c r="D463" s="152" t="s">
        <v>3332</v>
      </c>
      <c r="E463" s="152" t="s">
        <v>4826</v>
      </c>
      <c r="F463" s="179">
        <v>1746.6</v>
      </c>
    </row>
    <row r="464" spans="1:6" x14ac:dyDescent="0.25">
      <c r="A464" s="178">
        <v>22909</v>
      </c>
      <c r="B464" s="152" t="s">
        <v>1682</v>
      </c>
      <c r="C464" s="152" t="s">
        <v>4856</v>
      </c>
      <c r="D464" s="152" t="s">
        <v>3332</v>
      </c>
      <c r="E464" s="152" t="s">
        <v>4857</v>
      </c>
      <c r="F464" s="179">
        <v>1253</v>
      </c>
    </row>
    <row r="465" spans="1:6" x14ac:dyDescent="0.25">
      <c r="A465" s="178">
        <v>22256</v>
      </c>
      <c r="B465" s="152" t="s">
        <v>1496</v>
      </c>
      <c r="C465" s="152" t="s">
        <v>4898</v>
      </c>
      <c r="D465" s="152" t="s">
        <v>3332</v>
      </c>
      <c r="E465" s="152" t="s">
        <v>4899</v>
      </c>
      <c r="F465" s="179">
        <v>1077</v>
      </c>
    </row>
    <row r="466" spans="1:6" x14ac:dyDescent="0.25">
      <c r="A466" s="178">
        <v>48244</v>
      </c>
      <c r="B466" s="152" t="s">
        <v>2667</v>
      </c>
      <c r="C466" s="152" t="s">
        <v>4900</v>
      </c>
      <c r="D466" s="152" t="s">
        <v>3332</v>
      </c>
      <c r="E466" s="152" t="s">
        <v>4901</v>
      </c>
      <c r="F466" s="179">
        <f>10398+380</f>
        <v>10778</v>
      </c>
    </row>
    <row r="467" spans="1:6" x14ac:dyDescent="0.25">
      <c r="A467" s="178">
        <v>22256</v>
      </c>
      <c r="B467" s="152" t="s">
        <v>1496</v>
      </c>
      <c r="C467" s="152" t="s">
        <v>4902</v>
      </c>
      <c r="D467" s="152" t="s">
        <v>3332</v>
      </c>
      <c r="E467" s="152" t="s">
        <v>4903</v>
      </c>
      <c r="F467" s="179">
        <v>1522</v>
      </c>
    </row>
    <row r="468" spans="1:6" x14ac:dyDescent="0.25">
      <c r="A468" s="178">
        <v>22256</v>
      </c>
      <c r="B468" s="152" t="s">
        <v>1496</v>
      </c>
      <c r="C468" s="152" t="s">
        <v>4904</v>
      </c>
      <c r="D468" s="152" t="s">
        <v>3332</v>
      </c>
      <c r="E468" s="152" t="s">
        <v>4905</v>
      </c>
      <c r="F468" s="179">
        <v>2823</v>
      </c>
    </row>
    <row r="469" spans="1:6" x14ac:dyDescent="0.25">
      <c r="A469" s="178">
        <v>24852</v>
      </c>
      <c r="B469" s="152" t="s">
        <v>5128</v>
      </c>
      <c r="C469" s="152" t="s">
        <v>4253</v>
      </c>
      <c r="D469" s="152" t="s">
        <v>3332</v>
      </c>
      <c r="E469" s="152" t="s">
        <v>4254</v>
      </c>
      <c r="F469" s="179">
        <v>1839.5</v>
      </c>
    </row>
    <row r="470" spans="1:6" x14ac:dyDescent="0.25">
      <c r="A470" s="178">
        <v>20028</v>
      </c>
      <c r="B470" s="152" t="s">
        <v>5351</v>
      </c>
      <c r="C470" s="152" t="s">
        <v>4666</v>
      </c>
      <c r="D470" s="152" t="s">
        <v>3332</v>
      </c>
      <c r="E470" s="152" t="s">
        <v>3503</v>
      </c>
      <c r="F470" s="179">
        <v>2</v>
      </c>
    </row>
    <row r="471" spans="1:6" x14ac:dyDescent="0.25">
      <c r="A471" s="178">
        <v>666</v>
      </c>
      <c r="B471" s="152" t="s">
        <v>212</v>
      </c>
      <c r="C471" s="152" t="s">
        <v>4442</v>
      </c>
      <c r="D471" s="152" t="s">
        <v>3332</v>
      </c>
      <c r="E471" s="152" t="s">
        <v>4443</v>
      </c>
      <c r="F471" s="179">
        <v>3052</v>
      </c>
    </row>
    <row r="472" spans="1:6" x14ac:dyDescent="0.25">
      <c r="A472" s="178">
        <v>2484</v>
      </c>
      <c r="B472" s="152" t="s">
        <v>598</v>
      </c>
      <c r="C472" s="152" t="s">
        <v>4807</v>
      </c>
      <c r="D472" s="152" t="s">
        <v>3332</v>
      </c>
      <c r="E472" s="152" t="s">
        <v>4808</v>
      </c>
      <c r="F472" s="179">
        <v>1262</v>
      </c>
    </row>
    <row r="473" spans="1:6" x14ac:dyDescent="0.25">
      <c r="A473" s="178">
        <v>22256</v>
      </c>
      <c r="B473" s="152" t="s">
        <v>1496</v>
      </c>
      <c r="C473" s="152" t="s">
        <v>5150</v>
      </c>
      <c r="D473" s="152" t="s">
        <v>3332</v>
      </c>
      <c r="E473" s="152" t="s">
        <v>4906</v>
      </c>
      <c r="F473" s="179">
        <v>603</v>
      </c>
    </row>
    <row r="474" spans="1:6" x14ac:dyDescent="0.25">
      <c r="A474" s="178">
        <v>46476</v>
      </c>
      <c r="B474" s="152" t="s">
        <v>2652</v>
      </c>
      <c r="C474" s="152" t="s">
        <v>4889</v>
      </c>
      <c r="D474" s="152" t="s">
        <v>3332</v>
      </c>
      <c r="E474" s="152" t="s">
        <v>4890</v>
      </c>
      <c r="F474" s="179">
        <v>3653</v>
      </c>
    </row>
    <row r="475" spans="1:6" x14ac:dyDescent="0.25">
      <c r="A475" s="178">
        <v>26169</v>
      </c>
      <c r="B475" s="152" t="s">
        <v>2330</v>
      </c>
      <c r="C475" s="152" t="s">
        <v>4863</v>
      </c>
      <c r="D475" s="152" t="s">
        <v>2827</v>
      </c>
      <c r="E475" s="152" t="s">
        <v>4864</v>
      </c>
      <c r="F475" s="179">
        <v>3975</v>
      </c>
    </row>
    <row r="476" spans="1:6" x14ac:dyDescent="0.25">
      <c r="A476" s="178">
        <v>1908</v>
      </c>
      <c r="B476" s="152" t="s">
        <v>481</v>
      </c>
      <c r="C476" s="152" t="s">
        <v>3204</v>
      </c>
      <c r="D476" s="152" t="s">
        <v>2827</v>
      </c>
      <c r="E476" s="152" t="s">
        <v>3205</v>
      </c>
      <c r="F476" s="179">
        <v>444.33333333333331</v>
      </c>
    </row>
    <row r="477" spans="1:6" x14ac:dyDescent="0.25">
      <c r="A477" s="178">
        <v>23098</v>
      </c>
      <c r="B477" s="152" t="s">
        <v>1746</v>
      </c>
      <c r="C477" s="152" t="s">
        <v>4284</v>
      </c>
      <c r="D477" s="152" t="s">
        <v>2827</v>
      </c>
      <c r="E477" s="152" t="s">
        <v>4285</v>
      </c>
      <c r="F477" s="179">
        <v>3246</v>
      </c>
    </row>
    <row r="478" spans="1:6" x14ac:dyDescent="0.25">
      <c r="A478" s="178">
        <v>1004</v>
      </c>
      <c r="B478" s="152" t="s">
        <v>316</v>
      </c>
      <c r="C478" s="152" t="s">
        <v>3086</v>
      </c>
      <c r="D478" s="152" t="s">
        <v>2827</v>
      </c>
      <c r="E478" s="152" t="s">
        <v>3087</v>
      </c>
      <c r="F478" s="179">
        <v>441</v>
      </c>
    </row>
    <row r="479" spans="1:6" x14ac:dyDescent="0.25">
      <c r="A479" s="178">
        <v>23491</v>
      </c>
      <c r="B479" s="152" t="s">
        <v>1869</v>
      </c>
      <c r="C479" s="152" t="s">
        <v>4021</v>
      </c>
      <c r="D479" s="152" t="s">
        <v>2827</v>
      </c>
      <c r="E479" s="152" t="s">
        <v>4022</v>
      </c>
      <c r="F479" s="179">
        <v>1877.3333333333333</v>
      </c>
    </row>
    <row r="480" spans="1:6" x14ac:dyDescent="0.25">
      <c r="A480" s="178">
        <v>1277</v>
      </c>
      <c r="B480" s="152" t="s">
        <v>374</v>
      </c>
      <c r="C480" s="152" t="s">
        <v>4342</v>
      </c>
      <c r="D480" s="152" t="s">
        <v>2827</v>
      </c>
      <c r="E480" s="152" t="s">
        <v>4343</v>
      </c>
      <c r="F480" s="179">
        <v>1498.5833333333333</v>
      </c>
    </row>
    <row r="481" spans="1:6" x14ac:dyDescent="0.25">
      <c r="A481" s="178">
        <v>28533</v>
      </c>
      <c r="B481" s="152" t="s">
        <v>2471</v>
      </c>
      <c r="C481" s="152" t="s">
        <v>4195</v>
      </c>
      <c r="D481" s="152" t="s">
        <v>2827</v>
      </c>
      <c r="E481" s="152" t="s">
        <v>4196</v>
      </c>
      <c r="F481" s="179">
        <v>545</v>
      </c>
    </row>
    <row r="482" spans="1:6" x14ac:dyDescent="0.25">
      <c r="A482" s="178">
        <v>2602</v>
      </c>
      <c r="B482" s="152" t="s">
        <v>643</v>
      </c>
      <c r="C482" s="152" t="s">
        <v>3324</v>
      </c>
      <c r="D482" s="152" t="s">
        <v>2827</v>
      </c>
      <c r="E482" s="152" t="s">
        <v>3325</v>
      </c>
      <c r="F482" s="179">
        <v>201</v>
      </c>
    </row>
    <row r="483" spans="1:6" x14ac:dyDescent="0.25">
      <c r="A483" s="178">
        <v>988</v>
      </c>
      <c r="B483" s="152" t="s">
        <v>311</v>
      </c>
      <c r="C483" s="152" t="s">
        <v>3076</v>
      </c>
      <c r="D483" s="152" t="s">
        <v>2827</v>
      </c>
      <c r="E483" s="152" t="s">
        <v>3077</v>
      </c>
      <c r="F483" s="179">
        <v>1949.3176470588235</v>
      </c>
    </row>
    <row r="484" spans="1:6" x14ac:dyDescent="0.25">
      <c r="A484" s="178">
        <v>686</v>
      </c>
      <c r="B484" s="152" t="s">
        <v>221</v>
      </c>
      <c r="C484" s="152" t="s">
        <v>2974</v>
      </c>
      <c r="D484" s="152" t="s">
        <v>2827</v>
      </c>
      <c r="E484" s="152" t="s">
        <v>2975</v>
      </c>
      <c r="F484" s="179">
        <v>261</v>
      </c>
    </row>
    <row r="485" spans="1:6" x14ac:dyDescent="0.25">
      <c r="A485" s="178">
        <v>897</v>
      </c>
      <c r="B485" s="152" t="s">
        <v>288</v>
      </c>
      <c r="C485" s="152" t="s">
        <v>3063</v>
      </c>
      <c r="D485" s="152" t="s">
        <v>2827</v>
      </c>
      <c r="E485" s="152" t="s">
        <v>3064</v>
      </c>
      <c r="F485" s="179">
        <v>1279</v>
      </c>
    </row>
    <row r="486" spans="1:6" x14ac:dyDescent="0.25">
      <c r="A486" s="178">
        <v>2202</v>
      </c>
      <c r="B486" s="152" t="s">
        <v>528</v>
      </c>
      <c r="C486" s="152" t="s">
        <v>3234</v>
      </c>
      <c r="D486" s="152" t="s">
        <v>2827</v>
      </c>
      <c r="E486" s="152" t="s">
        <v>3235</v>
      </c>
      <c r="F486" s="179">
        <v>25627</v>
      </c>
    </row>
    <row r="487" spans="1:6" x14ac:dyDescent="0.25">
      <c r="A487" s="178">
        <v>710</v>
      </c>
      <c r="B487" s="152" t="s">
        <v>5023</v>
      </c>
      <c r="C487" s="152" t="s">
        <v>2984</v>
      </c>
      <c r="D487" s="152" t="s">
        <v>2827</v>
      </c>
      <c r="E487" s="152" t="s">
        <v>2985</v>
      </c>
      <c r="F487" s="179">
        <v>502</v>
      </c>
    </row>
    <row r="488" spans="1:6" x14ac:dyDescent="0.25">
      <c r="A488" s="178">
        <v>22500</v>
      </c>
      <c r="B488" s="152" t="s">
        <v>1571</v>
      </c>
      <c r="C488" s="152" t="s">
        <v>3790</v>
      </c>
      <c r="D488" s="152" t="s">
        <v>2827</v>
      </c>
      <c r="E488" s="152" t="s">
        <v>3791</v>
      </c>
      <c r="F488" s="179">
        <v>1834.8333333333333</v>
      </c>
    </row>
    <row r="489" spans="1:6" x14ac:dyDescent="0.25">
      <c r="A489" s="178">
        <v>1684</v>
      </c>
      <c r="B489" s="152" t="s">
        <v>447</v>
      </c>
      <c r="C489" s="152" t="s">
        <v>3190</v>
      </c>
      <c r="D489" s="152" t="s">
        <v>2827</v>
      </c>
      <c r="E489" s="152" t="s">
        <v>3191</v>
      </c>
      <c r="F489" s="179">
        <v>743.91666666666663</v>
      </c>
    </row>
    <row r="490" spans="1:6" x14ac:dyDescent="0.25">
      <c r="A490" s="178">
        <v>400</v>
      </c>
      <c r="B490" s="152" t="s">
        <v>162</v>
      </c>
      <c r="C490" s="152" t="s">
        <v>2907</v>
      </c>
      <c r="D490" s="152" t="s">
        <v>2827</v>
      </c>
      <c r="E490" s="152" t="s">
        <v>2908</v>
      </c>
      <c r="F490" s="179">
        <v>397</v>
      </c>
    </row>
    <row r="491" spans="1:6" x14ac:dyDescent="0.25">
      <c r="A491" s="178">
        <v>166</v>
      </c>
      <c r="B491" s="152" t="s">
        <v>87</v>
      </c>
      <c r="C491" s="152" t="s">
        <v>2826</v>
      </c>
      <c r="D491" s="152" t="s">
        <v>2827</v>
      </c>
      <c r="E491" s="152" t="s">
        <v>2828</v>
      </c>
      <c r="F491" s="179">
        <v>35820</v>
      </c>
    </row>
    <row r="492" spans="1:6" x14ac:dyDescent="0.25">
      <c r="A492" s="178">
        <v>167</v>
      </c>
      <c r="B492" s="152" t="s">
        <v>88</v>
      </c>
      <c r="C492" s="152" t="s">
        <v>2829</v>
      </c>
      <c r="D492" s="152" t="s">
        <v>2827</v>
      </c>
      <c r="E492" s="152" t="s">
        <v>2830</v>
      </c>
      <c r="F492" s="179">
        <v>769.91666666666663</v>
      </c>
    </row>
    <row r="493" spans="1:6" x14ac:dyDescent="0.25">
      <c r="A493" s="178">
        <v>169</v>
      </c>
      <c r="B493" s="152" t="s">
        <v>90</v>
      </c>
      <c r="C493" s="152" t="s">
        <v>2831</v>
      </c>
      <c r="D493" s="152" t="s">
        <v>2827</v>
      </c>
      <c r="E493" s="152" t="s">
        <v>2832</v>
      </c>
      <c r="F493" s="179">
        <v>1490.8333333333333</v>
      </c>
    </row>
    <row r="494" spans="1:6" x14ac:dyDescent="0.25">
      <c r="A494" s="178">
        <v>1228</v>
      </c>
      <c r="B494" s="152" t="s">
        <v>361</v>
      </c>
      <c r="C494" s="152" t="s">
        <v>3126</v>
      </c>
      <c r="D494" s="152" t="s">
        <v>2827</v>
      </c>
      <c r="E494" s="152" t="s">
        <v>3127</v>
      </c>
      <c r="F494" s="179">
        <v>3000.3333333333335</v>
      </c>
    </row>
    <row r="495" spans="1:6" x14ac:dyDescent="0.25">
      <c r="A495" s="178">
        <v>782</v>
      </c>
      <c r="B495" s="152" t="s">
        <v>253</v>
      </c>
      <c r="C495" s="152" t="s">
        <v>3017</v>
      </c>
      <c r="D495" s="152" t="s">
        <v>2827</v>
      </c>
      <c r="E495" s="152" t="s">
        <v>3018</v>
      </c>
      <c r="F495" s="179">
        <v>2696</v>
      </c>
    </row>
    <row r="496" spans="1:6" x14ac:dyDescent="0.25">
      <c r="A496" s="178">
        <v>21525</v>
      </c>
      <c r="B496" s="152" t="s">
        <v>1342</v>
      </c>
      <c r="C496" s="152" t="s">
        <v>3694</v>
      </c>
      <c r="D496" s="152" t="s">
        <v>2827</v>
      </c>
      <c r="E496" s="152" t="s">
        <v>3695</v>
      </c>
      <c r="F496" s="179">
        <v>6500.1111111111113</v>
      </c>
    </row>
    <row r="497" spans="1:6" x14ac:dyDescent="0.25">
      <c r="A497" s="178">
        <v>21759</v>
      </c>
      <c r="B497" s="152" t="s">
        <v>1403</v>
      </c>
      <c r="C497" s="152" t="s">
        <v>3694</v>
      </c>
      <c r="D497" s="152" t="s">
        <v>2827</v>
      </c>
      <c r="E497" s="152" t="s">
        <v>3695</v>
      </c>
      <c r="F497" s="179">
        <v>1048.4166666666667</v>
      </c>
    </row>
    <row r="498" spans="1:6" x14ac:dyDescent="0.25">
      <c r="A498" s="178">
        <v>22636</v>
      </c>
      <c r="B498" s="152" t="s">
        <v>1615</v>
      </c>
      <c r="C498" s="152" t="s">
        <v>3694</v>
      </c>
      <c r="D498" s="152" t="s">
        <v>2827</v>
      </c>
      <c r="E498" s="152" t="s">
        <v>3695</v>
      </c>
      <c r="F498" s="179">
        <v>184.76190476190476</v>
      </c>
    </row>
    <row r="499" spans="1:6" x14ac:dyDescent="0.25">
      <c r="A499" s="178">
        <v>26106</v>
      </c>
      <c r="B499" s="152" t="s">
        <v>5131</v>
      </c>
      <c r="C499" s="152" t="s">
        <v>4124</v>
      </c>
      <c r="D499" s="152" t="s">
        <v>2827</v>
      </c>
      <c r="E499" s="152" t="s">
        <v>4125</v>
      </c>
      <c r="F499" s="179">
        <v>434</v>
      </c>
    </row>
    <row r="500" spans="1:6" x14ac:dyDescent="0.25">
      <c r="A500" s="178">
        <v>170</v>
      </c>
      <c r="B500" s="152" t="s">
        <v>5004</v>
      </c>
      <c r="C500" s="152" t="s">
        <v>2833</v>
      </c>
      <c r="D500" s="152" t="s">
        <v>2827</v>
      </c>
      <c r="E500" s="152" t="s">
        <v>2834</v>
      </c>
      <c r="F500" s="179">
        <v>3992.5402298850577</v>
      </c>
    </row>
    <row r="501" spans="1:6" x14ac:dyDescent="0.25">
      <c r="A501" s="178">
        <v>171</v>
      </c>
      <c r="B501" s="152" t="s">
        <v>92</v>
      </c>
      <c r="C501" s="152" t="s">
        <v>2835</v>
      </c>
      <c r="D501" s="152" t="s">
        <v>2827</v>
      </c>
      <c r="E501" s="152" t="s">
        <v>5005</v>
      </c>
      <c r="F501" s="179">
        <v>192.41666666666666</v>
      </c>
    </row>
    <row r="502" spans="1:6" x14ac:dyDescent="0.25">
      <c r="A502" s="178">
        <v>23075</v>
      </c>
      <c r="B502" s="152" t="s">
        <v>1735</v>
      </c>
      <c r="C502" s="152" t="s">
        <v>3931</v>
      </c>
      <c r="D502" s="152" t="s">
        <v>2827</v>
      </c>
      <c r="E502" s="152" t="s">
        <v>3932</v>
      </c>
      <c r="F502" s="179">
        <v>53.431372549019606</v>
      </c>
    </row>
    <row r="503" spans="1:6" x14ac:dyDescent="0.25">
      <c r="A503" s="178">
        <v>677</v>
      </c>
      <c r="B503" s="152" t="s">
        <v>216</v>
      </c>
      <c r="C503" s="152" t="s">
        <v>3239</v>
      </c>
      <c r="D503" s="152" t="s">
        <v>2827</v>
      </c>
      <c r="E503" s="152" t="s">
        <v>3240</v>
      </c>
      <c r="F503" s="179">
        <v>24529</v>
      </c>
    </row>
    <row r="504" spans="1:6" x14ac:dyDescent="0.25">
      <c r="A504" s="178">
        <v>2239</v>
      </c>
      <c r="B504" s="152" t="s">
        <v>536</v>
      </c>
      <c r="C504" s="152" t="s">
        <v>3239</v>
      </c>
      <c r="D504" s="152" t="s">
        <v>2827</v>
      </c>
      <c r="E504" s="152" t="s">
        <v>3240</v>
      </c>
      <c r="F504" s="179">
        <v>1378.1666666666667</v>
      </c>
    </row>
    <row r="505" spans="1:6" x14ac:dyDescent="0.25">
      <c r="A505" s="178">
        <v>20097</v>
      </c>
      <c r="B505" s="152" t="s">
        <v>948</v>
      </c>
      <c r="C505" s="152" t="s">
        <v>4453</v>
      </c>
      <c r="D505" s="152" t="s">
        <v>2827</v>
      </c>
      <c r="E505" s="152" t="s">
        <v>4454</v>
      </c>
      <c r="F505" s="179">
        <v>1525.3636363636363</v>
      </c>
    </row>
    <row r="506" spans="1:6" x14ac:dyDescent="0.25">
      <c r="A506" s="178">
        <v>174</v>
      </c>
      <c r="B506" s="152" t="s">
        <v>94</v>
      </c>
      <c r="C506" s="152" t="s">
        <v>2837</v>
      </c>
      <c r="D506" s="152" t="s">
        <v>2827</v>
      </c>
      <c r="E506" s="152" t="s">
        <v>2838</v>
      </c>
      <c r="F506" s="179">
        <v>455.69354838709677</v>
      </c>
    </row>
    <row r="507" spans="1:6" x14ac:dyDescent="0.25">
      <c r="A507" s="178">
        <v>175</v>
      </c>
      <c r="B507" s="152" t="s">
        <v>96</v>
      </c>
      <c r="C507" s="152" t="s">
        <v>2839</v>
      </c>
      <c r="D507" s="152" t="s">
        <v>2827</v>
      </c>
      <c r="E507" s="152" t="s">
        <v>2840</v>
      </c>
      <c r="F507" s="179">
        <v>26590.252747252747</v>
      </c>
    </row>
    <row r="508" spans="1:6" x14ac:dyDescent="0.25">
      <c r="A508" s="178">
        <v>21759</v>
      </c>
      <c r="B508" s="152" t="s">
        <v>1403</v>
      </c>
      <c r="C508" s="152" t="s">
        <v>2839</v>
      </c>
      <c r="D508" s="152" t="s">
        <v>2827</v>
      </c>
      <c r="E508" s="152" t="s">
        <v>2840</v>
      </c>
      <c r="F508" s="179">
        <v>288.58333333333331</v>
      </c>
    </row>
    <row r="509" spans="1:6" x14ac:dyDescent="0.25">
      <c r="A509" s="178">
        <v>2756</v>
      </c>
      <c r="B509" s="152" t="s">
        <v>5069</v>
      </c>
      <c r="C509" s="152" t="s">
        <v>3356</v>
      </c>
      <c r="D509" s="152" t="s">
        <v>2827</v>
      </c>
      <c r="E509" s="152" t="s">
        <v>3357</v>
      </c>
      <c r="F509" s="179">
        <v>281.5</v>
      </c>
    </row>
    <row r="510" spans="1:6" x14ac:dyDescent="0.25">
      <c r="A510" s="178">
        <v>403</v>
      </c>
      <c r="B510" s="152" t="s">
        <v>163</v>
      </c>
      <c r="C510" s="152" t="s">
        <v>2909</v>
      </c>
      <c r="D510" s="152" t="s">
        <v>2827</v>
      </c>
      <c r="E510" s="152" t="s">
        <v>2910</v>
      </c>
      <c r="F510" s="179">
        <v>46825.416666666664</v>
      </c>
    </row>
    <row r="511" spans="1:6" x14ac:dyDescent="0.25">
      <c r="A511" s="178">
        <v>661</v>
      </c>
      <c r="B511" s="152" t="s">
        <v>210</v>
      </c>
      <c r="C511" s="152" t="s">
        <v>2964</v>
      </c>
      <c r="D511" s="152" t="s">
        <v>2827</v>
      </c>
      <c r="E511" s="152" t="s">
        <v>2965</v>
      </c>
      <c r="F511" s="179">
        <v>627</v>
      </c>
    </row>
    <row r="512" spans="1:6" x14ac:dyDescent="0.25">
      <c r="A512" s="178">
        <v>20739</v>
      </c>
      <c r="B512" s="152" t="s">
        <v>1148</v>
      </c>
      <c r="C512" s="152" t="s">
        <v>4264</v>
      </c>
      <c r="D512" s="152" t="s">
        <v>2827</v>
      </c>
      <c r="E512" s="152" t="s">
        <v>4265</v>
      </c>
      <c r="F512" s="179">
        <v>3588.8333333333335</v>
      </c>
    </row>
    <row r="513" spans="1:6" x14ac:dyDescent="0.25">
      <c r="A513" s="178">
        <v>1029</v>
      </c>
      <c r="B513" s="152" t="s">
        <v>322</v>
      </c>
      <c r="C513" s="152" t="s">
        <v>3699</v>
      </c>
      <c r="D513" s="152" t="s">
        <v>2827</v>
      </c>
      <c r="E513" s="152" t="s">
        <v>3700</v>
      </c>
      <c r="F513" s="179">
        <v>1303</v>
      </c>
    </row>
    <row r="514" spans="1:6" x14ac:dyDescent="0.25">
      <c r="A514" s="178">
        <v>1029</v>
      </c>
      <c r="B514" s="152" t="s">
        <v>322</v>
      </c>
      <c r="C514" s="152" t="s">
        <v>3092</v>
      </c>
      <c r="D514" s="152" t="s">
        <v>2827</v>
      </c>
      <c r="E514" s="152" t="s">
        <v>3093</v>
      </c>
      <c r="F514" s="179">
        <v>265.8</v>
      </c>
    </row>
    <row r="515" spans="1:6" x14ac:dyDescent="0.25">
      <c r="A515" s="178">
        <v>178</v>
      </c>
      <c r="B515" s="152" t="s">
        <v>98</v>
      </c>
      <c r="C515" s="152" t="s">
        <v>4745</v>
      </c>
      <c r="D515" s="152" t="s">
        <v>2827</v>
      </c>
      <c r="E515" s="152" t="s">
        <v>4746</v>
      </c>
      <c r="F515" s="179">
        <v>36624.25</v>
      </c>
    </row>
    <row r="516" spans="1:6" x14ac:dyDescent="0.25">
      <c r="A516" s="178">
        <v>20487</v>
      </c>
      <c r="B516" s="152" t="s">
        <v>1049</v>
      </c>
      <c r="C516" s="152" t="s">
        <v>4347</v>
      </c>
      <c r="D516" s="152" t="s">
        <v>2827</v>
      </c>
      <c r="E516" s="152" t="s">
        <v>2865</v>
      </c>
      <c r="F516" s="179">
        <v>529.10869565217388</v>
      </c>
    </row>
    <row r="517" spans="1:6" x14ac:dyDescent="0.25">
      <c r="A517" s="178">
        <v>688</v>
      </c>
      <c r="B517" s="152" t="s">
        <v>222</v>
      </c>
      <c r="C517" s="152" t="s">
        <v>2976</v>
      </c>
      <c r="D517" s="152" t="s">
        <v>2827</v>
      </c>
      <c r="E517" s="152" t="s">
        <v>2977</v>
      </c>
      <c r="F517" s="179">
        <v>1434.0740740740741</v>
      </c>
    </row>
    <row r="518" spans="1:6" x14ac:dyDescent="0.25">
      <c r="A518" s="178">
        <v>25515</v>
      </c>
      <c r="B518" s="152" t="s">
        <v>2220</v>
      </c>
      <c r="C518" s="152" t="s">
        <v>4083</v>
      </c>
      <c r="D518" s="152" t="s">
        <v>2827</v>
      </c>
      <c r="E518" s="152" t="s">
        <v>4084</v>
      </c>
      <c r="F518" s="179">
        <v>6580.833333333333</v>
      </c>
    </row>
    <row r="519" spans="1:6" x14ac:dyDescent="0.25">
      <c r="A519" s="178">
        <v>25165</v>
      </c>
      <c r="B519" s="152" t="s">
        <v>2199</v>
      </c>
      <c r="C519" s="152" t="s">
        <v>4079</v>
      </c>
      <c r="D519" s="152" t="s">
        <v>2827</v>
      </c>
      <c r="E519" s="152" t="s">
        <v>4080</v>
      </c>
      <c r="F519" s="179">
        <v>1984.5833333333333</v>
      </c>
    </row>
    <row r="520" spans="1:6" x14ac:dyDescent="0.25">
      <c r="A520" s="178">
        <v>180</v>
      </c>
      <c r="B520" s="152" t="s">
        <v>99</v>
      </c>
      <c r="C520" s="152" t="s">
        <v>2841</v>
      </c>
      <c r="D520" s="152" t="s">
        <v>2827</v>
      </c>
      <c r="E520" s="152" t="s">
        <v>2842</v>
      </c>
      <c r="F520" s="179">
        <v>443.25</v>
      </c>
    </row>
    <row r="521" spans="1:6" x14ac:dyDescent="0.25">
      <c r="A521" s="178">
        <v>25541</v>
      </c>
      <c r="B521" s="152" t="s">
        <v>2230</v>
      </c>
      <c r="C521" s="152" t="s">
        <v>4091</v>
      </c>
      <c r="D521" s="152" t="s">
        <v>2827</v>
      </c>
      <c r="E521" s="152" t="s">
        <v>4092</v>
      </c>
      <c r="F521" s="179">
        <v>774.8117647058823</v>
      </c>
    </row>
    <row r="522" spans="1:6" x14ac:dyDescent="0.25">
      <c r="A522" s="178">
        <v>20263</v>
      </c>
      <c r="B522" s="152" t="s">
        <v>990</v>
      </c>
      <c r="C522" s="152" t="s">
        <v>3533</v>
      </c>
      <c r="D522" s="152" t="s">
        <v>2827</v>
      </c>
      <c r="E522" s="152" t="s">
        <v>3534</v>
      </c>
      <c r="F522" s="179">
        <v>367.73170731707319</v>
      </c>
    </row>
    <row r="523" spans="1:6" x14ac:dyDescent="0.25">
      <c r="A523" s="178">
        <v>1009</v>
      </c>
      <c r="B523" s="152" t="s">
        <v>5032</v>
      </c>
      <c r="C523" s="152" t="s">
        <v>3088</v>
      </c>
      <c r="D523" s="152" t="s">
        <v>2827</v>
      </c>
      <c r="E523" s="152" t="s">
        <v>3089</v>
      </c>
      <c r="F523" s="179">
        <v>209.66666666666666</v>
      </c>
    </row>
    <row r="524" spans="1:6" x14ac:dyDescent="0.25">
      <c r="A524" s="178">
        <v>181</v>
      </c>
      <c r="B524" s="152" t="s">
        <v>100</v>
      </c>
      <c r="C524" s="152" t="s">
        <v>2843</v>
      </c>
      <c r="D524" s="152" t="s">
        <v>2827</v>
      </c>
      <c r="E524" s="152" t="s">
        <v>2844</v>
      </c>
      <c r="F524" s="179">
        <v>317.60000000000002</v>
      </c>
    </row>
    <row r="525" spans="1:6" x14ac:dyDescent="0.25">
      <c r="A525" s="178">
        <v>20799</v>
      </c>
      <c r="B525" s="152" t="s">
        <v>1164</v>
      </c>
      <c r="C525" s="152" t="s">
        <v>3642</v>
      </c>
      <c r="D525" s="152" t="s">
        <v>2827</v>
      </c>
      <c r="E525" s="152" t="s">
        <v>3643</v>
      </c>
      <c r="F525" s="179">
        <v>317.25</v>
      </c>
    </row>
    <row r="526" spans="1:6" x14ac:dyDescent="0.25">
      <c r="A526" s="178">
        <v>1321</v>
      </c>
      <c r="B526" s="152" t="s">
        <v>5039</v>
      </c>
      <c r="C526" s="152" t="s">
        <v>3138</v>
      </c>
      <c r="D526" s="152" t="s">
        <v>2827</v>
      </c>
      <c r="E526" s="152" t="s">
        <v>3139</v>
      </c>
      <c r="F526" s="179">
        <v>318.66666666666669</v>
      </c>
    </row>
    <row r="527" spans="1:6" x14ac:dyDescent="0.25">
      <c r="A527" s="178">
        <v>814</v>
      </c>
      <c r="B527" s="152" t="s">
        <v>263</v>
      </c>
      <c r="C527" s="152" t="s">
        <v>3031</v>
      </c>
      <c r="D527" s="152" t="s">
        <v>2827</v>
      </c>
      <c r="E527" s="152" t="s">
        <v>3032</v>
      </c>
      <c r="F527" s="179">
        <v>4983</v>
      </c>
    </row>
    <row r="528" spans="1:6" x14ac:dyDescent="0.25">
      <c r="A528" s="178">
        <v>23098</v>
      </c>
      <c r="B528" s="152" t="s">
        <v>1746</v>
      </c>
      <c r="C528" s="152" t="s">
        <v>3941</v>
      </c>
      <c r="D528" s="152" t="s">
        <v>2827</v>
      </c>
      <c r="E528" s="152" t="s">
        <v>3942</v>
      </c>
      <c r="F528" s="179">
        <v>6886</v>
      </c>
    </row>
    <row r="529" spans="1:6" x14ac:dyDescent="0.25">
      <c r="A529" s="178">
        <v>2730</v>
      </c>
      <c r="B529" s="152" t="s">
        <v>683</v>
      </c>
      <c r="C529" s="152" t="s">
        <v>3354</v>
      </c>
      <c r="D529" s="152" t="s">
        <v>2827</v>
      </c>
      <c r="E529" s="152" t="s">
        <v>3355</v>
      </c>
      <c r="F529" s="179">
        <v>1592.8333333333333</v>
      </c>
    </row>
    <row r="530" spans="1:6" x14ac:dyDescent="0.25">
      <c r="A530" s="178">
        <v>663</v>
      </c>
      <c r="B530" s="152" t="s">
        <v>211</v>
      </c>
      <c r="C530" s="152" t="s">
        <v>2966</v>
      </c>
      <c r="D530" s="152" t="s">
        <v>2827</v>
      </c>
      <c r="E530" s="152" t="s">
        <v>5021</v>
      </c>
      <c r="F530" s="179">
        <v>347.75</v>
      </c>
    </row>
    <row r="531" spans="1:6" x14ac:dyDescent="0.25">
      <c r="A531" s="178">
        <v>679</v>
      </c>
      <c r="B531" s="152" t="s">
        <v>218</v>
      </c>
      <c r="C531" s="152" t="s">
        <v>2972</v>
      </c>
      <c r="D531" s="152" t="s">
        <v>2827</v>
      </c>
      <c r="E531" s="152" t="s">
        <v>2973</v>
      </c>
      <c r="F531" s="179">
        <v>3358</v>
      </c>
    </row>
    <row r="532" spans="1:6" x14ac:dyDescent="0.25">
      <c r="A532" s="178">
        <v>184</v>
      </c>
      <c r="B532" s="152" t="s">
        <v>101</v>
      </c>
      <c r="C532" s="152" t="s">
        <v>2845</v>
      </c>
      <c r="D532" s="152" t="s">
        <v>2827</v>
      </c>
      <c r="E532" s="152" t="s">
        <v>2846</v>
      </c>
      <c r="F532" s="179">
        <v>771.33333333333337</v>
      </c>
    </row>
    <row r="533" spans="1:6" x14ac:dyDescent="0.25">
      <c r="A533" s="178">
        <v>1528</v>
      </c>
      <c r="B533" s="152" t="s">
        <v>433</v>
      </c>
      <c r="C533" s="152" t="s">
        <v>3177</v>
      </c>
      <c r="D533" s="152" t="s">
        <v>2827</v>
      </c>
      <c r="E533" s="152" t="s">
        <v>3178</v>
      </c>
      <c r="F533" s="179">
        <v>629.33333333333337</v>
      </c>
    </row>
    <row r="534" spans="1:6" x14ac:dyDescent="0.25">
      <c r="A534" s="178">
        <v>185</v>
      </c>
      <c r="B534" s="152" t="s">
        <v>102</v>
      </c>
      <c r="C534" s="152" t="s">
        <v>2847</v>
      </c>
      <c r="D534" s="152" t="s">
        <v>2827</v>
      </c>
      <c r="E534" s="152" t="s">
        <v>2848</v>
      </c>
      <c r="F534" s="179">
        <v>30447</v>
      </c>
    </row>
    <row r="535" spans="1:6" x14ac:dyDescent="0.25">
      <c r="A535" s="178">
        <v>41340</v>
      </c>
      <c r="B535" s="152" t="s">
        <v>2594</v>
      </c>
      <c r="C535" s="152" t="s">
        <v>2847</v>
      </c>
      <c r="D535" s="152" t="s">
        <v>2827</v>
      </c>
      <c r="E535" s="152" t="s">
        <v>2848</v>
      </c>
      <c r="F535" s="179">
        <v>4693.541666666667</v>
      </c>
    </row>
    <row r="536" spans="1:6" x14ac:dyDescent="0.25">
      <c r="A536" s="178">
        <v>1198</v>
      </c>
      <c r="B536" s="152" t="s">
        <v>5036</v>
      </c>
      <c r="C536" s="152" t="s">
        <v>3118</v>
      </c>
      <c r="D536" s="152" t="s">
        <v>2827</v>
      </c>
      <c r="E536" s="152" t="s">
        <v>3119</v>
      </c>
      <c r="F536" s="179">
        <v>434</v>
      </c>
    </row>
    <row r="537" spans="1:6" x14ac:dyDescent="0.25">
      <c r="A537" s="178">
        <v>1438</v>
      </c>
      <c r="B537" s="152" t="s">
        <v>5352</v>
      </c>
      <c r="C537" s="152" t="s">
        <v>3167</v>
      </c>
      <c r="D537" s="152" t="s">
        <v>2827</v>
      </c>
      <c r="E537" s="152" t="s">
        <v>3168</v>
      </c>
      <c r="F537" s="179">
        <v>1386</v>
      </c>
    </row>
    <row r="538" spans="1:6" x14ac:dyDescent="0.25">
      <c r="A538" s="178">
        <v>1438</v>
      </c>
      <c r="B538" s="152" t="s">
        <v>415</v>
      </c>
      <c r="C538" s="152" t="s">
        <v>4780</v>
      </c>
      <c r="D538" s="152" t="s">
        <v>2827</v>
      </c>
      <c r="E538" s="152" t="s">
        <v>4781</v>
      </c>
      <c r="F538" s="179">
        <v>34180</v>
      </c>
    </row>
    <row r="539" spans="1:6" x14ac:dyDescent="0.25">
      <c r="A539" s="178">
        <v>1103</v>
      </c>
      <c r="B539" s="152" t="s">
        <v>330</v>
      </c>
      <c r="C539" s="152" t="s">
        <v>3100</v>
      </c>
      <c r="D539" s="152" t="s">
        <v>2827</v>
      </c>
      <c r="E539" s="152" t="s">
        <v>5006</v>
      </c>
      <c r="F539" s="179">
        <v>1342.3148148148148</v>
      </c>
    </row>
    <row r="540" spans="1:6" x14ac:dyDescent="0.25">
      <c r="A540" s="178">
        <v>1970</v>
      </c>
      <c r="B540" s="152" t="s">
        <v>485</v>
      </c>
      <c r="C540" s="152" t="s">
        <v>3206</v>
      </c>
      <c r="D540" s="152" t="s">
        <v>2827</v>
      </c>
      <c r="E540" s="152" t="s">
        <v>3207</v>
      </c>
      <c r="F540" s="179">
        <v>2169</v>
      </c>
    </row>
    <row r="541" spans="1:6" x14ac:dyDescent="0.25">
      <c r="A541" s="178">
        <v>21843</v>
      </c>
      <c r="B541" s="152" t="s">
        <v>1424</v>
      </c>
      <c r="C541" s="152" t="s">
        <v>4112</v>
      </c>
      <c r="D541" s="152" t="s">
        <v>2827</v>
      </c>
      <c r="E541" s="152" t="s">
        <v>4113</v>
      </c>
      <c r="F541" s="179">
        <v>3035.8</v>
      </c>
    </row>
    <row r="542" spans="1:6" x14ac:dyDescent="0.25">
      <c r="A542" s="178">
        <v>25974</v>
      </c>
      <c r="B542" s="152" t="s">
        <v>2293</v>
      </c>
      <c r="C542" s="152" t="s">
        <v>4112</v>
      </c>
      <c r="D542" s="152" t="s">
        <v>2827</v>
      </c>
      <c r="E542" s="152" t="s">
        <v>4113</v>
      </c>
      <c r="F542" s="179">
        <v>964.6</v>
      </c>
    </row>
    <row r="543" spans="1:6" x14ac:dyDescent="0.25">
      <c r="A543" s="178">
        <v>1472</v>
      </c>
      <c r="B543" s="152" t="s">
        <v>422</v>
      </c>
      <c r="C543" s="152" t="s">
        <v>3159</v>
      </c>
      <c r="D543" s="152" t="s">
        <v>2827</v>
      </c>
      <c r="E543" s="152" t="s">
        <v>3160</v>
      </c>
      <c r="F543" s="179">
        <v>577.08333333333337</v>
      </c>
    </row>
    <row r="544" spans="1:6" x14ac:dyDescent="0.25">
      <c r="A544" s="178">
        <v>23176</v>
      </c>
      <c r="B544" s="152" t="s">
        <v>1780</v>
      </c>
      <c r="C544" s="152" t="s">
        <v>3962</v>
      </c>
      <c r="D544" s="152" t="s">
        <v>2827</v>
      </c>
      <c r="E544" s="152" t="s">
        <v>3963</v>
      </c>
      <c r="F544" s="179">
        <v>771.33333333333337</v>
      </c>
    </row>
    <row r="545" spans="1:6" x14ac:dyDescent="0.25">
      <c r="A545" s="178">
        <v>770</v>
      </c>
      <c r="B545" s="152" t="s">
        <v>252</v>
      </c>
      <c r="C545" s="152" t="s">
        <v>3015</v>
      </c>
      <c r="D545" s="152" t="s">
        <v>2827</v>
      </c>
      <c r="E545" s="152" t="s">
        <v>3016</v>
      </c>
      <c r="F545" s="179">
        <v>4198</v>
      </c>
    </row>
    <row r="546" spans="1:6" x14ac:dyDescent="0.25">
      <c r="A546" s="178">
        <v>1235</v>
      </c>
      <c r="B546" s="152" t="s">
        <v>365</v>
      </c>
      <c r="C546" s="152" t="s">
        <v>3128</v>
      </c>
      <c r="D546" s="152" t="s">
        <v>2827</v>
      </c>
      <c r="E546" s="152" t="s">
        <v>3129</v>
      </c>
      <c r="F546" s="179">
        <v>98</v>
      </c>
    </row>
    <row r="547" spans="1:6" x14ac:dyDescent="0.25">
      <c r="A547" s="178">
        <v>41696</v>
      </c>
      <c r="B547" s="152" t="s">
        <v>5147</v>
      </c>
      <c r="C547" s="152" t="s">
        <v>4238</v>
      </c>
      <c r="D547" s="152" t="s">
        <v>2827</v>
      </c>
      <c r="E547" s="152" t="s">
        <v>4239</v>
      </c>
      <c r="F547" s="179">
        <v>505</v>
      </c>
    </row>
    <row r="548" spans="1:6" x14ac:dyDescent="0.25">
      <c r="A548" s="178">
        <v>2434</v>
      </c>
      <c r="B548" s="152" t="s">
        <v>583</v>
      </c>
      <c r="C548" s="152" t="s">
        <v>3266</v>
      </c>
      <c r="D548" s="152" t="s">
        <v>2827</v>
      </c>
      <c r="E548" s="152" t="s">
        <v>3267</v>
      </c>
      <c r="F548" s="179">
        <v>1000</v>
      </c>
    </row>
    <row r="549" spans="1:6" x14ac:dyDescent="0.25">
      <c r="A549" s="178">
        <v>2433</v>
      </c>
      <c r="B549" s="152" t="s">
        <v>582</v>
      </c>
      <c r="C549" s="152" t="s">
        <v>3264</v>
      </c>
      <c r="D549" s="152" t="s">
        <v>2827</v>
      </c>
      <c r="E549" s="152" t="s">
        <v>3265</v>
      </c>
      <c r="F549" s="179">
        <v>429</v>
      </c>
    </row>
    <row r="550" spans="1:6" x14ac:dyDescent="0.25">
      <c r="A550" s="178">
        <v>676</v>
      </c>
      <c r="B550" s="152" t="s">
        <v>215</v>
      </c>
      <c r="C550" s="152" t="s">
        <v>2970</v>
      </c>
      <c r="D550" s="152" t="s">
        <v>2827</v>
      </c>
      <c r="E550" s="152" t="s">
        <v>2971</v>
      </c>
      <c r="F550" s="179">
        <v>4026</v>
      </c>
    </row>
    <row r="551" spans="1:6" x14ac:dyDescent="0.25">
      <c r="A551" s="178">
        <v>22757</v>
      </c>
      <c r="B551" s="152" t="s">
        <v>1640</v>
      </c>
      <c r="C551" s="152" t="s">
        <v>3838</v>
      </c>
      <c r="D551" s="152" t="s">
        <v>2827</v>
      </c>
      <c r="E551" s="152" t="s">
        <v>3839</v>
      </c>
      <c r="F551" s="179">
        <v>427</v>
      </c>
    </row>
    <row r="552" spans="1:6" x14ac:dyDescent="0.25">
      <c r="A552" s="178">
        <v>2417</v>
      </c>
      <c r="B552" s="152" t="s">
        <v>578</v>
      </c>
      <c r="C552" s="152" t="s">
        <v>3259</v>
      </c>
      <c r="D552" s="152" t="s">
        <v>2827</v>
      </c>
      <c r="E552" s="152" t="s">
        <v>3260</v>
      </c>
      <c r="F552" s="179">
        <v>453.33333333333331</v>
      </c>
    </row>
    <row r="553" spans="1:6" x14ac:dyDescent="0.25">
      <c r="A553" s="178">
        <v>20185</v>
      </c>
      <c r="B553" s="152" t="s">
        <v>975</v>
      </c>
      <c r="C553" s="152" t="s">
        <v>3519</v>
      </c>
      <c r="D553" s="152" t="s">
        <v>2827</v>
      </c>
      <c r="E553" s="152" t="s">
        <v>3520</v>
      </c>
      <c r="F553" s="179">
        <v>514.1</v>
      </c>
    </row>
    <row r="554" spans="1:6" x14ac:dyDescent="0.25">
      <c r="A554" s="178">
        <v>2985</v>
      </c>
      <c r="B554" s="152" t="s">
        <v>782</v>
      </c>
      <c r="C554" s="152" t="s">
        <v>3405</v>
      </c>
      <c r="D554" s="152" t="s">
        <v>2827</v>
      </c>
      <c r="E554" s="152" t="s">
        <v>3406</v>
      </c>
      <c r="F554" s="179">
        <v>247</v>
      </c>
    </row>
    <row r="555" spans="1:6" x14ac:dyDescent="0.25">
      <c r="A555" s="178">
        <v>178</v>
      </c>
      <c r="B555" s="152" t="s">
        <v>98</v>
      </c>
      <c r="C555" s="152" t="s">
        <v>4747</v>
      </c>
      <c r="D555" s="152" t="s">
        <v>2827</v>
      </c>
      <c r="E555" s="152" t="s">
        <v>3879</v>
      </c>
      <c r="F555" s="179">
        <v>996.75</v>
      </c>
    </row>
    <row r="556" spans="1:6" x14ac:dyDescent="0.25">
      <c r="A556" s="178">
        <v>25989</v>
      </c>
      <c r="B556" s="152" t="s">
        <v>2300</v>
      </c>
      <c r="C556" s="152" t="s">
        <v>4747</v>
      </c>
      <c r="D556" s="152" t="s">
        <v>2827</v>
      </c>
      <c r="E556" s="152" t="s">
        <v>3879</v>
      </c>
      <c r="F556" s="179">
        <v>518</v>
      </c>
    </row>
    <row r="557" spans="1:6" x14ac:dyDescent="0.25">
      <c r="A557" s="178">
        <v>25500</v>
      </c>
      <c r="B557" s="152" t="s">
        <v>2216</v>
      </c>
      <c r="C557" s="152" t="s">
        <v>4081</v>
      </c>
      <c r="D557" s="152" t="s">
        <v>2827</v>
      </c>
      <c r="E557" s="152" t="s">
        <v>4082</v>
      </c>
      <c r="F557" s="179">
        <v>261</v>
      </c>
    </row>
    <row r="558" spans="1:6" x14ac:dyDescent="0.25">
      <c r="A558" s="178">
        <v>26774</v>
      </c>
      <c r="B558" s="152" t="s">
        <v>2409</v>
      </c>
      <c r="C558" s="152" t="s">
        <v>4358</v>
      </c>
      <c r="D558" s="152" t="s">
        <v>2827</v>
      </c>
      <c r="E558" s="152" t="s">
        <v>3274</v>
      </c>
      <c r="F558" s="179">
        <v>1077.5</v>
      </c>
    </row>
    <row r="559" spans="1:6" x14ac:dyDescent="0.25">
      <c r="A559" s="178">
        <v>863</v>
      </c>
      <c r="B559" s="152" t="s">
        <v>5029</v>
      </c>
      <c r="C559" s="152" t="s">
        <v>3051</v>
      </c>
      <c r="D559" s="152" t="s">
        <v>2827</v>
      </c>
      <c r="E559" s="152" t="s">
        <v>3052</v>
      </c>
      <c r="F559" s="179">
        <v>254.33333333333334</v>
      </c>
    </row>
    <row r="560" spans="1:6" x14ac:dyDescent="0.25">
      <c r="A560" s="178">
        <v>23414</v>
      </c>
      <c r="B560" s="152" t="s">
        <v>1841</v>
      </c>
      <c r="C560" s="152" t="s">
        <v>4288</v>
      </c>
      <c r="D560" s="152" t="s">
        <v>2827</v>
      </c>
      <c r="E560" s="152" t="s">
        <v>4166</v>
      </c>
      <c r="F560" s="179">
        <v>1370.3333333333333</v>
      </c>
    </row>
    <row r="561" spans="1:6" x14ac:dyDescent="0.25">
      <c r="A561" s="178">
        <v>1030</v>
      </c>
      <c r="B561" s="152" t="s">
        <v>323</v>
      </c>
      <c r="C561" s="152" t="s">
        <v>3094</v>
      </c>
      <c r="D561" s="152" t="s">
        <v>2827</v>
      </c>
      <c r="E561" s="152" t="s">
        <v>3095</v>
      </c>
      <c r="F561" s="179">
        <v>1602.2051282051282</v>
      </c>
    </row>
    <row r="562" spans="1:6" x14ac:dyDescent="0.25">
      <c r="A562" s="178">
        <v>2153</v>
      </c>
      <c r="B562" s="152" t="s">
        <v>5053</v>
      </c>
      <c r="C562" s="152" t="s">
        <v>3222</v>
      </c>
      <c r="D562" s="152" t="s">
        <v>2827</v>
      </c>
      <c r="E562" s="152" t="s">
        <v>3223</v>
      </c>
      <c r="F562" s="179">
        <v>582</v>
      </c>
    </row>
    <row r="563" spans="1:6" x14ac:dyDescent="0.25">
      <c r="A563" s="178">
        <v>22914</v>
      </c>
      <c r="B563" s="152" t="s">
        <v>1684</v>
      </c>
      <c r="C563" s="152" t="s">
        <v>3890</v>
      </c>
      <c r="D563" s="152" t="s">
        <v>2827</v>
      </c>
      <c r="E563" s="152" t="s">
        <v>3891</v>
      </c>
      <c r="F563" s="179">
        <v>1679.6666666666667</v>
      </c>
    </row>
    <row r="564" spans="1:6" x14ac:dyDescent="0.25">
      <c r="A564" s="178">
        <v>21872</v>
      </c>
      <c r="B564" s="152" t="s">
        <v>1428</v>
      </c>
      <c r="C564" s="152" t="s">
        <v>4349</v>
      </c>
      <c r="D564" s="152" t="s">
        <v>2827</v>
      </c>
      <c r="E564" s="152" t="s">
        <v>4350</v>
      </c>
      <c r="F564" s="179">
        <v>5416.0408163265311</v>
      </c>
    </row>
    <row r="565" spans="1:6" x14ac:dyDescent="0.25">
      <c r="A565" s="178">
        <v>23301</v>
      </c>
      <c r="B565" s="152" t="s">
        <v>1809</v>
      </c>
      <c r="C565" s="152" t="s">
        <v>3976</v>
      </c>
      <c r="D565" s="152" t="s">
        <v>2827</v>
      </c>
      <c r="E565" s="152" t="s">
        <v>3977</v>
      </c>
      <c r="F565" s="179">
        <v>2488</v>
      </c>
    </row>
    <row r="566" spans="1:6" x14ac:dyDescent="0.25">
      <c r="A566" s="178">
        <v>3160</v>
      </c>
      <c r="B566" s="152" t="s">
        <v>829</v>
      </c>
      <c r="C566" s="152" t="s">
        <v>3419</v>
      </c>
      <c r="D566" s="152" t="s">
        <v>2827</v>
      </c>
      <c r="E566" s="152" t="s">
        <v>3420</v>
      </c>
      <c r="F566" s="179">
        <v>704.8</v>
      </c>
    </row>
    <row r="567" spans="1:6" x14ac:dyDescent="0.25">
      <c r="A567" s="178">
        <v>70</v>
      </c>
      <c r="B567" s="152" t="s">
        <v>5000</v>
      </c>
      <c r="C567" s="152" t="s">
        <v>4351</v>
      </c>
      <c r="D567" s="152" t="s">
        <v>2827</v>
      </c>
      <c r="E567" s="152" t="s">
        <v>4352</v>
      </c>
      <c r="F567" s="179">
        <v>139313</v>
      </c>
    </row>
    <row r="568" spans="1:6" x14ac:dyDescent="0.25">
      <c r="A568" s="178">
        <v>199</v>
      </c>
      <c r="B568" s="152" t="s">
        <v>110</v>
      </c>
      <c r="C568" s="152" t="s">
        <v>4351</v>
      </c>
      <c r="D568" s="152" t="s">
        <v>2827</v>
      </c>
      <c r="E568" s="152" t="s">
        <v>4352</v>
      </c>
      <c r="F568" s="179">
        <v>5881.75</v>
      </c>
    </row>
    <row r="569" spans="1:6" x14ac:dyDescent="0.25">
      <c r="A569" s="178">
        <v>860</v>
      </c>
      <c r="B569" s="152" t="s">
        <v>277</v>
      </c>
      <c r="C569" s="152" t="s">
        <v>4351</v>
      </c>
      <c r="D569" s="152" t="s">
        <v>2827</v>
      </c>
      <c r="E569" s="152" t="s">
        <v>4352</v>
      </c>
      <c r="F569" s="179">
        <v>5017.166666666667</v>
      </c>
    </row>
    <row r="570" spans="1:6" x14ac:dyDescent="0.25">
      <c r="A570" s="178">
        <v>754</v>
      </c>
      <c r="B570" s="152" t="s">
        <v>244</v>
      </c>
      <c r="C570" s="152" t="s">
        <v>4363</v>
      </c>
      <c r="D570" s="152" t="s">
        <v>2827</v>
      </c>
      <c r="E570" s="152" t="s">
        <v>4364</v>
      </c>
      <c r="F570" s="179">
        <v>5677.5</v>
      </c>
    </row>
    <row r="571" spans="1:6" x14ac:dyDescent="0.25">
      <c r="A571" s="178">
        <v>2129</v>
      </c>
      <c r="B571" s="152" t="s">
        <v>506</v>
      </c>
      <c r="C571" s="152" t="s">
        <v>4363</v>
      </c>
      <c r="D571" s="152" t="s">
        <v>2827</v>
      </c>
      <c r="E571" s="152" t="s">
        <v>4364</v>
      </c>
      <c r="F571" s="179">
        <v>3.5</v>
      </c>
    </row>
    <row r="572" spans="1:6" x14ac:dyDescent="0.25">
      <c r="A572" s="178">
        <v>23064</v>
      </c>
      <c r="B572" s="152" t="s">
        <v>1732</v>
      </c>
      <c r="C572" s="152" t="s">
        <v>4338</v>
      </c>
      <c r="D572" s="152" t="s">
        <v>2827</v>
      </c>
      <c r="E572" s="152" t="s">
        <v>4339</v>
      </c>
      <c r="F572" s="179">
        <v>2225</v>
      </c>
    </row>
    <row r="573" spans="1:6" x14ac:dyDescent="0.25">
      <c r="A573" s="178">
        <v>2537</v>
      </c>
      <c r="B573" s="152" t="s">
        <v>619</v>
      </c>
      <c r="C573" s="152" t="s">
        <v>3303</v>
      </c>
      <c r="D573" s="152" t="s">
        <v>2827</v>
      </c>
      <c r="E573" s="152" t="s">
        <v>3304</v>
      </c>
      <c r="F573" s="179">
        <v>1847.6666666666667</v>
      </c>
    </row>
    <row r="574" spans="1:6" x14ac:dyDescent="0.25">
      <c r="A574" s="178">
        <v>2445</v>
      </c>
      <c r="B574" s="152" t="s">
        <v>5063</v>
      </c>
      <c r="C574" s="152" t="s">
        <v>3268</v>
      </c>
      <c r="D574" s="152" t="s">
        <v>2827</v>
      </c>
      <c r="E574" s="152" t="s">
        <v>3269</v>
      </c>
      <c r="F574" s="179">
        <v>821</v>
      </c>
    </row>
    <row r="575" spans="1:6" x14ac:dyDescent="0.25">
      <c r="A575" s="178">
        <v>201</v>
      </c>
      <c r="B575" s="152" t="s">
        <v>111</v>
      </c>
      <c r="C575" s="152" t="s">
        <v>2851</v>
      </c>
      <c r="D575" s="152" t="s">
        <v>2827</v>
      </c>
      <c r="E575" s="152" t="s">
        <v>2852</v>
      </c>
      <c r="F575" s="179">
        <v>615</v>
      </c>
    </row>
    <row r="576" spans="1:6" x14ac:dyDescent="0.25">
      <c r="A576" s="178">
        <v>2809</v>
      </c>
      <c r="B576" s="152" t="s">
        <v>703</v>
      </c>
      <c r="C576" s="152" t="s">
        <v>3361</v>
      </c>
      <c r="D576" s="152" t="s">
        <v>2827</v>
      </c>
      <c r="E576" s="152" t="s">
        <v>3362</v>
      </c>
      <c r="F576" s="179">
        <v>603.33333333333337</v>
      </c>
    </row>
    <row r="577" spans="1:6" x14ac:dyDescent="0.25">
      <c r="A577" s="178">
        <v>22855</v>
      </c>
      <c r="B577" s="152" t="s">
        <v>1660</v>
      </c>
      <c r="C577" s="152" t="s">
        <v>3860</v>
      </c>
      <c r="D577" s="152" t="s">
        <v>2827</v>
      </c>
      <c r="E577" s="152" t="s">
        <v>3861</v>
      </c>
      <c r="F577" s="179">
        <v>3044</v>
      </c>
    </row>
    <row r="578" spans="1:6" x14ac:dyDescent="0.25">
      <c r="A578" s="178">
        <v>204</v>
      </c>
      <c r="B578" s="152" t="s">
        <v>113</v>
      </c>
      <c r="C578" s="152" t="s">
        <v>2853</v>
      </c>
      <c r="D578" s="152" t="s">
        <v>2827</v>
      </c>
      <c r="E578" s="152" t="s">
        <v>2854</v>
      </c>
      <c r="F578" s="179">
        <v>528</v>
      </c>
    </row>
    <row r="579" spans="1:6" x14ac:dyDescent="0.25">
      <c r="A579" s="178">
        <v>21843</v>
      </c>
      <c r="B579" s="152" t="s">
        <v>5353</v>
      </c>
      <c r="C579" s="152" t="s">
        <v>4207</v>
      </c>
      <c r="D579" s="152" t="s">
        <v>2827</v>
      </c>
      <c r="E579" s="152" t="s">
        <v>4208</v>
      </c>
      <c r="F579" s="179">
        <v>699</v>
      </c>
    </row>
    <row r="580" spans="1:6" x14ac:dyDescent="0.25">
      <c r="A580" s="178">
        <v>21759</v>
      </c>
      <c r="B580" s="152" t="s">
        <v>1403</v>
      </c>
      <c r="C580" s="152" t="s">
        <v>3713</v>
      </c>
      <c r="D580" s="152" t="s">
        <v>2827</v>
      </c>
      <c r="E580" s="152" t="s">
        <v>3714</v>
      </c>
      <c r="F580" s="179">
        <v>27.833333333333332</v>
      </c>
    </row>
    <row r="581" spans="1:6" x14ac:dyDescent="0.25">
      <c r="A581" s="178">
        <v>21843</v>
      </c>
      <c r="B581" s="152" t="s">
        <v>1424</v>
      </c>
      <c r="C581" s="152" t="s">
        <v>3713</v>
      </c>
      <c r="D581" s="152" t="s">
        <v>2827</v>
      </c>
      <c r="E581" s="152" t="s">
        <v>3714</v>
      </c>
      <c r="F581" s="179">
        <v>3058</v>
      </c>
    </row>
    <row r="582" spans="1:6" x14ac:dyDescent="0.25">
      <c r="A582" s="178">
        <v>2553</v>
      </c>
      <c r="B582" s="152" t="s">
        <v>625</v>
      </c>
      <c r="C582" s="152" t="s">
        <v>3307</v>
      </c>
      <c r="D582" s="152" t="s">
        <v>2827</v>
      </c>
      <c r="E582" s="152" t="s">
        <v>3308</v>
      </c>
      <c r="F582" s="179">
        <v>248</v>
      </c>
    </row>
    <row r="583" spans="1:6" x14ac:dyDescent="0.25">
      <c r="A583" s="178">
        <v>20270</v>
      </c>
      <c r="B583" s="152" t="s">
        <v>992</v>
      </c>
      <c r="C583" s="152" t="s">
        <v>3535</v>
      </c>
      <c r="D583" s="152" t="s">
        <v>2827</v>
      </c>
      <c r="E583" s="152" t="s">
        <v>3536</v>
      </c>
      <c r="F583" s="179">
        <v>274.25</v>
      </c>
    </row>
    <row r="584" spans="1:6" x14ac:dyDescent="0.25">
      <c r="A584" s="178">
        <v>26169</v>
      </c>
      <c r="B584" s="152" t="s">
        <v>2330</v>
      </c>
      <c r="C584" s="152" t="s">
        <v>4286</v>
      </c>
      <c r="D584" s="152" t="s">
        <v>2827</v>
      </c>
      <c r="E584" s="152" t="s">
        <v>4287</v>
      </c>
      <c r="F584" s="179">
        <v>4482.909090909091</v>
      </c>
    </row>
    <row r="585" spans="1:6" x14ac:dyDescent="0.25">
      <c r="A585" s="178">
        <v>22303</v>
      </c>
      <c r="B585" s="152" t="s">
        <v>1508</v>
      </c>
      <c r="C585" s="152" t="s">
        <v>3764</v>
      </c>
      <c r="D585" s="152" t="s">
        <v>2827</v>
      </c>
      <c r="E585" s="152" t="s">
        <v>3765</v>
      </c>
      <c r="F585" s="179">
        <v>10764</v>
      </c>
    </row>
    <row r="586" spans="1:6" x14ac:dyDescent="0.25">
      <c r="A586" s="178">
        <v>1526</v>
      </c>
      <c r="B586" s="152" t="s">
        <v>432</v>
      </c>
      <c r="C586" s="152" t="s">
        <v>3175</v>
      </c>
      <c r="D586" s="152" t="s">
        <v>2827</v>
      </c>
      <c r="E586" s="152" t="s">
        <v>3176</v>
      </c>
      <c r="F586" s="179">
        <v>131</v>
      </c>
    </row>
    <row r="587" spans="1:6" x14ac:dyDescent="0.25">
      <c r="A587" s="178">
        <v>2527</v>
      </c>
      <c r="B587" s="152" t="s">
        <v>615</v>
      </c>
      <c r="C587" s="152" t="s">
        <v>3644</v>
      </c>
      <c r="D587" s="152" t="s">
        <v>2827</v>
      </c>
      <c r="E587" s="152" t="s">
        <v>3645</v>
      </c>
      <c r="F587" s="179">
        <v>127</v>
      </c>
    </row>
    <row r="588" spans="1:6" x14ac:dyDescent="0.25">
      <c r="A588" s="178">
        <v>2527</v>
      </c>
      <c r="B588" s="152" t="s">
        <v>615</v>
      </c>
      <c r="C588" s="152" t="s">
        <v>3299</v>
      </c>
      <c r="D588" s="152" t="s">
        <v>2827</v>
      </c>
      <c r="E588" s="152" t="s">
        <v>3300</v>
      </c>
      <c r="F588" s="179">
        <v>452.66666666666669</v>
      </c>
    </row>
    <row r="589" spans="1:6" x14ac:dyDescent="0.25">
      <c r="A589" s="178">
        <v>1152</v>
      </c>
      <c r="B589" s="152" t="s">
        <v>343</v>
      </c>
      <c r="C589" s="152" t="s">
        <v>3112</v>
      </c>
      <c r="D589" s="152" t="s">
        <v>2827</v>
      </c>
      <c r="E589" s="152" t="s">
        <v>3113</v>
      </c>
      <c r="F589" s="179">
        <v>1114</v>
      </c>
    </row>
    <row r="590" spans="1:6" x14ac:dyDescent="0.25">
      <c r="A590" s="178">
        <v>1838</v>
      </c>
      <c r="B590" s="152" t="s">
        <v>476</v>
      </c>
      <c r="C590" s="152" t="s">
        <v>4784</v>
      </c>
      <c r="D590" s="152" t="s">
        <v>2827</v>
      </c>
      <c r="E590" s="152" t="s">
        <v>4785</v>
      </c>
      <c r="F590" s="179">
        <v>1055.3333333333333</v>
      </c>
    </row>
    <row r="591" spans="1:6" x14ac:dyDescent="0.25">
      <c r="A591" s="178">
        <v>187</v>
      </c>
      <c r="B591" s="152" t="s">
        <v>5154</v>
      </c>
      <c r="C591" s="152" t="s">
        <v>2849</v>
      </c>
      <c r="D591" s="152" t="s">
        <v>2827</v>
      </c>
      <c r="E591" s="152" t="s">
        <v>2850</v>
      </c>
      <c r="F591" s="179">
        <v>593</v>
      </c>
    </row>
    <row r="592" spans="1:6" x14ac:dyDescent="0.25">
      <c r="A592" s="178">
        <v>2612</v>
      </c>
      <c r="B592" s="152" t="s">
        <v>5066</v>
      </c>
      <c r="C592" s="152" t="s">
        <v>3327</v>
      </c>
      <c r="D592" s="152" t="s">
        <v>2827</v>
      </c>
      <c r="E592" s="152" t="s">
        <v>3328</v>
      </c>
      <c r="F592" s="179">
        <v>416.2</v>
      </c>
    </row>
    <row r="593" spans="1:6" x14ac:dyDescent="0.25">
      <c r="A593" s="178">
        <v>25938</v>
      </c>
      <c r="B593" s="152" t="s">
        <v>2282</v>
      </c>
      <c r="C593" s="152" t="s">
        <v>4108</v>
      </c>
      <c r="D593" s="152" t="s">
        <v>2827</v>
      </c>
      <c r="E593" s="152" t="s">
        <v>4109</v>
      </c>
      <c r="F593" s="179">
        <v>534.66666666666663</v>
      </c>
    </row>
    <row r="594" spans="1:6" x14ac:dyDescent="0.25">
      <c r="A594" s="178">
        <v>28331</v>
      </c>
      <c r="B594" s="152" t="s">
        <v>2464</v>
      </c>
      <c r="C594" s="152" t="s">
        <v>4189</v>
      </c>
      <c r="D594" s="152" t="s">
        <v>2827</v>
      </c>
      <c r="E594" s="152" t="s">
        <v>4190</v>
      </c>
      <c r="F594" s="179">
        <v>7277</v>
      </c>
    </row>
    <row r="595" spans="1:6" x14ac:dyDescent="0.25">
      <c r="A595" s="178">
        <v>705</v>
      </c>
      <c r="B595" s="152" t="s">
        <v>225</v>
      </c>
      <c r="C595" s="152" t="s">
        <v>2982</v>
      </c>
      <c r="D595" s="152" t="s">
        <v>2827</v>
      </c>
      <c r="E595" s="152" t="s">
        <v>2983</v>
      </c>
      <c r="F595" s="179">
        <v>232.4</v>
      </c>
    </row>
    <row r="596" spans="1:6" x14ac:dyDescent="0.25">
      <c r="A596" s="178">
        <v>20476</v>
      </c>
      <c r="B596" s="152" t="s">
        <v>1046</v>
      </c>
      <c r="C596" s="152" t="s">
        <v>3584</v>
      </c>
      <c r="D596" s="152" t="s">
        <v>2827</v>
      </c>
      <c r="E596" s="152" t="s">
        <v>3585</v>
      </c>
      <c r="F596" s="179">
        <v>1643.1666666666667</v>
      </c>
    </row>
    <row r="597" spans="1:6" x14ac:dyDescent="0.25">
      <c r="A597" s="178">
        <v>2154</v>
      </c>
      <c r="B597" s="152" t="s">
        <v>5054</v>
      </c>
      <c r="C597" s="152" t="s">
        <v>3224</v>
      </c>
      <c r="D597" s="152" t="s">
        <v>2827</v>
      </c>
      <c r="E597" s="152" t="s">
        <v>3225</v>
      </c>
      <c r="F597" s="179">
        <v>6295.25</v>
      </c>
    </row>
    <row r="598" spans="1:6" x14ac:dyDescent="0.25">
      <c r="A598" s="178">
        <v>32293</v>
      </c>
      <c r="B598" s="152" t="s">
        <v>5354</v>
      </c>
      <c r="C598" s="152" t="s">
        <v>4211</v>
      </c>
      <c r="D598" s="152" t="s">
        <v>2827</v>
      </c>
      <c r="E598" s="152" t="s">
        <v>4212</v>
      </c>
      <c r="F598" s="179">
        <v>1511</v>
      </c>
    </row>
    <row r="599" spans="1:6" x14ac:dyDescent="0.25">
      <c r="A599" s="178">
        <v>20493</v>
      </c>
      <c r="B599" s="152" t="s">
        <v>1053</v>
      </c>
      <c r="C599" s="152" t="s">
        <v>3594</v>
      </c>
      <c r="D599" s="152" t="s">
        <v>2827</v>
      </c>
      <c r="E599" s="152" t="s">
        <v>3595</v>
      </c>
      <c r="F599" s="179">
        <v>876.16666666666663</v>
      </c>
    </row>
    <row r="600" spans="1:6" x14ac:dyDescent="0.25">
      <c r="A600" s="178">
        <v>1213</v>
      </c>
      <c r="B600" s="152" t="s">
        <v>5355</v>
      </c>
      <c r="C600" s="152" t="s">
        <v>3836</v>
      </c>
      <c r="D600" s="152" t="s">
        <v>2827</v>
      </c>
      <c r="E600" s="152" t="s">
        <v>3837</v>
      </c>
      <c r="F600" s="179">
        <v>532</v>
      </c>
    </row>
    <row r="601" spans="1:6" x14ac:dyDescent="0.25">
      <c r="A601" s="178">
        <v>1213</v>
      </c>
      <c r="B601" s="152" t="s">
        <v>356</v>
      </c>
      <c r="C601" s="152" t="s">
        <v>3122</v>
      </c>
      <c r="D601" s="152" t="s">
        <v>2827</v>
      </c>
      <c r="E601" s="152" t="s">
        <v>3123</v>
      </c>
      <c r="F601" s="179">
        <v>40824.159090909088</v>
      </c>
    </row>
    <row r="602" spans="1:6" x14ac:dyDescent="0.25">
      <c r="A602" s="178">
        <v>22867</v>
      </c>
      <c r="B602" s="152" t="s">
        <v>1664</v>
      </c>
      <c r="C602" s="152" t="s">
        <v>4851</v>
      </c>
      <c r="D602" s="152" t="s">
        <v>4852</v>
      </c>
      <c r="E602" s="152" t="s">
        <v>4853</v>
      </c>
      <c r="F602" s="179">
        <v>586</v>
      </c>
    </row>
    <row r="603" spans="1:6" x14ac:dyDescent="0.25">
      <c r="A603" s="178">
        <v>4933</v>
      </c>
      <c r="B603" s="152" t="s">
        <v>912</v>
      </c>
      <c r="C603" s="152" t="s">
        <v>3450</v>
      </c>
      <c r="D603" s="152" t="s">
        <v>3451</v>
      </c>
      <c r="E603" s="152" t="s">
        <v>3452</v>
      </c>
      <c r="F603" s="179">
        <v>1051</v>
      </c>
    </row>
    <row r="604" spans="1:6" x14ac:dyDescent="0.25">
      <c r="A604" s="178">
        <v>22114</v>
      </c>
      <c r="B604" s="152" t="s">
        <v>1466</v>
      </c>
      <c r="C604" s="152" t="s">
        <v>3754</v>
      </c>
      <c r="D604" s="152" t="s">
        <v>3451</v>
      </c>
      <c r="E604" s="152" t="s">
        <v>3755</v>
      </c>
      <c r="F604" s="179">
        <v>1323.3428571428572</v>
      </c>
    </row>
    <row r="605" spans="1:6" x14ac:dyDescent="0.25">
      <c r="A605" s="178">
        <v>2206</v>
      </c>
      <c r="B605" s="152" t="s">
        <v>5057</v>
      </c>
      <c r="C605" s="152" t="s">
        <v>4688</v>
      </c>
      <c r="D605" s="152" t="s">
        <v>3451</v>
      </c>
      <c r="E605" s="152" t="s">
        <v>4689</v>
      </c>
      <c r="F605" s="179">
        <v>7742</v>
      </c>
    </row>
    <row r="606" spans="1:6" x14ac:dyDescent="0.25">
      <c r="A606" s="178">
        <v>22542</v>
      </c>
      <c r="B606" s="152" t="s">
        <v>1587</v>
      </c>
      <c r="C606" s="152" t="s">
        <v>3803</v>
      </c>
      <c r="D606" s="152" t="s">
        <v>2856</v>
      </c>
      <c r="E606" s="152" t="s">
        <v>3804</v>
      </c>
      <c r="F606" s="179">
        <v>1678</v>
      </c>
    </row>
    <row r="607" spans="1:6" x14ac:dyDescent="0.25">
      <c r="A607" s="178">
        <v>3108</v>
      </c>
      <c r="B607" s="152" t="s">
        <v>811</v>
      </c>
      <c r="C607" s="152" t="s">
        <v>3413</v>
      </c>
      <c r="D607" s="152" t="s">
        <v>2856</v>
      </c>
      <c r="E607" s="152" t="s">
        <v>3414</v>
      </c>
      <c r="F607" s="179">
        <v>2155.25</v>
      </c>
    </row>
    <row r="608" spans="1:6" x14ac:dyDescent="0.25">
      <c r="A608" s="178">
        <v>22646</v>
      </c>
      <c r="B608" s="152" t="s">
        <v>1618</v>
      </c>
      <c r="C608" s="152" t="s">
        <v>3822</v>
      </c>
      <c r="D608" s="152" t="s">
        <v>2856</v>
      </c>
      <c r="E608" s="152" t="s">
        <v>3823</v>
      </c>
      <c r="F608" s="179">
        <v>325</v>
      </c>
    </row>
    <row r="609" spans="1:6" x14ac:dyDescent="0.25">
      <c r="A609" s="178">
        <v>23079</v>
      </c>
      <c r="B609" s="152" t="s">
        <v>1737</v>
      </c>
      <c r="C609" s="152" t="s">
        <v>3935</v>
      </c>
      <c r="D609" s="152" t="s">
        <v>2856</v>
      </c>
      <c r="E609" s="152" t="s">
        <v>3936</v>
      </c>
      <c r="F609" s="179">
        <v>58.31818181818182</v>
      </c>
    </row>
    <row r="610" spans="1:6" x14ac:dyDescent="0.25">
      <c r="A610" s="178">
        <v>23024</v>
      </c>
      <c r="B610" s="152" t="s">
        <v>1720</v>
      </c>
      <c r="C610" s="152" t="s">
        <v>3435</v>
      </c>
      <c r="D610" s="152" t="s">
        <v>2856</v>
      </c>
      <c r="E610" s="152" t="s">
        <v>3436</v>
      </c>
      <c r="F610" s="179">
        <v>962.06153846153848</v>
      </c>
    </row>
    <row r="611" spans="1:6" x14ac:dyDescent="0.25">
      <c r="A611" s="178">
        <v>20329</v>
      </c>
      <c r="B611" s="152" t="s">
        <v>1011</v>
      </c>
      <c r="C611" s="152" t="s">
        <v>3543</v>
      </c>
      <c r="D611" s="152" t="s">
        <v>2856</v>
      </c>
      <c r="E611" s="152" t="s">
        <v>3544</v>
      </c>
      <c r="F611" s="179">
        <v>1233.4444444444443</v>
      </c>
    </row>
    <row r="612" spans="1:6" x14ac:dyDescent="0.25">
      <c r="A612" s="178">
        <v>21875</v>
      </c>
      <c r="B612" s="152" t="s">
        <v>1430</v>
      </c>
      <c r="C612" s="152" t="s">
        <v>3731</v>
      </c>
      <c r="D612" s="152" t="s">
        <v>2856</v>
      </c>
      <c r="E612" s="152" t="s">
        <v>3732</v>
      </c>
      <c r="F612" s="179">
        <f>6858+321</f>
        <v>7179</v>
      </c>
    </row>
    <row r="613" spans="1:6" x14ac:dyDescent="0.25">
      <c r="A613" s="178">
        <v>44557</v>
      </c>
      <c r="B613" s="152" t="s">
        <v>2624</v>
      </c>
      <c r="C613" s="152" t="s">
        <v>3600</v>
      </c>
      <c r="D613" s="152" t="s">
        <v>2856</v>
      </c>
      <c r="E613" s="152" t="s">
        <v>3601</v>
      </c>
      <c r="F613" s="179">
        <v>780.66666666666663</v>
      </c>
    </row>
    <row r="614" spans="1:6" x14ac:dyDescent="0.25">
      <c r="A614" s="178">
        <v>2980</v>
      </c>
      <c r="B614" s="152" t="s">
        <v>779</v>
      </c>
      <c r="C614" s="152" t="s">
        <v>3403</v>
      </c>
      <c r="D614" s="152" t="s">
        <v>2856</v>
      </c>
      <c r="E614" s="152" t="s">
        <v>3404</v>
      </c>
      <c r="F614" s="179">
        <v>562.09090909090912</v>
      </c>
    </row>
    <row r="615" spans="1:6" x14ac:dyDescent="0.25">
      <c r="A615" s="178">
        <v>216</v>
      </c>
      <c r="B615" s="152" t="s">
        <v>115</v>
      </c>
      <c r="C615" s="152" t="s">
        <v>4326</v>
      </c>
      <c r="D615" s="152" t="s">
        <v>2856</v>
      </c>
      <c r="E615" s="152" t="s">
        <v>4327</v>
      </c>
      <c r="F615" s="179">
        <v>12150</v>
      </c>
    </row>
    <row r="616" spans="1:6" x14ac:dyDescent="0.25">
      <c r="A616" s="178">
        <v>22541</v>
      </c>
      <c r="B616" s="152" t="s">
        <v>1586</v>
      </c>
      <c r="C616" s="152" t="s">
        <v>3801</v>
      </c>
      <c r="D616" s="152" t="s">
        <v>2856</v>
      </c>
      <c r="E616" s="152" t="s">
        <v>3802</v>
      </c>
      <c r="F616" s="179">
        <v>3580</v>
      </c>
    </row>
    <row r="617" spans="1:6" x14ac:dyDescent="0.25">
      <c r="A617" s="178">
        <v>23156</v>
      </c>
      <c r="B617" s="152" t="s">
        <v>1774</v>
      </c>
      <c r="C617" s="152" t="s">
        <v>3956</v>
      </c>
      <c r="D617" s="152" t="s">
        <v>2856</v>
      </c>
      <c r="E617" s="152" t="s">
        <v>3957</v>
      </c>
      <c r="F617" s="179">
        <v>1862.8333333333333</v>
      </c>
    </row>
    <row r="618" spans="1:6" x14ac:dyDescent="0.25">
      <c r="A618" s="178">
        <v>22107</v>
      </c>
      <c r="B618" s="152" t="s">
        <v>1463</v>
      </c>
      <c r="C618" s="152" t="s">
        <v>3752</v>
      </c>
      <c r="D618" s="152" t="s">
        <v>2856</v>
      </c>
      <c r="E618" s="152" t="s">
        <v>3753</v>
      </c>
      <c r="F618" s="179">
        <v>2120.794520547945</v>
      </c>
    </row>
    <row r="619" spans="1:6" x14ac:dyDescent="0.25">
      <c r="A619" s="178">
        <v>22662</v>
      </c>
      <c r="B619" s="152" t="s">
        <v>1622</v>
      </c>
      <c r="C619" s="152" t="s">
        <v>3826</v>
      </c>
      <c r="D619" s="152" t="s">
        <v>2856</v>
      </c>
      <c r="E619" s="152" t="s">
        <v>3827</v>
      </c>
      <c r="F619" s="179">
        <v>1163.8333333333333</v>
      </c>
    </row>
    <row r="620" spans="1:6" x14ac:dyDescent="0.25">
      <c r="A620" s="178">
        <v>25661</v>
      </c>
      <c r="B620" s="152" t="s">
        <v>2238</v>
      </c>
      <c r="C620" s="152" t="s">
        <v>4289</v>
      </c>
      <c r="D620" s="152" t="s">
        <v>2856</v>
      </c>
      <c r="E620" s="152" t="s">
        <v>4290</v>
      </c>
      <c r="F620" s="179">
        <v>1707.1111111111111</v>
      </c>
    </row>
    <row r="621" spans="1:6" x14ac:dyDescent="0.25">
      <c r="A621" s="178">
        <v>22386</v>
      </c>
      <c r="B621" s="152" t="s">
        <v>1532</v>
      </c>
      <c r="C621" s="152" t="s">
        <v>3774</v>
      </c>
      <c r="D621" s="152" t="s">
        <v>2856</v>
      </c>
      <c r="E621" s="152" t="s">
        <v>3775</v>
      </c>
      <c r="F621" s="179">
        <v>1557</v>
      </c>
    </row>
    <row r="622" spans="1:6" x14ac:dyDescent="0.25">
      <c r="A622" s="178">
        <v>1211</v>
      </c>
      <c r="B622" s="152" t="s">
        <v>5356</v>
      </c>
      <c r="C622" s="152" t="s">
        <v>3120</v>
      </c>
      <c r="D622" s="152" t="s">
        <v>2856</v>
      </c>
      <c r="E622" s="152" t="s">
        <v>3121</v>
      </c>
      <c r="F622" s="179">
        <v>7680</v>
      </c>
    </row>
    <row r="623" spans="1:6" x14ac:dyDescent="0.25">
      <c r="A623" s="178">
        <v>20526</v>
      </c>
      <c r="B623" s="152" t="s">
        <v>1065</v>
      </c>
      <c r="C623" s="152" t="s">
        <v>3602</v>
      </c>
      <c r="D623" s="152" t="s">
        <v>2856</v>
      </c>
      <c r="E623" s="152" t="s">
        <v>3603</v>
      </c>
      <c r="F623" s="179">
        <v>833.06349206349205</v>
      </c>
    </row>
    <row r="624" spans="1:6" x14ac:dyDescent="0.25">
      <c r="A624" s="178">
        <v>2092</v>
      </c>
      <c r="B624" s="152" t="s">
        <v>501</v>
      </c>
      <c r="C624" s="152" t="s">
        <v>4407</v>
      </c>
      <c r="D624" s="152" t="s">
        <v>2856</v>
      </c>
      <c r="E624" s="152" t="s">
        <v>4408</v>
      </c>
      <c r="F624" s="179">
        <v>115119</v>
      </c>
    </row>
    <row r="625" spans="1:6" x14ac:dyDescent="0.25">
      <c r="A625" s="178">
        <v>891</v>
      </c>
      <c r="B625" s="152" t="s">
        <v>286</v>
      </c>
      <c r="C625" s="152" t="s">
        <v>3061</v>
      </c>
      <c r="D625" s="152" t="s">
        <v>2856</v>
      </c>
      <c r="E625" s="152" t="s">
        <v>3062</v>
      </c>
      <c r="F625" s="179">
        <v>672.6521739130435</v>
      </c>
    </row>
    <row r="626" spans="1:6" x14ac:dyDescent="0.25">
      <c r="A626" s="178">
        <v>20526</v>
      </c>
      <c r="B626" s="152" t="s">
        <v>1065</v>
      </c>
      <c r="C626" s="152" t="s">
        <v>3604</v>
      </c>
      <c r="D626" s="152" t="s">
        <v>2856</v>
      </c>
      <c r="E626" s="152" t="s">
        <v>3605</v>
      </c>
      <c r="F626" s="179">
        <v>986.58333333333337</v>
      </c>
    </row>
    <row r="627" spans="1:6" x14ac:dyDescent="0.25">
      <c r="A627" s="178">
        <v>571</v>
      </c>
      <c r="B627" s="152" t="s">
        <v>188</v>
      </c>
      <c r="C627" s="152" t="s">
        <v>2934</v>
      </c>
      <c r="D627" s="152" t="s">
        <v>2856</v>
      </c>
      <c r="E627" s="152" t="s">
        <v>2935</v>
      </c>
      <c r="F627" s="179">
        <v>6095.1095890410961</v>
      </c>
    </row>
    <row r="628" spans="1:6" x14ac:dyDescent="0.25">
      <c r="A628" s="178">
        <v>2092</v>
      </c>
      <c r="B628" s="152" t="s">
        <v>501</v>
      </c>
      <c r="C628" s="152" t="s">
        <v>2934</v>
      </c>
      <c r="D628" s="152" t="s">
        <v>2856</v>
      </c>
      <c r="E628" s="152" t="s">
        <v>2935</v>
      </c>
      <c r="F628" s="179">
        <v>4</v>
      </c>
    </row>
    <row r="629" spans="1:6" x14ac:dyDescent="0.25">
      <c r="A629" s="178">
        <v>35733</v>
      </c>
      <c r="B629" s="152" t="s">
        <v>2534</v>
      </c>
      <c r="C629" s="152" t="s">
        <v>2934</v>
      </c>
      <c r="D629" s="152" t="s">
        <v>2856</v>
      </c>
      <c r="E629" s="152" t="s">
        <v>2935</v>
      </c>
      <c r="F629" s="179">
        <v>937</v>
      </c>
    </row>
    <row r="630" spans="1:6" x14ac:dyDescent="0.25">
      <c r="A630" s="178">
        <v>22033</v>
      </c>
      <c r="B630" s="152" t="s">
        <v>1449</v>
      </c>
      <c r="C630" s="152" t="s">
        <v>4336</v>
      </c>
      <c r="D630" s="152" t="s">
        <v>2856</v>
      </c>
      <c r="E630" s="152" t="s">
        <v>4337</v>
      </c>
      <c r="F630" s="179">
        <v>513</v>
      </c>
    </row>
    <row r="631" spans="1:6" x14ac:dyDescent="0.25">
      <c r="A631" s="178">
        <v>3108</v>
      </c>
      <c r="B631" s="152" t="s">
        <v>811</v>
      </c>
      <c r="C631" s="152" t="s">
        <v>3415</v>
      </c>
      <c r="D631" s="152" t="s">
        <v>2856</v>
      </c>
      <c r="E631" s="152" t="s">
        <v>3416</v>
      </c>
      <c r="F631" s="179">
        <v>1842.5</v>
      </c>
    </row>
    <row r="632" spans="1:6" x14ac:dyDescent="0.25">
      <c r="A632" s="178">
        <v>1164</v>
      </c>
      <c r="B632" s="152" t="s">
        <v>347</v>
      </c>
      <c r="C632" s="152" t="s">
        <v>4525</v>
      </c>
      <c r="D632" s="152" t="s">
        <v>2856</v>
      </c>
      <c r="E632" s="152" t="s">
        <v>4526</v>
      </c>
      <c r="F632" s="179">
        <f>23241+2403</f>
        <v>25644</v>
      </c>
    </row>
    <row r="633" spans="1:6" x14ac:dyDescent="0.25">
      <c r="A633" s="178">
        <v>1780</v>
      </c>
      <c r="B633" s="152" t="s">
        <v>468</v>
      </c>
      <c r="C633" s="152" t="s">
        <v>4525</v>
      </c>
      <c r="D633" s="152" t="s">
        <v>2856</v>
      </c>
      <c r="E633" s="152" t="s">
        <v>4526</v>
      </c>
      <c r="F633" s="179">
        <v>81</v>
      </c>
    </row>
    <row r="634" spans="1:6" x14ac:dyDescent="0.25">
      <c r="A634" s="178">
        <v>21886</v>
      </c>
      <c r="B634" s="152" t="s">
        <v>1432</v>
      </c>
      <c r="C634" s="152" t="s">
        <v>2855</v>
      </c>
      <c r="D634" s="152" t="s">
        <v>2856</v>
      </c>
      <c r="E634" s="152" t="s">
        <v>2857</v>
      </c>
      <c r="F634" s="179">
        <v>3885</v>
      </c>
    </row>
    <row r="635" spans="1:6" x14ac:dyDescent="0.25">
      <c r="A635" s="178">
        <v>22398</v>
      </c>
      <c r="B635" s="152" t="s">
        <v>1536</v>
      </c>
      <c r="C635" s="152" t="s">
        <v>3778</v>
      </c>
      <c r="D635" s="152" t="s">
        <v>2856</v>
      </c>
      <c r="E635" s="152" t="s">
        <v>3779</v>
      </c>
      <c r="F635" s="179">
        <v>741.66666666666663</v>
      </c>
    </row>
    <row r="636" spans="1:6" x14ac:dyDescent="0.25">
      <c r="A636" s="178">
        <v>711</v>
      </c>
      <c r="B636" s="152" t="s">
        <v>227</v>
      </c>
      <c r="C636" s="152" t="s">
        <v>2986</v>
      </c>
      <c r="D636" s="152" t="s">
        <v>2856</v>
      </c>
      <c r="E636" s="152" t="s">
        <v>2987</v>
      </c>
      <c r="F636" s="179">
        <v>465</v>
      </c>
    </row>
    <row r="637" spans="1:6" x14ac:dyDescent="0.25">
      <c r="A637" s="178">
        <v>20526</v>
      </c>
      <c r="B637" s="152" t="s">
        <v>1065</v>
      </c>
      <c r="C637" s="152" t="s">
        <v>4562</v>
      </c>
      <c r="D637" s="152" t="s">
        <v>2856</v>
      </c>
      <c r="E637" s="152" t="s">
        <v>3071</v>
      </c>
      <c r="F637" s="179">
        <v>1083.5833333333333</v>
      </c>
    </row>
    <row r="638" spans="1:6" x14ac:dyDescent="0.25">
      <c r="A638" s="178">
        <v>26049</v>
      </c>
      <c r="B638" s="152" t="s">
        <v>2310</v>
      </c>
      <c r="C638" s="152" t="s">
        <v>4119</v>
      </c>
      <c r="D638" s="152" t="s">
        <v>2856</v>
      </c>
      <c r="E638" s="152" t="s">
        <v>4120</v>
      </c>
      <c r="F638" s="179">
        <v>1443</v>
      </c>
    </row>
    <row r="639" spans="1:6" x14ac:dyDescent="0.25">
      <c r="A639" s="178">
        <v>20526</v>
      </c>
      <c r="B639" s="152" t="s">
        <v>1065</v>
      </c>
      <c r="C639" s="152" t="s">
        <v>3606</v>
      </c>
      <c r="D639" s="152" t="s">
        <v>2856</v>
      </c>
      <c r="E639" s="152" t="s">
        <v>3607</v>
      </c>
      <c r="F639" s="179">
        <v>1707.7209302325582</v>
      </c>
    </row>
    <row r="640" spans="1:6" x14ac:dyDescent="0.25">
      <c r="A640" s="178">
        <v>23509</v>
      </c>
      <c r="B640" s="152" t="s">
        <v>1876</v>
      </c>
      <c r="C640" s="152" t="s">
        <v>4029</v>
      </c>
      <c r="D640" s="152" t="s">
        <v>2856</v>
      </c>
      <c r="E640" s="152" t="s">
        <v>4030</v>
      </c>
      <c r="F640" s="179">
        <v>1797</v>
      </c>
    </row>
    <row r="641" spans="1:6" x14ac:dyDescent="0.25">
      <c r="A641" s="178">
        <v>21955</v>
      </c>
      <c r="B641" s="152" t="s">
        <v>1444</v>
      </c>
      <c r="C641" s="152" t="s">
        <v>3738</v>
      </c>
      <c r="D641" s="152" t="s">
        <v>2856</v>
      </c>
      <c r="E641" s="152" t="s">
        <v>3739</v>
      </c>
      <c r="F641" s="179">
        <v>1457.75</v>
      </c>
    </row>
    <row r="642" spans="1:6" x14ac:dyDescent="0.25">
      <c r="A642" s="178">
        <v>23203</v>
      </c>
      <c r="B642" s="152" t="s">
        <v>1788</v>
      </c>
      <c r="C642" s="152" t="s">
        <v>3964</v>
      </c>
      <c r="D642" s="152" t="s">
        <v>2856</v>
      </c>
      <c r="E642" s="152" t="s">
        <v>3965</v>
      </c>
      <c r="F642" s="179">
        <v>2449.375</v>
      </c>
    </row>
    <row r="643" spans="1:6" x14ac:dyDescent="0.25">
      <c r="A643" s="178">
        <v>23143</v>
      </c>
      <c r="B643" s="152" t="s">
        <v>1767</v>
      </c>
      <c r="C643" s="152" t="s">
        <v>3952</v>
      </c>
      <c r="D643" s="152" t="s">
        <v>2856</v>
      </c>
      <c r="E643" s="152" t="s">
        <v>3953</v>
      </c>
      <c r="F643" s="179">
        <v>2821</v>
      </c>
    </row>
    <row r="644" spans="1:6" x14ac:dyDescent="0.25">
      <c r="A644" s="178">
        <v>24616</v>
      </c>
      <c r="B644" s="152" t="s">
        <v>5357</v>
      </c>
      <c r="C644" s="152" t="s">
        <v>4050</v>
      </c>
      <c r="D644" s="152" t="s">
        <v>2856</v>
      </c>
      <c r="E644" s="152" t="s">
        <v>4051</v>
      </c>
      <c r="F644" s="179">
        <v>1409</v>
      </c>
    </row>
    <row r="645" spans="1:6" x14ac:dyDescent="0.25">
      <c r="A645" s="178">
        <v>22432</v>
      </c>
      <c r="B645" s="152" t="s">
        <v>1547</v>
      </c>
      <c r="C645" s="152" t="s">
        <v>3784</v>
      </c>
      <c r="D645" s="152" t="s">
        <v>2856</v>
      </c>
      <c r="E645" s="152" t="s">
        <v>3785</v>
      </c>
      <c r="F645" s="179">
        <v>2010</v>
      </c>
    </row>
    <row r="646" spans="1:6" x14ac:dyDescent="0.25">
      <c r="A646" s="178">
        <v>31593</v>
      </c>
      <c r="B646" s="152" t="s">
        <v>2501</v>
      </c>
      <c r="C646" s="152" t="s">
        <v>4875</v>
      </c>
      <c r="D646" s="152" t="s">
        <v>3572</v>
      </c>
      <c r="E646" s="152" t="s">
        <v>3491</v>
      </c>
      <c r="F646" s="179">
        <v>2581.344262295082</v>
      </c>
    </row>
    <row r="647" spans="1:6" x14ac:dyDescent="0.25">
      <c r="A647" s="178">
        <v>24973</v>
      </c>
      <c r="B647" s="152" t="s">
        <v>2147</v>
      </c>
      <c r="C647" s="152" t="s">
        <v>4961</v>
      </c>
      <c r="D647" s="152" t="s">
        <v>3572</v>
      </c>
      <c r="E647" s="152" t="s">
        <v>4962</v>
      </c>
      <c r="F647" s="179">
        <v>1270</v>
      </c>
    </row>
    <row r="648" spans="1:6" x14ac:dyDescent="0.25">
      <c r="A648" s="178">
        <v>3233</v>
      </c>
      <c r="B648" s="152" t="s">
        <v>5073</v>
      </c>
      <c r="C648" s="152" t="s">
        <v>4642</v>
      </c>
      <c r="D648" s="152" t="s">
        <v>3572</v>
      </c>
      <c r="E648" s="152" t="s">
        <v>4643</v>
      </c>
      <c r="F648" s="179">
        <v>1700</v>
      </c>
    </row>
    <row r="649" spans="1:6" x14ac:dyDescent="0.25">
      <c r="A649" s="178">
        <v>3233</v>
      </c>
      <c r="B649" s="152" t="s">
        <v>5073</v>
      </c>
      <c r="C649" s="152" t="s">
        <v>5074</v>
      </c>
      <c r="D649" s="152" t="s">
        <v>3572</v>
      </c>
      <c r="E649" s="152" t="s">
        <v>5075</v>
      </c>
      <c r="F649" s="179">
        <v>1244</v>
      </c>
    </row>
    <row r="650" spans="1:6" x14ac:dyDescent="0.25">
      <c r="A650" s="178">
        <v>3233</v>
      </c>
      <c r="B650" s="152" t="s">
        <v>5073</v>
      </c>
      <c r="C650" s="152" t="s">
        <v>4377</v>
      </c>
      <c r="D650" s="152" t="s">
        <v>3572</v>
      </c>
      <c r="E650" s="152" t="s">
        <v>4378</v>
      </c>
      <c r="F650" s="179">
        <v>5056</v>
      </c>
    </row>
    <row r="651" spans="1:6" x14ac:dyDescent="0.25">
      <c r="A651" s="178">
        <v>3233</v>
      </c>
      <c r="B651" s="152" t="s">
        <v>5073</v>
      </c>
      <c r="C651" s="152" t="s">
        <v>5076</v>
      </c>
      <c r="D651" s="152" t="s">
        <v>3572</v>
      </c>
      <c r="E651" s="152" t="s">
        <v>5077</v>
      </c>
      <c r="F651" s="179">
        <v>3008.5</v>
      </c>
    </row>
    <row r="652" spans="1:6" x14ac:dyDescent="0.25">
      <c r="A652" s="178">
        <v>20427</v>
      </c>
      <c r="B652" s="152" t="s">
        <v>1033</v>
      </c>
      <c r="C652" s="152" t="s">
        <v>3571</v>
      </c>
      <c r="D652" s="152" t="s">
        <v>3572</v>
      </c>
      <c r="E652" s="152" t="s">
        <v>3573</v>
      </c>
      <c r="F652" s="179">
        <v>576</v>
      </c>
    </row>
    <row r="653" spans="1:6" x14ac:dyDescent="0.25">
      <c r="A653" s="178">
        <v>2950</v>
      </c>
      <c r="B653" s="152" t="s">
        <v>765</v>
      </c>
      <c r="C653" s="152" t="s">
        <v>4685</v>
      </c>
      <c r="D653" s="152" t="s">
        <v>3572</v>
      </c>
      <c r="E653" s="152" t="s">
        <v>4686</v>
      </c>
      <c r="F653" s="179">
        <v>23827.583333333332</v>
      </c>
    </row>
    <row r="654" spans="1:6" x14ac:dyDescent="0.25">
      <c r="A654" s="178">
        <v>20034</v>
      </c>
      <c r="B654" s="152" t="s">
        <v>927</v>
      </c>
      <c r="C654" s="152" t="s">
        <v>4917</v>
      </c>
      <c r="D654" s="152" t="s">
        <v>3572</v>
      </c>
      <c r="E654" s="152" t="s">
        <v>4918</v>
      </c>
      <c r="F654" s="179">
        <v>1498</v>
      </c>
    </row>
    <row r="655" spans="1:6" x14ac:dyDescent="0.25">
      <c r="A655" s="178">
        <v>3137</v>
      </c>
      <c r="B655" s="152" t="s">
        <v>823</v>
      </c>
      <c r="C655" s="152" t="s">
        <v>4812</v>
      </c>
      <c r="D655" s="152" t="s">
        <v>3572</v>
      </c>
      <c r="E655" s="152" t="s">
        <v>4813</v>
      </c>
      <c r="F655" s="179">
        <v>29154</v>
      </c>
    </row>
    <row r="656" spans="1:6" x14ac:dyDescent="0.25">
      <c r="A656" s="178">
        <v>3233</v>
      </c>
      <c r="B656" s="152" t="s">
        <v>5073</v>
      </c>
      <c r="C656" s="152" t="s">
        <v>5078</v>
      </c>
      <c r="D656" s="152" t="s">
        <v>3572</v>
      </c>
      <c r="E656" s="152" t="s">
        <v>5079</v>
      </c>
      <c r="F656" s="179">
        <v>5900</v>
      </c>
    </row>
    <row r="657" spans="1:6" x14ac:dyDescent="0.25">
      <c r="A657" s="178">
        <v>23504</v>
      </c>
      <c r="B657" s="152" t="s">
        <v>5358</v>
      </c>
      <c r="C657" s="152" t="s">
        <v>4025</v>
      </c>
      <c r="D657" s="152" t="s">
        <v>3572</v>
      </c>
      <c r="E657" s="152" t="s">
        <v>4026</v>
      </c>
      <c r="F657" s="179">
        <v>2066</v>
      </c>
    </row>
    <row r="658" spans="1:6" x14ac:dyDescent="0.25">
      <c r="A658" s="178">
        <v>24883</v>
      </c>
      <c r="B658" s="152" t="s">
        <v>2101</v>
      </c>
      <c r="C658" s="152" t="s">
        <v>4859</v>
      </c>
      <c r="D658" s="152" t="s">
        <v>3572</v>
      </c>
      <c r="E658" s="152" t="s">
        <v>4860</v>
      </c>
      <c r="F658" s="179">
        <v>1717.6666666666667</v>
      </c>
    </row>
    <row r="659" spans="1:6" x14ac:dyDescent="0.25">
      <c r="A659" s="178">
        <v>3233</v>
      </c>
      <c r="B659" s="152" t="s">
        <v>5073</v>
      </c>
      <c r="C659" s="152" t="s">
        <v>5080</v>
      </c>
      <c r="D659" s="152" t="s">
        <v>3572</v>
      </c>
      <c r="E659" s="152" t="s">
        <v>3487</v>
      </c>
      <c r="F659" s="179">
        <v>4349.5</v>
      </c>
    </row>
    <row r="660" spans="1:6" x14ac:dyDescent="0.25">
      <c r="A660" s="178">
        <v>29931</v>
      </c>
      <c r="B660" s="152" t="s">
        <v>2488</v>
      </c>
      <c r="C660" s="152" t="s">
        <v>4611</v>
      </c>
      <c r="D660" s="152" t="s">
        <v>2859</v>
      </c>
      <c r="E660" s="152" t="s">
        <v>4612</v>
      </c>
      <c r="F660" s="179">
        <v>2396.3636363636365</v>
      </c>
    </row>
    <row r="661" spans="1:6" x14ac:dyDescent="0.25">
      <c r="A661" s="178">
        <v>20349</v>
      </c>
      <c r="B661" s="152" t="s">
        <v>5359</v>
      </c>
      <c r="C661" s="152" t="s">
        <v>3547</v>
      </c>
      <c r="D661" s="152" t="s">
        <v>2859</v>
      </c>
      <c r="E661" s="152" t="s">
        <v>3548</v>
      </c>
      <c r="F661" s="179">
        <v>1957</v>
      </c>
    </row>
    <row r="662" spans="1:6" x14ac:dyDescent="0.25">
      <c r="A662" s="178">
        <v>2989</v>
      </c>
      <c r="B662" s="152" t="s">
        <v>783</v>
      </c>
      <c r="C662" s="152" t="s">
        <v>3407</v>
      </c>
      <c r="D662" s="152" t="s">
        <v>2859</v>
      </c>
      <c r="E662" s="152" t="s">
        <v>3408</v>
      </c>
      <c r="F662" s="179">
        <v>13393</v>
      </c>
    </row>
    <row r="663" spans="1:6" x14ac:dyDescent="0.25">
      <c r="A663" s="178">
        <v>245</v>
      </c>
      <c r="B663" s="152" t="s">
        <v>120</v>
      </c>
      <c r="C663" s="152" t="s">
        <v>2858</v>
      </c>
      <c r="D663" s="152" t="s">
        <v>2859</v>
      </c>
      <c r="E663" s="152" t="s">
        <v>5360</v>
      </c>
      <c r="F663" s="179">
        <v>3702</v>
      </c>
    </row>
    <row r="664" spans="1:6" x14ac:dyDescent="0.25">
      <c r="A664" s="178">
        <v>21819</v>
      </c>
      <c r="B664" s="152" t="s">
        <v>1421</v>
      </c>
      <c r="C664" s="152" t="s">
        <v>4943</v>
      </c>
      <c r="D664" s="152" t="s">
        <v>2859</v>
      </c>
      <c r="E664" s="152" t="s">
        <v>5107</v>
      </c>
      <c r="F664" s="179">
        <v>1109</v>
      </c>
    </row>
    <row r="665" spans="1:6" x14ac:dyDescent="0.25">
      <c r="A665" s="178">
        <v>31613</v>
      </c>
      <c r="B665" s="152" t="s">
        <v>5187</v>
      </c>
      <c r="C665" s="152" t="s">
        <v>4876</v>
      </c>
      <c r="D665" s="152" t="s">
        <v>2859</v>
      </c>
      <c r="E665" s="152" t="s">
        <v>4877</v>
      </c>
      <c r="F665" s="179">
        <v>12703</v>
      </c>
    </row>
    <row r="666" spans="1:6" x14ac:dyDescent="0.25">
      <c r="A666" s="178">
        <v>20870</v>
      </c>
      <c r="B666" s="152" t="s">
        <v>5101</v>
      </c>
      <c r="C666" s="152" t="s">
        <v>3651</v>
      </c>
      <c r="D666" s="152" t="s">
        <v>2859</v>
      </c>
      <c r="E666" s="152" t="s">
        <v>3652</v>
      </c>
      <c r="F666" s="179">
        <v>1</v>
      </c>
    </row>
    <row r="667" spans="1:6" x14ac:dyDescent="0.25">
      <c r="A667" s="178">
        <v>38622</v>
      </c>
      <c r="B667" s="152" t="s">
        <v>2564</v>
      </c>
      <c r="C667" s="152" t="s">
        <v>4224</v>
      </c>
      <c r="D667" s="152" t="s">
        <v>2859</v>
      </c>
      <c r="E667" s="152" t="s">
        <v>4225</v>
      </c>
      <c r="F667" s="179">
        <v>2500</v>
      </c>
    </row>
    <row r="668" spans="1:6" x14ac:dyDescent="0.25">
      <c r="A668" s="178">
        <v>2518</v>
      </c>
      <c r="B668" s="152" t="s">
        <v>610</v>
      </c>
      <c r="C668" s="152" t="s">
        <v>3291</v>
      </c>
      <c r="D668" s="152" t="s">
        <v>2859</v>
      </c>
      <c r="E668" s="152" t="s">
        <v>3292</v>
      </c>
      <c r="F668" s="179">
        <v>572</v>
      </c>
    </row>
    <row r="669" spans="1:6" x14ac:dyDescent="0.25">
      <c r="A669" s="178">
        <v>39692</v>
      </c>
      <c r="B669" s="152" t="s">
        <v>2574</v>
      </c>
      <c r="C669" s="152" t="s">
        <v>3494</v>
      </c>
      <c r="D669" s="152" t="s">
        <v>2859</v>
      </c>
      <c r="E669" s="152" t="s">
        <v>5145</v>
      </c>
      <c r="F669" s="179">
        <v>1012.3</v>
      </c>
    </row>
    <row r="670" spans="1:6" x14ac:dyDescent="0.25">
      <c r="A670" s="178">
        <v>22405</v>
      </c>
      <c r="B670" s="152" t="s">
        <v>1540</v>
      </c>
      <c r="C670" s="152" t="s">
        <v>4843</v>
      </c>
      <c r="D670" s="152" t="s">
        <v>2859</v>
      </c>
      <c r="E670" s="152" t="s">
        <v>4844</v>
      </c>
      <c r="F670" s="179">
        <v>4404.833333333333</v>
      </c>
    </row>
    <row r="671" spans="1:6" x14ac:dyDescent="0.25">
      <c r="A671" s="178">
        <v>22405</v>
      </c>
      <c r="B671" s="152" t="s">
        <v>1540</v>
      </c>
      <c r="C671" s="152" t="s">
        <v>4845</v>
      </c>
      <c r="D671" s="152" t="s">
        <v>2859</v>
      </c>
      <c r="E671" s="152" t="s">
        <v>4846</v>
      </c>
      <c r="F671" s="179">
        <v>3704.75</v>
      </c>
    </row>
    <row r="672" spans="1:6" x14ac:dyDescent="0.25">
      <c r="A672" s="178">
        <v>20119</v>
      </c>
      <c r="B672" s="152" t="s">
        <v>5361</v>
      </c>
      <c r="C672" s="152" t="s">
        <v>3506</v>
      </c>
      <c r="D672" s="152" t="s">
        <v>2859</v>
      </c>
      <c r="E672" s="152" t="s">
        <v>3507</v>
      </c>
      <c r="F672" s="179">
        <v>698</v>
      </c>
    </row>
    <row r="673" spans="1:6" x14ac:dyDescent="0.25">
      <c r="A673" s="178">
        <v>21819</v>
      </c>
      <c r="B673" s="152" t="s">
        <v>1421</v>
      </c>
      <c r="C673" s="152" t="s">
        <v>4945</v>
      </c>
      <c r="D673" s="152" t="s">
        <v>2859</v>
      </c>
      <c r="E673" s="152" t="s">
        <v>4624</v>
      </c>
      <c r="F673" s="179">
        <v>2071</v>
      </c>
    </row>
    <row r="674" spans="1:6" x14ac:dyDescent="0.25">
      <c r="A674" s="178">
        <v>20093</v>
      </c>
      <c r="B674" s="152" t="s">
        <v>945</v>
      </c>
      <c r="C674" s="152" t="s">
        <v>3492</v>
      </c>
      <c r="D674" s="152" t="s">
        <v>2859</v>
      </c>
      <c r="E674" s="152" t="s">
        <v>3493</v>
      </c>
      <c r="F674" s="179">
        <v>2214</v>
      </c>
    </row>
    <row r="675" spans="1:6" x14ac:dyDescent="0.25">
      <c r="A675" s="178">
        <v>1107</v>
      </c>
      <c r="B675" s="152" t="s">
        <v>5034</v>
      </c>
      <c r="C675" s="152" t="s">
        <v>4438</v>
      </c>
      <c r="D675" s="152" t="s">
        <v>2859</v>
      </c>
      <c r="E675" s="152" t="s">
        <v>4439</v>
      </c>
      <c r="F675" s="179">
        <f>83890+6383</f>
        <v>90273</v>
      </c>
    </row>
    <row r="676" spans="1:6" x14ac:dyDescent="0.25">
      <c r="A676" s="178">
        <v>28911</v>
      </c>
      <c r="B676" s="152" t="s">
        <v>2476</v>
      </c>
      <c r="C676" s="152" t="s">
        <v>3504</v>
      </c>
      <c r="D676" s="152" t="s">
        <v>2859</v>
      </c>
      <c r="E676" s="152" t="s">
        <v>3505</v>
      </c>
      <c r="F676" s="179">
        <v>338</v>
      </c>
    </row>
    <row r="677" spans="1:6" x14ac:dyDescent="0.25">
      <c r="A677" s="178">
        <v>22405</v>
      </c>
      <c r="B677" s="152" t="s">
        <v>1540</v>
      </c>
      <c r="C677" s="152" t="s">
        <v>4847</v>
      </c>
      <c r="D677" s="152" t="s">
        <v>2859</v>
      </c>
      <c r="E677" s="152" t="s">
        <v>4848</v>
      </c>
      <c r="F677" s="179">
        <v>1274</v>
      </c>
    </row>
    <row r="678" spans="1:6" x14ac:dyDescent="0.25">
      <c r="A678" s="178">
        <v>2163</v>
      </c>
      <c r="B678" s="152" t="s">
        <v>5055</v>
      </c>
      <c r="C678" s="152" t="s">
        <v>3228</v>
      </c>
      <c r="D678" s="152" t="s">
        <v>2862</v>
      </c>
      <c r="E678" s="152" t="s">
        <v>3229</v>
      </c>
      <c r="F678" s="179">
        <v>20305</v>
      </c>
    </row>
    <row r="679" spans="1:6" x14ac:dyDescent="0.25">
      <c r="A679" s="178">
        <v>20013</v>
      </c>
      <c r="B679" s="152" t="s">
        <v>922</v>
      </c>
      <c r="C679" s="152" t="s">
        <v>3455</v>
      </c>
      <c r="D679" s="152" t="s">
        <v>2862</v>
      </c>
      <c r="E679" s="152" t="s">
        <v>3456</v>
      </c>
      <c r="F679" s="179">
        <v>864.83333333333337</v>
      </c>
    </row>
    <row r="680" spans="1:6" x14ac:dyDescent="0.25">
      <c r="A680" s="178">
        <v>22566</v>
      </c>
      <c r="B680" s="152" t="s">
        <v>1598</v>
      </c>
      <c r="C680" s="152" t="s">
        <v>3813</v>
      </c>
      <c r="D680" s="152" t="s">
        <v>2862</v>
      </c>
      <c r="E680" s="152" t="s">
        <v>3814</v>
      </c>
      <c r="F680" s="179">
        <v>2801.4166666666665</v>
      </c>
    </row>
    <row r="681" spans="1:6" x14ac:dyDescent="0.25">
      <c r="A681" s="178">
        <v>248</v>
      </c>
      <c r="B681" s="152" t="s">
        <v>121</v>
      </c>
      <c r="C681" s="152" t="s">
        <v>2861</v>
      </c>
      <c r="D681" s="152" t="s">
        <v>2862</v>
      </c>
      <c r="E681" s="152" t="s">
        <v>2863</v>
      </c>
      <c r="F681" s="179">
        <v>1595.5</v>
      </c>
    </row>
    <row r="682" spans="1:6" x14ac:dyDescent="0.25">
      <c r="A682" s="178">
        <v>20013</v>
      </c>
      <c r="B682" s="152" t="s">
        <v>922</v>
      </c>
      <c r="C682" s="152" t="s">
        <v>3457</v>
      </c>
      <c r="D682" s="152" t="s">
        <v>2862</v>
      </c>
      <c r="E682" s="152" t="s">
        <v>3458</v>
      </c>
      <c r="F682" s="179">
        <v>4547</v>
      </c>
    </row>
    <row r="683" spans="1:6" x14ac:dyDescent="0.25">
      <c r="A683" s="178">
        <v>2722</v>
      </c>
      <c r="B683" s="152" t="s">
        <v>679</v>
      </c>
      <c r="C683" s="152" t="s">
        <v>3352</v>
      </c>
      <c r="D683" s="152" t="s">
        <v>2862</v>
      </c>
      <c r="E683" s="152" t="s">
        <v>3353</v>
      </c>
      <c r="F683" s="179">
        <v>187.28571428571428</v>
      </c>
    </row>
    <row r="684" spans="1:6" x14ac:dyDescent="0.25">
      <c r="A684" s="178">
        <v>38930</v>
      </c>
      <c r="B684" s="152" t="s">
        <v>2567</v>
      </c>
      <c r="C684" s="152" t="s">
        <v>4226</v>
      </c>
      <c r="D684" s="152" t="s">
        <v>2862</v>
      </c>
      <c r="E684" s="152" t="s">
        <v>4227</v>
      </c>
      <c r="F684" s="179">
        <v>973.31147540983602</v>
      </c>
    </row>
    <row r="685" spans="1:6" x14ac:dyDescent="0.25">
      <c r="A685" s="178">
        <v>20013</v>
      </c>
      <c r="B685" s="152" t="s">
        <v>922</v>
      </c>
      <c r="C685" s="152" t="s">
        <v>3459</v>
      </c>
      <c r="D685" s="152" t="s">
        <v>2862</v>
      </c>
      <c r="E685" s="152" t="s">
        <v>3460</v>
      </c>
      <c r="F685" s="179">
        <v>501.08333333333331</v>
      </c>
    </row>
    <row r="686" spans="1:6" x14ac:dyDescent="0.25">
      <c r="A686" s="178">
        <v>20013</v>
      </c>
      <c r="B686" s="152" t="s">
        <v>922</v>
      </c>
      <c r="C686" s="152" t="s">
        <v>3461</v>
      </c>
      <c r="D686" s="152" t="s">
        <v>2862</v>
      </c>
      <c r="E686" s="152" t="s">
        <v>3462</v>
      </c>
      <c r="F686" s="179">
        <v>2188.1666666666665</v>
      </c>
    </row>
    <row r="687" spans="1:6" x14ac:dyDescent="0.25">
      <c r="A687" s="178">
        <v>251</v>
      </c>
      <c r="B687" s="152" t="s">
        <v>5362</v>
      </c>
      <c r="C687" s="152" t="s">
        <v>2864</v>
      </c>
      <c r="D687" s="152" t="s">
        <v>2862</v>
      </c>
      <c r="E687" s="152" t="s">
        <v>2865</v>
      </c>
      <c r="F687" s="179">
        <v>11224</v>
      </c>
    </row>
    <row r="688" spans="1:6" x14ac:dyDescent="0.25">
      <c r="A688" s="178">
        <v>20013</v>
      </c>
      <c r="B688" s="152" t="s">
        <v>922</v>
      </c>
      <c r="C688" s="152" t="s">
        <v>4497</v>
      </c>
      <c r="D688" s="152" t="s">
        <v>2862</v>
      </c>
      <c r="E688" s="152" t="s">
        <v>3652</v>
      </c>
      <c r="F688" s="179">
        <v>2920</v>
      </c>
    </row>
    <row r="689" spans="1:6" x14ac:dyDescent="0.25">
      <c r="A689" s="178">
        <v>20013</v>
      </c>
      <c r="B689" s="152" t="s">
        <v>922</v>
      </c>
      <c r="C689" s="152" t="s">
        <v>3463</v>
      </c>
      <c r="D689" s="152" t="s">
        <v>2862</v>
      </c>
      <c r="E689" s="152" t="s">
        <v>3464</v>
      </c>
      <c r="F689" s="179">
        <v>1058</v>
      </c>
    </row>
    <row r="690" spans="1:6" x14ac:dyDescent="0.25">
      <c r="A690" s="178">
        <v>22856</v>
      </c>
      <c r="B690" s="152" t="s">
        <v>1661</v>
      </c>
      <c r="C690" s="152" t="s">
        <v>3862</v>
      </c>
      <c r="D690" s="152" t="s">
        <v>2862</v>
      </c>
      <c r="E690" s="152" t="s">
        <v>3863</v>
      </c>
      <c r="F690" s="179">
        <v>615</v>
      </c>
    </row>
    <row r="691" spans="1:6" x14ac:dyDescent="0.25">
      <c r="A691" s="178">
        <v>20013</v>
      </c>
      <c r="B691" s="152" t="s">
        <v>922</v>
      </c>
      <c r="C691" s="152" t="s">
        <v>3465</v>
      </c>
      <c r="D691" s="152" t="s">
        <v>2862</v>
      </c>
      <c r="E691" s="152" t="s">
        <v>3466</v>
      </c>
      <c r="F691" s="179">
        <v>493.08333333333331</v>
      </c>
    </row>
    <row r="692" spans="1:6" x14ac:dyDescent="0.25">
      <c r="A692" s="178">
        <v>41857</v>
      </c>
      <c r="B692" s="152" t="s">
        <v>2600</v>
      </c>
      <c r="C692" s="152" t="s">
        <v>4240</v>
      </c>
      <c r="D692" s="152" t="s">
        <v>2862</v>
      </c>
      <c r="E692" s="152" t="s">
        <v>4241</v>
      </c>
      <c r="F692" s="179">
        <v>1660.9230769230769</v>
      </c>
    </row>
    <row r="693" spans="1:6" x14ac:dyDescent="0.25">
      <c r="A693" s="178">
        <v>20013</v>
      </c>
      <c r="B693" s="152" t="s">
        <v>922</v>
      </c>
      <c r="C693" s="152" t="s">
        <v>3467</v>
      </c>
      <c r="D693" s="152" t="s">
        <v>2862</v>
      </c>
      <c r="E693" s="152" t="s">
        <v>3468</v>
      </c>
      <c r="F693" s="179">
        <v>643.52857142857147</v>
      </c>
    </row>
    <row r="694" spans="1:6" x14ac:dyDescent="0.25">
      <c r="A694" s="178">
        <v>1106</v>
      </c>
      <c r="B694" s="152" t="s">
        <v>331</v>
      </c>
      <c r="C694" s="152" t="s">
        <v>3101</v>
      </c>
      <c r="D694" s="152" t="s">
        <v>2862</v>
      </c>
      <c r="E694" s="152" t="s">
        <v>3102</v>
      </c>
      <c r="F694" s="179">
        <v>3135.3333333333335</v>
      </c>
    </row>
    <row r="695" spans="1:6" x14ac:dyDescent="0.25">
      <c r="A695" s="178">
        <v>20013</v>
      </c>
      <c r="B695" s="152" t="s">
        <v>922</v>
      </c>
      <c r="C695" s="152" t="s">
        <v>3469</v>
      </c>
      <c r="D695" s="152" t="s">
        <v>2862</v>
      </c>
      <c r="E695" s="152" t="s">
        <v>3470</v>
      </c>
      <c r="F695" s="179">
        <v>1064.75</v>
      </c>
    </row>
    <row r="696" spans="1:6" x14ac:dyDescent="0.25">
      <c r="A696" s="178">
        <v>22353</v>
      </c>
      <c r="B696" s="152" t="s">
        <v>1522</v>
      </c>
      <c r="C696" s="152" t="s">
        <v>3768</v>
      </c>
      <c r="D696" s="152" t="s">
        <v>2862</v>
      </c>
      <c r="E696" s="152" t="s">
        <v>3769</v>
      </c>
      <c r="F696" s="179">
        <v>5771.666666666667</v>
      </c>
    </row>
    <row r="697" spans="1:6" x14ac:dyDescent="0.25">
      <c r="A697" s="178">
        <v>20013</v>
      </c>
      <c r="B697" s="152" t="s">
        <v>922</v>
      </c>
      <c r="C697" s="152" t="s">
        <v>3471</v>
      </c>
      <c r="D697" s="152" t="s">
        <v>2862</v>
      </c>
      <c r="E697" s="152" t="s">
        <v>3472</v>
      </c>
      <c r="F697" s="179">
        <v>1403.1666666666667</v>
      </c>
    </row>
    <row r="698" spans="1:6" x14ac:dyDescent="0.25">
      <c r="A698" s="178">
        <v>995</v>
      </c>
      <c r="B698" s="152" t="s">
        <v>312</v>
      </c>
      <c r="C698" s="152" t="s">
        <v>3078</v>
      </c>
      <c r="D698" s="152" t="s">
        <v>2862</v>
      </c>
      <c r="E698" s="152" t="s">
        <v>3079</v>
      </c>
      <c r="F698" s="179">
        <v>5286</v>
      </c>
    </row>
    <row r="699" spans="1:6" x14ac:dyDescent="0.25">
      <c r="A699" s="178">
        <v>20013</v>
      </c>
      <c r="B699" s="152" t="s">
        <v>922</v>
      </c>
      <c r="C699" s="152" t="s">
        <v>3473</v>
      </c>
      <c r="D699" s="152" t="s">
        <v>2862</v>
      </c>
      <c r="E699" s="152" t="s">
        <v>3474</v>
      </c>
      <c r="F699" s="179">
        <v>2673</v>
      </c>
    </row>
    <row r="700" spans="1:6" x14ac:dyDescent="0.25">
      <c r="A700" s="178">
        <v>20013</v>
      </c>
      <c r="B700" s="152" t="s">
        <v>922</v>
      </c>
      <c r="C700" s="152" t="s">
        <v>3475</v>
      </c>
      <c r="D700" s="152" t="s">
        <v>2862</v>
      </c>
      <c r="E700" s="152" t="s">
        <v>3476</v>
      </c>
      <c r="F700" s="179">
        <v>1397</v>
      </c>
    </row>
    <row r="701" spans="1:6" x14ac:dyDescent="0.25">
      <c r="A701" s="178">
        <v>21772</v>
      </c>
      <c r="B701" s="152" t="s">
        <v>1408</v>
      </c>
      <c r="C701" s="152" t="s">
        <v>3721</v>
      </c>
      <c r="D701" s="152" t="s">
        <v>2862</v>
      </c>
      <c r="E701" s="152" t="s">
        <v>3722</v>
      </c>
      <c r="F701" s="179">
        <v>195</v>
      </c>
    </row>
    <row r="702" spans="1:6" x14ac:dyDescent="0.25">
      <c r="A702" s="178">
        <v>26667</v>
      </c>
      <c r="B702" s="152" t="s">
        <v>5134</v>
      </c>
      <c r="C702" s="152" t="s">
        <v>4158</v>
      </c>
      <c r="D702" s="152" t="s">
        <v>2862</v>
      </c>
      <c r="E702" s="152" t="s">
        <v>4159</v>
      </c>
      <c r="F702" s="179">
        <v>5996</v>
      </c>
    </row>
    <row r="703" spans="1:6" x14ac:dyDescent="0.25">
      <c r="A703" s="178">
        <v>20013</v>
      </c>
      <c r="B703" s="152" t="s">
        <v>922</v>
      </c>
      <c r="C703" s="152" t="s">
        <v>3477</v>
      </c>
      <c r="D703" s="152" t="s">
        <v>2862</v>
      </c>
      <c r="E703" s="152" t="s">
        <v>3478</v>
      </c>
      <c r="F703" s="179">
        <v>539.91803278688519</v>
      </c>
    </row>
    <row r="704" spans="1:6" x14ac:dyDescent="0.25">
      <c r="A704" s="178">
        <v>680</v>
      </c>
      <c r="B704" s="152" t="s">
        <v>219</v>
      </c>
      <c r="C704" s="152" t="s">
        <v>4328</v>
      </c>
      <c r="D704" s="152" t="s">
        <v>2862</v>
      </c>
      <c r="E704" s="152" t="s">
        <v>4329</v>
      </c>
      <c r="F704" s="179">
        <v>129353</v>
      </c>
    </row>
    <row r="705" spans="1:6" x14ac:dyDescent="0.25">
      <c r="A705" s="178">
        <v>2192</v>
      </c>
      <c r="B705" s="152" t="s">
        <v>5056</v>
      </c>
      <c r="C705" s="152" t="s">
        <v>4328</v>
      </c>
      <c r="D705" s="152" t="s">
        <v>2862</v>
      </c>
      <c r="E705" s="152" t="s">
        <v>4329</v>
      </c>
      <c r="F705" s="179">
        <v>687.64285714285711</v>
      </c>
    </row>
    <row r="706" spans="1:6" x14ac:dyDescent="0.25">
      <c r="A706" s="178">
        <v>26593</v>
      </c>
      <c r="B706" s="152" t="s">
        <v>2369</v>
      </c>
      <c r="C706" s="152" t="s">
        <v>4328</v>
      </c>
      <c r="D706" s="152" t="s">
        <v>2862</v>
      </c>
      <c r="E706" s="152" t="s">
        <v>4329</v>
      </c>
      <c r="F706" s="179">
        <v>28</v>
      </c>
    </row>
    <row r="707" spans="1:6" x14ac:dyDescent="0.25">
      <c r="A707" s="178">
        <v>26791</v>
      </c>
      <c r="B707" s="152" t="s">
        <v>5200</v>
      </c>
      <c r="C707" s="152" t="s">
        <v>4328</v>
      </c>
      <c r="D707" s="152" t="s">
        <v>2862</v>
      </c>
      <c r="E707" s="152" t="s">
        <v>4329</v>
      </c>
      <c r="F707" s="179">
        <v>4358</v>
      </c>
    </row>
    <row r="708" spans="1:6" x14ac:dyDescent="0.25">
      <c r="A708" s="178">
        <v>20013</v>
      </c>
      <c r="B708" s="152" t="s">
        <v>922</v>
      </c>
      <c r="C708" s="152" t="s">
        <v>4328</v>
      </c>
      <c r="D708" s="152" t="s">
        <v>2862</v>
      </c>
      <c r="E708" s="152" t="s">
        <v>4329</v>
      </c>
      <c r="F708" s="179">
        <v>1345</v>
      </c>
    </row>
    <row r="709" spans="1:6" x14ac:dyDescent="0.25">
      <c r="A709" s="178">
        <v>20199</v>
      </c>
      <c r="B709" s="152" t="s">
        <v>981</v>
      </c>
      <c r="C709" s="152" t="s">
        <v>3525</v>
      </c>
      <c r="D709" s="152" t="s">
        <v>2862</v>
      </c>
      <c r="E709" s="152" t="s">
        <v>3526</v>
      </c>
      <c r="F709" s="179">
        <v>2021</v>
      </c>
    </row>
    <row r="710" spans="1:6" x14ac:dyDescent="0.25">
      <c r="A710" s="178">
        <v>2462</v>
      </c>
      <c r="B710" s="152" t="s">
        <v>592</v>
      </c>
      <c r="C710" s="152" t="s">
        <v>3272</v>
      </c>
      <c r="D710" s="152" t="s">
        <v>5006</v>
      </c>
      <c r="E710" s="152" t="s">
        <v>3205</v>
      </c>
      <c r="F710" s="179">
        <v>586</v>
      </c>
    </row>
    <row r="711" spans="1:6" x14ac:dyDescent="0.25">
      <c r="A711" s="178">
        <v>23039</v>
      </c>
      <c r="B711" s="152" t="s">
        <v>1724</v>
      </c>
      <c r="C711" s="152" t="s">
        <v>3921</v>
      </c>
      <c r="D711" s="152" t="s">
        <v>2870</v>
      </c>
      <c r="E711" s="152" t="s">
        <v>3922</v>
      </c>
      <c r="F711" s="179">
        <v>584</v>
      </c>
    </row>
    <row r="712" spans="1:6" x14ac:dyDescent="0.25">
      <c r="A712" s="178">
        <v>26753</v>
      </c>
      <c r="B712" s="152" t="s">
        <v>2403</v>
      </c>
      <c r="C712" s="152" t="s">
        <v>4167</v>
      </c>
      <c r="D712" s="152" t="s">
        <v>2870</v>
      </c>
      <c r="E712" s="152" t="s">
        <v>4168</v>
      </c>
      <c r="F712" s="179">
        <v>642</v>
      </c>
    </row>
    <row r="713" spans="1:6" x14ac:dyDescent="0.25">
      <c r="A713" s="178">
        <v>29711</v>
      </c>
      <c r="B713" s="152" t="s">
        <v>2483</v>
      </c>
      <c r="C713" s="152" t="s">
        <v>4201</v>
      </c>
      <c r="D713" s="152" t="s">
        <v>2870</v>
      </c>
      <c r="E713" s="152" t="s">
        <v>4202</v>
      </c>
      <c r="F713" s="179">
        <v>1613</v>
      </c>
    </row>
    <row r="714" spans="1:6" x14ac:dyDescent="0.25">
      <c r="A714" s="178">
        <v>29711</v>
      </c>
      <c r="B714" s="152" t="s">
        <v>2483</v>
      </c>
      <c r="C714" s="152" t="s">
        <v>4201</v>
      </c>
      <c r="D714" s="152" t="s">
        <v>2870</v>
      </c>
      <c r="E714" s="152" t="s">
        <v>4202</v>
      </c>
      <c r="F714" s="179" t="s">
        <v>5320</v>
      </c>
    </row>
    <row r="715" spans="1:6" x14ac:dyDescent="0.25">
      <c r="A715" s="178">
        <v>2161</v>
      </c>
      <c r="B715" s="152" t="s">
        <v>517</v>
      </c>
      <c r="C715" s="152" t="s">
        <v>3226</v>
      </c>
      <c r="D715" s="152" t="s">
        <v>2870</v>
      </c>
      <c r="E715" s="152" t="s">
        <v>3227</v>
      </c>
      <c r="F715" s="179">
        <v>723</v>
      </c>
    </row>
    <row r="716" spans="1:6" x14ac:dyDescent="0.25">
      <c r="A716" s="178">
        <v>21816</v>
      </c>
      <c r="B716" s="152" t="s">
        <v>1418</v>
      </c>
      <c r="C716" s="152" t="s">
        <v>3727</v>
      </c>
      <c r="D716" s="152" t="s">
        <v>2870</v>
      </c>
      <c r="E716" s="152" t="s">
        <v>3728</v>
      </c>
      <c r="F716" s="179">
        <v>1457</v>
      </c>
    </row>
    <row r="717" spans="1:6" x14ac:dyDescent="0.25">
      <c r="A717" s="178">
        <v>2375</v>
      </c>
      <c r="B717" s="152" t="s">
        <v>565</v>
      </c>
      <c r="C717" s="152" t="s">
        <v>4381</v>
      </c>
      <c r="D717" s="152" t="s">
        <v>5006</v>
      </c>
      <c r="E717" s="152" t="s">
        <v>5061</v>
      </c>
      <c r="F717" s="179">
        <v>3812.1111111111113</v>
      </c>
    </row>
    <row r="718" spans="1:6" x14ac:dyDescent="0.25">
      <c r="A718" s="178">
        <v>23086</v>
      </c>
      <c r="B718" s="152" t="s">
        <v>1740</v>
      </c>
      <c r="C718" s="152" t="s">
        <v>3937</v>
      </c>
      <c r="D718" s="152" t="s">
        <v>2870</v>
      </c>
      <c r="E718" s="152" t="s">
        <v>3938</v>
      </c>
      <c r="F718" s="179">
        <v>306</v>
      </c>
    </row>
    <row r="719" spans="1:6" x14ac:dyDescent="0.25">
      <c r="A719" s="178">
        <v>20366</v>
      </c>
      <c r="B719" s="152" t="s">
        <v>5090</v>
      </c>
      <c r="C719" s="152" t="s">
        <v>3551</v>
      </c>
      <c r="D719" s="152" t="s">
        <v>2870</v>
      </c>
      <c r="E719" s="152" t="s">
        <v>3552</v>
      </c>
      <c r="F719" s="179">
        <v>680</v>
      </c>
    </row>
    <row r="720" spans="1:6" x14ac:dyDescent="0.25">
      <c r="A720" s="178">
        <v>20397</v>
      </c>
      <c r="B720" s="152" t="s">
        <v>1026</v>
      </c>
      <c r="C720" s="152" t="s">
        <v>3561</v>
      </c>
      <c r="D720" s="152" t="s">
        <v>2870</v>
      </c>
      <c r="E720" s="152" t="s">
        <v>3562</v>
      </c>
      <c r="F720" s="179">
        <v>999</v>
      </c>
    </row>
    <row r="721" spans="1:6" x14ac:dyDescent="0.25">
      <c r="A721" s="178">
        <v>20398</v>
      </c>
      <c r="B721" s="152" t="s">
        <v>5363</v>
      </c>
      <c r="C721" s="152" t="s">
        <v>3563</v>
      </c>
      <c r="D721" s="152" t="s">
        <v>2870</v>
      </c>
      <c r="E721" s="152" t="s">
        <v>3564</v>
      </c>
      <c r="F721" s="179">
        <v>2098</v>
      </c>
    </row>
    <row r="722" spans="1:6" x14ac:dyDescent="0.25">
      <c r="A722" s="178">
        <v>25653</v>
      </c>
      <c r="B722" s="152" t="s">
        <v>2237</v>
      </c>
      <c r="C722" s="152" t="s">
        <v>4093</v>
      </c>
      <c r="D722" s="152" t="s">
        <v>5006</v>
      </c>
      <c r="E722" s="152" t="s">
        <v>4094</v>
      </c>
      <c r="F722" s="179">
        <v>544</v>
      </c>
    </row>
    <row r="723" spans="1:6" x14ac:dyDescent="0.25">
      <c r="A723" s="178">
        <v>20884</v>
      </c>
      <c r="B723" s="152" t="s">
        <v>5102</v>
      </c>
      <c r="C723" s="152" t="s">
        <v>3653</v>
      </c>
      <c r="D723" s="152" t="s">
        <v>5006</v>
      </c>
      <c r="E723" s="152" t="s">
        <v>3654</v>
      </c>
      <c r="F723" s="179">
        <v>980</v>
      </c>
    </row>
    <row r="724" spans="1:6" x14ac:dyDescent="0.25">
      <c r="A724" s="178">
        <v>22402</v>
      </c>
      <c r="B724" s="152" t="s">
        <v>1539</v>
      </c>
      <c r="C724" s="152" t="s">
        <v>3780</v>
      </c>
      <c r="D724" s="152" t="s">
        <v>5006</v>
      </c>
      <c r="E724" s="152" t="s">
        <v>5112</v>
      </c>
      <c r="F724" s="179">
        <v>586</v>
      </c>
    </row>
    <row r="725" spans="1:6" x14ac:dyDescent="0.25">
      <c r="A725" s="178">
        <v>23077</v>
      </c>
      <c r="B725" s="152" t="s">
        <v>5364</v>
      </c>
      <c r="C725" s="152" t="s">
        <v>3933</v>
      </c>
      <c r="D725" s="152" t="s">
        <v>2870</v>
      </c>
      <c r="E725" s="152" t="s">
        <v>3934</v>
      </c>
      <c r="F725" s="179">
        <v>524</v>
      </c>
    </row>
    <row r="726" spans="1:6" x14ac:dyDescent="0.25">
      <c r="A726" s="178">
        <v>575</v>
      </c>
      <c r="B726" s="152" t="s">
        <v>189</v>
      </c>
      <c r="C726" s="152" t="s">
        <v>2936</v>
      </c>
      <c r="D726" s="152" t="s">
        <v>5006</v>
      </c>
      <c r="E726" s="152" t="s">
        <v>2937</v>
      </c>
      <c r="F726" s="179">
        <v>1922</v>
      </c>
    </row>
    <row r="727" spans="1:6" x14ac:dyDescent="0.25">
      <c r="A727" s="178">
        <v>20152</v>
      </c>
      <c r="B727" s="152" t="s">
        <v>969</v>
      </c>
      <c r="C727" s="152" t="s">
        <v>4344</v>
      </c>
      <c r="D727" s="152" t="s">
        <v>5006</v>
      </c>
      <c r="E727" s="152" t="s">
        <v>4345</v>
      </c>
      <c r="F727" s="179">
        <v>902</v>
      </c>
    </row>
    <row r="728" spans="1:6" x14ac:dyDescent="0.25">
      <c r="A728" s="178">
        <v>1296</v>
      </c>
      <c r="B728" s="152" t="s">
        <v>382</v>
      </c>
      <c r="C728" s="152" t="s">
        <v>3132</v>
      </c>
      <c r="D728" s="152" t="s">
        <v>2870</v>
      </c>
      <c r="E728" s="152" t="s">
        <v>3133</v>
      </c>
      <c r="F728" s="179">
        <v>934</v>
      </c>
    </row>
    <row r="729" spans="1:6" x14ac:dyDescent="0.25">
      <c r="A729" s="178">
        <v>22330</v>
      </c>
      <c r="B729" s="152" t="s">
        <v>1516</v>
      </c>
      <c r="C729" s="152" t="s">
        <v>4580</v>
      </c>
      <c r="D729" s="152" t="s">
        <v>2870</v>
      </c>
      <c r="E729" s="152" t="s">
        <v>4581</v>
      </c>
      <c r="F729" s="179">
        <v>1071</v>
      </c>
    </row>
    <row r="730" spans="1:6" x14ac:dyDescent="0.25">
      <c r="A730" s="178">
        <v>20388</v>
      </c>
      <c r="B730" s="152" t="s">
        <v>5167</v>
      </c>
      <c r="C730" s="152" t="s">
        <v>3557</v>
      </c>
      <c r="D730" s="152" t="s">
        <v>2870</v>
      </c>
      <c r="E730" s="152" t="s">
        <v>3558</v>
      </c>
      <c r="F730" s="179">
        <v>922</v>
      </c>
    </row>
    <row r="731" spans="1:6" x14ac:dyDescent="0.25">
      <c r="A731" s="178">
        <v>902</v>
      </c>
      <c r="B731" s="152" t="s">
        <v>290</v>
      </c>
      <c r="C731" s="152" t="s">
        <v>4389</v>
      </c>
      <c r="D731" s="152" t="s">
        <v>5006</v>
      </c>
      <c r="E731" s="152" t="s">
        <v>4390</v>
      </c>
      <c r="F731" s="179">
        <v>23514.416666666668</v>
      </c>
    </row>
    <row r="732" spans="1:6" x14ac:dyDescent="0.25">
      <c r="A732" s="178">
        <v>20037</v>
      </c>
      <c r="B732" s="152" t="s">
        <v>928</v>
      </c>
      <c r="C732" s="152" t="s">
        <v>3483</v>
      </c>
      <c r="D732" s="152" t="s">
        <v>5006</v>
      </c>
      <c r="E732" s="152" t="s">
        <v>3484</v>
      </c>
      <c r="F732" s="179">
        <v>1813.1666666666667</v>
      </c>
    </row>
    <row r="733" spans="1:6" x14ac:dyDescent="0.25">
      <c r="A733" s="178">
        <v>26792</v>
      </c>
      <c r="B733" s="152" t="s">
        <v>2415</v>
      </c>
      <c r="C733" s="152" t="s">
        <v>4177</v>
      </c>
      <c r="D733" s="152" t="s">
        <v>2870</v>
      </c>
      <c r="E733" s="152" t="s">
        <v>4178</v>
      </c>
      <c r="F733" s="179">
        <v>439</v>
      </c>
    </row>
    <row r="734" spans="1:6" x14ac:dyDescent="0.25">
      <c r="A734" s="178">
        <v>22960</v>
      </c>
      <c r="B734" s="152" t="s">
        <v>1699</v>
      </c>
      <c r="C734" s="152" t="s">
        <v>3902</v>
      </c>
      <c r="D734" s="152" t="s">
        <v>5006</v>
      </c>
      <c r="E734" s="152" t="s">
        <v>3903</v>
      </c>
      <c r="F734" s="179">
        <v>846</v>
      </c>
    </row>
    <row r="735" spans="1:6" x14ac:dyDescent="0.25">
      <c r="A735" s="178">
        <v>20991</v>
      </c>
      <c r="B735" s="152" t="s">
        <v>5197</v>
      </c>
      <c r="C735" s="152" t="s">
        <v>5198</v>
      </c>
      <c r="D735" s="152" t="s">
        <v>2870</v>
      </c>
      <c r="E735" s="152" t="s">
        <v>5199</v>
      </c>
      <c r="F735" s="179">
        <v>1049</v>
      </c>
    </row>
    <row r="736" spans="1:6" x14ac:dyDescent="0.25">
      <c r="A736" s="178">
        <v>312</v>
      </c>
      <c r="B736" s="152" t="s">
        <v>5007</v>
      </c>
      <c r="C736" s="152" t="s">
        <v>2869</v>
      </c>
      <c r="D736" s="152" t="s">
        <v>5006</v>
      </c>
      <c r="E736" s="152" t="s">
        <v>2813</v>
      </c>
      <c r="F736" s="179">
        <v>2508</v>
      </c>
    </row>
    <row r="737" spans="1:6" x14ac:dyDescent="0.25">
      <c r="A737" s="178">
        <v>22747</v>
      </c>
      <c r="B737" s="152" t="s">
        <v>5113</v>
      </c>
      <c r="C737" s="152" t="s">
        <v>3834</v>
      </c>
      <c r="D737" s="152" t="s">
        <v>5006</v>
      </c>
      <c r="E737" s="152" t="s">
        <v>3835</v>
      </c>
      <c r="F737" s="179">
        <v>748</v>
      </c>
    </row>
    <row r="738" spans="1:6" x14ac:dyDescent="0.25">
      <c r="A738" s="178">
        <v>20992</v>
      </c>
      <c r="B738" s="152" t="s">
        <v>5365</v>
      </c>
      <c r="C738" s="152" t="s">
        <v>4232</v>
      </c>
      <c r="D738" s="152" t="s">
        <v>2870</v>
      </c>
      <c r="E738" s="152" t="s">
        <v>5285</v>
      </c>
      <c r="F738" s="179">
        <v>564</v>
      </c>
    </row>
    <row r="739" spans="1:6" x14ac:dyDescent="0.25">
      <c r="A739" s="178">
        <v>22375</v>
      </c>
      <c r="B739" s="152" t="s">
        <v>1528</v>
      </c>
      <c r="C739" s="152" t="s">
        <v>3770</v>
      </c>
      <c r="D739" s="152" t="s">
        <v>2870</v>
      </c>
      <c r="E739" s="152" t="s">
        <v>3771</v>
      </c>
      <c r="F739" s="179">
        <v>528</v>
      </c>
    </row>
    <row r="740" spans="1:6" x14ac:dyDescent="0.25">
      <c r="A740" s="178">
        <v>21602</v>
      </c>
      <c r="B740" s="152" t="s">
        <v>5105</v>
      </c>
      <c r="C740" s="152" t="s">
        <v>3698</v>
      </c>
      <c r="D740" s="152" t="s">
        <v>5006</v>
      </c>
      <c r="E740" s="152" t="s">
        <v>5006</v>
      </c>
      <c r="F740" s="179">
        <v>630.25</v>
      </c>
    </row>
    <row r="741" spans="1:6" x14ac:dyDescent="0.25">
      <c r="A741" s="178">
        <v>260</v>
      </c>
      <c r="B741" s="152" t="s">
        <v>123</v>
      </c>
      <c r="C741" s="152" t="s">
        <v>4543</v>
      </c>
      <c r="D741" s="152" t="s">
        <v>2870</v>
      </c>
      <c r="E741" s="152" t="s">
        <v>4544</v>
      </c>
      <c r="F741" s="179">
        <v>93034</v>
      </c>
    </row>
    <row r="742" spans="1:6" x14ac:dyDescent="0.25">
      <c r="A742" s="178">
        <v>23100</v>
      </c>
      <c r="B742" s="152" t="s">
        <v>1747</v>
      </c>
      <c r="C742" s="152" t="s">
        <v>3943</v>
      </c>
      <c r="D742" s="152" t="s">
        <v>5006</v>
      </c>
      <c r="E742" s="152" t="s">
        <v>3944</v>
      </c>
      <c r="F742" s="179">
        <v>540.81818181818187</v>
      </c>
    </row>
    <row r="743" spans="1:6" x14ac:dyDescent="0.25">
      <c r="A743" s="178">
        <v>313</v>
      </c>
      <c r="B743" s="152" t="s">
        <v>138</v>
      </c>
      <c r="C743" s="152" t="s">
        <v>2871</v>
      </c>
      <c r="D743" s="152" t="s">
        <v>2870</v>
      </c>
      <c r="E743" s="152" t="s">
        <v>2872</v>
      </c>
      <c r="F743" s="179">
        <v>643</v>
      </c>
    </row>
    <row r="744" spans="1:6" x14ac:dyDescent="0.25">
      <c r="A744" s="178">
        <v>26629</v>
      </c>
      <c r="B744" s="152" t="s">
        <v>2378</v>
      </c>
      <c r="C744" s="152" t="s">
        <v>4152</v>
      </c>
      <c r="D744" s="152" t="s">
        <v>5006</v>
      </c>
      <c r="E744" s="152" t="s">
        <v>4130</v>
      </c>
      <c r="F744" s="179">
        <v>352.5</v>
      </c>
    </row>
    <row r="745" spans="1:6" x14ac:dyDescent="0.25">
      <c r="A745" s="178">
        <v>740</v>
      </c>
      <c r="B745" s="152" t="s">
        <v>240</v>
      </c>
      <c r="C745" s="152" t="s">
        <v>3007</v>
      </c>
      <c r="D745" s="152" t="s">
        <v>2870</v>
      </c>
      <c r="E745" s="152" t="s">
        <v>3008</v>
      </c>
      <c r="F745" s="179">
        <v>1699</v>
      </c>
    </row>
    <row r="746" spans="1:6" x14ac:dyDescent="0.25">
      <c r="A746" s="178">
        <v>22889</v>
      </c>
      <c r="B746" s="152" t="s">
        <v>1673</v>
      </c>
      <c r="C746" s="152" t="s">
        <v>3878</v>
      </c>
      <c r="D746" s="152" t="s">
        <v>5006</v>
      </c>
      <c r="E746" s="152" t="s">
        <v>3879</v>
      </c>
      <c r="F746" s="179">
        <v>604</v>
      </c>
    </row>
    <row r="747" spans="1:6" x14ac:dyDescent="0.25">
      <c r="A747" s="178">
        <v>26743</v>
      </c>
      <c r="B747" s="152" t="s">
        <v>2400</v>
      </c>
      <c r="C747" s="152" t="s">
        <v>4614</v>
      </c>
      <c r="D747" s="152" t="s">
        <v>5006</v>
      </c>
      <c r="E747" s="152" t="s">
        <v>4615</v>
      </c>
      <c r="F747" s="179">
        <v>631</v>
      </c>
    </row>
    <row r="748" spans="1:6" x14ac:dyDescent="0.25">
      <c r="A748" s="178">
        <v>20407</v>
      </c>
      <c r="B748" s="152" t="s">
        <v>1029</v>
      </c>
      <c r="C748" s="152" t="s">
        <v>3567</v>
      </c>
      <c r="D748" s="152" t="s">
        <v>5006</v>
      </c>
      <c r="E748" s="152" t="s">
        <v>3568</v>
      </c>
      <c r="F748" s="179">
        <v>1602</v>
      </c>
    </row>
    <row r="749" spans="1:6" x14ac:dyDescent="0.25">
      <c r="A749" s="178">
        <v>2463</v>
      </c>
      <c r="B749" s="152" t="s">
        <v>593</v>
      </c>
      <c r="C749" s="152" t="s">
        <v>3273</v>
      </c>
      <c r="D749" s="152" t="s">
        <v>5006</v>
      </c>
      <c r="E749" s="152" t="s">
        <v>3274</v>
      </c>
      <c r="F749" s="179">
        <v>876.77777777777783</v>
      </c>
    </row>
    <row r="750" spans="1:6" x14ac:dyDescent="0.25">
      <c r="A750" s="178">
        <v>2513</v>
      </c>
      <c r="B750" s="152" t="s">
        <v>5064</v>
      </c>
      <c r="C750" s="152" t="s">
        <v>3285</v>
      </c>
      <c r="D750" s="152" t="s">
        <v>5006</v>
      </c>
      <c r="E750" s="152" t="s">
        <v>3286</v>
      </c>
      <c r="F750" s="179">
        <v>1165</v>
      </c>
    </row>
    <row r="751" spans="1:6" x14ac:dyDescent="0.25">
      <c r="A751" s="178">
        <v>22877</v>
      </c>
      <c r="B751" s="152" t="s">
        <v>1669</v>
      </c>
      <c r="C751" s="152" t="s">
        <v>3874</v>
      </c>
      <c r="D751" s="152" t="s">
        <v>5006</v>
      </c>
      <c r="E751" s="152" t="s">
        <v>3875</v>
      </c>
      <c r="F751" s="179">
        <v>251</v>
      </c>
    </row>
    <row r="752" spans="1:6" x14ac:dyDescent="0.25">
      <c r="A752" s="178">
        <v>315</v>
      </c>
      <c r="B752" s="152" t="s">
        <v>139</v>
      </c>
      <c r="C752" s="152" t="s">
        <v>2873</v>
      </c>
      <c r="D752" s="152" t="s">
        <v>2870</v>
      </c>
      <c r="E752" s="152" t="s">
        <v>2874</v>
      </c>
      <c r="F752" s="179">
        <v>2792</v>
      </c>
    </row>
    <row r="753" spans="1:6" x14ac:dyDescent="0.25">
      <c r="A753" s="178">
        <v>20885</v>
      </c>
      <c r="B753" s="152" t="s">
        <v>1190</v>
      </c>
      <c r="C753" s="152" t="s">
        <v>3655</v>
      </c>
      <c r="D753" s="152" t="s">
        <v>5006</v>
      </c>
      <c r="E753" s="152" t="s">
        <v>3622</v>
      </c>
      <c r="F753" s="179">
        <v>472</v>
      </c>
    </row>
    <row r="754" spans="1:6" x14ac:dyDescent="0.25">
      <c r="A754" s="178">
        <v>22408</v>
      </c>
      <c r="B754" s="152" t="s">
        <v>1541</v>
      </c>
      <c r="C754" s="152" t="s">
        <v>3782</v>
      </c>
      <c r="D754" s="152" t="s">
        <v>5006</v>
      </c>
      <c r="E754" s="152" t="s">
        <v>3783</v>
      </c>
      <c r="F754" s="179">
        <v>429.16666666666669</v>
      </c>
    </row>
    <row r="755" spans="1:6" x14ac:dyDescent="0.25">
      <c r="A755" s="178">
        <v>36554</v>
      </c>
      <c r="B755" s="152" t="s">
        <v>2547</v>
      </c>
      <c r="C755" s="152" t="s">
        <v>4215</v>
      </c>
      <c r="D755" s="152" t="s">
        <v>5006</v>
      </c>
      <c r="E755" s="152" t="s">
        <v>4216</v>
      </c>
      <c r="F755" s="179">
        <v>437</v>
      </c>
    </row>
    <row r="756" spans="1:6" x14ac:dyDescent="0.25">
      <c r="A756" s="178">
        <v>2335</v>
      </c>
      <c r="B756" s="152" t="s">
        <v>5366</v>
      </c>
      <c r="C756" s="152" t="s">
        <v>4804</v>
      </c>
      <c r="D756" s="152" t="s">
        <v>2870</v>
      </c>
      <c r="E756" s="152" t="s">
        <v>4805</v>
      </c>
      <c r="F756" s="179">
        <v>1166</v>
      </c>
    </row>
    <row r="757" spans="1:6" x14ac:dyDescent="0.25">
      <c r="A757" s="178">
        <v>22884</v>
      </c>
      <c r="B757" s="152" t="s">
        <v>1670</v>
      </c>
      <c r="C757" s="152" t="s">
        <v>3876</v>
      </c>
      <c r="D757" s="152" t="s">
        <v>2870</v>
      </c>
      <c r="E757" s="152" t="s">
        <v>3877</v>
      </c>
      <c r="F757" s="179">
        <v>661</v>
      </c>
    </row>
    <row r="758" spans="1:6" x14ac:dyDescent="0.25">
      <c r="A758" s="178">
        <v>714</v>
      </c>
      <c r="B758" s="152" t="s">
        <v>228</v>
      </c>
      <c r="C758" s="152" t="s">
        <v>2988</v>
      </c>
      <c r="D758" s="152" t="s">
        <v>5006</v>
      </c>
      <c r="E758" s="152" t="s">
        <v>2989</v>
      </c>
      <c r="F758" s="179">
        <v>5424</v>
      </c>
    </row>
    <row r="759" spans="1:6" x14ac:dyDescent="0.25">
      <c r="A759" s="178">
        <v>320</v>
      </c>
      <c r="B759" s="152" t="s">
        <v>140</v>
      </c>
      <c r="C759" s="152" t="s">
        <v>2875</v>
      </c>
      <c r="D759" s="152" t="s">
        <v>2876</v>
      </c>
      <c r="E759" s="152" t="s">
        <v>2877</v>
      </c>
      <c r="F759" s="179">
        <v>3988.75</v>
      </c>
    </row>
    <row r="760" spans="1:6" x14ac:dyDescent="0.25">
      <c r="A760" s="178">
        <v>20449</v>
      </c>
      <c r="B760" s="152" t="s">
        <v>1042</v>
      </c>
      <c r="C760" s="152" t="s">
        <v>3578</v>
      </c>
      <c r="D760" s="152" t="s">
        <v>2876</v>
      </c>
      <c r="E760" s="152" t="s">
        <v>3579</v>
      </c>
      <c r="F760" s="179">
        <v>536.16666666666663</v>
      </c>
    </row>
    <row r="761" spans="1:6" x14ac:dyDescent="0.25">
      <c r="A761" s="178">
        <v>1323</v>
      </c>
      <c r="B761" s="152" t="s">
        <v>389</v>
      </c>
      <c r="C761" s="152" t="s">
        <v>3140</v>
      </c>
      <c r="D761" s="152" t="s">
        <v>2876</v>
      </c>
      <c r="E761" s="152" t="s">
        <v>3141</v>
      </c>
      <c r="F761" s="179">
        <v>1210.4166666666667</v>
      </c>
    </row>
    <row r="762" spans="1:6" x14ac:dyDescent="0.25">
      <c r="A762" s="178">
        <v>2952</v>
      </c>
      <c r="B762" s="152" t="s">
        <v>766</v>
      </c>
      <c r="C762" s="152" t="s">
        <v>3395</v>
      </c>
      <c r="D762" s="152" t="s">
        <v>2876</v>
      </c>
      <c r="E762" s="152" t="s">
        <v>3396</v>
      </c>
      <c r="F762" s="179">
        <v>122.21052631578948</v>
      </c>
    </row>
    <row r="763" spans="1:6" x14ac:dyDescent="0.25">
      <c r="A763" s="178">
        <v>24631</v>
      </c>
      <c r="B763" s="152" t="s">
        <v>2036</v>
      </c>
      <c r="C763" s="152" t="s">
        <v>4052</v>
      </c>
      <c r="D763" s="152" t="s">
        <v>2876</v>
      </c>
      <c r="E763" s="152" t="s">
        <v>4053</v>
      </c>
      <c r="F763" s="179">
        <v>804.83333333333337</v>
      </c>
    </row>
    <row r="764" spans="1:6" x14ac:dyDescent="0.25">
      <c r="A764" s="178">
        <v>2638</v>
      </c>
      <c r="B764" s="152" t="s">
        <v>652</v>
      </c>
      <c r="C764" s="152" t="s">
        <v>3336</v>
      </c>
      <c r="D764" s="152" t="s">
        <v>2876</v>
      </c>
      <c r="E764" s="152" t="s">
        <v>3337</v>
      </c>
      <c r="F764" s="179">
        <v>272.5</v>
      </c>
    </row>
    <row r="765" spans="1:6" x14ac:dyDescent="0.25">
      <c r="A765" s="178">
        <v>1826</v>
      </c>
      <c r="B765" s="152" t="s">
        <v>474</v>
      </c>
      <c r="C765" s="152" t="s">
        <v>3200</v>
      </c>
      <c r="D765" s="152" t="s">
        <v>2876</v>
      </c>
      <c r="E765" s="152" t="s">
        <v>3201</v>
      </c>
      <c r="F765" s="179">
        <v>4025</v>
      </c>
    </row>
    <row r="766" spans="1:6" x14ac:dyDescent="0.25">
      <c r="A766" s="178">
        <v>2618</v>
      </c>
      <c r="B766" s="152" t="s">
        <v>647</v>
      </c>
      <c r="C766" s="152" t="s">
        <v>3329</v>
      </c>
      <c r="D766" s="152" t="s">
        <v>2876</v>
      </c>
      <c r="E766" s="152" t="s">
        <v>3330</v>
      </c>
      <c r="F766" s="179">
        <v>1020.25</v>
      </c>
    </row>
    <row r="767" spans="1:6" x14ac:dyDescent="0.25">
      <c r="A767" s="178">
        <v>322</v>
      </c>
      <c r="B767" s="152" t="s">
        <v>5367</v>
      </c>
      <c r="C767" s="152" t="s">
        <v>2878</v>
      </c>
      <c r="D767" s="152" t="s">
        <v>2876</v>
      </c>
      <c r="E767" s="152" t="s">
        <v>2879</v>
      </c>
      <c r="F767" s="179">
        <v>1607</v>
      </c>
    </row>
    <row r="768" spans="1:6" x14ac:dyDescent="0.25">
      <c r="A768" s="178">
        <v>20908</v>
      </c>
      <c r="B768" s="152" t="s">
        <v>1195</v>
      </c>
      <c r="C768" s="152" t="s">
        <v>4385</v>
      </c>
      <c r="D768" s="152" t="s">
        <v>2876</v>
      </c>
      <c r="E768" s="152" t="s">
        <v>4386</v>
      </c>
      <c r="F768" s="179">
        <v>462.08333333333331</v>
      </c>
    </row>
    <row r="769" spans="1:6" x14ac:dyDescent="0.25">
      <c r="A769" s="178">
        <v>2189</v>
      </c>
      <c r="B769" s="152" t="s">
        <v>526</v>
      </c>
      <c r="C769" s="152" t="s">
        <v>3232</v>
      </c>
      <c r="D769" s="152" t="s">
        <v>2876</v>
      </c>
      <c r="E769" s="152" t="s">
        <v>3233</v>
      </c>
      <c r="F769" s="179">
        <v>593</v>
      </c>
    </row>
    <row r="770" spans="1:6" x14ac:dyDescent="0.25">
      <c r="A770" s="178">
        <v>735</v>
      </c>
      <c r="B770" s="152" t="s">
        <v>5368</v>
      </c>
      <c r="C770" s="152" t="s">
        <v>3001</v>
      </c>
      <c r="D770" s="152" t="s">
        <v>2876</v>
      </c>
      <c r="E770" s="152" t="s">
        <v>3002</v>
      </c>
      <c r="F770" s="179">
        <v>3681</v>
      </c>
    </row>
    <row r="771" spans="1:6" x14ac:dyDescent="0.25">
      <c r="A771" s="178">
        <v>2380</v>
      </c>
      <c r="B771" s="152" t="s">
        <v>567</v>
      </c>
      <c r="C771" s="152" t="s">
        <v>3255</v>
      </c>
      <c r="D771" s="152" t="s">
        <v>2876</v>
      </c>
      <c r="E771" s="152" t="s">
        <v>3256</v>
      </c>
      <c r="F771" s="179">
        <v>829.33333333333337</v>
      </c>
    </row>
    <row r="772" spans="1:6" x14ac:dyDescent="0.25">
      <c r="A772" s="178">
        <v>43456</v>
      </c>
      <c r="B772" s="152" t="s">
        <v>5149</v>
      </c>
      <c r="C772" s="152" t="s">
        <v>4242</v>
      </c>
      <c r="D772" s="152" t="s">
        <v>2876</v>
      </c>
      <c r="E772" s="152" t="s">
        <v>4243</v>
      </c>
      <c r="F772" s="179">
        <v>239.75</v>
      </c>
    </row>
    <row r="773" spans="1:6" x14ac:dyDescent="0.25">
      <c r="A773" s="178">
        <v>25535</v>
      </c>
      <c r="B773" s="152" t="s">
        <v>5369</v>
      </c>
      <c r="C773" s="152" t="s">
        <v>3723</v>
      </c>
      <c r="D773" s="152" t="s">
        <v>2876</v>
      </c>
      <c r="E773" s="152" t="s">
        <v>3724</v>
      </c>
      <c r="F773" s="179">
        <v>459</v>
      </c>
    </row>
    <row r="774" spans="1:6" x14ac:dyDescent="0.25">
      <c r="A774" s="178">
        <v>20861</v>
      </c>
      <c r="B774" s="152" t="s">
        <v>5370</v>
      </c>
      <c r="C774" s="152" t="s">
        <v>3649</v>
      </c>
      <c r="D774" s="152" t="s">
        <v>2876</v>
      </c>
      <c r="E774" s="152" t="s">
        <v>3650</v>
      </c>
      <c r="F774" s="179">
        <v>301</v>
      </c>
    </row>
    <row r="775" spans="1:6" x14ac:dyDescent="0.25">
      <c r="A775" s="178">
        <v>28273</v>
      </c>
      <c r="B775" s="152" t="s">
        <v>5371</v>
      </c>
      <c r="C775" s="152" t="s">
        <v>4187</v>
      </c>
      <c r="D775" s="152" t="s">
        <v>2876</v>
      </c>
      <c r="E775" s="152" t="s">
        <v>4188</v>
      </c>
      <c r="F775" s="179">
        <v>518</v>
      </c>
    </row>
    <row r="776" spans="1:6" x14ac:dyDescent="0.25">
      <c r="A776" s="178">
        <v>324</v>
      </c>
      <c r="B776" s="152" t="s">
        <v>142</v>
      </c>
      <c r="C776" s="152" t="s">
        <v>4291</v>
      </c>
      <c r="D776" s="152" t="s">
        <v>2876</v>
      </c>
      <c r="E776" s="152" t="s">
        <v>4292</v>
      </c>
      <c r="F776" s="179">
        <v>2127.7199999999998</v>
      </c>
    </row>
    <row r="777" spans="1:6" x14ac:dyDescent="0.25">
      <c r="A777" s="178">
        <v>20806</v>
      </c>
      <c r="B777" s="152" t="s">
        <v>5098</v>
      </c>
      <c r="C777" s="152" t="s">
        <v>4291</v>
      </c>
      <c r="D777" s="152" t="s">
        <v>2876</v>
      </c>
      <c r="E777" s="152" t="s">
        <v>4292</v>
      </c>
      <c r="F777" s="179">
        <v>2018.75</v>
      </c>
    </row>
    <row r="778" spans="1:6" x14ac:dyDescent="0.25">
      <c r="A778" s="178">
        <v>21818</v>
      </c>
      <c r="B778" s="152" t="s">
        <v>1420</v>
      </c>
      <c r="C778" s="152" t="s">
        <v>4291</v>
      </c>
      <c r="D778" s="152" t="s">
        <v>2876</v>
      </c>
      <c r="E778" s="152" t="s">
        <v>4292</v>
      </c>
      <c r="F778" s="179">
        <v>18325.25</v>
      </c>
    </row>
    <row r="779" spans="1:6" x14ac:dyDescent="0.25">
      <c r="A779" s="178">
        <v>2541</v>
      </c>
      <c r="B779" s="152" t="s">
        <v>620</v>
      </c>
      <c r="C779" s="152" t="s">
        <v>3305</v>
      </c>
      <c r="D779" s="152" t="s">
        <v>2876</v>
      </c>
      <c r="E779" s="152" t="s">
        <v>3306</v>
      </c>
      <c r="F779" s="179">
        <v>494.83333333333331</v>
      </c>
    </row>
    <row r="780" spans="1:6" x14ac:dyDescent="0.25">
      <c r="A780" s="178">
        <v>20457</v>
      </c>
      <c r="B780" s="152" t="s">
        <v>1043</v>
      </c>
      <c r="C780" s="152" t="s">
        <v>3580</v>
      </c>
      <c r="D780" s="152" t="s">
        <v>2876</v>
      </c>
      <c r="E780" s="152" t="s">
        <v>3581</v>
      </c>
      <c r="F780" s="179">
        <v>233</v>
      </c>
    </row>
    <row r="781" spans="1:6" x14ac:dyDescent="0.25">
      <c r="A781" s="178">
        <v>738</v>
      </c>
      <c r="B781" s="152" t="s">
        <v>238</v>
      </c>
      <c r="C781" s="152" t="s">
        <v>3003</v>
      </c>
      <c r="D781" s="152" t="s">
        <v>2876</v>
      </c>
      <c r="E781" s="152" t="s">
        <v>5026</v>
      </c>
      <c r="F781" s="179">
        <v>32313.909090909092</v>
      </c>
    </row>
    <row r="782" spans="1:6" x14ac:dyDescent="0.25">
      <c r="A782" s="178">
        <v>1457</v>
      </c>
      <c r="B782" s="152" t="s">
        <v>418</v>
      </c>
      <c r="C782" s="152" t="s">
        <v>3003</v>
      </c>
      <c r="D782" s="152" t="s">
        <v>2876</v>
      </c>
      <c r="E782" s="152" t="s">
        <v>5026</v>
      </c>
      <c r="F782" s="179">
        <v>1245.8333333333333</v>
      </c>
    </row>
    <row r="783" spans="1:6" x14ac:dyDescent="0.25">
      <c r="A783" s="178">
        <v>739</v>
      </c>
      <c r="B783" s="152" t="s">
        <v>239</v>
      </c>
      <c r="C783" s="152" t="s">
        <v>3005</v>
      </c>
      <c r="D783" s="152" t="s">
        <v>2876</v>
      </c>
      <c r="E783" s="152" t="s">
        <v>3006</v>
      </c>
      <c r="F783" s="179">
        <f>13702+1242</f>
        <v>14944</v>
      </c>
    </row>
    <row r="784" spans="1:6" x14ac:dyDescent="0.25">
      <c r="A784" s="178">
        <v>20098</v>
      </c>
      <c r="B784" s="152" t="s">
        <v>949</v>
      </c>
      <c r="C784" s="152" t="s">
        <v>3496</v>
      </c>
      <c r="D784" s="152" t="s">
        <v>2876</v>
      </c>
      <c r="E784" s="152" t="s">
        <v>3497</v>
      </c>
      <c r="F784" s="179">
        <v>313.66666666666669</v>
      </c>
    </row>
    <row r="785" spans="1:6" x14ac:dyDescent="0.25">
      <c r="A785" s="178">
        <v>2525</v>
      </c>
      <c r="B785" s="152" t="s">
        <v>613</v>
      </c>
      <c r="C785" s="152" t="s">
        <v>3295</v>
      </c>
      <c r="D785" s="152" t="s">
        <v>2876</v>
      </c>
      <c r="E785" s="152" t="s">
        <v>3296</v>
      </c>
      <c r="F785" s="179">
        <v>2094</v>
      </c>
    </row>
    <row r="786" spans="1:6" x14ac:dyDescent="0.25">
      <c r="A786" s="178">
        <v>20026</v>
      </c>
      <c r="B786" s="152" t="s">
        <v>925</v>
      </c>
      <c r="C786" s="152" t="s">
        <v>3481</v>
      </c>
      <c r="D786" s="152" t="s">
        <v>2876</v>
      </c>
      <c r="E786" s="152" t="s">
        <v>3482</v>
      </c>
      <c r="F786" s="179">
        <v>687.41666666666663</v>
      </c>
    </row>
    <row r="787" spans="1:6" x14ac:dyDescent="0.25">
      <c r="A787" s="178">
        <v>2992</v>
      </c>
      <c r="B787" s="152" t="s">
        <v>5072</v>
      </c>
      <c r="C787" s="152" t="s">
        <v>3409</v>
      </c>
      <c r="D787" s="152" t="s">
        <v>2876</v>
      </c>
      <c r="E787" s="152" t="s">
        <v>3410</v>
      </c>
      <c r="F787" s="179">
        <v>1117.6666666666667</v>
      </c>
    </row>
    <row r="788" spans="1:6" x14ac:dyDescent="0.25">
      <c r="A788" s="178">
        <v>996</v>
      </c>
      <c r="B788" s="152" t="s">
        <v>313</v>
      </c>
      <c r="C788" s="152" t="s">
        <v>3080</v>
      </c>
      <c r="D788" s="152" t="s">
        <v>2876</v>
      </c>
      <c r="E788" s="152" t="s">
        <v>3081</v>
      </c>
      <c r="F788" s="179">
        <v>367.5</v>
      </c>
    </row>
    <row r="789" spans="1:6" x14ac:dyDescent="0.25">
      <c r="A789" s="178">
        <v>2604</v>
      </c>
      <c r="B789" s="152" t="s">
        <v>644</v>
      </c>
      <c r="C789" s="152" t="s">
        <v>3326</v>
      </c>
      <c r="D789" s="152" t="s">
        <v>2876</v>
      </c>
      <c r="E789" s="152" t="s">
        <v>3052</v>
      </c>
      <c r="F789" s="179">
        <v>1422</v>
      </c>
    </row>
    <row r="790" spans="1:6" x14ac:dyDescent="0.25">
      <c r="A790" s="178">
        <v>20806</v>
      </c>
      <c r="B790" s="152" t="s">
        <v>5098</v>
      </c>
      <c r="C790" s="152" t="s">
        <v>4827</v>
      </c>
      <c r="D790" s="152" t="s">
        <v>2876</v>
      </c>
      <c r="E790" s="152" t="s">
        <v>5099</v>
      </c>
      <c r="F790" s="179">
        <f>170279+12824</f>
        <v>183103</v>
      </c>
    </row>
    <row r="791" spans="1:6" x14ac:dyDescent="0.25">
      <c r="A791" s="178">
        <v>2526</v>
      </c>
      <c r="B791" s="152" t="s">
        <v>614</v>
      </c>
      <c r="C791" s="152" t="s">
        <v>3297</v>
      </c>
      <c r="D791" s="152" t="s">
        <v>2876</v>
      </c>
      <c r="E791" s="152" t="s">
        <v>3298</v>
      </c>
      <c r="F791" s="179">
        <v>532</v>
      </c>
    </row>
    <row r="792" spans="1:6" x14ac:dyDescent="0.25">
      <c r="A792" s="178">
        <v>3285</v>
      </c>
      <c r="B792" s="152" t="s">
        <v>867</v>
      </c>
      <c r="C792" s="152" t="s">
        <v>3429</v>
      </c>
      <c r="D792" s="152" t="s">
        <v>2876</v>
      </c>
      <c r="E792" s="152" t="s">
        <v>3430</v>
      </c>
      <c r="F792" s="179">
        <v>2162</v>
      </c>
    </row>
    <row r="793" spans="1:6" x14ac:dyDescent="0.25">
      <c r="A793" s="178">
        <v>20140</v>
      </c>
      <c r="B793" s="152" t="s">
        <v>967</v>
      </c>
      <c r="C793" s="152" t="s">
        <v>3511</v>
      </c>
      <c r="D793" s="152" t="s">
        <v>2876</v>
      </c>
      <c r="E793" s="152" t="s">
        <v>3512</v>
      </c>
      <c r="F793" s="179">
        <v>338.25</v>
      </c>
    </row>
    <row r="794" spans="1:6" x14ac:dyDescent="0.25">
      <c r="A794" s="178">
        <v>328</v>
      </c>
      <c r="B794" s="152" t="s">
        <v>5008</v>
      </c>
      <c r="C794" s="152" t="s">
        <v>2880</v>
      </c>
      <c r="D794" s="152" t="s">
        <v>2876</v>
      </c>
      <c r="E794" s="152" t="s">
        <v>2881</v>
      </c>
      <c r="F794" s="179">
        <v>3886</v>
      </c>
    </row>
    <row r="795" spans="1:6" x14ac:dyDescent="0.25">
      <c r="A795" s="178">
        <v>2516</v>
      </c>
      <c r="B795" s="152" t="s">
        <v>609</v>
      </c>
      <c r="C795" s="152" t="s">
        <v>3289</v>
      </c>
      <c r="D795" s="152" t="s">
        <v>2876</v>
      </c>
      <c r="E795" s="152" t="s">
        <v>3290</v>
      </c>
      <c r="F795" s="179">
        <v>1571</v>
      </c>
    </row>
    <row r="796" spans="1:6" x14ac:dyDescent="0.25">
      <c r="A796" s="178">
        <v>329</v>
      </c>
      <c r="B796" s="152" t="s">
        <v>5009</v>
      </c>
      <c r="C796" s="152" t="s">
        <v>2882</v>
      </c>
      <c r="D796" s="152" t="s">
        <v>2876</v>
      </c>
      <c r="E796" s="152" t="s">
        <v>2883</v>
      </c>
      <c r="F796" s="179">
        <v>591.66666666666663</v>
      </c>
    </row>
    <row r="797" spans="1:6" x14ac:dyDescent="0.25">
      <c r="A797" s="178">
        <v>1827</v>
      </c>
      <c r="B797" s="152" t="s">
        <v>475</v>
      </c>
      <c r="C797" s="152" t="s">
        <v>3417</v>
      </c>
      <c r="D797" s="152" t="s">
        <v>2876</v>
      </c>
      <c r="E797" s="152" t="s">
        <v>3418</v>
      </c>
      <c r="F797" s="179">
        <v>22546</v>
      </c>
    </row>
    <row r="798" spans="1:6" x14ac:dyDescent="0.25">
      <c r="A798" s="178">
        <v>26126</v>
      </c>
      <c r="B798" s="152" t="s">
        <v>2324</v>
      </c>
      <c r="C798" s="152" t="s">
        <v>4862</v>
      </c>
      <c r="D798" s="152" t="s">
        <v>3237</v>
      </c>
      <c r="E798" s="152" t="s">
        <v>3938</v>
      </c>
      <c r="F798" s="179">
        <v>1150</v>
      </c>
    </row>
    <row r="799" spans="1:6" x14ac:dyDescent="0.25">
      <c r="A799" s="178">
        <v>26544</v>
      </c>
      <c r="B799" s="152" t="s">
        <v>2360</v>
      </c>
      <c r="C799" s="152" t="s">
        <v>4418</v>
      </c>
      <c r="D799" s="152" t="s">
        <v>3237</v>
      </c>
      <c r="E799" s="152" t="s">
        <v>4419</v>
      </c>
      <c r="F799" s="179">
        <v>8512.8333333333339</v>
      </c>
    </row>
    <row r="800" spans="1:6" x14ac:dyDescent="0.25">
      <c r="A800" s="178">
        <v>2214</v>
      </c>
      <c r="B800" s="152" t="s">
        <v>532</v>
      </c>
      <c r="C800" s="152" t="s">
        <v>3236</v>
      </c>
      <c r="D800" s="152" t="s">
        <v>3237</v>
      </c>
      <c r="E800" s="152" t="s">
        <v>3238</v>
      </c>
      <c r="F800" s="179">
        <v>4206</v>
      </c>
    </row>
    <row r="801" spans="1:6" x14ac:dyDescent="0.25">
      <c r="A801" s="178">
        <v>734</v>
      </c>
      <c r="B801" s="152" t="s">
        <v>5372</v>
      </c>
      <c r="C801" s="152" t="s">
        <v>4324</v>
      </c>
      <c r="D801" s="152" t="s">
        <v>3237</v>
      </c>
      <c r="E801" s="152" t="s">
        <v>4325</v>
      </c>
      <c r="F801" s="179">
        <v>9915</v>
      </c>
    </row>
    <row r="802" spans="1:6" x14ac:dyDescent="0.25">
      <c r="A802" s="178">
        <v>28411</v>
      </c>
      <c r="B802" s="152" t="s">
        <v>2466</v>
      </c>
      <c r="C802" s="152" t="s">
        <v>4191</v>
      </c>
      <c r="D802" s="152" t="s">
        <v>3237</v>
      </c>
      <c r="E802" s="152" t="s">
        <v>4192</v>
      </c>
      <c r="F802" s="179">
        <v>1583</v>
      </c>
    </row>
    <row r="803" spans="1:6" x14ac:dyDescent="0.25">
      <c r="A803" s="178">
        <v>27271</v>
      </c>
      <c r="B803" s="152" t="s">
        <v>2440</v>
      </c>
      <c r="C803" s="152" t="s">
        <v>4183</v>
      </c>
      <c r="D803" s="152" t="s">
        <v>3237</v>
      </c>
      <c r="E803" s="152" t="s">
        <v>4184</v>
      </c>
      <c r="F803" s="179">
        <v>908</v>
      </c>
    </row>
    <row r="804" spans="1:6" x14ac:dyDescent="0.25">
      <c r="A804" s="178">
        <v>1759</v>
      </c>
      <c r="B804" s="152" t="s">
        <v>462</v>
      </c>
      <c r="C804" s="152" t="s">
        <v>4912</v>
      </c>
      <c r="D804" s="152" t="s">
        <v>3237</v>
      </c>
      <c r="E804" s="152" t="s">
        <v>4913</v>
      </c>
      <c r="F804" s="179">
        <v>1777</v>
      </c>
    </row>
    <row r="805" spans="1:6" x14ac:dyDescent="0.25">
      <c r="A805" s="178">
        <v>35153</v>
      </c>
      <c r="B805" s="152" t="s">
        <v>2530</v>
      </c>
      <c r="C805" s="152" t="s">
        <v>4882</v>
      </c>
      <c r="D805" s="152" t="s">
        <v>3237</v>
      </c>
      <c r="E805" s="152" t="s">
        <v>4166</v>
      </c>
      <c r="F805" s="179">
        <v>1200</v>
      </c>
    </row>
    <row r="806" spans="1:6" x14ac:dyDescent="0.25">
      <c r="A806" s="178">
        <v>35153</v>
      </c>
      <c r="B806" s="152" t="s">
        <v>2530</v>
      </c>
      <c r="C806" s="152" t="s">
        <v>4882</v>
      </c>
      <c r="D806" s="152" t="s">
        <v>3237</v>
      </c>
      <c r="E806" s="152" t="s">
        <v>4166</v>
      </c>
      <c r="F806" s="179" t="s">
        <v>5320</v>
      </c>
    </row>
    <row r="807" spans="1:6" x14ac:dyDescent="0.25">
      <c r="A807" s="178">
        <v>27031</v>
      </c>
      <c r="B807" s="152" t="s">
        <v>5373</v>
      </c>
      <c r="C807" s="152" t="s">
        <v>4598</v>
      </c>
      <c r="D807" s="152" t="s">
        <v>3237</v>
      </c>
      <c r="E807" s="152" t="s">
        <v>3514</v>
      </c>
      <c r="F807" s="179">
        <v>1046</v>
      </c>
    </row>
    <row r="808" spans="1:6" x14ac:dyDescent="0.25">
      <c r="A808" s="178">
        <v>20567</v>
      </c>
      <c r="B808" s="152" t="s">
        <v>5374</v>
      </c>
      <c r="C808" s="152" t="s">
        <v>4561</v>
      </c>
      <c r="D808" s="152" t="s">
        <v>3237</v>
      </c>
      <c r="E808" s="152" t="s">
        <v>3298</v>
      </c>
      <c r="F808" s="179">
        <v>1057</v>
      </c>
    </row>
    <row r="809" spans="1:6" x14ac:dyDescent="0.25">
      <c r="A809" s="178">
        <v>20567</v>
      </c>
      <c r="B809" s="152" t="s">
        <v>1087</v>
      </c>
      <c r="C809" s="152" t="s">
        <v>4561</v>
      </c>
      <c r="D809" s="152" t="s">
        <v>3237</v>
      </c>
      <c r="E809" s="152" t="s">
        <v>3298</v>
      </c>
      <c r="F809" s="179" t="s">
        <v>5320</v>
      </c>
    </row>
    <row r="810" spans="1:6" x14ac:dyDescent="0.25">
      <c r="A810" s="178">
        <v>36534</v>
      </c>
      <c r="B810" s="152" t="s">
        <v>2546</v>
      </c>
      <c r="C810" s="152" t="s">
        <v>4630</v>
      </c>
      <c r="D810" s="152" t="s">
        <v>3237</v>
      </c>
      <c r="E810" s="152" t="s">
        <v>4631</v>
      </c>
      <c r="F810" s="179">
        <v>2696.5070422535209</v>
      </c>
    </row>
    <row r="811" spans="1:6" x14ac:dyDescent="0.25">
      <c r="A811" s="178">
        <v>23104</v>
      </c>
      <c r="B811" s="152" t="s">
        <v>1748</v>
      </c>
      <c r="C811" s="152" t="s">
        <v>4546</v>
      </c>
      <c r="D811" s="152" t="s">
        <v>3237</v>
      </c>
      <c r="E811" s="152" t="s">
        <v>4547</v>
      </c>
      <c r="F811" s="179">
        <v>3657.5</v>
      </c>
    </row>
    <row r="812" spans="1:6" x14ac:dyDescent="0.25">
      <c r="A812" s="178">
        <v>23138</v>
      </c>
      <c r="B812" s="152" t="s">
        <v>1764</v>
      </c>
      <c r="C812" s="152" t="s">
        <v>3950</v>
      </c>
      <c r="D812" s="152" t="s">
        <v>3237</v>
      </c>
      <c r="E812" s="152" t="s">
        <v>3951</v>
      </c>
      <c r="F812" s="179">
        <v>3599</v>
      </c>
    </row>
    <row r="813" spans="1:6" x14ac:dyDescent="0.25">
      <c r="A813" s="178">
        <v>732</v>
      </c>
      <c r="B813" s="152" t="s">
        <v>234</v>
      </c>
      <c r="C813" s="152" t="s">
        <v>2998</v>
      </c>
      <c r="D813" s="152" t="s">
        <v>2999</v>
      </c>
      <c r="E813" s="152" t="s">
        <v>3000</v>
      </c>
      <c r="F813" s="179">
        <v>103991</v>
      </c>
    </row>
    <row r="814" spans="1:6" x14ac:dyDescent="0.25">
      <c r="A814" s="178">
        <v>330</v>
      </c>
      <c r="B814" s="152" t="s">
        <v>5010</v>
      </c>
      <c r="C814" s="152" t="s">
        <v>4748</v>
      </c>
      <c r="D814" s="152" t="s">
        <v>2999</v>
      </c>
      <c r="E814" s="152" t="s">
        <v>3158</v>
      </c>
      <c r="F814" s="179">
        <v>394</v>
      </c>
    </row>
    <row r="815" spans="1:6" x14ac:dyDescent="0.25">
      <c r="A815" s="178">
        <v>3247</v>
      </c>
      <c r="B815" s="152" t="s">
        <v>853</v>
      </c>
      <c r="C815" s="152" t="s">
        <v>3423</v>
      </c>
      <c r="D815" s="152" t="s">
        <v>2999</v>
      </c>
      <c r="E815" s="152" t="s">
        <v>3424</v>
      </c>
      <c r="F815" s="179">
        <f>18015+1243</f>
        <v>19258</v>
      </c>
    </row>
    <row r="816" spans="1:6" x14ac:dyDescent="0.25">
      <c r="A816" s="178">
        <v>3290</v>
      </c>
      <c r="B816" s="152" t="s">
        <v>869</v>
      </c>
      <c r="C816" s="152" t="s">
        <v>3423</v>
      </c>
      <c r="D816" s="152" t="s">
        <v>2999</v>
      </c>
      <c r="E816" s="152" t="s">
        <v>3424</v>
      </c>
      <c r="F816" s="179">
        <v>258</v>
      </c>
    </row>
    <row r="817" spans="1:6" x14ac:dyDescent="0.25">
      <c r="A817" s="178">
        <v>330</v>
      </c>
      <c r="B817" s="152" t="s">
        <v>5010</v>
      </c>
      <c r="C817" s="152" t="s">
        <v>4468</v>
      </c>
      <c r="D817" s="152" t="s">
        <v>2999</v>
      </c>
      <c r="E817" s="152" t="s">
        <v>4469</v>
      </c>
      <c r="F817" s="179">
        <v>6315</v>
      </c>
    </row>
    <row r="818" spans="1:6" x14ac:dyDescent="0.25">
      <c r="A818" s="178">
        <v>2530</v>
      </c>
      <c r="B818" s="152" t="s">
        <v>618</v>
      </c>
      <c r="C818" s="152" t="s">
        <v>4809</v>
      </c>
      <c r="D818" s="152" t="s">
        <v>2999</v>
      </c>
      <c r="E818" s="152" t="s">
        <v>3332</v>
      </c>
      <c r="F818" s="179">
        <v>1116.8333333333333</v>
      </c>
    </row>
    <row r="819" spans="1:6" x14ac:dyDescent="0.25">
      <c r="A819" s="178">
        <v>330</v>
      </c>
      <c r="B819" s="152" t="s">
        <v>5010</v>
      </c>
      <c r="C819" s="152" t="s">
        <v>4490</v>
      </c>
      <c r="D819" s="152" t="s">
        <v>2999</v>
      </c>
      <c r="E819" s="152" t="s">
        <v>4491</v>
      </c>
      <c r="F819" s="179">
        <v>2442.181818181818</v>
      </c>
    </row>
    <row r="820" spans="1:6" x14ac:dyDescent="0.25">
      <c r="A820" s="178">
        <v>330</v>
      </c>
      <c r="B820" s="152" t="s">
        <v>5010</v>
      </c>
      <c r="C820" s="152" t="s">
        <v>4654</v>
      </c>
      <c r="D820" s="152" t="s">
        <v>2999</v>
      </c>
      <c r="E820" s="152" t="s">
        <v>4655</v>
      </c>
      <c r="F820" s="179">
        <v>1253.6666666666667</v>
      </c>
    </row>
    <row r="821" spans="1:6" x14ac:dyDescent="0.25">
      <c r="A821" s="178">
        <v>330</v>
      </c>
      <c r="B821" s="152" t="s">
        <v>5010</v>
      </c>
      <c r="C821" s="152" t="s">
        <v>4749</v>
      </c>
      <c r="D821" s="152" t="s">
        <v>2999</v>
      </c>
      <c r="E821" s="152" t="s">
        <v>4750</v>
      </c>
      <c r="F821" s="179">
        <v>8163</v>
      </c>
    </row>
    <row r="822" spans="1:6" x14ac:dyDescent="0.25">
      <c r="A822" s="178">
        <v>330</v>
      </c>
      <c r="B822" s="152" t="s">
        <v>5010</v>
      </c>
      <c r="C822" s="152" t="s">
        <v>4627</v>
      </c>
      <c r="D822" s="152" t="s">
        <v>2999</v>
      </c>
      <c r="E822" s="152" t="s">
        <v>4628</v>
      </c>
      <c r="F822" s="179">
        <v>8941</v>
      </c>
    </row>
    <row r="823" spans="1:6" x14ac:dyDescent="0.25">
      <c r="A823" s="178">
        <v>330</v>
      </c>
      <c r="B823" s="152" t="s">
        <v>5010</v>
      </c>
      <c r="C823" s="152" t="s">
        <v>4656</v>
      </c>
      <c r="D823" s="152" t="s">
        <v>2999</v>
      </c>
      <c r="E823" s="152" t="s">
        <v>4657</v>
      </c>
      <c r="F823" s="179">
        <v>571.5</v>
      </c>
    </row>
    <row r="824" spans="1:6" x14ac:dyDescent="0.25">
      <c r="A824" s="178">
        <v>330</v>
      </c>
      <c r="B824" s="152" t="s">
        <v>5010</v>
      </c>
      <c r="C824" s="152" t="s">
        <v>4751</v>
      </c>
      <c r="D824" s="152" t="s">
        <v>2999</v>
      </c>
      <c r="E824" s="152" t="s">
        <v>4752</v>
      </c>
      <c r="F824" s="179">
        <v>7569</v>
      </c>
    </row>
    <row r="825" spans="1:6" x14ac:dyDescent="0.25">
      <c r="A825" s="178">
        <v>330</v>
      </c>
      <c r="B825" s="152" t="s">
        <v>5010</v>
      </c>
      <c r="C825" s="152" t="s">
        <v>4470</v>
      </c>
      <c r="D825" s="152" t="s">
        <v>2999</v>
      </c>
      <c r="E825" s="152" t="s">
        <v>4471</v>
      </c>
      <c r="F825" s="179">
        <v>1445.6172839506173</v>
      </c>
    </row>
    <row r="826" spans="1:6" x14ac:dyDescent="0.25">
      <c r="A826" s="178">
        <v>332</v>
      </c>
      <c r="B826" s="152" t="s">
        <v>5011</v>
      </c>
      <c r="C826" s="152" t="s">
        <v>2884</v>
      </c>
      <c r="D826" s="152" t="s">
        <v>2867</v>
      </c>
      <c r="E826" s="152" t="s">
        <v>2885</v>
      </c>
      <c r="F826" s="179">
        <v>1743</v>
      </c>
    </row>
    <row r="827" spans="1:6" x14ac:dyDescent="0.25">
      <c r="A827" s="178">
        <v>2597</v>
      </c>
      <c r="B827" s="152" t="s">
        <v>5375</v>
      </c>
      <c r="C827" s="152" t="s">
        <v>3320</v>
      </c>
      <c r="D827" s="152" t="s">
        <v>2867</v>
      </c>
      <c r="E827" s="152" t="s">
        <v>3321</v>
      </c>
      <c r="F827" s="179">
        <v>557</v>
      </c>
    </row>
    <row r="828" spans="1:6" x14ac:dyDescent="0.25">
      <c r="A828" s="178">
        <v>2374</v>
      </c>
      <c r="B828" s="152" t="s">
        <v>5060</v>
      </c>
      <c r="C828" s="152" t="s">
        <v>4379</v>
      </c>
      <c r="D828" s="152" t="s">
        <v>2867</v>
      </c>
      <c r="E828" s="152" t="s">
        <v>4380</v>
      </c>
      <c r="F828" s="179">
        <v>4267</v>
      </c>
    </row>
    <row r="829" spans="1:6" x14ac:dyDescent="0.25">
      <c r="A829" s="178">
        <v>333</v>
      </c>
      <c r="B829" s="152" t="s">
        <v>148</v>
      </c>
      <c r="C829" s="152" t="s">
        <v>2886</v>
      </c>
      <c r="D829" s="152" t="s">
        <v>2867</v>
      </c>
      <c r="E829" s="152" t="s">
        <v>2887</v>
      </c>
      <c r="F829" s="179">
        <v>6062</v>
      </c>
    </row>
    <row r="830" spans="1:6" x14ac:dyDescent="0.25">
      <c r="A830" s="178">
        <v>730</v>
      </c>
      <c r="B830" s="152" t="s">
        <v>5025</v>
      </c>
      <c r="C830" s="152" t="s">
        <v>2886</v>
      </c>
      <c r="D830" s="152" t="s">
        <v>2867</v>
      </c>
      <c r="E830" s="152" t="s">
        <v>2887</v>
      </c>
      <c r="F830" s="179">
        <v>59950</v>
      </c>
    </row>
    <row r="831" spans="1:6" x14ac:dyDescent="0.25">
      <c r="A831" s="178">
        <v>2075</v>
      </c>
      <c r="B831" s="152" t="s">
        <v>5376</v>
      </c>
      <c r="C831" s="152" t="s">
        <v>2886</v>
      </c>
      <c r="D831" s="152" t="s">
        <v>2867</v>
      </c>
      <c r="E831" s="152" t="s">
        <v>2887</v>
      </c>
      <c r="F831" s="179" t="s">
        <v>5320</v>
      </c>
    </row>
    <row r="832" spans="1:6" x14ac:dyDescent="0.25">
      <c r="A832" s="178">
        <v>334</v>
      </c>
      <c r="B832" s="152" t="s">
        <v>149</v>
      </c>
      <c r="C832" s="152" t="s">
        <v>2890</v>
      </c>
      <c r="D832" s="152" t="s">
        <v>2867</v>
      </c>
      <c r="E832" s="152" t="s">
        <v>2891</v>
      </c>
      <c r="F832" s="179">
        <v>1360.25</v>
      </c>
    </row>
    <row r="833" spans="1:6" x14ac:dyDescent="0.25">
      <c r="A833" s="178">
        <v>335</v>
      </c>
      <c r="B833" s="152" t="s">
        <v>150</v>
      </c>
      <c r="C833" s="152" t="s">
        <v>2892</v>
      </c>
      <c r="D833" s="152" t="s">
        <v>2867</v>
      </c>
      <c r="E833" s="152" t="s">
        <v>2893</v>
      </c>
      <c r="F833" s="179">
        <v>849.33333333333337</v>
      </c>
    </row>
    <row r="834" spans="1:6" x14ac:dyDescent="0.25">
      <c r="A834" s="178">
        <v>729</v>
      </c>
      <c r="B834" s="152" t="s">
        <v>5024</v>
      </c>
      <c r="C834" s="152" t="s">
        <v>2994</v>
      </c>
      <c r="D834" s="152" t="s">
        <v>2867</v>
      </c>
      <c r="E834" s="152" t="s">
        <v>2995</v>
      </c>
      <c r="F834" s="179">
        <v>8812.125</v>
      </c>
    </row>
    <row r="835" spans="1:6" x14ac:dyDescent="0.25">
      <c r="A835" s="178">
        <v>290</v>
      </c>
      <c r="B835" s="152" t="s">
        <v>133</v>
      </c>
      <c r="C835" s="152" t="s">
        <v>2866</v>
      </c>
      <c r="D835" s="152" t="s">
        <v>2867</v>
      </c>
      <c r="E835" s="152" t="s">
        <v>2868</v>
      </c>
      <c r="F835" s="179">
        <v>2876</v>
      </c>
    </row>
    <row r="836" spans="1:6" x14ac:dyDescent="0.25">
      <c r="A836" s="178">
        <v>337</v>
      </c>
      <c r="B836" s="152" t="s">
        <v>152</v>
      </c>
      <c r="C836" s="152" t="s">
        <v>2894</v>
      </c>
      <c r="D836" s="152" t="s">
        <v>2867</v>
      </c>
      <c r="E836" s="152" t="s">
        <v>2895</v>
      </c>
      <c r="F836" s="179">
        <v>1364.3333333333333</v>
      </c>
    </row>
    <row r="837" spans="1:6" x14ac:dyDescent="0.25">
      <c r="A837" s="178">
        <v>333</v>
      </c>
      <c r="B837" s="152" t="s">
        <v>148</v>
      </c>
      <c r="C837" s="152" t="s">
        <v>2888</v>
      </c>
      <c r="D837" s="152" t="s">
        <v>2867</v>
      </c>
      <c r="E837" s="152" t="s">
        <v>2889</v>
      </c>
      <c r="F837" s="179">
        <v>67.272727272727266</v>
      </c>
    </row>
    <row r="838" spans="1:6" x14ac:dyDescent="0.25">
      <c r="A838" s="178">
        <v>2075</v>
      </c>
      <c r="B838" s="152" t="s">
        <v>497</v>
      </c>
      <c r="C838" s="152" t="s">
        <v>2888</v>
      </c>
      <c r="D838" s="152" t="s">
        <v>2867</v>
      </c>
      <c r="E838" s="152" t="s">
        <v>2889</v>
      </c>
      <c r="F838" s="179">
        <v>147538</v>
      </c>
    </row>
    <row r="839" spans="1:6" x14ac:dyDescent="0.25">
      <c r="A839" s="178">
        <v>3013</v>
      </c>
      <c r="B839" s="152" t="s">
        <v>5377</v>
      </c>
      <c r="C839" s="152" t="s">
        <v>2888</v>
      </c>
      <c r="D839" s="152" t="s">
        <v>2867</v>
      </c>
      <c r="E839" s="152" t="s">
        <v>2889</v>
      </c>
      <c r="F839" s="179">
        <v>533</v>
      </c>
    </row>
    <row r="840" spans="1:6" x14ac:dyDescent="0.25">
      <c r="A840" s="178">
        <v>812</v>
      </c>
      <c r="B840" s="152" t="s">
        <v>262</v>
      </c>
      <c r="C840" s="152" t="s">
        <v>3029</v>
      </c>
      <c r="D840" s="152" t="s">
        <v>2867</v>
      </c>
      <c r="E840" s="152" t="s">
        <v>3030</v>
      </c>
      <c r="F840" s="179">
        <v>1180</v>
      </c>
    </row>
    <row r="841" spans="1:6" x14ac:dyDescent="0.25">
      <c r="A841" s="178">
        <v>338</v>
      </c>
      <c r="B841" s="152" t="s">
        <v>153</v>
      </c>
      <c r="C841" s="152" t="s">
        <v>4498</v>
      </c>
      <c r="D841" s="152" t="s">
        <v>2867</v>
      </c>
      <c r="E841" s="152" t="s">
        <v>4499</v>
      </c>
      <c r="F841" s="179">
        <v>1428</v>
      </c>
    </row>
    <row r="842" spans="1:6" x14ac:dyDescent="0.25">
      <c r="A842" s="178">
        <v>731</v>
      </c>
      <c r="B842" s="152" t="s">
        <v>233</v>
      </c>
      <c r="C842" s="152" t="s">
        <v>2996</v>
      </c>
      <c r="D842" s="152" t="s">
        <v>2867</v>
      </c>
      <c r="E842" s="152" t="s">
        <v>2997</v>
      </c>
      <c r="F842" s="179">
        <v>19445</v>
      </c>
    </row>
    <row r="843" spans="1:6" x14ac:dyDescent="0.25">
      <c r="A843" s="178">
        <v>2575</v>
      </c>
      <c r="B843" s="152" t="s">
        <v>636</v>
      </c>
      <c r="C843" s="152" t="s">
        <v>3314</v>
      </c>
      <c r="D843" s="152" t="s">
        <v>2867</v>
      </c>
      <c r="E843" s="152" t="s">
        <v>3315</v>
      </c>
      <c r="F843" s="179">
        <v>1717</v>
      </c>
    </row>
    <row r="844" spans="1:6" x14ac:dyDescent="0.25">
      <c r="A844" s="178">
        <v>2963</v>
      </c>
      <c r="B844" s="152" t="s">
        <v>772</v>
      </c>
      <c r="C844" s="152" t="s">
        <v>3399</v>
      </c>
      <c r="D844" s="152" t="s">
        <v>2897</v>
      </c>
      <c r="E844" s="152" t="s">
        <v>3400</v>
      </c>
      <c r="F844" s="179">
        <v>140</v>
      </c>
    </row>
    <row r="845" spans="1:6" x14ac:dyDescent="0.25">
      <c r="A845" s="178">
        <v>20077</v>
      </c>
      <c r="B845" s="152" t="s">
        <v>943</v>
      </c>
      <c r="C845" s="152" t="s">
        <v>3490</v>
      </c>
      <c r="D845" s="152" t="s">
        <v>2897</v>
      </c>
      <c r="E845" s="152" t="s">
        <v>3491</v>
      </c>
      <c r="F845" s="179">
        <v>154.66666666666666</v>
      </c>
    </row>
    <row r="846" spans="1:6" x14ac:dyDescent="0.25">
      <c r="A846" s="178">
        <v>858</v>
      </c>
      <c r="B846" s="152" t="s">
        <v>275</v>
      </c>
      <c r="C846" s="152" t="s">
        <v>3047</v>
      </c>
      <c r="D846" s="152" t="s">
        <v>2897</v>
      </c>
      <c r="E846" s="152" t="s">
        <v>3048</v>
      </c>
      <c r="F846" s="179">
        <v>839</v>
      </c>
    </row>
    <row r="847" spans="1:6" x14ac:dyDescent="0.25">
      <c r="A847" s="178">
        <v>1875</v>
      </c>
      <c r="B847" s="152" t="s">
        <v>480</v>
      </c>
      <c r="C847" s="152" t="s">
        <v>4422</v>
      </c>
      <c r="D847" s="152" t="s">
        <v>2897</v>
      </c>
      <c r="E847" s="152" t="s">
        <v>4423</v>
      </c>
      <c r="F847" s="179">
        <v>7242.5</v>
      </c>
    </row>
    <row r="848" spans="1:6" x14ac:dyDescent="0.25">
      <c r="A848" s="178">
        <v>23436</v>
      </c>
      <c r="B848" s="152" t="s">
        <v>1847</v>
      </c>
      <c r="C848" s="152" t="s">
        <v>3999</v>
      </c>
      <c r="D848" s="152" t="s">
        <v>2897</v>
      </c>
      <c r="E848" s="152" t="s">
        <v>4000</v>
      </c>
      <c r="F848" s="179">
        <v>1566</v>
      </c>
    </row>
    <row r="849" spans="1:6" x14ac:dyDescent="0.25">
      <c r="A849" s="178">
        <v>20530</v>
      </c>
      <c r="B849" s="152" t="s">
        <v>1067</v>
      </c>
      <c r="C849" s="152" t="s">
        <v>4424</v>
      </c>
      <c r="D849" s="152" t="s">
        <v>2897</v>
      </c>
      <c r="E849" s="152" t="s">
        <v>4425</v>
      </c>
      <c r="F849" s="179">
        <v>53464</v>
      </c>
    </row>
    <row r="850" spans="1:6" x14ac:dyDescent="0.25">
      <c r="A850" s="178">
        <v>346</v>
      </c>
      <c r="B850" s="152" t="s">
        <v>155</v>
      </c>
      <c r="C850" s="152" t="s">
        <v>2896</v>
      </c>
      <c r="D850" s="152" t="s">
        <v>2897</v>
      </c>
      <c r="E850" s="152" t="s">
        <v>2898</v>
      </c>
      <c r="F850" s="179">
        <v>1142</v>
      </c>
    </row>
    <row r="851" spans="1:6" x14ac:dyDescent="0.25">
      <c r="A851" s="178">
        <v>22588</v>
      </c>
      <c r="B851" s="152" t="s">
        <v>1606</v>
      </c>
      <c r="C851" s="152" t="s">
        <v>3815</v>
      </c>
      <c r="D851" s="152" t="s">
        <v>2897</v>
      </c>
      <c r="E851" s="152" t="s">
        <v>2786</v>
      </c>
      <c r="F851" s="179">
        <v>432</v>
      </c>
    </row>
    <row r="852" spans="1:6" x14ac:dyDescent="0.25">
      <c r="A852" s="178">
        <v>21446</v>
      </c>
      <c r="B852" s="152" t="s">
        <v>1322</v>
      </c>
      <c r="C852" s="152" t="s">
        <v>4293</v>
      </c>
      <c r="D852" s="152" t="s">
        <v>2897</v>
      </c>
      <c r="E852" s="152" t="s">
        <v>4294</v>
      </c>
      <c r="F852" s="179">
        <v>171770.91666666666</v>
      </c>
    </row>
    <row r="853" spans="1:6" x14ac:dyDescent="0.25">
      <c r="A853" s="178">
        <v>22512</v>
      </c>
      <c r="B853" s="152" t="s">
        <v>1577</v>
      </c>
      <c r="C853" s="152" t="s">
        <v>3798</v>
      </c>
      <c r="D853" s="152" t="s">
        <v>2897</v>
      </c>
      <c r="E853" s="152" t="s">
        <v>2975</v>
      </c>
      <c r="F853" s="179">
        <v>112.8</v>
      </c>
    </row>
    <row r="854" spans="1:6" x14ac:dyDescent="0.25">
      <c r="A854" s="178">
        <v>2653</v>
      </c>
      <c r="B854" s="152" t="s">
        <v>657</v>
      </c>
      <c r="C854" s="152" t="s">
        <v>3342</v>
      </c>
      <c r="D854" s="152" t="s">
        <v>2897</v>
      </c>
      <c r="E854" s="152" t="s">
        <v>3343</v>
      </c>
      <c r="F854" s="179">
        <v>253.16666666666666</v>
      </c>
    </row>
    <row r="855" spans="1:6" x14ac:dyDescent="0.25">
      <c r="A855" s="178">
        <v>347</v>
      </c>
      <c r="B855" s="152" t="s">
        <v>156</v>
      </c>
      <c r="C855" s="152" t="s">
        <v>2899</v>
      </c>
      <c r="D855" s="152" t="s">
        <v>2897</v>
      </c>
      <c r="E855" s="152" t="s">
        <v>2900</v>
      </c>
      <c r="F855" s="179">
        <v>1408.1891891891892</v>
      </c>
    </row>
    <row r="856" spans="1:6" x14ac:dyDescent="0.25">
      <c r="A856" s="178">
        <v>861</v>
      </c>
      <c r="B856" s="152" t="s">
        <v>278</v>
      </c>
      <c r="C856" s="152" t="s">
        <v>3049</v>
      </c>
      <c r="D856" s="152" t="s">
        <v>2897</v>
      </c>
      <c r="E856" s="152" t="s">
        <v>3050</v>
      </c>
      <c r="F856" s="179">
        <v>213.8918918918919</v>
      </c>
    </row>
    <row r="857" spans="1:6" x14ac:dyDescent="0.25">
      <c r="A857" s="178">
        <v>1703</v>
      </c>
      <c r="B857" s="152" t="s">
        <v>449</v>
      </c>
      <c r="C857" s="152" t="s">
        <v>3192</v>
      </c>
      <c r="D857" s="152" t="s">
        <v>2897</v>
      </c>
      <c r="E857" s="152" t="s">
        <v>3193</v>
      </c>
      <c r="F857" s="179">
        <v>196</v>
      </c>
    </row>
    <row r="858" spans="1:6" x14ac:dyDescent="0.25">
      <c r="A858" s="178">
        <v>1652</v>
      </c>
      <c r="B858" s="152" t="s">
        <v>5378</v>
      </c>
      <c r="C858" s="152" t="s">
        <v>3186</v>
      </c>
      <c r="D858" s="152" t="s">
        <v>2897</v>
      </c>
      <c r="E858" s="152" t="s">
        <v>3187</v>
      </c>
      <c r="F858" s="179">
        <v>695</v>
      </c>
    </row>
    <row r="859" spans="1:6" x14ac:dyDescent="0.25">
      <c r="A859" s="178">
        <v>825</v>
      </c>
      <c r="B859" s="152" t="s">
        <v>267</v>
      </c>
      <c r="C859" s="152" t="s">
        <v>3037</v>
      </c>
      <c r="D859" s="152" t="s">
        <v>2897</v>
      </c>
      <c r="E859" s="152" t="s">
        <v>3038</v>
      </c>
      <c r="F859" s="179">
        <v>2742</v>
      </c>
    </row>
    <row r="860" spans="1:6" x14ac:dyDescent="0.25">
      <c r="A860" s="178">
        <v>2844</v>
      </c>
      <c r="B860" s="152" t="s">
        <v>722</v>
      </c>
      <c r="C860" s="152" t="s">
        <v>3363</v>
      </c>
      <c r="D860" s="152" t="s">
        <v>2897</v>
      </c>
      <c r="E860" s="152" t="s">
        <v>3364</v>
      </c>
      <c r="F860" s="179">
        <v>299</v>
      </c>
    </row>
    <row r="861" spans="1:6" x14ac:dyDescent="0.25">
      <c r="A861" s="178">
        <v>20942</v>
      </c>
      <c r="B861" s="152" t="s">
        <v>1206</v>
      </c>
      <c r="C861" s="152" t="s">
        <v>3664</v>
      </c>
      <c r="D861" s="152" t="s">
        <v>2897</v>
      </c>
      <c r="E861" s="152" t="s">
        <v>3665</v>
      </c>
      <c r="F861" s="179">
        <v>321</v>
      </c>
    </row>
    <row r="862" spans="1:6" x14ac:dyDescent="0.25">
      <c r="A862" s="178">
        <v>1568</v>
      </c>
      <c r="B862" s="152" t="s">
        <v>5043</v>
      </c>
      <c r="C862" s="152" t="s">
        <v>3181</v>
      </c>
      <c r="D862" s="152" t="s">
        <v>2897</v>
      </c>
      <c r="E862" s="152" t="s">
        <v>3182</v>
      </c>
      <c r="F862" s="179">
        <v>250.6</v>
      </c>
    </row>
    <row r="863" spans="1:6" x14ac:dyDescent="0.25">
      <c r="A863" s="178">
        <v>45836</v>
      </c>
      <c r="B863" s="152" t="s">
        <v>2640</v>
      </c>
      <c r="C863" s="152" t="s">
        <v>4248</v>
      </c>
      <c r="D863" s="152" t="s">
        <v>2897</v>
      </c>
      <c r="E863" s="152" t="s">
        <v>4249</v>
      </c>
      <c r="F863" s="179">
        <v>2872</v>
      </c>
    </row>
    <row r="864" spans="1:6" x14ac:dyDescent="0.25">
      <c r="A864" s="178">
        <v>1000</v>
      </c>
      <c r="B864" s="152" t="s">
        <v>314</v>
      </c>
      <c r="C864" s="152" t="s">
        <v>3082</v>
      </c>
      <c r="D864" s="152" t="s">
        <v>2897</v>
      </c>
      <c r="E864" s="152" t="s">
        <v>3083</v>
      </c>
      <c r="F864" s="179">
        <v>724.09090909090912</v>
      </c>
    </row>
    <row r="865" spans="1:6" x14ac:dyDescent="0.25">
      <c r="A865" s="178">
        <v>22713</v>
      </c>
      <c r="B865" s="152" t="s">
        <v>5379</v>
      </c>
      <c r="C865" s="152" t="s">
        <v>3831</v>
      </c>
      <c r="D865" s="152" t="s">
        <v>2897</v>
      </c>
      <c r="E865" s="152" t="s">
        <v>3832</v>
      </c>
      <c r="F865" s="179">
        <v>190</v>
      </c>
    </row>
    <row r="866" spans="1:6" x14ac:dyDescent="0.25">
      <c r="A866" s="178">
        <v>2926</v>
      </c>
      <c r="B866" s="152" t="s">
        <v>756</v>
      </c>
      <c r="C866" s="152" t="s">
        <v>3389</v>
      </c>
      <c r="D866" s="152" t="s">
        <v>2897</v>
      </c>
      <c r="E866" s="152" t="s">
        <v>3390</v>
      </c>
      <c r="F866" s="179">
        <v>1071.75</v>
      </c>
    </row>
    <row r="867" spans="1:6" x14ac:dyDescent="0.25">
      <c r="A867" s="178">
        <v>872</v>
      </c>
      <c r="B867" s="152" t="s">
        <v>282</v>
      </c>
      <c r="C867" s="152" t="s">
        <v>3057</v>
      </c>
      <c r="D867" s="152" t="s">
        <v>2897</v>
      </c>
      <c r="E867" s="152" t="s">
        <v>3058</v>
      </c>
      <c r="F867" s="179">
        <v>286.79245283018867</v>
      </c>
    </row>
    <row r="868" spans="1:6" x14ac:dyDescent="0.25">
      <c r="A868" s="178">
        <v>1717</v>
      </c>
      <c r="B868" s="152" t="s">
        <v>452</v>
      </c>
      <c r="C868" s="152" t="s">
        <v>4259</v>
      </c>
      <c r="D868" s="152" t="s">
        <v>2897</v>
      </c>
      <c r="E868" s="152" t="s">
        <v>4260</v>
      </c>
      <c r="F868" s="179">
        <v>1915</v>
      </c>
    </row>
    <row r="869" spans="1:6" x14ac:dyDescent="0.25">
      <c r="A869" s="178">
        <v>22558</v>
      </c>
      <c r="B869" s="152" t="s">
        <v>1594</v>
      </c>
      <c r="C869" s="152" t="s">
        <v>3811</v>
      </c>
      <c r="D869" s="152" t="s">
        <v>2897</v>
      </c>
      <c r="E869" s="152" t="s">
        <v>3812</v>
      </c>
      <c r="F869" s="179">
        <v>754.66666666666663</v>
      </c>
    </row>
    <row r="870" spans="1:6" x14ac:dyDescent="0.25">
      <c r="A870" s="178">
        <v>348</v>
      </c>
      <c r="B870" s="152" t="s">
        <v>157</v>
      </c>
      <c r="C870" s="152" t="s">
        <v>2901</v>
      </c>
      <c r="D870" s="152" t="s">
        <v>2897</v>
      </c>
      <c r="E870" s="152" t="s">
        <v>2902</v>
      </c>
      <c r="F870" s="179">
        <v>245.75</v>
      </c>
    </row>
    <row r="871" spans="1:6" x14ac:dyDescent="0.25">
      <c r="A871" s="178">
        <v>20838</v>
      </c>
      <c r="B871" s="152" t="s">
        <v>1180</v>
      </c>
      <c r="C871" s="152" t="s">
        <v>3646</v>
      </c>
      <c r="D871" s="152" t="s">
        <v>2897</v>
      </c>
      <c r="E871" s="152" t="s">
        <v>5005</v>
      </c>
      <c r="F871" s="179">
        <v>261</v>
      </c>
    </row>
    <row r="872" spans="1:6" x14ac:dyDescent="0.25">
      <c r="A872" s="178">
        <v>1511</v>
      </c>
      <c r="B872" s="152" t="s">
        <v>430</v>
      </c>
      <c r="C872" s="152" t="s">
        <v>4782</v>
      </c>
      <c r="D872" s="152" t="s">
        <v>2897</v>
      </c>
      <c r="E872" s="152" t="s">
        <v>4783</v>
      </c>
      <c r="F872" s="179">
        <v>1481.5833333333333</v>
      </c>
    </row>
    <row r="873" spans="1:6" x14ac:dyDescent="0.25">
      <c r="A873" s="178">
        <v>22892</v>
      </c>
      <c r="B873" s="152" t="s">
        <v>5118</v>
      </c>
      <c r="C873" s="152" t="s">
        <v>3881</v>
      </c>
      <c r="D873" s="152" t="s">
        <v>2897</v>
      </c>
      <c r="E873" s="152" t="s">
        <v>3882</v>
      </c>
      <c r="F873" s="179">
        <v>201</v>
      </c>
    </row>
    <row r="874" spans="1:6" x14ac:dyDescent="0.25">
      <c r="A874" s="178">
        <v>26772</v>
      </c>
      <c r="B874" s="152" t="s">
        <v>2407</v>
      </c>
      <c r="C874" s="152" t="s">
        <v>4171</v>
      </c>
      <c r="D874" s="152" t="s">
        <v>2897</v>
      </c>
      <c r="E874" s="152" t="s">
        <v>4172</v>
      </c>
      <c r="F874" s="179">
        <v>256.60000000000002</v>
      </c>
    </row>
    <row r="875" spans="1:6" x14ac:dyDescent="0.25">
      <c r="A875" s="178">
        <v>20839</v>
      </c>
      <c r="B875" s="152" t="s">
        <v>1181</v>
      </c>
      <c r="C875" s="152" t="s">
        <v>3647</v>
      </c>
      <c r="D875" s="152" t="s">
        <v>2897</v>
      </c>
      <c r="E875" s="152" t="s">
        <v>3648</v>
      </c>
      <c r="F875" s="179">
        <v>464.83333333333331</v>
      </c>
    </row>
    <row r="876" spans="1:6" x14ac:dyDescent="0.25">
      <c r="A876" s="178">
        <v>1737</v>
      </c>
      <c r="B876" s="152" t="s">
        <v>457</v>
      </c>
      <c r="C876" s="152" t="s">
        <v>4295</v>
      </c>
      <c r="D876" s="152" t="s">
        <v>2897</v>
      </c>
      <c r="E876" s="152" t="s">
        <v>4296</v>
      </c>
      <c r="F876" s="179">
        <v>386.75</v>
      </c>
    </row>
    <row r="877" spans="1:6" x14ac:dyDescent="0.25">
      <c r="A877" s="178">
        <v>21446</v>
      </c>
      <c r="B877" s="152" t="s">
        <v>1322</v>
      </c>
      <c r="C877" s="152" t="s">
        <v>4295</v>
      </c>
      <c r="D877" s="152" t="s">
        <v>2897</v>
      </c>
      <c r="E877" s="152" t="s">
        <v>4296</v>
      </c>
      <c r="F877" s="179">
        <v>79571.25</v>
      </c>
    </row>
    <row r="878" spans="1:6" x14ac:dyDescent="0.25">
      <c r="A878" s="178">
        <v>22655</v>
      </c>
      <c r="B878" s="152" t="s">
        <v>1620</v>
      </c>
      <c r="C878" s="152" t="s">
        <v>3824</v>
      </c>
      <c r="D878" s="152" t="s">
        <v>2897</v>
      </c>
      <c r="E878" s="152" t="s">
        <v>3825</v>
      </c>
      <c r="F878" s="179">
        <v>378</v>
      </c>
    </row>
    <row r="879" spans="1:6" x14ac:dyDescent="0.25">
      <c r="A879" s="178">
        <v>2601</v>
      </c>
      <c r="B879" s="152" t="s">
        <v>642</v>
      </c>
      <c r="C879" s="152" t="s">
        <v>3322</v>
      </c>
      <c r="D879" s="152" t="s">
        <v>2897</v>
      </c>
      <c r="E879" s="152" t="s">
        <v>3323</v>
      </c>
      <c r="F879" s="179">
        <v>275.91666666666669</v>
      </c>
    </row>
    <row r="880" spans="1:6" x14ac:dyDescent="0.25">
      <c r="A880" s="178">
        <v>21446</v>
      </c>
      <c r="B880" s="152" t="s">
        <v>1322</v>
      </c>
      <c r="C880" s="152" t="s">
        <v>4297</v>
      </c>
      <c r="D880" s="152" t="s">
        <v>2897</v>
      </c>
      <c r="E880" s="152" t="s">
        <v>4298</v>
      </c>
      <c r="F880" s="179">
        <v>33863.608391608388</v>
      </c>
    </row>
    <row r="881" spans="1:6" x14ac:dyDescent="0.25">
      <c r="A881" s="178">
        <v>43696</v>
      </c>
      <c r="B881" s="152" t="s">
        <v>5202</v>
      </c>
      <c r="C881" s="152" t="s">
        <v>4297</v>
      </c>
      <c r="D881" s="152" t="s">
        <v>2897</v>
      </c>
      <c r="E881" s="152" t="s">
        <v>4298</v>
      </c>
      <c r="F881" s="179">
        <v>715.43181818181813</v>
      </c>
    </row>
    <row r="882" spans="1:6" x14ac:dyDescent="0.25">
      <c r="A882" s="178">
        <v>20121</v>
      </c>
      <c r="B882" s="152" t="s">
        <v>959</v>
      </c>
      <c r="C882" s="152" t="s">
        <v>3508</v>
      </c>
      <c r="D882" s="152" t="s">
        <v>2897</v>
      </c>
      <c r="E882" s="152" t="s">
        <v>3509</v>
      </c>
      <c r="F882" s="179">
        <v>690</v>
      </c>
    </row>
    <row r="883" spans="1:6" x14ac:dyDescent="0.25">
      <c r="A883" s="178">
        <v>26688</v>
      </c>
      <c r="B883" s="152" t="s">
        <v>2390</v>
      </c>
      <c r="C883" s="152" t="s">
        <v>4160</v>
      </c>
      <c r="D883" s="152" t="s">
        <v>2897</v>
      </c>
      <c r="E883" s="152" t="s">
        <v>3957</v>
      </c>
      <c r="F883" s="179">
        <v>680.25</v>
      </c>
    </row>
    <row r="884" spans="1:6" x14ac:dyDescent="0.25">
      <c r="A884" s="178">
        <v>20562</v>
      </c>
      <c r="B884" s="152" t="s">
        <v>1083</v>
      </c>
      <c r="C884" s="152" t="s">
        <v>4557</v>
      </c>
      <c r="D884" s="152" t="s">
        <v>2897</v>
      </c>
      <c r="E884" s="152" t="s">
        <v>4558</v>
      </c>
      <c r="F884" s="179">
        <v>217.66666666666666</v>
      </c>
    </row>
    <row r="885" spans="1:6" x14ac:dyDescent="0.25">
      <c r="A885" s="178">
        <v>20599</v>
      </c>
      <c r="B885" s="152" t="s">
        <v>1097</v>
      </c>
      <c r="C885" s="152" t="s">
        <v>3619</v>
      </c>
      <c r="D885" s="152" t="s">
        <v>2897</v>
      </c>
      <c r="E885" s="152" t="s">
        <v>3620</v>
      </c>
      <c r="F885" s="179">
        <v>462</v>
      </c>
    </row>
    <row r="886" spans="1:6" x14ac:dyDescent="0.25">
      <c r="A886" s="178">
        <v>350</v>
      </c>
      <c r="B886" s="152" t="s">
        <v>158</v>
      </c>
      <c r="C886" s="152" t="s">
        <v>4753</v>
      </c>
      <c r="D886" s="152" t="s">
        <v>2897</v>
      </c>
      <c r="E886" s="152" t="s">
        <v>5012</v>
      </c>
      <c r="F886" s="179">
        <v>952.75</v>
      </c>
    </row>
    <row r="887" spans="1:6" x14ac:dyDescent="0.25">
      <c r="A887" s="178">
        <v>20538</v>
      </c>
      <c r="B887" s="152" t="s">
        <v>1071</v>
      </c>
      <c r="C887" s="152" t="s">
        <v>3610</v>
      </c>
      <c r="D887" s="152" t="s">
        <v>2897</v>
      </c>
      <c r="E887" s="152" t="s">
        <v>3611</v>
      </c>
      <c r="F887" s="179">
        <v>215</v>
      </c>
    </row>
    <row r="888" spans="1:6" x14ac:dyDescent="0.25">
      <c r="A888" s="178">
        <v>3822</v>
      </c>
      <c r="B888" s="152" t="s">
        <v>5084</v>
      </c>
      <c r="C888" s="152" t="s">
        <v>3444</v>
      </c>
      <c r="D888" s="152" t="s">
        <v>2897</v>
      </c>
      <c r="E888" s="152" t="s">
        <v>3445</v>
      </c>
      <c r="F888" s="179">
        <v>330</v>
      </c>
    </row>
    <row r="889" spans="1:6" x14ac:dyDescent="0.25">
      <c r="A889" s="178">
        <v>20773</v>
      </c>
      <c r="B889" s="152" t="s">
        <v>1155</v>
      </c>
      <c r="C889" s="152" t="s">
        <v>3640</v>
      </c>
      <c r="D889" s="152" t="s">
        <v>2897</v>
      </c>
      <c r="E889" s="152" t="s">
        <v>3641</v>
      </c>
      <c r="F889" s="179">
        <v>35</v>
      </c>
    </row>
    <row r="890" spans="1:6" x14ac:dyDescent="0.25">
      <c r="A890" s="178">
        <v>23325</v>
      </c>
      <c r="B890" s="152" t="s">
        <v>1815</v>
      </c>
      <c r="C890" s="152" t="s">
        <v>3981</v>
      </c>
      <c r="D890" s="152" t="s">
        <v>2897</v>
      </c>
      <c r="E890" s="152" t="s">
        <v>3982</v>
      </c>
      <c r="F890" s="179">
        <v>499.7</v>
      </c>
    </row>
    <row r="891" spans="1:6" x14ac:dyDescent="0.25">
      <c r="A891" s="178">
        <v>2571</v>
      </c>
      <c r="B891" s="152" t="s">
        <v>633</v>
      </c>
      <c r="C891" s="152" t="s">
        <v>4592</v>
      </c>
      <c r="D891" s="152" t="s">
        <v>2897</v>
      </c>
      <c r="E891" s="152" t="s">
        <v>4593</v>
      </c>
      <c r="F891" s="179">
        <v>258</v>
      </c>
    </row>
    <row r="892" spans="1:6" x14ac:dyDescent="0.25">
      <c r="A892" s="178">
        <v>22996</v>
      </c>
      <c r="B892" s="152" t="s">
        <v>1708</v>
      </c>
      <c r="C892" s="152" t="s">
        <v>3906</v>
      </c>
      <c r="D892" s="152" t="s">
        <v>2897</v>
      </c>
      <c r="E892" s="152" t="s">
        <v>3907</v>
      </c>
      <c r="F892" s="179">
        <v>669</v>
      </c>
    </row>
    <row r="893" spans="1:6" x14ac:dyDescent="0.25">
      <c r="A893" s="178">
        <v>721</v>
      </c>
      <c r="B893" s="152" t="s">
        <v>229</v>
      </c>
      <c r="C893" s="152" t="s">
        <v>2990</v>
      </c>
      <c r="D893" s="152" t="s">
        <v>2897</v>
      </c>
      <c r="E893" s="152" t="s">
        <v>2991</v>
      </c>
      <c r="F893" s="179">
        <v>5496.416666666667</v>
      </c>
    </row>
    <row r="894" spans="1:6" x14ac:dyDescent="0.25">
      <c r="A894" s="178">
        <v>26772</v>
      </c>
      <c r="B894" s="152" t="s">
        <v>2407</v>
      </c>
      <c r="C894" s="152" t="s">
        <v>4867</v>
      </c>
      <c r="D894" s="152" t="s">
        <v>2897</v>
      </c>
      <c r="E894" s="152" t="s">
        <v>4868</v>
      </c>
      <c r="F894" s="179">
        <v>393.5</v>
      </c>
    </row>
    <row r="895" spans="1:6" x14ac:dyDescent="0.25">
      <c r="A895" s="178">
        <v>21346</v>
      </c>
      <c r="B895" s="152" t="s">
        <v>1312</v>
      </c>
      <c r="C895" s="152" t="s">
        <v>3684</v>
      </c>
      <c r="D895" s="152" t="s">
        <v>2897</v>
      </c>
      <c r="E895" s="152" t="s">
        <v>3685</v>
      </c>
      <c r="F895" s="179">
        <v>90</v>
      </c>
    </row>
    <row r="896" spans="1:6" x14ac:dyDescent="0.25">
      <c r="A896" s="178">
        <v>1001</v>
      </c>
      <c r="B896" s="152" t="s">
        <v>315</v>
      </c>
      <c r="C896" s="152" t="s">
        <v>3084</v>
      </c>
      <c r="D896" s="152" t="s">
        <v>2897</v>
      </c>
      <c r="E896" s="152" t="s">
        <v>3085</v>
      </c>
      <c r="F896" s="179">
        <v>5692</v>
      </c>
    </row>
    <row r="897" spans="1:6" x14ac:dyDescent="0.25">
      <c r="A897" s="178">
        <v>352</v>
      </c>
      <c r="B897" s="152" t="s">
        <v>159</v>
      </c>
      <c r="C897" s="152" t="s">
        <v>2903</v>
      </c>
      <c r="D897" s="152" t="s">
        <v>2897</v>
      </c>
      <c r="E897" s="152" t="s">
        <v>2904</v>
      </c>
      <c r="F897" s="179">
        <v>537.41666666666663</v>
      </c>
    </row>
    <row r="898" spans="1:6" x14ac:dyDescent="0.25">
      <c r="A898" s="178">
        <v>23306</v>
      </c>
      <c r="B898" s="152" t="s">
        <v>1810</v>
      </c>
      <c r="C898" s="152" t="s">
        <v>3978</v>
      </c>
      <c r="D898" s="152" t="s">
        <v>2897</v>
      </c>
      <c r="E898" s="152" t="s">
        <v>3979</v>
      </c>
      <c r="F898" s="179">
        <v>1453.5</v>
      </c>
    </row>
    <row r="899" spans="1:6" x14ac:dyDescent="0.25">
      <c r="A899" s="178">
        <v>25539</v>
      </c>
      <c r="B899" s="152" t="s">
        <v>2228</v>
      </c>
      <c r="C899" s="152" t="s">
        <v>4089</v>
      </c>
      <c r="D899" s="152" t="s">
        <v>2897</v>
      </c>
      <c r="E899" s="152" t="s">
        <v>4090</v>
      </c>
      <c r="F899" s="179">
        <v>258</v>
      </c>
    </row>
    <row r="900" spans="1:6" x14ac:dyDescent="0.25">
      <c r="A900" s="178">
        <v>23468</v>
      </c>
      <c r="B900" s="152" t="s">
        <v>1859</v>
      </c>
      <c r="C900" s="152" t="s">
        <v>4015</v>
      </c>
      <c r="D900" s="152" t="s">
        <v>2897</v>
      </c>
      <c r="E900" s="152" t="s">
        <v>4016</v>
      </c>
      <c r="F900" s="179">
        <v>352.44444444444446</v>
      </c>
    </row>
    <row r="901" spans="1:6" x14ac:dyDescent="0.25">
      <c r="A901" s="178">
        <v>2340</v>
      </c>
      <c r="B901" s="152" t="s">
        <v>557</v>
      </c>
      <c r="C901" s="152" t="s">
        <v>3252</v>
      </c>
      <c r="D901" s="152" t="s">
        <v>2897</v>
      </c>
      <c r="E901" s="152" t="s">
        <v>3253</v>
      </c>
      <c r="F901" s="179">
        <v>1757</v>
      </c>
    </row>
    <row r="902" spans="1:6" x14ac:dyDescent="0.25">
      <c r="A902" s="178">
        <v>23444</v>
      </c>
      <c r="B902" s="152" t="s">
        <v>1851</v>
      </c>
      <c r="C902" s="152" t="s">
        <v>4005</v>
      </c>
      <c r="D902" s="152" t="s">
        <v>2897</v>
      </c>
      <c r="E902" s="152" t="s">
        <v>4006</v>
      </c>
      <c r="F902" s="179">
        <v>627.5</v>
      </c>
    </row>
    <row r="903" spans="1:6" x14ac:dyDescent="0.25">
      <c r="A903" s="178">
        <v>1504</v>
      </c>
      <c r="B903" s="152" t="s">
        <v>429</v>
      </c>
      <c r="C903" s="152" t="s">
        <v>3173</v>
      </c>
      <c r="D903" s="152" t="s">
        <v>2897</v>
      </c>
      <c r="E903" s="152" t="s">
        <v>3174</v>
      </c>
      <c r="F903" s="179">
        <v>196.5</v>
      </c>
    </row>
    <row r="904" spans="1:6" x14ac:dyDescent="0.25">
      <c r="A904" s="178">
        <v>24933</v>
      </c>
      <c r="B904" s="152" t="s">
        <v>2136</v>
      </c>
      <c r="C904" s="152" t="s">
        <v>4066</v>
      </c>
      <c r="D904" s="152" t="s">
        <v>2897</v>
      </c>
      <c r="E904" s="152" t="s">
        <v>4067</v>
      </c>
      <c r="F904" s="179">
        <v>257</v>
      </c>
    </row>
    <row r="905" spans="1:6" x14ac:dyDescent="0.25">
      <c r="A905" s="178">
        <v>880</v>
      </c>
      <c r="B905" s="152" t="s">
        <v>285</v>
      </c>
      <c r="C905" s="152" t="s">
        <v>3059</v>
      </c>
      <c r="D905" s="152" t="s">
        <v>2897</v>
      </c>
      <c r="E905" s="152" t="s">
        <v>3060</v>
      </c>
      <c r="F905" s="179">
        <v>447.83333333333331</v>
      </c>
    </row>
    <row r="906" spans="1:6" x14ac:dyDescent="0.25">
      <c r="A906" s="178">
        <v>1737</v>
      </c>
      <c r="B906" s="152" t="s">
        <v>457</v>
      </c>
      <c r="C906" s="152" t="s">
        <v>3243</v>
      </c>
      <c r="D906" s="152" t="s">
        <v>2897</v>
      </c>
      <c r="E906" s="152" t="s">
        <v>3244</v>
      </c>
      <c r="F906" s="179">
        <v>719.41666666666663</v>
      </c>
    </row>
    <row r="907" spans="1:6" x14ac:dyDescent="0.25">
      <c r="A907" s="178">
        <v>2271</v>
      </c>
      <c r="B907" s="152" t="s">
        <v>542</v>
      </c>
      <c r="C907" s="152" t="s">
        <v>3243</v>
      </c>
      <c r="D907" s="152" t="s">
        <v>2897</v>
      </c>
      <c r="E907" s="152" t="s">
        <v>3244</v>
      </c>
      <c r="F907" s="179">
        <v>41724</v>
      </c>
    </row>
    <row r="908" spans="1:6" x14ac:dyDescent="0.25">
      <c r="A908" s="178">
        <v>2574</v>
      </c>
      <c r="B908" s="152" t="s">
        <v>635</v>
      </c>
      <c r="C908" s="152" t="s">
        <v>4371</v>
      </c>
      <c r="D908" s="152" t="s">
        <v>2897</v>
      </c>
      <c r="E908" s="152" t="s">
        <v>4372</v>
      </c>
      <c r="F908" s="179">
        <v>395.2</v>
      </c>
    </row>
    <row r="909" spans="1:6" x14ac:dyDescent="0.25">
      <c r="A909" s="178">
        <v>2910</v>
      </c>
      <c r="B909" s="152" t="s">
        <v>5380</v>
      </c>
      <c r="C909" s="152" t="s">
        <v>3387</v>
      </c>
      <c r="D909" s="152" t="s">
        <v>2897</v>
      </c>
      <c r="E909" s="152" t="s">
        <v>3388</v>
      </c>
      <c r="F909" s="179">
        <v>1677</v>
      </c>
    </row>
    <row r="910" spans="1:6" x14ac:dyDescent="0.25">
      <c r="A910" s="178">
        <v>20536</v>
      </c>
      <c r="B910" s="152" t="s">
        <v>1070</v>
      </c>
      <c r="C910" s="152" t="s">
        <v>3608</v>
      </c>
      <c r="D910" s="152" t="s">
        <v>2897</v>
      </c>
      <c r="E910" s="152" t="s">
        <v>3609</v>
      </c>
      <c r="F910" s="179">
        <v>1128</v>
      </c>
    </row>
    <row r="911" spans="1:6" x14ac:dyDescent="0.25">
      <c r="A911" s="178">
        <v>23428</v>
      </c>
      <c r="B911" s="152" t="s">
        <v>1845</v>
      </c>
      <c r="C911" s="152" t="s">
        <v>3997</v>
      </c>
      <c r="D911" s="152" t="s">
        <v>2897</v>
      </c>
      <c r="E911" s="152" t="s">
        <v>3998</v>
      </c>
      <c r="F911" s="179">
        <v>4955</v>
      </c>
    </row>
    <row r="912" spans="1:6" x14ac:dyDescent="0.25">
      <c r="A912" s="178">
        <v>354</v>
      </c>
      <c r="B912" s="152" t="s">
        <v>160</v>
      </c>
      <c r="C912" s="152" t="s">
        <v>2905</v>
      </c>
      <c r="D912" s="152" t="s">
        <v>2897</v>
      </c>
      <c r="E912" s="152" t="s">
        <v>2906</v>
      </c>
      <c r="F912" s="179">
        <v>1816</v>
      </c>
    </row>
    <row r="913" spans="1:6" x14ac:dyDescent="0.25">
      <c r="A913" s="178">
        <v>1644</v>
      </c>
      <c r="B913" s="152" t="s">
        <v>443</v>
      </c>
      <c r="C913" s="152" t="s">
        <v>3184</v>
      </c>
      <c r="D913" s="152" t="s">
        <v>2897</v>
      </c>
      <c r="E913" s="152" t="s">
        <v>3185</v>
      </c>
      <c r="F913" s="179">
        <v>7275</v>
      </c>
    </row>
    <row r="914" spans="1:6" x14ac:dyDescent="0.25">
      <c r="A914" s="178">
        <v>1168</v>
      </c>
      <c r="B914" s="152" t="s">
        <v>348</v>
      </c>
      <c r="C914" s="152" t="s">
        <v>3116</v>
      </c>
      <c r="D914" s="152" t="s">
        <v>2897</v>
      </c>
      <c r="E914" s="152" t="s">
        <v>3117</v>
      </c>
      <c r="F914" s="179">
        <v>1020.6666666666666</v>
      </c>
    </row>
    <row r="915" spans="1:6" x14ac:dyDescent="0.25">
      <c r="A915" s="178">
        <v>2896</v>
      </c>
      <c r="B915" s="152" t="s">
        <v>743</v>
      </c>
      <c r="C915" s="152" t="s">
        <v>3377</v>
      </c>
      <c r="D915" s="152" t="s">
        <v>2897</v>
      </c>
      <c r="E915" s="152" t="s">
        <v>3378</v>
      </c>
      <c r="F915" s="179">
        <v>74.666666666666671</v>
      </c>
    </row>
    <row r="916" spans="1:6" x14ac:dyDescent="0.25">
      <c r="A916" s="178">
        <v>722</v>
      </c>
      <c r="B916" s="152" t="s">
        <v>230</v>
      </c>
      <c r="C916" s="152" t="s">
        <v>2992</v>
      </c>
      <c r="D916" s="152" t="s">
        <v>2897</v>
      </c>
      <c r="E916" s="152" t="s">
        <v>2993</v>
      </c>
      <c r="F916" s="179">
        <v>18655</v>
      </c>
    </row>
    <row r="917" spans="1:6" x14ac:dyDescent="0.25">
      <c r="A917" s="178">
        <v>25678</v>
      </c>
      <c r="B917" s="152" t="s">
        <v>2247</v>
      </c>
      <c r="C917" s="152" t="s">
        <v>4100</v>
      </c>
      <c r="D917" s="152" t="s">
        <v>2897</v>
      </c>
      <c r="E917" s="152" t="s">
        <v>4101</v>
      </c>
      <c r="F917" s="179">
        <v>322</v>
      </c>
    </row>
    <row r="918" spans="1:6" x14ac:dyDescent="0.25">
      <c r="A918" s="178">
        <v>4006</v>
      </c>
      <c r="B918" s="152" t="s">
        <v>909</v>
      </c>
      <c r="C918" s="152" t="s">
        <v>3446</v>
      </c>
      <c r="D918" s="152" t="s">
        <v>2897</v>
      </c>
      <c r="E918" s="152" t="s">
        <v>3447</v>
      </c>
      <c r="F918" s="179">
        <v>222.18181818181819</v>
      </c>
    </row>
    <row r="919" spans="1:6" x14ac:dyDescent="0.25">
      <c r="A919" s="178">
        <v>20141</v>
      </c>
      <c r="B919" s="152" t="s">
        <v>5087</v>
      </c>
      <c r="C919" s="152" t="s">
        <v>3513</v>
      </c>
      <c r="D919" s="152" t="s">
        <v>2897</v>
      </c>
      <c r="E919" s="152" t="s">
        <v>3514</v>
      </c>
      <c r="F919" s="179">
        <v>188.83333333333334</v>
      </c>
    </row>
    <row r="920" spans="1:6" x14ac:dyDescent="0.25">
      <c r="A920" s="178">
        <v>22212</v>
      </c>
      <c r="B920" s="152" t="s">
        <v>1486</v>
      </c>
      <c r="C920" s="152" t="s">
        <v>3658</v>
      </c>
      <c r="D920" s="152" t="s">
        <v>2897</v>
      </c>
      <c r="E920" s="152" t="s">
        <v>3659</v>
      </c>
      <c r="F920" s="179">
        <v>4055</v>
      </c>
    </row>
    <row r="921" spans="1:6" x14ac:dyDescent="0.25">
      <c r="A921" s="178">
        <v>20621</v>
      </c>
      <c r="B921" s="152" t="s">
        <v>1104</v>
      </c>
      <c r="C921" s="152" t="s">
        <v>3621</v>
      </c>
      <c r="D921" s="152" t="s">
        <v>2897</v>
      </c>
      <c r="E921" s="152" t="s">
        <v>3622</v>
      </c>
      <c r="F921" s="179">
        <v>232.75</v>
      </c>
    </row>
    <row r="922" spans="1:6" x14ac:dyDescent="0.25">
      <c r="A922" s="178">
        <v>25671</v>
      </c>
      <c r="B922" s="152" t="s">
        <v>2243</v>
      </c>
      <c r="C922" s="152" t="s">
        <v>4096</v>
      </c>
      <c r="D922" s="152" t="s">
        <v>2897</v>
      </c>
      <c r="E922" s="152" t="s">
        <v>4097</v>
      </c>
      <c r="F922" s="179">
        <v>614</v>
      </c>
    </row>
    <row r="923" spans="1:6" x14ac:dyDescent="0.25">
      <c r="A923" s="178">
        <v>22900</v>
      </c>
      <c r="B923" s="152" t="s">
        <v>5381</v>
      </c>
      <c r="C923" s="152" t="s">
        <v>3883</v>
      </c>
      <c r="D923" s="152" t="s">
        <v>2897</v>
      </c>
      <c r="E923" s="152" t="s">
        <v>3884</v>
      </c>
      <c r="F923" s="179">
        <v>827.5</v>
      </c>
    </row>
    <row r="924" spans="1:6" x14ac:dyDescent="0.25">
      <c r="A924" s="178">
        <v>26684</v>
      </c>
      <c r="B924" s="152" t="s">
        <v>2388</v>
      </c>
      <c r="C924" s="152" t="s">
        <v>4865</v>
      </c>
      <c r="D924" s="152" t="s">
        <v>2897</v>
      </c>
      <c r="E924" s="152" t="s">
        <v>4866</v>
      </c>
      <c r="F924" s="179">
        <v>9336.25</v>
      </c>
    </row>
    <row r="925" spans="1:6" x14ac:dyDescent="0.25">
      <c r="A925" s="178">
        <v>39914</v>
      </c>
      <c r="B925" s="152" t="s">
        <v>5146</v>
      </c>
      <c r="C925" s="152" t="s">
        <v>4229</v>
      </c>
      <c r="D925" s="152" t="s">
        <v>2897</v>
      </c>
      <c r="E925" s="152" t="s">
        <v>4230</v>
      </c>
      <c r="F925" s="179">
        <v>1020.5</v>
      </c>
    </row>
    <row r="926" spans="1:6" x14ac:dyDescent="0.25">
      <c r="A926" s="178">
        <v>1573</v>
      </c>
      <c r="B926" s="152" t="s">
        <v>439</v>
      </c>
      <c r="C926" s="152" t="s">
        <v>3183</v>
      </c>
      <c r="D926" s="152" t="s">
        <v>2897</v>
      </c>
      <c r="E926" s="152" t="s">
        <v>3157</v>
      </c>
      <c r="F926" s="179">
        <v>168.08333333333334</v>
      </c>
    </row>
    <row r="927" spans="1:6" x14ac:dyDescent="0.25">
      <c r="A927" s="178">
        <v>824</v>
      </c>
      <c r="B927" s="152" t="s">
        <v>266</v>
      </c>
      <c r="C927" s="152" t="s">
        <v>3035</v>
      </c>
      <c r="D927" s="152" t="s">
        <v>2897</v>
      </c>
      <c r="E927" s="152" t="s">
        <v>3036</v>
      </c>
      <c r="F927" s="179">
        <v>334.5</v>
      </c>
    </row>
    <row r="928" spans="1:6" x14ac:dyDescent="0.25">
      <c r="A928" s="178">
        <v>1498</v>
      </c>
      <c r="B928" s="152" t="s">
        <v>428</v>
      </c>
      <c r="C928" s="152" t="s">
        <v>3171</v>
      </c>
      <c r="D928" s="152" t="s">
        <v>2897</v>
      </c>
      <c r="E928" s="152" t="s">
        <v>3172</v>
      </c>
      <c r="F928" s="179">
        <v>249.58333333333334</v>
      </c>
    </row>
    <row r="929" spans="1:6" x14ac:dyDescent="0.25">
      <c r="A929" s="178">
        <v>23522</v>
      </c>
      <c r="B929" s="152" t="s">
        <v>1883</v>
      </c>
      <c r="C929" s="152" t="s">
        <v>4037</v>
      </c>
      <c r="D929" s="152" t="s">
        <v>2897</v>
      </c>
      <c r="E929" s="152" t="s">
        <v>4038</v>
      </c>
      <c r="F929" s="179">
        <v>848.36363636363637</v>
      </c>
    </row>
    <row r="930" spans="1:6" x14ac:dyDescent="0.25">
      <c r="A930" s="178">
        <v>2184</v>
      </c>
      <c r="B930" s="152" t="s">
        <v>524</v>
      </c>
      <c r="C930" s="152" t="s">
        <v>3230</v>
      </c>
      <c r="D930" s="152" t="s">
        <v>2897</v>
      </c>
      <c r="E930" s="152" t="s">
        <v>3231</v>
      </c>
      <c r="F930" s="179">
        <v>3226.6666666666665</v>
      </c>
    </row>
    <row r="931" spans="1:6" x14ac:dyDescent="0.25">
      <c r="A931" s="178">
        <v>2945</v>
      </c>
      <c r="B931" s="152" t="s">
        <v>763</v>
      </c>
      <c r="C931" s="152" t="s">
        <v>3393</v>
      </c>
      <c r="D931" s="152" t="s">
        <v>2897</v>
      </c>
      <c r="E931" s="152" t="s">
        <v>3394</v>
      </c>
      <c r="F931" s="179">
        <v>354</v>
      </c>
    </row>
    <row r="932" spans="1:6" x14ac:dyDescent="0.25">
      <c r="A932" s="178">
        <v>20060</v>
      </c>
      <c r="B932" s="152" t="s">
        <v>939</v>
      </c>
      <c r="C932" s="152" t="s">
        <v>3486</v>
      </c>
      <c r="D932" s="152" t="s">
        <v>2897</v>
      </c>
      <c r="E932" s="152" t="s">
        <v>3487</v>
      </c>
      <c r="F932" s="179">
        <v>1714.5</v>
      </c>
    </row>
    <row r="933" spans="1:6" x14ac:dyDescent="0.25">
      <c r="A933" s="178">
        <v>1821</v>
      </c>
      <c r="B933" s="152" t="s">
        <v>5048</v>
      </c>
      <c r="C933" s="152" t="s">
        <v>4074</v>
      </c>
      <c r="D933" s="152" t="s">
        <v>2897</v>
      </c>
      <c r="E933" s="152" t="s">
        <v>4075</v>
      </c>
      <c r="F933" s="179">
        <v>2430.6666666666665</v>
      </c>
    </row>
    <row r="934" spans="1:6" x14ac:dyDescent="0.25">
      <c r="A934" s="178">
        <v>26546</v>
      </c>
      <c r="B934" s="152" t="s">
        <v>2362</v>
      </c>
      <c r="C934" s="152" t="s">
        <v>4139</v>
      </c>
      <c r="D934" s="152" t="s">
        <v>3157</v>
      </c>
      <c r="E934" s="152" t="s">
        <v>4140</v>
      </c>
      <c r="F934" s="179">
        <v>654</v>
      </c>
    </row>
    <row r="935" spans="1:6" x14ac:dyDescent="0.25">
      <c r="A935" s="178">
        <v>22927</v>
      </c>
      <c r="B935" s="152" t="s">
        <v>5382</v>
      </c>
      <c r="C935" s="152" t="s">
        <v>3892</v>
      </c>
      <c r="D935" s="152" t="s">
        <v>3157</v>
      </c>
      <c r="E935" s="152" t="s">
        <v>3893</v>
      </c>
      <c r="F935" s="179">
        <v>567</v>
      </c>
    </row>
    <row r="936" spans="1:6" x14ac:dyDescent="0.25">
      <c r="A936" s="178">
        <v>22439</v>
      </c>
      <c r="B936" s="152" t="s">
        <v>1550</v>
      </c>
      <c r="C936" s="152" t="s">
        <v>3786</v>
      </c>
      <c r="D936" s="152" t="s">
        <v>3157</v>
      </c>
      <c r="E936" s="152" t="s">
        <v>3787</v>
      </c>
      <c r="F936" s="179">
        <v>1332</v>
      </c>
    </row>
    <row r="937" spans="1:6" x14ac:dyDescent="0.25">
      <c r="A937" s="178">
        <v>3255</v>
      </c>
      <c r="B937" s="152" t="s">
        <v>857</v>
      </c>
      <c r="C937" s="152" t="s">
        <v>4659</v>
      </c>
      <c r="D937" s="152" t="s">
        <v>3157</v>
      </c>
      <c r="E937" s="152" t="s">
        <v>4660</v>
      </c>
      <c r="F937" s="179">
        <v>12293</v>
      </c>
    </row>
    <row r="938" spans="1:6" x14ac:dyDescent="0.25">
      <c r="A938" s="178">
        <v>28592</v>
      </c>
      <c r="B938" s="152" t="s">
        <v>2473</v>
      </c>
      <c r="C938" s="152" t="s">
        <v>4620</v>
      </c>
      <c r="D938" s="152" t="s">
        <v>3157</v>
      </c>
      <c r="E938" s="152" t="s">
        <v>5185</v>
      </c>
      <c r="F938" s="179">
        <v>1439</v>
      </c>
    </row>
    <row r="939" spans="1:6" x14ac:dyDescent="0.25">
      <c r="A939" s="178">
        <v>23057</v>
      </c>
      <c r="B939" s="152" t="s">
        <v>1730</v>
      </c>
      <c r="C939" s="152" t="s">
        <v>3924</v>
      </c>
      <c r="D939" s="152" t="s">
        <v>3157</v>
      </c>
      <c r="E939" s="152" t="s">
        <v>3925</v>
      </c>
      <c r="F939" s="179">
        <v>755</v>
      </c>
    </row>
    <row r="940" spans="1:6" x14ac:dyDescent="0.25">
      <c r="A940" s="178">
        <v>22710</v>
      </c>
      <c r="B940" s="152" t="s">
        <v>1632</v>
      </c>
      <c r="C940" s="152" t="s">
        <v>3829</v>
      </c>
      <c r="D940" s="152" t="s">
        <v>3157</v>
      </c>
      <c r="E940" s="152" t="s">
        <v>3830</v>
      </c>
      <c r="F940" s="179">
        <v>2770</v>
      </c>
    </row>
    <row r="941" spans="1:6" x14ac:dyDescent="0.25">
      <c r="A941" s="178">
        <v>20331</v>
      </c>
      <c r="B941" s="152" t="s">
        <v>1012</v>
      </c>
      <c r="C941" s="152" t="s">
        <v>3545</v>
      </c>
      <c r="D941" s="152" t="s">
        <v>3157</v>
      </c>
      <c r="E941" s="152" t="s">
        <v>3546</v>
      </c>
      <c r="F941" s="179">
        <v>1010</v>
      </c>
    </row>
    <row r="942" spans="1:6" x14ac:dyDescent="0.25">
      <c r="A942" s="178">
        <v>20687</v>
      </c>
      <c r="B942" s="152" t="s">
        <v>1128</v>
      </c>
      <c r="C942" s="152" t="s">
        <v>3635</v>
      </c>
      <c r="D942" s="152" t="s">
        <v>3157</v>
      </c>
      <c r="E942" s="152" t="s">
        <v>2813</v>
      </c>
      <c r="F942" s="179">
        <v>1391</v>
      </c>
    </row>
    <row r="943" spans="1:6" x14ac:dyDescent="0.25">
      <c r="A943" s="178">
        <v>22510</v>
      </c>
      <c r="B943" s="152" t="s">
        <v>1575</v>
      </c>
      <c r="C943" s="152" t="s">
        <v>3794</v>
      </c>
      <c r="D943" s="152" t="s">
        <v>3157</v>
      </c>
      <c r="E943" s="152" t="s">
        <v>3795</v>
      </c>
      <c r="F943" s="179">
        <v>1561</v>
      </c>
    </row>
    <row r="944" spans="1:6" x14ac:dyDescent="0.25">
      <c r="A944" s="178">
        <v>20679</v>
      </c>
      <c r="B944" s="152" t="s">
        <v>1125</v>
      </c>
      <c r="C944" s="152" t="s">
        <v>3631</v>
      </c>
      <c r="D944" s="152" t="s">
        <v>3157</v>
      </c>
      <c r="E944" s="152" t="s">
        <v>3632</v>
      </c>
      <c r="F944" s="179">
        <v>5</v>
      </c>
    </row>
    <row r="945" spans="1:6" x14ac:dyDescent="0.25">
      <c r="A945" s="178">
        <v>22510</v>
      </c>
      <c r="B945" s="152" t="s">
        <v>1575</v>
      </c>
      <c r="C945" s="152" t="s">
        <v>3794</v>
      </c>
      <c r="D945" s="152" t="s">
        <v>3157</v>
      </c>
      <c r="E945" s="152" t="s">
        <v>3795</v>
      </c>
      <c r="F945" s="179">
        <v>883</v>
      </c>
    </row>
    <row r="946" spans="1:6" x14ac:dyDescent="0.25">
      <c r="A946" s="178">
        <v>905</v>
      </c>
      <c r="B946" s="152" t="s">
        <v>5383</v>
      </c>
      <c r="C946" s="152" t="s">
        <v>4638</v>
      </c>
      <c r="D946" s="152" t="s">
        <v>3157</v>
      </c>
      <c r="E946" s="152" t="s">
        <v>4639</v>
      </c>
      <c r="F946" s="179">
        <v>4248</v>
      </c>
    </row>
    <row r="947" spans="1:6" x14ac:dyDescent="0.25">
      <c r="A947" s="178">
        <v>3255</v>
      </c>
      <c r="B947" s="152" t="s">
        <v>857</v>
      </c>
      <c r="C947" s="152" t="s">
        <v>3638</v>
      </c>
      <c r="D947" s="152" t="s">
        <v>3157</v>
      </c>
      <c r="E947" s="152" t="s">
        <v>3639</v>
      </c>
      <c r="F947" s="179">
        <v>5121</v>
      </c>
    </row>
    <row r="948" spans="1:6" x14ac:dyDescent="0.25">
      <c r="A948" s="178">
        <v>26562</v>
      </c>
      <c r="B948" s="152" t="s">
        <v>2367</v>
      </c>
      <c r="C948" s="152" t="s">
        <v>4428</v>
      </c>
      <c r="D948" s="152" t="s">
        <v>3157</v>
      </c>
      <c r="E948" s="152" t="s">
        <v>4429</v>
      </c>
      <c r="F948" s="179">
        <v>624</v>
      </c>
    </row>
    <row r="949" spans="1:6" x14ac:dyDescent="0.25">
      <c r="A949" s="178">
        <v>26562</v>
      </c>
      <c r="B949" s="152" t="s">
        <v>2367</v>
      </c>
      <c r="C949" s="152" t="s">
        <v>4430</v>
      </c>
      <c r="D949" s="152" t="s">
        <v>3157</v>
      </c>
      <c r="E949" s="152" t="s">
        <v>4431</v>
      </c>
      <c r="F949" s="179">
        <f>1443+98</f>
        <v>1541</v>
      </c>
    </row>
    <row r="950" spans="1:6" x14ac:dyDescent="0.25">
      <c r="A950" s="178">
        <v>22327</v>
      </c>
      <c r="B950" s="152" t="s">
        <v>5384</v>
      </c>
      <c r="C950" s="152" t="s">
        <v>4839</v>
      </c>
      <c r="D950" s="152" t="s">
        <v>3157</v>
      </c>
      <c r="E950" s="152" t="s">
        <v>4840</v>
      </c>
      <c r="F950" s="179">
        <v>3532</v>
      </c>
    </row>
    <row r="951" spans="1:6" x14ac:dyDescent="0.25">
      <c r="A951" s="178">
        <v>3255</v>
      </c>
      <c r="B951" s="152" t="s">
        <v>857</v>
      </c>
      <c r="C951" s="152" t="s">
        <v>4563</v>
      </c>
      <c r="D951" s="152" t="s">
        <v>3157</v>
      </c>
      <c r="E951" s="152" t="s">
        <v>4564</v>
      </c>
      <c r="F951" s="179">
        <f>60542+3340</f>
        <v>63882</v>
      </c>
    </row>
    <row r="952" spans="1:6" x14ac:dyDescent="0.25">
      <c r="A952" s="178">
        <v>21353</v>
      </c>
      <c r="B952" s="152" t="s">
        <v>1313</v>
      </c>
      <c r="C952" s="152" t="s">
        <v>4303</v>
      </c>
      <c r="D952" s="152" t="s">
        <v>2912</v>
      </c>
      <c r="E952" s="152" t="s">
        <v>4304</v>
      </c>
      <c r="F952" s="179">
        <v>832</v>
      </c>
    </row>
    <row r="953" spans="1:6" x14ac:dyDescent="0.25">
      <c r="A953" s="178">
        <v>20180</v>
      </c>
      <c r="B953" s="152" t="s">
        <v>5385</v>
      </c>
      <c r="C953" s="152" t="s">
        <v>3517</v>
      </c>
      <c r="D953" s="152" t="s">
        <v>2912</v>
      </c>
      <c r="E953" s="152" t="s">
        <v>3518</v>
      </c>
      <c r="F953" s="179">
        <v>842</v>
      </c>
    </row>
    <row r="954" spans="1:6" x14ac:dyDescent="0.25">
      <c r="A954" s="178">
        <v>786</v>
      </c>
      <c r="B954" s="152" t="s">
        <v>254</v>
      </c>
      <c r="C954" s="152" t="s">
        <v>3019</v>
      </c>
      <c r="D954" s="152" t="s">
        <v>2912</v>
      </c>
      <c r="E954" s="152" t="s">
        <v>3020</v>
      </c>
      <c r="F954" s="179">
        <v>1731</v>
      </c>
    </row>
    <row r="955" spans="1:6" x14ac:dyDescent="0.25">
      <c r="A955" s="178">
        <v>2522</v>
      </c>
      <c r="B955" s="152" t="s">
        <v>612</v>
      </c>
      <c r="C955" s="152" t="s">
        <v>3293</v>
      </c>
      <c r="D955" s="152" t="s">
        <v>2912</v>
      </c>
      <c r="E955" s="152" t="s">
        <v>3294</v>
      </c>
      <c r="F955" s="179">
        <v>527</v>
      </c>
    </row>
    <row r="956" spans="1:6" x14ac:dyDescent="0.25">
      <c r="A956" s="178">
        <v>23007</v>
      </c>
      <c r="B956" s="152" t="s">
        <v>1713</v>
      </c>
      <c r="C956" s="152" t="s">
        <v>3913</v>
      </c>
      <c r="D956" s="152" t="s">
        <v>2912</v>
      </c>
      <c r="E956" s="152" t="s">
        <v>5122</v>
      </c>
      <c r="F956" s="179">
        <v>3138</v>
      </c>
    </row>
    <row r="957" spans="1:6" x14ac:dyDescent="0.25">
      <c r="A957" s="178">
        <v>2660</v>
      </c>
      <c r="B957" s="152" t="s">
        <v>661</v>
      </c>
      <c r="C957" s="152" t="s">
        <v>3346</v>
      </c>
      <c r="D957" s="152" t="s">
        <v>2912</v>
      </c>
      <c r="E957" s="152" t="s">
        <v>3347</v>
      </c>
      <c r="F957" s="179">
        <v>1260</v>
      </c>
    </row>
    <row r="958" spans="1:6" x14ac:dyDescent="0.25">
      <c r="A958" s="178">
        <v>26087</v>
      </c>
      <c r="B958" s="152" t="s">
        <v>2318</v>
      </c>
      <c r="C958" s="152" t="s">
        <v>3163</v>
      </c>
      <c r="D958" s="152" t="s">
        <v>2912</v>
      </c>
      <c r="E958" s="152" t="s">
        <v>3164</v>
      </c>
      <c r="F958" s="179">
        <v>2351</v>
      </c>
    </row>
    <row r="959" spans="1:6" x14ac:dyDescent="0.25">
      <c r="A959" s="178">
        <v>22128</v>
      </c>
      <c r="B959" s="152" t="s">
        <v>1467</v>
      </c>
      <c r="C959" s="152" t="s">
        <v>3756</v>
      </c>
      <c r="D959" s="152" t="s">
        <v>2912</v>
      </c>
      <c r="E959" s="152" t="s">
        <v>3757</v>
      </c>
      <c r="F959" s="179">
        <v>3935.7272727272725</v>
      </c>
    </row>
    <row r="960" spans="1:6" x14ac:dyDescent="0.25">
      <c r="A960" s="178">
        <v>23438</v>
      </c>
      <c r="B960" s="152" t="s">
        <v>1848</v>
      </c>
      <c r="C960" s="152" t="s">
        <v>4001</v>
      </c>
      <c r="D960" s="152" t="s">
        <v>2912</v>
      </c>
      <c r="E960" s="152" t="s">
        <v>4002</v>
      </c>
      <c r="F960" s="179">
        <v>609.16666666666663</v>
      </c>
    </row>
    <row r="961" spans="1:6" x14ac:dyDescent="0.25">
      <c r="A961" s="178">
        <v>1780</v>
      </c>
      <c r="B961" s="152" t="s">
        <v>468</v>
      </c>
      <c r="C961" s="152" t="s">
        <v>3196</v>
      </c>
      <c r="D961" s="152" t="s">
        <v>2912</v>
      </c>
      <c r="E961" s="152" t="s">
        <v>3197</v>
      </c>
      <c r="F961" s="179">
        <v>9012</v>
      </c>
    </row>
    <row r="962" spans="1:6" x14ac:dyDescent="0.25">
      <c r="A962" s="178">
        <v>417</v>
      </c>
      <c r="B962" s="152" t="s">
        <v>5386</v>
      </c>
      <c r="C962" s="152" t="s">
        <v>2911</v>
      </c>
      <c r="D962" s="152" t="s">
        <v>2912</v>
      </c>
      <c r="E962" s="152" t="s">
        <v>2913</v>
      </c>
      <c r="F962" s="179">
        <v>695</v>
      </c>
    </row>
    <row r="963" spans="1:6" x14ac:dyDescent="0.25">
      <c r="A963" s="178">
        <v>3252</v>
      </c>
      <c r="B963" s="152" t="s">
        <v>856</v>
      </c>
      <c r="C963" s="152" t="s">
        <v>3425</v>
      </c>
      <c r="D963" s="152" t="s">
        <v>2912</v>
      </c>
      <c r="E963" s="152" t="s">
        <v>3426</v>
      </c>
      <c r="F963" s="179">
        <v>1168.6363636363637</v>
      </c>
    </row>
    <row r="964" spans="1:6" x14ac:dyDescent="0.25">
      <c r="A964" s="178">
        <v>20444</v>
      </c>
      <c r="B964" s="152" t="s">
        <v>5168</v>
      </c>
      <c r="C964" s="152" t="s">
        <v>3576</v>
      </c>
      <c r="D964" s="152" t="s">
        <v>2912</v>
      </c>
      <c r="E964" s="152" t="s">
        <v>3577</v>
      </c>
      <c r="F964" s="179">
        <v>915</v>
      </c>
    </row>
    <row r="965" spans="1:6" x14ac:dyDescent="0.25">
      <c r="A965" s="178">
        <v>20260</v>
      </c>
      <c r="B965" s="152" t="s">
        <v>989</v>
      </c>
      <c r="C965" s="152" t="s">
        <v>3531</v>
      </c>
      <c r="D965" s="152" t="s">
        <v>2912</v>
      </c>
      <c r="E965" s="152" t="s">
        <v>3532</v>
      </c>
      <c r="F965" s="179">
        <v>1158</v>
      </c>
    </row>
    <row r="966" spans="1:6" x14ac:dyDescent="0.25">
      <c r="A966" s="178">
        <v>758</v>
      </c>
      <c r="B966" s="152" t="s">
        <v>246</v>
      </c>
      <c r="C966" s="152" t="s">
        <v>4770</v>
      </c>
      <c r="D966" s="152" t="s">
        <v>2912</v>
      </c>
      <c r="E966" s="152" t="s">
        <v>4771</v>
      </c>
      <c r="F966" s="179">
        <f>19557+1981</f>
        <v>21538</v>
      </c>
    </row>
    <row r="967" spans="1:6" x14ac:dyDescent="0.25">
      <c r="A967" s="178">
        <v>26709</v>
      </c>
      <c r="B967" s="152" t="s">
        <v>2393</v>
      </c>
      <c r="C967" s="152" t="s">
        <v>4161</v>
      </c>
      <c r="D967" s="152" t="s">
        <v>2912</v>
      </c>
      <c r="E967" s="152" t="s">
        <v>4162</v>
      </c>
      <c r="F967" s="179">
        <v>895</v>
      </c>
    </row>
    <row r="968" spans="1:6" x14ac:dyDescent="0.25">
      <c r="A968" s="178">
        <v>424</v>
      </c>
      <c r="B968" s="152" t="s">
        <v>5387</v>
      </c>
      <c r="C968" s="152" t="s">
        <v>2914</v>
      </c>
      <c r="D968" s="152" t="s">
        <v>2912</v>
      </c>
      <c r="E968" s="152" t="s">
        <v>2915</v>
      </c>
      <c r="F968" s="179">
        <v>13522</v>
      </c>
    </row>
    <row r="969" spans="1:6" x14ac:dyDescent="0.25">
      <c r="A969" s="178">
        <v>425</v>
      </c>
      <c r="B969" s="152" t="s">
        <v>171</v>
      </c>
      <c r="C969" s="152" t="s">
        <v>2916</v>
      </c>
      <c r="D969" s="152" t="s">
        <v>2912</v>
      </c>
      <c r="E969" s="152" t="s">
        <v>2917</v>
      </c>
      <c r="F969" s="179">
        <v>3789</v>
      </c>
    </row>
    <row r="970" spans="1:6" x14ac:dyDescent="0.25">
      <c r="A970" s="178">
        <v>426</v>
      </c>
      <c r="B970" s="152" t="s">
        <v>5013</v>
      </c>
      <c r="C970" s="152" t="s">
        <v>4367</v>
      </c>
      <c r="D970" s="152" t="s">
        <v>2912</v>
      </c>
      <c r="E970" s="152" t="s">
        <v>4368</v>
      </c>
      <c r="F970" s="179">
        <v>5142.363636363636</v>
      </c>
    </row>
    <row r="971" spans="1:6" x14ac:dyDescent="0.25">
      <c r="A971" s="178">
        <v>23341</v>
      </c>
      <c r="B971" s="152" t="s">
        <v>1818</v>
      </c>
      <c r="C971" s="152" t="s">
        <v>3985</v>
      </c>
      <c r="D971" s="152" t="s">
        <v>2912</v>
      </c>
      <c r="E971" s="152" t="s">
        <v>3986</v>
      </c>
      <c r="F971" s="179">
        <v>1356.25</v>
      </c>
    </row>
    <row r="972" spans="1:6" x14ac:dyDescent="0.25">
      <c r="A972" s="178">
        <v>34913</v>
      </c>
      <c r="B972" s="152" t="s">
        <v>5388</v>
      </c>
      <c r="C972" s="152" t="s">
        <v>4880</v>
      </c>
      <c r="D972" s="152" t="s">
        <v>2912</v>
      </c>
      <c r="E972" s="152" t="s">
        <v>4881</v>
      </c>
      <c r="F972" s="179">
        <v>6669</v>
      </c>
    </row>
    <row r="973" spans="1:6" x14ac:dyDescent="0.25">
      <c r="A973" s="178">
        <v>116</v>
      </c>
      <c r="B973" s="152" t="s">
        <v>72</v>
      </c>
      <c r="C973" s="152" t="s">
        <v>4272</v>
      </c>
      <c r="D973" s="152" t="s">
        <v>2912</v>
      </c>
      <c r="E973" s="152" t="s">
        <v>4273</v>
      </c>
      <c r="F973" s="179">
        <v>145337</v>
      </c>
    </row>
    <row r="974" spans="1:6" x14ac:dyDescent="0.25">
      <c r="A974" s="178">
        <v>938</v>
      </c>
      <c r="B974" s="152" t="s">
        <v>296</v>
      </c>
      <c r="C974" s="152" t="s">
        <v>4272</v>
      </c>
      <c r="D974" s="152" t="s">
        <v>2912</v>
      </c>
      <c r="E974" s="152" t="s">
        <v>4273</v>
      </c>
      <c r="F974" s="179">
        <v>2327</v>
      </c>
    </row>
    <row r="975" spans="1:6" x14ac:dyDescent="0.25">
      <c r="A975" s="178">
        <v>1496</v>
      </c>
      <c r="B975" s="152" t="s">
        <v>427</v>
      </c>
      <c r="C975" s="152" t="s">
        <v>3169</v>
      </c>
      <c r="D975" s="152" t="s">
        <v>2912</v>
      </c>
      <c r="E975" s="152" t="s">
        <v>3170</v>
      </c>
      <c r="F975" s="179">
        <v>1145</v>
      </c>
    </row>
    <row r="976" spans="1:6" x14ac:dyDescent="0.25">
      <c r="A976" s="178">
        <v>767</v>
      </c>
      <c r="B976" s="152" t="s">
        <v>5389</v>
      </c>
      <c r="C976" s="152" t="s">
        <v>3011</v>
      </c>
      <c r="D976" s="152" t="s">
        <v>2912</v>
      </c>
      <c r="E976" s="152" t="s">
        <v>3012</v>
      </c>
      <c r="F976" s="179">
        <v>5121</v>
      </c>
    </row>
    <row r="977" spans="1:6" x14ac:dyDescent="0.25">
      <c r="A977" s="178">
        <v>429</v>
      </c>
      <c r="B977" s="152" t="s">
        <v>173</v>
      </c>
      <c r="C977" s="152" t="s">
        <v>2918</v>
      </c>
      <c r="D977" s="152" t="s">
        <v>2912</v>
      </c>
      <c r="E977" s="152" t="s">
        <v>2919</v>
      </c>
      <c r="F977" s="179">
        <v>8185.625</v>
      </c>
    </row>
    <row r="978" spans="1:6" x14ac:dyDescent="0.25">
      <c r="A978" s="178">
        <v>2979</v>
      </c>
      <c r="B978" s="152" t="s">
        <v>778</v>
      </c>
      <c r="C978" s="152" t="s">
        <v>3401</v>
      </c>
      <c r="D978" s="152" t="s">
        <v>2912</v>
      </c>
      <c r="E978" s="152" t="s">
        <v>3402</v>
      </c>
      <c r="F978" s="179">
        <v>9393.75</v>
      </c>
    </row>
    <row r="979" spans="1:6" x14ac:dyDescent="0.25">
      <c r="A979" s="178">
        <v>431</v>
      </c>
      <c r="B979" s="152" t="s">
        <v>174</v>
      </c>
      <c r="C979" s="152" t="s">
        <v>4399</v>
      </c>
      <c r="D979" s="152" t="s">
        <v>2912</v>
      </c>
      <c r="E979" s="152" t="s">
        <v>4400</v>
      </c>
      <c r="F979" s="179">
        <v>12097</v>
      </c>
    </row>
    <row r="980" spans="1:6" x14ac:dyDescent="0.25">
      <c r="A980" s="178">
        <v>756</v>
      </c>
      <c r="B980" s="152" t="s">
        <v>245</v>
      </c>
      <c r="C980" s="152" t="s">
        <v>4399</v>
      </c>
      <c r="D980" s="152" t="s">
        <v>2912</v>
      </c>
      <c r="E980" s="152" t="s">
        <v>4400</v>
      </c>
      <c r="F980" s="179">
        <v>402.16666666666669</v>
      </c>
    </row>
    <row r="981" spans="1:6" x14ac:dyDescent="0.25">
      <c r="A981" s="178">
        <v>26606</v>
      </c>
      <c r="B981" s="152" t="s">
        <v>5390</v>
      </c>
      <c r="C981" s="152" t="s">
        <v>3431</v>
      </c>
      <c r="D981" s="152" t="s">
        <v>2912</v>
      </c>
      <c r="E981" s="152" t="s">
        <v>3432</v>
      </c>
      <c r="F981" s="179">
        <v>245</v>
      </c>
    </row>
    <row r="982" spans="1:6" x14ac:dyDescent="0.25">
      <c r="A982" s="178">
        <v>1473</v>
      </c>
      <c r="B982" s="152" t="s">
        <v>423</v>
      </c>
      <c r="C982" s="152" t="s">
        <v>3161</v>
      </c>
      <c r="D982" s="152" t="s">
        <v>2912</v>
      </c>
      <c r="E982" s="152" t="s">
        <v>3162</v>
      </c>
      <c r="F982" s="179">
        <v>2928.4</v>
      </c>
    </row>
    <row r="983" spans="1:6" x14ac:dyDescent="0.25">
      <c r="A983" s="178">
        <v>766</v>
      </c>
      <c r="B983" s="152" t="s">
        <v>5391</v>
      </c>
      <c r="C983" s="152" t="s">
        <v>4305</v>
      </c>
      <c r="D983" s="152" t="s">
        <v>2912</v>
      </c>
      <c r="E983" s="152" t="s">
        <v>4306</v>
      </c>
      <c r="F983" s="179">
        <v>2091</v>
      </c>
    </row>
    <row r="984" spans="1:6" x14ac:dyDescent="0.25">
      <c r="A984" s="178">
        <v>21975</v>
      </c>
      <c r="B984" s="152" t="s">
        <v>1446</v>
      </c>
      <c r="C984" s="152" t="s">
        <v>3218</v>
      </c>
      <c r="D984" s="152" t="s">
        <v>2912</v>
      </c>
      <c r="E984" s="152" t="s">
        <v>3219</v>
      </c>
      <c r="F984" s="179">
        <v>926</v>
      </c>
    </row>
    <row r="985" spans="1:6" x14ac:dyDescent="0.25">
      <c r="A985" s="178">
        <v>790</v>
      </c>
      <c r="B985" s="152" t="s">
        <v>255</v>
      </c>
      <c r="C985" s="152" t="s">
        <v>3021</v>
      </c>
      <c r="D985" s="152" t="s">
        <v>2912</v>
      </c>
      <c r="E985" s="152" t="s">
        <v>3022</v>
      </c>
      <c r="F985" s="179">
        <v>951.41666666666663</v>
      </c>
    </row>
    <row r="986" spans="1:6" x14ac:dyDescent="0.25">
      <c r="A986" s="178">
        <v>30271</v>
      </c>
      <c r="B986" s="152" t="s">
        <v>5392</v>
      </c>
      <c r="C986" s="152" t="s">
        <v>4203</v>
      </c>
      <c r="D986" s="152" t="s">
        <v>2912</v>
      </c>
      <c r="E986" s="152" t="s">
        <v>4204</v>
      </c>
      <c r="F986" s="179">
        <v>4247</v>
      </c>
    </row>
    <row r="987" spans="1:6" x14ac:dyDescent="0.25">
      <c r="A987" s="178">
        <v>22770</v>
      </c>
      <c r="B987" s="152" t="s">
        <v>1642</v>
      </c>
      <c r="C987" s="152" t="s">
        <v>3840</v>
      </c>
      <c r="D987" s="152" t="s">
        <v>2912</v>
      </c>
      <c r="E987" s="152" t="s">
        <v>3841</v>
      </c>
      <c r="F987" s="179">
        <v>1108</v>
      </c>
    </row>
    <row r="988" spans="1:6" x14ac:dyDescent="0.25">
      <c r="A988" s="178">
        <v>434</v>
      </c>
      <c r="B988" s="152" t="s">
        <v>5014</v>
      </c>
      <c r="C988" s="152" t="s">
        <v>2920</v>
      </c>
      <c r="D988" s="152" t="s">
        <v>2912</v>
      </c>
      <c r="E988" s="152" t="s">
        <v>2921</v>
      </c>
      <c r="F988" s="179">
        <v>4736.916666666667</v>
      </c>
    </row>
    <row r="989" spans="1:6" x14ac:dyDescent="0.25">
      <c r="A989" s="178">
        <v>764</v>
      </c>
      <c r="B989" s="152" t="s">
        <v>248</v>
      </c>
      <c r="C989" s="152" t="s">
        <v>3009</v>
      </c>
      <c r="D989" s="152" t="s">
        <v>2912</v>
      </c>
      <c r="E989" s="152" t="s">
        <v>3010</v>
      </c>
      <c r="F989" s="179">
        <v>1175</v>
      </c>
    </row>
    <row r="990" spans="1:6" x14ac:dyDescent="0.25">
      <c r="A990" s="178">
        <v>22833</v>
      </c>
      <c r="B990" s="152" t="s">
        <v>5114</v>
      </c>
      <c r="C990" s="152" t="s">
        <v>3856</v>
      </c>
      <c r="D990" s="152" t="s">
        <v>2912</v>
      </c>
      <c r="E990" s="152" t="s">
        <v>3857</v>
      </c>
      <c r="F990" s="179">
        <v>344</v>
      </c>
    </row>
    <row r="991" spans="1:6" x14ac:dyDescent="0.25">
      <c r="A991" s="178">
        <v>1460</v>
      </c>
      <c r="B991" s="152" t="s">
        <v>419</v>
      </c>
      <c r="C991" s="152" t="s">
        <v>3154</v>
      </c>
      <c r="D991" s="152" t="s">
        <v>2912</v>
      </c>
      <c r="E991" s="152" t="s">
        <v>3155</v>
      </c>
      <c r="F991" s="179">
        <v>3260</v>
      </c>
    </row>
    <row r="992" spans="1:6" x14ac:dyDescent="0.25">
      <c r="A992" s="178">
        <v>22964</v>
      </c>
      <c r="B992" s="152" t="s">
        <v>1700</v>
      </c>
      <c r="C992" s="152" t="s">
        <v>3904</v>
      </c>
      <c r="D992" s="152" t="s">
        <v>2912</v>
      </c>
      <c r="E992" s="152" t="s">
        <v>3905</v>
      </c>
      <c r="F992" s="179">
        <v>2518</v>
      </c>
    </row>
    <row r="993" spans="1:6" x14ac:dyDescent="0.25">
      <c r="A993" s="178">
        <v>768</v>
      </c>
      <c r="B993" s="152" t="s">
        <v>5393</v>
      </c>
      <c r="C993" s="152" t="s">
        <v>3013</v>
      </c>
      <c r="D993" s="152" t="s">
        <v>2912</v>
      </c>
      <c r="E993" s="152" t="s">
        <v>3014</v>
      </c>
      <c r="F993" s="179">
        <v>1303</v>
      </c>
    </row>
    <row r="994" spans="1:6" x14ac:dyDescent="0.25">
      <c r="A994" s="178">
        <v>23497</v>
      </c>
      <c r="B994" s="152" t="s">
        <v>5179</v>
      </c>
      <c r="C994" s="152" t="s">
        <v>4023</v>
      </c>
      <c r="D994" s="152" t="s">
        <v>2912</v>
      </c>
      <c r="E994" s="152" t="s">
        <v>4024</v>
      </c>
      <c r="F994" s="179">
        <v>1731</v>
      </c>
    </row>
    <row r="995" spans="1:6" x14ac:dyDescent="0.25">
      <c r="A995" s="178">
        <v>20574</v>
      </c>
      <c r="B995" s="152" t="s">
        <v>1089</v>
      </c>
      <c r="C995" s="152" t="s">
        <v>3615</v>
      </c>
      <c r="D995" s="152" t="s">
        <v>2912</v>
      </c>
      <c r="E995" s="152" t="s">
        <v>3616</v>
      </c>
      <c r="F995" s="179">
        <v>658</v>
      </c>
    </row>
    <row r="996" spans="1:6" x14ac:dyDescent="0.25">
      <c r="A996" s="178">
        <v>25161</v>
      </c>
      <c r="B996" s="152" t="s">
        <v>2197</v>
      </c>
      <c r="C996" s="152" t="s">
        <v>4076</v>
      </c>
      <c r="D996" s="152" t="s">
        <v>2912</v>
      </c>
      <c r="E996" s="152" t="s">
        <v>3454</v>
      </c>
      <c r="F996" s="179">
        <v>570</v>
      </c>
    </row>
    <row r="997" spans="1:6" x14ac:dyDescent="0.25">
      <c r="A997" s="178">
        <v>38273</v>
      </c>
      <c r="B997" s="152" t="s">
        <v>2562</v>
      </c>
      <c r="C997" s="152" t="s">
        <v>4222</v>
      </c>
      <c r="D997" s="152" t="s">
        <v>2912</v>
      </c>
      <c r="E997" s="152" t="s">
        <v>4223</v>
      </c>
      <c r="F997" s="179">
        <v>746.25</v>
      </c>
    </row>
    <row r="998" spans="1:6" x14ac:dyDescent="0.25">
      <c r="A998" s="178">
        <v>792</v>
      </c>
      <c r="B998" s="152" t="s">
        <v>256</v>
      </c>
      <c r="C998" s="152" t="s">
        <v>3023</v>
      </c>
      <c r="D998" s="152" t="s">
        <v>2912</v>
      </c>
      <c r="E998" s="152" t="s">
        <v>3024</v>
      </c>
      <c r="F998" s="179">
        <v>3259.8888888888887</v>
      </c>
    </row>
    <row r="999" spans="1:6" x14ac:dyDescent="0.25">
      <c r="A999" s="178">
        <v>23169</v>
      </c>
      <c r="B999" s="152" t="s">
        <v>1776</v>
      </c>
      <c r="C999" s="152" t="s">
        <v>3958</v>
      </c>
      <c r="D999" s="152" t="s">
        <v>2912</v>
      </c>
      <c r="E999" s="152" t="s">
        <v>3959</v>
      </c>
      <c r="F999" s="179">
        <v>1265</v>
      </c>
    </row>
    <row r="1000" spans="1:6" x14ac:dyDescent="0.25">
      <c r="A1000" s="178">
        <v>1477</v>
      </c>
      <c r="B1000" s="152" t="s">
        <v>425</v>
      </c>
      <c r="C1000" s="152" t="s">
        <v>3165</v>
      </c>
      <c r="D1000" s="152" t="s">
        <v>2912</v>
      </c>
      <c r="E1000" s="152" t="s">
        <v>3166</v>
      </c>
      <c r="F1000" s="179">
        <v>186</v>
      </c>
    </row>
    <row r="1001" spans="1:6" x14ac:dyDescent="0.25">
      <c r="A1001" s="178">
        <v>443</v>
      </c>
      <c r="B1001" s="152" t="s">
        <v>177</v>
      </c>
      <c r="C1001" s="152" t="s">
        <v>4529</v>
      </c>
      <c r="D1001" s="152" t="s">
        <v>3438</v>
      </c>
      <c r="E1001" s="152" t="s">
        <v>4530</v>
      </c>
      <c r="F1001" s="179">
        <v>2402.5833333333335</v>
      </c>
    </row>
    <row r="1002" spans="1:6" x14ac:dyDescent="0.25">
      <c r="A1002" s="178">
        <v>443</v>
      </c>
      <c r="B1002" s="152" t="s">
        <v>177</v>
      </c>
      <c r="C1002" s="152" t="s">
        <v>4755</v>
      </c>
      <c r="D1002" s="152" t="s">
        <v>3438</v>
      </c>
      <c r="E1002" s="152" t="s">
        <v>4756</v>
      </c>
      <c r="F1002" s="179">
        <v>4700</v>
      </c>
    </row>
    <row r="1003" spans="1:6" x14ac:dyDescent="0.25">
      <c r="A1003" s="178">
        <v>23028</v>
      </c>
      <c r="B1003" s="152" t="s">
        <v>1721</v>
      </c>
      <c r="C1003" s="152" t="s">
        <v>4307</v>
      </c>
      <c r="D1003" s="152" t="s">
        <v>3438</v>
      </c>
      <c r="E1003" s="152" t="s">
        <v>4308</v>
      </c>
      <c r="F1003" s="179">
        <v>3009</v>
      </c>
    </row>
    <row r="1004" spans="1:6" x14ac:dyDescent="0.25">
      <c r="A1004" s="178">
        <v>443</v>
      </c>
      <c r="B1004" s="152" t="s">
        <v>177</v>
      </c>
      <c r="C1004" s="152" t="s">
        <v>4486</v>
      </c>
      <c r="D1004" s="152" t="s">
        <v>3438</v>
      </c>
      <c r="E1004" s="152" t="s">
        <v>3560</v>
      </c>
      <c r="F1004" s="179">
        <v>598</v>
      </c>
    </row>
    <row r="1005" spans="1:6" x14ac:dyDescent="0.25">
      <c r="A1005" s="178">
        <v>443</v>
      </c>
      <c r="B1005" s="152" t="s">
        <v>177</v>
      </c>
      <c r="C1005" s="152" t="s">
        <v>4549</v>
      </c>
      <c r="D1005" s="152" t="s">
        <v>3438</v>
      </c>
      <c r="E1005" s="152" t="s">
        <v>2786</v>
      </c>
      <c r="F1005" s="179">
        <v>1654</v>
      </c>
    </row>
    <row r="1006" spans="1:6" x14ac:dyDescent="0.25">
      <c r="A1006" s="178">
        <v>3136</v>
      </c>
      <c r="B1006" s="152" t="s">
        <v>822</v>
      </c>
      <c r="C1006" s="152" t="s">
        <v>4586</v>
      </c>
      <c r="D1006" s="152" t="s">
        <v>3438</v>
      </c>
      <c r="E1006" s="152" t="s">
        <v>4587</v>
      </c>
      <c r="F1006" s="179">
        <v>33890</v>
      </c>
    </row>
    <row r="1007" spans="1:6" x14ac:dyDescent="0.25">
      <c r="A1007" s="178">
        <v>443</v>
      </c>
      <c r="B1007" s="152" t="s">
        <v>177</v>
      </c>
      <c r="C1007" s="152" t="s">
        <v>4314</v>
      </c>
      <c r="D1007" s="152" t="s">
        <v>3438</v>
      </c>
      <c r="E1007" s="152" t="s">
        <v>4315</v>
      </c>
      <c r="F1007" s="179">
        <f>3486+93</f>
        <v>3579</v>
      </c>
    </row>
    <row r="1008" spans="1:6" x14ac:dyDescent="0.25">
      <c r="A1008" s="178">
        <v>2403</v>
      </c>
      <c r="B1008" s="152" t="s">
        <v>576</v>
      </c>
      <c r="C1008" s="152" t="s">
        <v>4309</v>
      </c>
      <c r="D1008" s="152" t="s">
        <v>3438</v>
      </c>
      <c r="E1008" s="152" t="s">
        <v>4310</v>
      </c>
      <c r="F1008" s="179">
        <v>6721</v>
      </c>
    </row>
    <row r="1009" spans="1:6" x14ac:dyDescent="0.25">
      <c r="A1009" s="178">
        <v>2438</v>
      </c>
      <c r="B1009" s="152" t="s">
        <v>584</v>
      </c>
      <c r="C1009" s="152" t="s">
        <v>4369</v>
      </c>
      <c r="D1009" s="152" t="s">
        <v>3438</v>
      </c>
      <c r="E1009" s="152" t="s">
        <v>4370</v>
      </c>
      <c r="F1009" s="179">
        <v>629631</v>
      </c>
    </row>
    <row r="1010" spans="1:6" x14ac:dyDescent="0.25">
      <c r="A1010" s="178">
        <v>1743</v>
      </c>
      <c r="B1010" s="152" t="s">
        <v>5045</v>
      </c>
      <c r="C1010" s="152" t="s">
        <v>4640</v>
      </c>
      <c r="D1010" s="152" t="s">
        <v>3438</v>
      </c>
      <c r="E1010" s="152" t="s">
        <v>4641</v>
      </c>
      <c r="F1010" s="179">
        <v>4051.3333333333335</v>
      </c>
    </row>
    <row r="1011" spans="1:6" x14ac:dyDescent="0.25">
      <c r="A1011" s="178">
        <v>443</v>
      </c>
      <c r="B1011" s="152" t="s">
        <v>177</v>
      </c>
      <c r="C1011" s="152" t="s">
        <v>3437</v>
      </c>
      <c r="D1011" s="152" t="s">
        <v>3438</v>
      </c>
      <c r="E1011" s="152" t="s">
        <v>3439</v>
      </c>
      <c r="F1011" s="179">
        <v>7352</v>
      </c>
    </row>
    <row r="1012" spans="1:6" x14ac:dyDescent="0.25">
      <c r="A1012" s="178">
        <v>450</v>
      </c>
      <c r="B1012" s="152" t="s">
        <v>5191</v>
      </c>
      <c r="C1012" s="152" t="s">
        <v>3437</v>
      </c>
      <c r="D1012" s="152" t="s">
        <v>3438</v>
      </c>
      <c r="E1012" s="152" t="s">
        <v>3439</v>
      </c>
      <c r="F1012" s="179">
        <v>13422.45945945946</v>
      </c>
    </row>
    <row r="1013" spans="1:6" x14ac:dyDescent="0.25">
      <c r="A1013" s="178">
        <v>1572</v>
      </c>
      <c r="B1013" s="152" t="s">
        <v>438</v>
      </c>
      <c r="C1013" s="152" t="s">
        <v>3437</v>
      </c>
      <c r="D1013" s="152" t="s">
        <v>3438</v>
      </c>
      <c r="E1013" s="152" t="s">
        <v>3439</v>
      </c>
      <c r="F1013" s="179">
        <v>5881</v>
      </c>
    </row>
    <row r="1014" spans="1:6" x14ac:dyDescent="0.25">
      <c r="A1014" s="178">
        <v>2438</v>
      </c>
      <c r="B1014" s="152" t="s">
        <v>584</v>
      </c>
      <c r="C1014" s="152" t="s">
        <v>3437</v>
      </c>
      <c r="D1014" s="152" t="s">
        <v>3438</v>
      </c>
      <c r="E1014" s="152" t="s">
        <v>3439</v>
      </c>
      <c r="F1014" s="179">
        <v>1</v>
      </c>
    </row>
    <row r="1015" spans="1:6" x14ac:dyDescent="0.25">
      <c r="A1015" s="178">
        <v>617</v>
      </c>
      <c r="B1015" s="152" t="s">
        <v>192</v>
      </c>
      <c r="C1015" s="152" t="s">
        <v>4766</v>
      </c>
      <c r="D1015" s="152" t="s">
        <v>3438</v>
      </c>
      <c r="E1015" s="152" t="s">
        <v>4767</v>
      </c>
      <c r="F1015" s="179">
        <v>42007.333333333336</v>
      </c>
    </row>
    <row r="1016" spans="1:6" x14ac:dyDescent="0.25">
      <c r="A1016" s="178">
        <v>443</v>
      </c>
      <c r="B1016" s="152" t="s">
        <v>177</v>
      </c>
      <c r="C1016" s="152" t="s">
        <v>4365</v>
      </c>
      <c r="D1016" s="152" t="s">
        <v>3438</v>
      </c>
      <c r="E1016" s="152" t="s">
        <v>4366</v>
      </c>
      <c r="F1016" s="179">
        <v>2247</v>
      </c>
    </row>
    <row r="1017" spans="1:6" x14ac:dyDescent="0.25">
      <c r="A1017" s="178">
        <v>443</v>
      </c>
      <c r="B1017" s="152" t="s">
        <v>177</v>
      </c>
      <c r="C1017" s="152" t="s">
        <v>4572</v>
      </c>
      <c r="D1017" s="152" t="s">
        <v>3438</v>
      </c>
      <c r="E1017" s="152" t="s">
        <v>4573</v>
      </c>
      <c r="F1017" s="179">
        <v>714.83333333333337</v>
      </c>
    </row>
    <row r="1018" spans="1:6" x14ac:dyDescent="0.25">
      <c r="A1018" s="178">
        <v>443</v>
      </c>
      <c r="B1018" s="152" t="s">
        <v>177</v>
      </c>
      <c r="C1018" s="152" t="s">
        <v>4757</v>
      </c>
      <c r="D1018" s="152" t="s">
        <v>3438</v>
      </c>
      <c r="E1018" s="152" t="s">
        <v>4758</v>
      </c>
      <c r="F1018" s="179">
        <v>788.5</v>
      </c>
    </row>
    <row r="1019" spans="1:6" x14ac:dyDescent="0.25">
      <c r="A1019" s="178">
        <v>443</v>
      </c>
      <c r="B1019" s="152" t="s">
        <v>177</v>
      </c>
      <c r="C1019" s="152" t="s">
        <v>4375</v>
      </c>
      <c r="D1019" s="152" t="s">
        <v>3438</v>
      </c>
      <c r="E1019" s="152" t="s">
        <v>4376</v>
      </c>
      <c r="F1019" s="179">
        <v>11741</v>
      </c>
    </row>
    <row r="1020" spans="1:6" x14ac:dyDescent="0.25">
      <c r="A1020" s="178">
        <v>20137</v>
      </c>
      <c r="B1020" s="152" t="s">
        <v>965</v>
      </c>
      <c r="C1020" s="152" t="s">
        <v>4375</v>
      </c>
      <c r="D1020" s="152" t="s">
        <v>3438</v>
      </c>
      <c r="E1020" s="152" t="s">
        <v>4376</v>
      </c>
      <c r="F1020" s="179">
        <v>3170</v>
      </c>
    </row>
    <row r="1021" spans="1:6" x14ac:dyDescent="0.25">
      <c r="A1021" s="178">
        <v>443</v>
      </c>
      <c r="B1021" s="152" t="s">
        <v>177</v>
      </c>
      <c r="C1021" s="152" t="s">
        <v>4574</v>
      </c>
      <c r="D1021" s="152" t="s">
        <v>3438</v>
      </c>
      <c r="E1021" s="152" t="s">
        <v>4575</v>
      </c>
      <c r="F1021" s="179">
        <v>1715.3333333333333</v>
      </c>
    </row>
    <row r="1022" spans="1:6" x14ac:dyDescent="0.25">
      <c r="A1022" s="178">
        <v>443</v>
      </c>
      <c r="B1022" s="152" t="s">
        <v>177</v>
      </c>
      <c r="C1022" s="152" t="s">
        <v>4759</v>
      </c>
      <c r="D1022" s="152" t="s">
        <v>3438</v>
      </c>
      <c r="E1022" s="152" t="s">
        <v>4760</v>
      </c>
      <c r="F1022" s="179">
        <v>10494</v>
      </c>
    </row>
    <row r="1023" spans="1:6" x14ac:dyDescent="0.25">
      <c r="A1023" s="178">
        <v>443</v>
      </c>
      <c r="B1023" s="152" t="s">
        <v>177</v>
      </c>
      <c r="C1023" s="152" t="s">
        <v>4578</v>
      </c>
      <c r="D1023" s="152" t="s">
        <v>3438</v>
      </c>
      <c r="E1023" s="152" t="s">
        <v>4579</v>
      </c>
      <c r="F1023" s="179">
        <v>3028.9166666666665</v>
      </c>
    </row>
    <row r="1024" spans="1:6" x14ac:dyDescent="0.25">
      <c r="A1024" s="178">
        <v>443</v>
      </c>
      <c r="B1024" s="152" t="s">
        <v>177</v>
      </c>
      <c r="C1024" s="152" t="s">
        <v>4588</v>
      </c>
      <c r="D1024" s="152" t="s">
        <v>3438</v>
      </c>
      <c r="E1024" s="152" t="s">
        <v>4589</v>
      </c>
      <c r="F1024" s="179">
        <v>7262.166666666667</v>
      </c>
    </row>
    <row r="1025" spans="1:6" x14ac:dyDescent="0.25">
      <c r="A1025" s="178">
        <v>2323</v>
      </c>
      <c r="B1025" s="152" t="s">
        <v>551</v>
      </c>
      <c r="C1025" s="152" t="s">
        <v>4802</v>
      </c>
      <c r="D1025" s="152" t="s">
        <v>3438</v>
      </c>
      <c r="E1025" s="152" t="s">
        <v>4803</v>
      </c>
      <c r="F1025" s="179">
        <v>35433.666666666664</v>
      </c>
    </row>
    <row r="1026" spans="1:6" x14ac:dyDescent="0.25">
      <c r="A1026" s="178">
        <v>443</v>
      </c>
      <c r="B1026" s="152" t="s">
        <v>177</v>
      </c>
      <c r="C1026" s="152" t="s">
        <v>3440</v>
      </c>
      <c r="D1026" s="152" t="s">
        <v>3438</v>
      </c>
      <c r="E1026" s="152" t="s">
        <v>3441</v>
      </c>
      <c r="F1026" s="179">
        <f>29416+1168</f>
        <v>30584</v>
      </c>
    </row>
    <row r="1027" spans="1:6" x14ac:dyDescent="0.25">
      <c r="A1027" s="178">
        <v>1746</v>
      </c>
      <c r="B1027" s="152" t="s">
        <v>459</v>
      </c>
      <c r="C1027" s="152" t="s">
        <v>3440</v>
      </c>
      <c r="D1027" s="152" t="s">
        <v>3438</v>
      </c>
      <c r="E1027" s="152" t="s">
        <v>3441</v>
      </c>
      <c r="F1027" s="179">
        <v>3025.2750000000001</v>
      </c>
    </row>
    <row r="1028" spans="1:6" x14ac:dyDescent="0.25">
      <c r="A1028" s="178">
        <v>3364</v>
      </c>
      <c r="B1028" s="152" t="s">
        <v>895</v>
      </c>
      <c r="C1028" s="152" t="s">
        <v>3440</v>
      </c>
      <c r="D1028" s="152" t="s">
        <v>3438</v>
      </c>
      <c r="E1028" s="152" t="s">
        <v>3441</v>
      </c>
      <c r="F1028" s="179">
        <v>8597.0833333333339</v>
      </c>
    </row>
    <row r="1029" spans="1:6" x14ac:dyDescent="0.25">
      <c r="A1029" s="178">
        <v>20529</v>
      </c>
      <c r="B1029" s="152" t="s">
        <v>1066</v>
      </c>
      <c r="C1029" s="152" t="s">
        <v>3440</v>
      </c>
      <c r="D1029" s="152" t="s">
        <v>3438</v>
      </c>
      <c r="E1029" s="152" t="s">
        <v>3441</v>
      </c>
      <c r="F1029" s="179">
        <v>2375.75</v>
      </c>
    </row>
    <row r="1030" spans="1:6" x14ac:dyDescent="0.25">
      <c r="A1030" s="178">
        <v>33893</v>
      </c>
      <c r="B1030" s="152" t="s">
        <v>2521</v>
      </c>
      <c r="C1030" s="152" t="s">
        <v>3440</v>
      </c>
      <c r="D1030" s="152" t="s">
        <v>3438</v>
      </c>
      <c r="E1030" s="152" t="s">
        <v>3441</v>
      </c>
      <c r="F1030" s="179">
        <v>1624.2727272727273</v>
      </c>
    </row>
    <row r="1031" spans="1:6" x14ac:dyDescent="0.25">
      <c r="A1031" s="178">
        <v>38621</v>
      </c>
      <c r="B1031" s="152" t="s">
        <v>5143</v>
      </c>
      <c r="C1031" s="152" t="s">
        <v>3440</v>
      </c>
      <c r="D1031" s="152" t="s">
        <v>3438</v>
      </c>
      <c r="E1031" s="152" t="s">
        <v>3441</v>
      </c>
      <c r="F1031" s="179">
        <v>1599</v>
      </c>
    </row>
    <row r="1032" spans="1:6" x14ac:dyDescent="0.25">
      <c r="A1032" s="178">
        <v>443</v>
      </c>
      <c r="B1032" s="152" t="s">
        <v>177</v>
      </c>
      <c r="C1032" s="152" t="s">
        <v>4432</v>
      </c>
      <c r="D1032" s="152" t="s">
        <v>3438</v>
      </c>
      <c r="E1032" s="152" t="s">
        <v>4433</v>
      </c>
      <c r="F1032" s="179">
        <v>619.63013698630141</v>
      </c>
    </row>
    <row r="1033" spans="1:6" x14ac:dyDescent="0.25">
      <c r="A1033" s="178">
        <v>443</v>
      </c>
      <c r="B1033" s="152" t="s">
        <v>177</v>
      </c>
      <c r="C1033" s="152" t="s">
        <v>4496</v>
      </c>
      <c r="D1033" s="152" t="s">
        <v>3438</v>
      </c>
      <c r="E1033" s="152" t="s">
        <v>2813</v>
      </c>
      <c r="F1033" s="179">
        <v>7951</v>
      </c>
    </row>
    <row r="1034" spans="1:6" x14ac:dyDescent="0.25">
      <c r="A1034" s="178">
        <v>443</v>
      </c>
      <c r="B1034" s="152" t="s">
        <v>177</v>
      </c>
      <c r="C1034" s="152" t="s">
        <v>4761</v>
      </c>
      <c r="D1034" s="152" t="s">
        <v>3438</v>
      </c>
      <c r="E1034" s="152" t="s">
        <v>3687</v>
      </c>
      <c r="F1034" s="179">
        <v>2854.3333333333335</v>
      </c>
    </row>
    <row r="1035" spans="1:6" x14ac:dyDescent="0.25">
      <c r="A1035" s="178">
        <v>443</v>
      </c>
      <c r="B1035" s="152" t="s">
        <v>177</v>
      </c>
      <c r="C1035" s="152" t="s">
        <v>4576</v>
      </c>
      <c r="D1035" s="152" t="s">
        <v>3438</v>
      </c>
      <c r="E1035" s="152" t="s">
        <v>4577</v>
      </c>
      <c r="F1035" s="179">
        <v>2406.1666666666665</v>
      </c>
    </row>
    <row r="1036" spans="1:6" x14ac:dyDescent="0.25">
      <c r="A1036" s="178">
        <v>1911</v>
      </c>
      <c r="B1036" s="152" t="s">
        <v>483</v>
      </c>
      <c r="C1036" s="152" t="s">
        <v>4383</v>
      </c>
      <c r="D1036" s="152" t="s">
        <v>3438</v>
      </c>
      <c r="E1036" s="152" t="s">
        <v>4384</v>
      </c>
      <c r="F1036" s="179">
        <v>4829</v>
      </c>
    </row>
    <row r="1037" spans="1:6" x14ac:dyDescent="0.25">
      <c r="A1037" s="178">
        <v>26722</v>
      </c>
      <c r="B1037" s="152" t="s">
        <v>2396</v>
      </c>
      <c r="C1037" s="152" t="s">
        <v>4383</v>
      </c>
      <c r="D1037" s="152" t="s">
        <v>3438</v>
      </c>
      <c r="E1037" s="152" t="s">
        <v>4384</v>
      </c>
      <c r="F1037" s="179">
        <v>85608</v>
      </c>
    </row>
    <row r="1038" spans="1:6" x14ac:dyDescent="0.25">
      <c r="A1038" s="178">
        <v>27171</v>
      </c>
      <c r="B1038" s="152" t="s">
        <v>2438</v>
      </c>
      <c r="C1038" s="152" t="s">
        <v>4383</v>
      </c>
      <c r="D1038" s="152" t="s">
        <v>3438</v>
      </c>
      <c r="E1038" s="152" t="s">
        <v>4384</v>
      </c>
      <c r="F1038" s="179">
        <v>610</v>
      </c>
    </row>
    <row r="1039" spans="1:6" x14ac:dyDescent="0.25">
      <c r="A1039" s="178">
        <v>20635</v>
      </c>
      <c r="B1039" s="152" t="s">
        <v>1108</v>
      </c>
      <c r="C1039" s="152" t="s">
        <v>4383</v>
      </c>
      <c r="D1039" s="152" t="s">
        <v>3438</v>
      </c>
      <c r="E1039" s="152" t="s">
        <v>4384</v>
      </c>
      <c r="F1039" s="179">
        <v>4071</v>
      </c>
    </row>
    <row r="1040" spans="1:6" x14ac:dyDescent="0.25">
      <c r="A1040" s="178">
        <v>443</v>
      </c>
      <c r="B1040" s="152" t="s">
        <v>177</v>
      </c>
      <c r="C1040" s="152" t="s">
        <v>4762</v>
      </c>
      <c r="D1040" s="152" t="s">
        <v>3438</v>
      </c>
      <c r="E1040" s="152" t="s">
        <v>4763</v>
      </c>
      <c r="F1040" s="179">
        <v>10642.833333333334</v>
      </c>
    </row>
    <row r="1041" spans="1:6" x14ac:dyDescent="0.25">
      <c r="A1041" s="178">
        <v>22641</v>
      </c>
      <c r="B1041" s="152" t="s">
        <v>1617</v>
      </c>
      <c r="C1041" s="152" t="s">
        <v>4311</v>
      </c>
      <c r="D1041" s="152" t="s">
        <v>3438</v>
      </c>
      <c r="E1041" s="152" t="s">
        <v>3079</v>
      </c>
      <c r="F1041" s="179">
        <v>2889.0833333333335</v>
      </c>
    </row>
    <row r="1042" spans="1:6" x14ac:dyDescent="0.25">
      <c r="A1042" s="178">
        <v>443</v>
      </c>
      <c r="B1042" s="152" t="s">
        <v>177</v>
      </c>
      <c r="C1042" s="152" t="s">
        <v>4311</v>
      </c>
      <c r="D1042" s="152" t="s">
        <v>3438</v>
      </c>
      <c r="E1042" s="152" t="s">
        <v>3079</v>
      </c>
      <c r="F1042" s="179">
        <v>1</v>
      </c>
    </row>
    <row r="1043" spans="1:6" x14ac:dyDescent="0.25">
      <c r="A1043" s="178">
        <v>443</v>
      </c>
      <c r="B1043" s="152" t="s">
        <v>177</v>
      </c>
      <c r="C1043" s="152" t="s">
        <v>3954</v>
      </c>
      <c r="D1043" s="152" t="s">
        <v>3438</v>
      </c>
      <c r="E1043" s="152" t="s">
        <v>3955</v>
      </c>
      <c r="F1043" s="179">
        <v>2005.0833333333333</v>
      </c>
    </row>
    <row r="1044" spans="1:6" x14ac:dyDescent="0.25">
      <c r="A1044" s="178">
        <v>23149</v>
      </c>
      <c r="B1044" s="152" t="s">
        <v>1770</v>
      </c>
      <c r="C1044" s="152" t="s">
        <v>3954</v>
      </c>
      <c r="D1044" s="152" t="s">
        <v>3438</v>
      </c>
      <c r="E1044" s="152" t="s">
        <v>3955</v>
      </c>
      <c r="F1044" s="179">
        <v>609</v>
      </c>
    </row>
    <row r="1045" spans="1:6" x14ac:dyDescent="0.25">
      <c r="A1045" s="178">
        <v>443</v>
      </c>
      <c r="B1045" s="152" t="s">
        <v>177</v>
      </c>
      <c r="C1045" s="152" t="s">
        <v>4541</v>
      </c>
      <c r="D1045" s="152" t="s">
        <v>3438</v>
      </c>
      <c r="E1045" s="152" t="s">
        <v>4542</v>
      </c>
      <c r="F1045" s="179">
        <v>8667</v>
      </c>
    </row>
    <row r="1046" spans="1:6" x14ac:dyDescent="0.25">
      <c r="A1046" s="178">
        <v>443</v>
      </c>
      <c r="B1046" s="152" t="s">
        <v>177</v>
      </c>
      <c r="C1046" s="152" t="s">
        <v>4531</v>
      </c>
      <c r="D1046" s="152" t="s">
        <v>3438</v>
      </c>
      <c r="E1046" s="152" t="s">
        <v>4532</v>
      </c>
      <c r="F1046" s="179">
        <v>2739</v>
      </c>
    </row>
    <row r="1047" spans="1:6" x14ac:dyDescent="0.25">
      <c r="A1047" s="178">
        <v>443</v>
      </c>
      <c r="B1047" s="152" t="s">
        <v>177</v>
      </c>
      <c r="C1047" s="152" t="s">
        <v>4448</v>
      </c>
      <c r="D1047" s="152" t="s">
        <v>3438</v>
      </c>
      <c r="E1047" s="152" t="s">
        <v>4449</v>
      </c>
      <c r="F1047" s="179">
        <v>7548</v>
      </c>
    </row>
    <row r="1048" spans="1:6" x14ac:dyDescent="0.25">
      <c r="A1048" s="178">
        <v>443</v>
      </c>
      <c r="B1048" s="152" t="s">
        <v>177</v>
      </c>
      <c r="C1048" s="152" t="s">
        <v>4413</v>
      </c>
      <c r="D1048" s="152" t="s">
        <v>3438</v>
      </c>
      <c r="E1048" s="152" t="s">
        <v>4414</v>
      </c>
      <c r="F1048" s="179">
        <v>2547.4166666666665</v>
      </c>
    </row>
    <row r="1049" spans="1:6" x14ac:dyDescent="0.25">
      <c r="A1049" s="178">
        <v>443</v>
      </c>
      <c r="B1049" s="152" t="s">
        <v>177</v>
      </c>
      <c r="C1049" s="152" t="s">
        <v>4316</v>
      </c>
      <c r="D1049" s="152" t="s">
        <v>3438</v>
      </c>
      <c r="E1049" s="152" t="s">
        <v>4317</v>
      </c>
      <c r="F1049" s="179">
        <v>2141.9166666666665</v>
      </c>
    </row>
    <row r="1050" spans="1:6" x14ac:dyDescent="0.25">
      <c r="A1050" s="178">
        <v>2852</v>
      </c>
      <c r="B1050" s="152" t="s">
        <v>725</v>
      </c>
      <c r="C1050" s="152" t="s">
        <v>4332</v>
      </c>
      <c r="D1050" s="152" t="s">
        <v>3438</v>
      </c>
      <c r="E1050" s="152" t="s">
        <v>4333</v>
      </c>
      <c r="F1050" s="179">
        <v>54534.916666666664</v>
      </c>
    </row>
    <row r="1051" spans="1:6" x14ac:dyDescent="0.25">
      <c r="A1051" s="178">
        <v>22366</v>
      </c>
      <c r="B1051" s="152" t="s">
        <v>1524</v>
      </c>
      <c r="C1051" s="152" t="s">
        <v>4312</v>
      </c>
      <c r="D1051" s="152" t="s">
        <v>3438</v>
      </c>
      <c r="E1051" s="152" t="s">
        <v>4313</v>
      </c>
      <c r="F1051" s="179">
        <v>705.5</v>
      </c>
    </row>
    <row r="1052" spans="1:6" x14ac:dyDescent="0.25">
      <c r="A1052" s="178">
        <v>21783</v>
      </c>
      <c r="B1052" s="152" t="s">
        <v>5394</v>
      </c>
      <c r="C1052" s="152" t="s">
        <v>3725</v>
      </c>
      <c r="D1052" s="152" t="s">
        <v>3438</v>
      </c>
      <c r="E1052" s="152" t="s">
        <v>3726</v>
      </c>
      <c r="F1052" s="179">
        <v>1290</v>
      </c>
    </row>
    <row r="1053" spans="1:6" x14ac:dyDescent="0.25">
      <c r="A1053" s="178">
        <v>443</v>
      </c>
      <c r="B1053" s="152" t="s">
        <v>177</v>
      </c>
      <c r="C1053" s="152" t="s">
        <v>4764</v>
      </c>
      <c r="D1053" s="152" t="s">
        <v>3438</v>
      </c>
      <c r="E1053" s="152" t="s">
        <v>4765</v>
      </c>
      <c r="F1053" s="179">
        <v>2475.8333333333335</v>
      </c>
    </row>
    <row r="1054" spans="1:6" x14ac:dyDescent="0.25">
      <c r="A1054" s="178">
        <v>443</v>
      </c>
      <c r="B1054" s="152" t="s">
        <v>177</v>
      </c>
      <c r="C1054" s="152" t="s">
        <v>4590</v>
      </c>
      <c r="D1054" s="152" t="s">
        <v>3438</v>
      </c>
      <c r="E1054" s="152" t="s">
        <v>4591</v>
      </c>
      <c r="F1054" s="179">
        <v>2567.4166666666665</v>
      </c>
    </row>
    <row r="1055" spans="1:6" x14ac:dyDescent="0.25">
      <c r="A1055" s="178">
        <v>837</v>
      </c>
      <c r="B1055" s="152" t="s">
        <v>5028</v>
      </c>
      <c r="C1055" s="152" t="s">
        <v>4373</v>
      </c>
      <c r="D1055" s="152" t="s">
        <v>3438</v>
      </c>
      <c r="E1055" s="152" t="s">
        <v>4374</v>
      </c>
      <c r="F1055" s="179">
        <v>27340.696078431374</v>
      </c>
    </row>
    <row r="1056" spans="1:6" x14ac:dyDescent="0.25">
      <c r="A1056" s="178">
        <v>2438</v>
      </c>
      <c r="B1056" s="152" t="s">
        <v>584</v>
      </c>
      <c r="C1056" s="152" t="s">
        <v>4373</v>
      </c>
      <c r="D1056" s="152" t="s">
        <v>3438</v>
      </c>
      <c r="E1056" s="152" t="s">
        <v>4374</v>
      </c>
      <c r="F1056" s="179">
        <v>134.25</v>
      </c>
    </row>
    <row r="1057" spans="1:6" x14ac:dyDescent="0.25">
      <c r="A1057" s="178">
        <v>443</v>
      </c>
      <c r="B1057" s="152" t="s">
        <v>177</v>
      </c>
      <c r="C1057" s="152" t="s">
        <v>4584</v>
      </c>
      <c r="D1057" s="152" t="s">
        <v>3438</v>
      </c>
      <c r="E1057" s="152" t="s">
        <v>4585</v>
      </c>
      <c r="F1057" s="179">
        <v>9371</v>
      </c>
    </row>
    <row r="1058" spans="1:6" x14ac:dyDescent="0.25">
      <c r="A1058" s="178">
        <v>3023</v>
      </c>
      <c r="B1058" s="152" t="s">
        <v>791</v>
      </c>
      <c r="C1058" s="152" t="s">
        <v>4584</v>
      </c>
      <c r="D1058" s="152" t="s">
        <v>3438</v>
      </c>
      <c r="E1058" s="152" t="s">
        <v>4585</v>
      </c>
      <c r="F1058" s="179">
        <v>1676</v>
      </c>
    </row>
    <row r="1059" spans="1:6" x14ac:dyDescent="0.25">
      <c r="A1059" s="178">
        <v>20217</v>
      </c>
      <c r="B1059" s="152" t="s">
        <v>986</v>
      </c>
      <c r="C1059" s="152" t="s">
        <v>3527</v>
      </c>
      <c r="D1059" s="152" t="s">
        <v>3310</v>
      </c>
      <c r="E1059" s="152" t="s">
        <v>3528</v>
      </c>
      <c r="F1059" s="179">
        <v>178.41666666666666</v>
      </c>
    </row>
    <row r="1060" spans="1:6" x14ac:dyDescent="0.25">
      <c r="A1060" s="178">
        <v>2554</v>
      </c>
      <c r="B1060" s="152" t="s">
        <v>626</v>
      </c>
      <c r="C1060" s="152" t="s">
        <v>3309</v>
      </c>
      <c r="D1060" s="152" t="s">
        <v>3310</v>
      </c>
      <c r="E1060" s="152" t="s">
        <v>3311</v>
      </c>
      <c r="F1060" s="179">
        <v>1278</v>
      </c>
    </row>
    <row r="1061" spans="1:6" x14ac:dyDescent="0.25">
      <c r="A1061" s="178">
        <v>20154</v>
      </c>
      <c r="B1061" s="152" t="s">
        <v>970</v>
      </c>
      <c r="C1061" s="152" t="s">
        <v>3515</v>
      </c>
      <c r="D1061" s="152" t="s">
        <v>3310</v>
      </c>
      <c r="E1061" s="152" t="s">
        <v>3516</v>
      </c>
      <c r="F1061" s="179">
        <v>133.44444444444446</v>
      </c>
    </row>
    <row r="1062" spans="1:6" x14ac:dyDescent="0.25">
      <c r="A1062" s="178">
        <v>2426</v>
      </c>
      <c r="B1062" s="152" t="s">
        <v>580</v>
      </c>
      <c r="C1062" s="152" t="s">
        <v>3261</v>
      </c>
      <c r="D1062" s="152" t="s">
        <v>3262</v>
      </c>
      <c r="E1062" s="152" t="s">
        <v>3263</v>
      </c>
      <c r="F1062" s="179">
        <v>728</v>
      </c>
    </row>
    <row r="1063" spans="1:6" ht="15.75" thickBot="1" x14ac:dyDescent="0.3">
      <c r="A1063" s="180">
        <v>2206</v>
      </c>
      <c r="B1063" s="161" t="s">
        <v>5057</v>
      </c>
      <c r="C1063" s="161" t="s">
        <v>4409</v>
      </c>
      <c r="D1063" s="161" t="s">
        <v>3262</v>
      </c>
      <c r="E1063" s="161" t="s">
        <v>5058</v>
      </c>
      <c r="F1063" s="181">
        <v>871.66666666666663</v>
      </c>
    </row>
  </sheetData>
  <mergeCells count="3">
    <mergeCell ref="A6:F6"/>
    <mergeCell ref="B1:F5"/>
    <mergeCell ref="A7:F7"/>
  </mergeCells>
  <pageMargins left="0.7" right="0.7" top="0.75" bottom="0.75" header="0.51180555555555496" footer="0.51180555555555496"/>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4"/>
  <sheetViews>
    <sheetView zoomScale="75" zoomScaleNormal="75" workbookViewId="0">
      <selection activeCell="B1" sqref="B1:F4"/>
    </sheetView>
  </sheetViews>
  <sheetFormatPr baseColWidth="10" defaultColWidth="10.5703125" defaultRowHeight="15" x14ac:dyDescent="0.25"/>
  <cols>
    <col min="1" max="1" width="7.140625" style="80" customWidth="1"/>
    <col min="2" max="2" width="174.5703125" style="71" bestFit="1" customWidth="1"/>
    <col min="3" max="3" width="21.7109375" style="190" customWidth="1"/>
    <col min="4" max="4" width="19.5703125" style="71" customWidth="1"/>
    <col min="5" max="5" width="25.85546875" style="71" customWidth="1"/>
    <col min="6" max="6" width="85.42578125" style="71" bestFit="1" customWidth="1"/>
    <col min="7" max="7" width="82.140625" style="71" bestFit="1" customWidth="1"/>
    <col min="8" max="8" width="76.42578125" style="71" bestFit="1" customWidth="1"/>
    <col min="9" max="16384" width="10.5703125" style="71"/>
  </cols>
  <sheetData>
    <row r="1" spans="1:6" ht="15" customHeight="1" x14ac:dyDescent="0.25">
      <c r="A1" s="271"/>
      <c r="B1" s="334" t="s">
        <v>7084</v>
      </c>
      <c r="C1" s="334"/>
      <c r="D1" s="334"/>
      <c r="E1" s="334"/>
      <c r="F1" s="335"/>
    </row>
    <row r="2" spans="1:6" ht="23.25" customHeight="1" x14ac:dyDescent="0.25">
      <c r="A2" s="272"/>
      <c r="B2" s="336"/>
      <c r="C2" s="336"/>
      <c r="D2" s="336"/>
      <c r="E2" s="336"/>
      <c r="F2" s="337"/>
    </row>
    <row r="3" spans="1:6" ht="23.25" customHeight="1" x14ac:dyDescent="0.25">
      <c r="A3" s="272"/>
      <c r="B3" s="336"/>
      <c r="C3" s="336"/>
      <c r="D3" s="336"/>
      <c r="E3" s="336"/>
      <c r="F3" s="337"/>
    </row>
    <row r="4" spans="1:6" ht="29.25" customHeight="1" x14ac:dyDescent="0.25">
      <c r="A4" s="272"/>
      <c r="B4" s="338"/>
      <c r="C4" s="338"/>
      <c r="D4" s="338"/>
      <c r="E4" s="338"/>
      <c r="F4" s="339"/>
    </row>
    <row r="5" spans="1:6" ht="11.25" customHeight="1" x14ac:dyDescent="0.4">
      <c r="A5" s="272"/>
      <c r="B5" s="202"/>
      <c r="C5" s="202"/>
      <c r="D5" s="202"/>
      <c r="E5" s="202"/>
      <c r="F5" s="203"/>
    </row>
    <row r="6" spans="1:6" ht="15" customHeight="1" x14ac:dyDescent="0.4">
      <c r="A6" s="272"/>
      <c r="B6" s="270"/>
      <c r="C6" s="186"/>
      <c r="D6" s="186"/>
      <c r="E6" s="186"/>
      <c r="F6" s="193"/>
    </row>
    <row r="7" spans="1:6" ht="24" customHeight="1" thickBot="1" x14ac:dyDescent="0.4">
      <c r="A7" s="272"/>
      <c r="B7" s="323" t="s">
        <v>7108</v>
      </c>
      <c r="C7" s="323"/>
      <c r="D7" s="323"/>
      <c r="E7" s="323"/>
      <c r="F7" s="324"/>
    </row>
    <row r="8" spans="1:6" ht="18.75" customHeight="1" thickTop="1" x14ac:dyDescent="0.35">
      <c r="A8" s="272"/>
      <c r="B8" s="340"/>
      <c r="C8" s="340"/>
      <c r="D8" s="340"/>
      <c r="E8" s="340"/>
      <c r="F8" s="341"/>
    </row>
    <row r="9" spans="1:6" ht="36.75" customHeight="1" thickBot="1" x14ac:dyDescent="0.3">
      <c r="A9" s="272"/>
      <c r="B9" s="274" t="s">
        <v>5398</v>
      </c>
      <c r="C9" s="275" t="s">
        <v>5396</v>
      </c>
      <c r="D9" s="276" t="s">
        <v>2768</v>
      </c>
      <c r="E9" s="274" t="s">
        <v>2769</v>
      </c>
      <c r="F9" s="277" t="s">
        <v>5399</v>
      </c>
    </row>
    <row r="10" spans="1:6" x14ac:dyDescent="0.25">
      <c r="A10" s="272"/>
      <c r="B10" s="191" t="s">
        <v>270</v>
      </c>
      <c r="C10" s="159" t="s">
        <v>3041</v>
      </c>
      <c r="D10" s="191" t="s">
        <v>2789</v>
      </c>
      <c r="E10" s="191" t="s">
        <v>3042</v>
      </c>
      <c r="F10" s="194" t="s">
        <v>5400</v>
      </c>
    </row>
    <row r="11" spans="1:6" x14ac:dyDescent="0.25">
      <c r="A11" s="272"/>
      <c r="B11" s="191" t="s">
        <v>270</v>
      </c>
      <c r="C11" s="159" t="s">
        <v>3041</v>
      </c>
      <c r="D11" s="191" t="s">
        <v>2789</v>
      </c>
      <c r="E11" s="191" t="s">
        <v>3042</v>
      </c>
      <c r="F11" s="194" t="s">
        <v>5401</v>
      </c>
    </row>
    <row r="12" spans="1:6" x14ac:dyDescent="0.25">
      <c r="A12" s="272"/>
      <c r="B12" s="191" t="s">
        <v>5402</v>
      </c>
      <c r="C12" s="159" t="s">
        <v>4276</v>
      </c>
      <c r="D12" s="191" t="s">
        <v>2789</v>
      </c>
      <c r="E12" s="191" t="s">
        <v>4277</v>
      </c>
      <c r="F12" s="194" t="s">
        <v>5403</v>
      </c>
    </row>
    <row r="13" spans="1:6" x14ac:dyDescent="0.25">
      <c r="A13" s="272"/>
      <c r="B13" s="191" t="s">
        <v>5404</v>
      </c>
      <c r="C13" s="159" t="s">
        <v>4786</v>
      </c>
      <c r="D13" s="191" t="s">
        <v>2789</v>
      </c>
      <c r="E13" s="191" t="s">
        <v>4787</v>
      </c>
      <c r="F13" s="194" t="s">
        <v>5405</v>
      </c>
    </row>
    <row r="14" spans="1:6" x14ac:dyDescent="0.25">
      <c r="A14" s="272"/>
      <c r="B14" s="191" t="s">
        <v>2436</v>
      </c>
      <c r="C14" s="159" t="s">
        <v>4181</v>
      </c>
      <c r="D14" s="191" t="s">
        <v>2789</v>
      </c>
      <c r="E14" s="191" t="s">
        <v>4182</v>
      </c>
      <c r="F14" s="194" t="s">
        <v>5406</v>
      </c>
    </row>
    <row r="15" spans="1:6" x14ac:dyDescent="0.25">
      <c r="A15" s="272"/>
      <c r="B15" s="191" t="s">
        <v>5407</v>
      </c>
      <c r="C15" s="159" t="s">
        <v>3500</v>
      </c>
      <c r="D15" s="191" t="s">
        <v>2789</v>
      </c>
      <c r="E15" s="191" t="s">
        <v>3501</v>
      </c>
      <c r="F15" s="194" t="s">
        <v>5408</v>
      </c>
    </row>
    <row r="16" spans="1:6" x14ac:dyDescent="0.25">
      <c r="A16" s="272"/>
      <c r="B16" s="191" t="s">
        <v>5407</v>
      </c>
      <c r="C16" s="159" t="s">
        <v>3500</v>
      </c>
      <c r="D16" s="191" t="s">
        <v>2789</v>
      </c>
      <c r="E16" s="191" t="s">
        <v>3501</v>
      </c>
      <c r="F16" s="194" t="s">
        <v>5409</v>
      </c>
    </row>
    <row r="17" spans="1:9" x14ac:dyDescent="0.25">
      <c r="A17" s="272"/>
      <c r="B17" s="191" t="s">
        <v>5410</v>
      </c>
      <c r="C17" s="159" t="s">
        <v>3915</v>
      </c>
      <c r="D17" s="191" t="s">
        <v>2789</v>
      </c>
      <c r="E17" s="191" t="s">
        <v>3916</v>
      </c>
      <c r="F17" s="194" t="s">
        <v>5411</v>
      </c>
    </row>
    <row r="18" spans="1:9" x14ac:dyDescent="0.25">
      <c r="A18" s="272"/>
      <c r="B18" s="191" t="s">
        <v>5404</v>
      </c>
      <c r="C18" s="159" t="s">
        <v>4788</v>
      </c>
      <c r="D18" s="191" t="s">
        <v>2789</v>
      </c>
      <c r="E18" s="191" t="s">
        <v>4789</v>
      </c>
      <c r="F18" s="194" t="s">
        <v>5412</v>
      </c>
    </row>
    <row r="19" spans="1:9" x14ac:dyDescent="0.25">
      <c r="A19" s="272"/>
      <c r="B19" s="191" t="s">
        <v>5015</v>
      </c>
      <c r="C19" s="159" t="s">
        <v>4330</v>
      </c>
      <c r="D19" s="191" t="s">
        <v>2789</v>
      </c>
      <c r="E19" s="191" t="s">
        <v>4331</v>
      </c>
      <c r="F19" s="194" t="s">
        <v>5413</v>
      </c>
    </row>
    <row r="20" spans="1:9" x14ac:dyDescent="0.25">
      <c r="A20" s="272"/>
      <c r="B20" s="191" t="s">
        <v>5414</v>
      </c>
      <c r="C20" s="159" t="s">
        <v>4087</v>
      </c>
      <c r="D20" s="191" t="s">
        <v>2789</v>
      </c>
      <c r="E20" s="191" t="s">
        <v>4088</v>
      </c>
      <c r="F20" s="194" t="s">
        <v>5415</v>
      </c>
    </row>
    <row r="21" spans="1:9" x14ac:dyDescent="0.25">
      <c r="A21" s="272"/>
      <c r="B21" s="191" t="s">
        <v>5416</v>
      </c>
      <c r="C21" s="159" t="s">
        <v>3930</v>
      </c>
      <c r="D21" s="191" t="s">
        <v>2789</v>
      </c>
      <c r="E21" s="191" t="s">
        <v>2898</v>
      </c>
      <c r="F21" s="194" t="s">
        <v>5417</v>
      </c>
    </row>
    <row r="22" spans="1:9" x14ac:dyDescent="0.25">
      <c r="A22" s="272"/>
      <c r="B22" s="191" t="s">
        <v>5418</v>
      </c>
      <c r="C22" s="159" t="s">
        <v>4816</v>
      </c>
      <c r="D22" s="191" t="s">
        <v>2789</v>
      </c>
      <c r="E22" s="191" t="s">
        <v>4817</v>
      </c>
      <c r="F22" s="194" t="s">
        <v>5419</v>
      </c>
    </row>
    <row r="23" spans="1:9" x14ac:dyDescent="0.25">
      <c r="A23" s="272"/>
      <c r="B23" s="191" t="s">
        <v>5420</v>
      </c>
      <c r="C23" s="159" t="s">
        <v>4137</v>
      </c>
      <c r="D23" s="191" t="s">
        <v>2789</v>
      </c>
      <c r="E23" s="191" t="s">
        <v>4138</v>
      </c>
      <c r="F23" s="194" t="s">
        <v>5421</v>
      </c>
    </row>
    <row r="24" spans="1:9" x14ac:dyDescent="0.25">
      <c r="A24" s="272"/>
      <c r="B24" s="191" t="s">
        <v>5420</v>
      </c>
      <c r="C24" s="159" t="s">
        <v>4137</v>
      </c>
      <c r="D24" s="191" t="s">
        <v>2789</v>
      </c>
      <c r="E24" s="191" t="s">
        <v>4138</v>
      </c>
      <c r="F24" s="194" t="s">
        <v>5422</v>
      </c>
    </row>
    <row r="25" spans="1:9" x14ac:dyDescent="0.25">
      <c r="A25" s="272"/>
      <c r="B25" s="191" t="s">
        <v>5420</v>
      </c>
      <c r="C25" s="159" t="s">
        <v>4137</v>
      </c>
      <c r="D25" s="191" t="s">
        <v>2789</v>
      </c>
      <c r="E25" s="191" t="s">
        <v>4138</v>
      </c>
      <c r="F25" s="194" t="s">
        <v>5408</v>
      </c>
    </row>
    <row r="26" spans="1:9" x14ac:dyDescent="0.25">
      <c r="A26" s="272"/>
      <c r="B26" s="191" t="s">
        <v>5318</v>
      </c>
      <c r="C26" s="159" t="s">
        <v>4393</v>
      </c>
      <c r="D26" s="191" t="s">
        <v>2789</v>
      </c>
      <c r="E26" s="191" t="s">
        <v>4394</v>
      </c>
      <c r="F26" s="194" t="s">
        <v>5423</v>
      </c>
    </row>
    <row r="27" spans="1:9" x14ac:dyDescent="0.25">
      <c r="A27" s="272"/>
      <c r="B27" s="191" t="s">
        <v>608</v>
      </c>
      <c r="C27" s="159" t="s">
        <v>3287</v>
      </c>
      <c r="D27" s="191" t="s">
        <v>2789</v>
      </c>
      <c r="E27" s="191" t="s">
        <v>3288</v>
      </c>
      <c r="F27" s="194" t="s">
        <v>5424</v>
      </c>
    </row>
    <row r="28" spans="1:9" x14ac:dyDescent="0.25">
      <c r="A28" s="272"/>
      <c r="B28" s="191" t="s">
        <v>608</v>
      </c>
      <c r="C28" s="159" t="s">
        <v>3287</v>
      </c>
      <c r="D28" s="191" t="s">
        <v>2789</v>
      </c>
      <c r="E28" s="191" t="s">
        <v>3288</v>
      </c>
      <c r="F28" s="194" t="s">
        <v>5425</v>
      </c>
    </row>
    <row r="29" spans="1:9" x14ac:dyDescent="0.25">
      <c r="A29" s="272"/>
      <c r="B29" s="191" t="s">
        <v>5046</v>
      </c>
      <c r="C29" s="159" t="s">
        <v>5047</v>
      </c>
      <c r="D29" s="191" t="s">
        <v>2789</v>
      </c>
      <c r="E29" s="191" t="s">
        <v>3083</v>
      </c>
      <c r="F29" s="195" t="s">
        <v>5426</v>
      </c>
    </row>
    <row r="30" spans="1:9" x14ac:dyDescent="0.25">
      <c r="A30" s="272"/>
      <c r="B30" s="191" t="s">
        <v>5049</v>
      </c>
      <c r="C30" s="159" t="s">
        <v>3202</v>
      </c>
      <c r="D30" s="191" t="s">
        <v>2789</v>
      </c>
      <c r="E30" s="191" t="s">
        <v>3203</v>
      </c>
      <c r="F30" s="194" t="s">
        <v>5427</v>
      </c>
    </row>
    <row r="31" spans="1:9" x14ac:dyDescent="0.25">
      <c r="A31" s="272"/>
      <c r="B31" s="191" t="s">
        <v>5049</v>
      </c>
      <c r="C31" s="159" t="s">
        <v>3202</v>
      </c>
      <c r="D31" s="191" t="s">
        <v>2789</v>
      </c>
      <c r="E31" s="191" t="s">
        <v>3203</v>
      </c>
      <c r="F31" s="194" t="s">
        <v>5428</v>
      </c>
    </row>
    <row r="32" spans="1:9" x14ac:dyDescent="0.25">
      <c r="A32" s="272"/>
      <c r="B32" s="191" t="s">
        <v>2482</v>
      </c>
      <c r="C32" s="159" t="s">
        <v>4199</v>
      </c>
      <c r="D32" s="191" t="s">
        <v>2789</v>
      </c>
      <c r="E32" s="191" t="s">
        <v>5226</v>
      </c>
      <c r="F32" s="194" t="s">
        <v>5429</v>
      </c>
      <c r="I32" s="78"/>
    </row>
    <row r="33" spans="1:9" x14ac:dyDescent="0.25">
      <c r="A33" s="272"/>
      <c r="B33" s="191" t="s">
        <v>5430</v>
      </c>
      <c r="C33" s="159" t="s">
        <v>4679</v>
      </c>
      <c r="D33" s="191" t="s">
        <v>2789</v>
      </c>
      <c r="E33" s="191" t="s">
        <v>4680</v>
      </c>
      <c r="F33" s="194" t="s">
        <v>5431</v>
      </c>
    </row>
    <row r="34" spans="1:9" x14ac:dyDescent="0.25">
      <c r="A34" s="272"/>
      <c r="B34" s="191" t="s">
        <v>5432</v>
      </c>
      <c r="C34" s="159" t="s">
        <v>2814</v>
      </c>
      <c r="D34" s="191" t="s">
        <v>2789</v>
      </c>
      <c r="E34" s="191" t="s">
        <v>2815</v>
      </c>
      <c r="F34" s="194" t="s">
        <v>5433</v>
      </c>
    </row>
    <row r="35" spans="1:9" x14ac:dyDescent="0.25">
      <c r="A35" s="272"/>
      <c r="B35" s="191" t="s">
        <v>5434</v>
      </c>
      <c r="C35" s="159" t="s">
        <v>3241</v>
      </c>
      <c r="D35" s="191" t="s">
        <v>2789</v>
      </c>
      <c r="E35" s="191" t="s">
        <v>3242</v>
      </c>
      <c r="F35" s="194" t="s">
        <v>5435</v>
      </c>
    </row>
    <row r="36" spans="1:9" x14ac:dyDescent="0.25">
      <c r="A36" s="272"/>
      <c r="B36" s="191" t="s">
        <v>5436</v>
      </c>
      <c r="C36" s="159" t="s">
        <v>4472</v>
      </c>
      <c r="D36" s="191" t="s">
        <v>2789</v>
      </c>
      <c r="E36" s="191" t="s">
        <v>4473</v>
      </c>
      <c r="F36" s="194" t="s">
        <v>5437</v>
      </c>
    </row>
    <row r="37" spans="1:9" x14ac:dyDescent="0.25">
      <c r="A37" s="272"/>
      <c r="B37" s="191" t="s">
        <v>5438</v>
      </c>
      <c r="C37" s="159" t="s">
        <v>4354</v>
      </c>
      <c r="D37" s="191" t="s">
        <v>2789</v>
      </c>
      <c r="E37" s="191" t="s">
        <v>4355</v>
      </c>
      <c r="F37" s="194" t="s">
        <v>5439</v>
      </c>
    </row>
    <row r="38" spans="1:9" ht="14.25" customHeight="1" x14ac:dyDescent="0.25">
      <c r="A38" s="272"/>
      <c r="B38" s="191" t="s">
        <v>5440</v>
      </c>
      <c r="C38" s="159" t="s">
        <v>3025</v>
      </c>
      <c r="D38" s="191" t="s">
        <v>2789</v>
      </c>
      <c r="E38" s="191" t="s">
        <v>3026</v>
      </c>
      <c r="F38" s="195" t="s">
        <v>5441</v>
      </c>
    </row>
    <row r="39" spans="1:9" x14ac:dyDescent="0.25">
      <c r="A39" s="272"/>
      <c r="B39" s="191" t="s">
        <v>5059</v>
      </c>
      <c r="C39" s="159" t="s">
        <v>3254</v>
      </c>
      <c r="D39" s="191" t="s">
        <v>2789</v>
      </c>
      <c r="E39" s="191" t="s">
        <v>2865</v>
      </c>
      <c r="F39" s="194" t="s">
        <v>2865</v>
      </c>
    </row>
    <row r="40" spans="1:9" x14ac:dyDescent="0.25">
      <c r="A40" s="272"/>
      <c r="B40" s="191" t="s">
        <v>5442</v>
      </c>
      <c r="C40" s="159" t="s">
        <v>2980</v>
      </c>
      <c r="D40" s="191" t="s">
        <v>2789</v>
      </c>
      <c r="E40" s="191" t="s">
        <v>2981</v>
      </c>
      <c r="F40" s="194" t="s">
        <v>3014</v>
      </c>
    </row>
    <row r="41" spans="1:9" x14ac:dyDescent="0.25">
      <c r="A41" s="272"/>
      <c r="B41" s="191" t="s">
        <v>5443</v>
      </c>
      <c r="C41" s="159" t="s">
        <v>3110</v>
      </c>
      <c r="D41" s="191" t="s">
        <v>2789</v>
      </c>
      <c r="E41" s="191" t="s">
        <v>3111</v>
      </c>
      <c r="F41" s="194" t="s">
        <v>5444</v>
      </c>
    </row>
    <row r="42" spans="1:9" x14ac:dyDescent="0.25">
      <c r="A42" s="272"/>
      <c r="B42" s="191" t="s">
        <v>5015</v>
      </c>
      <c r="C42" s="159" t="s">
        <v>4274</v>
      </c>
      <c r="D42" s="191" t="s">
        <v>2789</v>
      </c>
      <c r="E42" s="191" t="s">
        <v>5445</v>
      </c>
      <c r="F42" s="194" t="s">
        <v>5446</v>
      </c>
      <c r="I42" s="78"/>
    </row>
    <row r="43" spans="1:9" x14ac:dyDescent="0.25">
      <c r="A43" s="272"/>
      <c r="B43" s="191" t="s">
        <v>5318</v>
      </c>
      <c r="C43" s="159" t="s">
        <v>4270</v>
      </c>
      <c r="D43" s="191" t="s">
        <v>2789</v>
      </c>
      <c r="E43" s="191" t="s">
        <v>4271</v>
      </c>
      <c r="F43" s="194" t="s">
        <v>5447</v>
      </c>
    </row>
    <row r="44" spans="1:9" x14ac:dyDescent="0.25">
      <c r="A44" s="272"/>
      <c r="B44" s="191" t="s">
        <v>5448</v>
      </c>
      <c r="C44" s="159" t="s">
        <v>3980</v>
      </c>
      <c r="D44" s="191" t="s">
        <v>2789</v>
      </c>
      <c r="E44" s="191" t="s">
        <v>3302</v>
      </c>
      <c r="F44" s="194" t="s">
        <v>5449</v>
      </c>
    </row>
    <row r="45" spans="1:9" x14ac:dyDescent="0.25">
      <c r="A45" s="272"/>
      <c r="B45" s="191" t="s">
        <v>5448</v>
      </c>
      <c r="C45" s="159" t="s">
        <v>3980</v>
      </c>
      <c r="D45" s="191" t="s">
        <v>2789</v>
      </c>
      <c r="E45" s="191" t="s">
        <v>3302</v>
      </c>
      <c r="F45" s="194" t="s">
        <v>5450</v>
      </c>
    </row>
    <row r="46" spans="1:9" x14ac:dyDescent="0.25">
      <c r="A46" s="272"/>
      <c r="B46" s="191" t="s">
        <v>5448</v>
      </c>
      <c r="C46" s="159" t="s">
        <v>3980</v>
      </c>
      <c r="D46" s="191" t="s">
        <v>2789</v>
      </c>
      <c r="E46" s="191" t="s">
        <v>3302</v>
      </c>
      <c r="F46" s="194" t="s">
        <v>5451</v>
      </c>
    </row>
    <row r="47" spans="1:9" x14ac:dyDescent="0.25">
      <c r="A47" s="272"/>
      <c r="B47" s="191" t="s">
        <v>5051</v>
      </c>
      <c r="C47" s="159" t="s">
        <v>3208</v>
      </c>
      <c r="D47" s="191" t="s">
        <v>2789</v>
      </c>
      <c r="E47" s="191" t="s">
        <v>3209</v>
      </c>
      <c r="F47" s="196" t="s">
        <v>5452</v>
      </c>
    </row>
    <row r="48" spans="1:9" x14ac:dyDescent="0.25">
      <c r="A48" s="272"/>
      <c r="B48" s="191" t="s">
        <v>5453</v>
      </c>
      <c r="C48" s="159" t="s">
        <v>2812</v>
      </c>
      <c r="D48" s="191" t="s">
        <v>2789</v>
      </c>
      <c r="E48" s="191" t="s">
        <v>2813</v>
      </c>
      <c r="F48" s="194" t="s">
        <v>5454</v>
      </c>
    </row>
    <row r="49" spans="1:9" x14ac:dyDescent="0.25">
      <c r="A49" s="272"/>
      <c r="B49" s="152" t="s">
        <v>2375</v>
      </c>
      <c r="C49" s="159" t="s">
        <v>4150</v>
      </c>
      <c r="D49" s="191" t="s">
        <v>2817</v>
      </c>
      <c r="E49" s="191" t="s">
        <v>7083</v>
      </c>
      <c r="F49" s="197" t="s">
        <v>5455</v>
      </c>
      <c r="I49" s="78"/>
    </row>
    <row r="50" spans="1:9" x14ac:dyDescent="0.25">
      <c r="A50" s="272"/>
      <c r="B50" s="152" t="s">
        <v>2594</v>
      </c>
      <c r="C50" s="159" t="s">
        <v>2847</v>
      </c>
      <c r="D50" s="191" t="s">
        <v>2827</v>
      </c>
      <c r="E50" s="191" t="s">
        <v>2848</v>
      </c>
      <c r="F50" s="197" t="s">
        <v>5456</v>
      </c>
    </row>
    <row r="51" spans="1:9" x14ac:dyDescent="0.25">
      <c r="A51" s="272"/>
      <c r="B51" s="191" t="s">
        <v>5457</v>
      </c>
      <c r="C51" s="159" t="s">
        <v>3983</v>
      </c>
      <c r="D51" s="191" t="s">
        <v>2789</v>
      </c>
      <c r="E51" s="191" t="s">
        <v>3984</v>
      </c>
      <c r="F51" s="194" t="s">
        <v>5458</v>
      </c>
    </row>
    <row r="52" spans="1:9" x14ac:dyDescent="0.25">
      <c r="A52" s="272"/>
      <c r="B52" s="191" t="s">
        <v>5459</v>
      </c>
      <c r="C52" s="159" t="s">
        <v>3249</v>
      </c>
      <c r="D52" s="191" t="s">
        <v>2789</v>
      </c>
      <c r="E52" s="191" t="s">
        <v>3250</v>
      </c>
      <c r="F52" s="194" t="s">
        <v>5460</v>
      </c>
    </row>
    <row r="53" spans="1:9" x14ac:dyDescent="0.25">
      <c r="A53" s="272"/>
      <c r="B53" s="191" t="s">
        <v>548</v>
      </c>
      <c r="C53" s="159" t="s">
        <v>3249</v>
      </c>
      <c r="D53" s="191" t="s">
        <v>2789</v>
      </c>
      <c r="E53" s="191" t="s">
        <v>3250</v>
      </c>
      <c r="F53" s="194" t="s">
        <v>5461</v>
      </c>
    </row>
    <row r="54" spans="1:9" x14ac:dyDescent="0.25">
      <c r="A54" s="272"/>
      <c r="B54" s="191" t="s">
        <v>604</v>
      </c>
      <c r="C54" s="159" t="s">
        <v>4274</v>
      </c>
      <c r="D54" s="191" t="s">
        <v>2789</v>
      </c>
      <c r="E54" s="191" t="s">
        <v>4275</v>
      </c>
      <c r="F54" s="194" t="s">
        <v>5462</v>
      </c>
    </row>
    <row r="55" spans="1:9" x14ac:dyDescent="0.25">
      <c r="A55" s="272"/>
      <c r="B55" s="191" t="s">
        <v>5001</v>
      </c>
      <c r="C55" s="159" t="s">
        <v>2788</v>
      </c>
      <c r="D55" s="191" t="s">
        <v>2789</v>
      </c>
      <c r="E55" s="191" t="s">
        <v>2790</v>
      </c>
      <c r="F55" s="194" t="s">
        <v>5463</v>
      </c>
    </row>
    <row r="56" spans="1:9" x14ac:dyDescent="0.25">
      <c r="A56" s="272"/>
      <c r="B56" s="191" t="s">
        <v>488</v>
      </c>
      <c r="C56" s="159" t="s">
        <v>4359</v>
      </c>
      <c r="D56" s="191" t="s">
        <v>2789</v>
      </c>
      <c r="E56" s="191" t="s">
        <v>4360</v>
      </c>
      <c r="F56" s="195" t="s">
        <v>5464</v>
      </c>
    </row>
    <row r="57" spans="1:9" x14ac:dyDescent="0.25">
      <c r="A57" s="272"/>
      <c r="B57" s="191" t="s">
        <v>488</v>
      </c>
      <c r="C57" s="159" t="s">
        <v>4359</v>
      </c>
      <c r="D57" s="191" t="s">
        <v>2789</v>
      </c>
      <c r="E57" s="191" t="s">
        <v>4360</v>
      </c>
      <c r="F57" s="195" t="s">
        <v>5465</v>
      </c>
    </row>
    <row r="58" spans="1:9" x14ac:dyDescent="0.25">
      <c r="A58" s="272"/>
      <c r="B58" s="191" t="s">
        <v>924</v>
      </c>
      <c r="C58" s="159" t="s">
        <v>3479</v>
      </c>
      <c r="D58" s="191" t="s">
        <v>2789</v>
      </c>
      <c r="E58" s="191" t="s">
        <v>3480</v>
      </c>
      <c r="F58" s="194" t="s">
        <v>5466</v>
      </c>
    </row>
    <row r="59" spans="1:9" x14ac:dyDescent="0.25">
      <c r="A59" s="272"/>
      <c r="B59" s="191" t="s">
        <v>5467</v>
      </c>
      <c r="C59" s="159" t="s">
        <v>3027</v>
      </c>
      <c r="D59" s="191" t="s">
        <v>2789</v>
      </c>
      <c r="E59" s="191" t="s">
        <v>5027</v>
      </c>
      <c r="F59" s="194" t="s">
        <v>5468</v>
      </c>
      <c r="I59" s="78"/>
    </row>
    <row r="60" spans="1:9" x14ac:dyDescent="0.25">
      <c r="A60" s="272"/>
      <c r="B60" s="191" t="s">
        <v>1438</v>
      </c>
      <c r="C60" s="159" t="s">
        <v>3735</v>
      </c>
      <c r="D60" s="191" t="s">
        <v>2789</v>
      </c>
      <c r="E60" s="191" t="s">
        <v>3736</v>
      </c>
      <c r="F60" s="194" t="s">
        <v>5469</v>
      </c>
    </row>
    <row r="61" spans="1:9" x14ac:dyDescent="0.25">
      <c r="A61" s="272"/>
      <c r="B61" s="191" t="s">
        <v>1438</v>
      </c>
      <c r="C61" s="159" t="s">
        <v>3735</v>
      </c>
      <c r="D61" s="191" t="s">
        <v>2789</v>
      </c>
      <c r="E61" s="191" t="s">
        <v>3736</v>
      </c>
      <c r="F61" s="194" t="s">
        <v>5470</v>
      </c>
    </row>
    <row r="62" spans="1:9" x14ac:dyDescent="0.25">
      <c r="A62" s="272"/>
      <c r="B62" s="191" t="s">
        <v>512</v>
      </c>
      <c r="C62" s="159" t="s">
        <v>3220</v>
      </c>
      <c r="D62" s="191" t="s">
        <v>2789</v>
      </c>
      <c r="E62" s="191" t="s">
        <v>3221</v>
      </c>
      <c r="F62" s="194" t="s">
        <v>5471</v>
      </c>
    </row>
    <row r="63" spans="1:9" x14ac:dyDescent="0.25">
      <c r="A63" s="272"/>
      <c r="B63" s="191" t="s">
        <v>512</v>
      </c>
      <c r="C63" s="159" t="s">
        <v>3220</v>
      </c>
      <c r="D63" s="191" t="s">
        <v>2789</v>
      </c>
      <c r="E63" s="191" t="s">
        <v>3221</v>
      </c>
      <c r="F63" s="194" t="s">
        <v>5472</v>
      </c>
    </row>
    <row r="64" spans="1:9" x14ac:dyDescent="0.25">
      <c r="A64" s="272"/>
      <c r="B64" s="191" t="s">
        <v>5473</v>
      </c>
      <c r="C64" s="159" t="s">
        <v>2791</v>
      </c>
      <c r="D64" s="191" t="s">
        <v>2789</v>
      </c>
      <c r="E64" s="191" t="s">
        <v>2792</v>
      </c>
      <c r="F64" s="195" t="s">
        <v>5474</v>
      </c>
    </row>
    <row r="65" spans="1:9" x14ac:dyDescent="0.25">
      <c r="A65" s="272"/>
      <c r="B65" s="191" t="s">
        <v>51</v>
      </c>
      <c r="C65" s="159" t="s">
        <v>2791</v>
      </c>
      <c r="D65" s="191" t="s">
        <v>2789</v>
      </c>
      <c r="E65" s="191" t="s">
        <v>2792</v>
      </c>
      <c r="F65" s="195" t="s">
        <v>5475</v>
      </c>
    </row>
    <row r="66" spans="1:9" x14ac:dyDescent="0.25">
      <c r="A66" s="272"/>
      <c r="B66" s="191" t="s">
        <v>594</v>
      </c>
      <c r="C66" s="159" t="s">
        <v>4644</v>
      </c>
      <c r="D66" s="191" t="s">
        <v>2789</v>
      </c>
      <c r="E66" s="191" t="s">
        <v>4645</v>
      </c>
      <c r="F66" s="194" t="s">
        <v>5476</v>
      </c>
    </row>
    <row r="67" spans="1:9" x14ac:dyDescent="0.25">
      <c r="A67" s="272"/>
      <c r="B67" s="191" t="s">
        <v>5404</v>
      </c>
      <c r="C67" s="159" t="s">
        <v>4644</v>
      </c>
      <c r="D67" s="191" t="s">
        <v>2789</v>
      </c>
      <c r="E67" s="191" t="s">
        <v>4645</v>
      </c>
      <c r="F67" s="195" t="s">
        <v>5477</v>
      </c>
    </row>
    <row r="68" spans="1:9" x14ac:dyDescent="0.25">
      <c r="A68" s="272"/>
      <c r="B68" s="191" t="s">
        <v>5478</v>
      </c>
      <c r="C68" s="159" t="s">
        <v>4266</v>
      </c>
      <c r="D68" s="191" t="s">
        <v>2789</v>
      </c>
      <c r="E68" s="191" t="s">
        <v>4267</v>
      </c>
      <c r="F68" s="195" t="s">
        <v>5479</v>
      </c>
    </row>
    <row r="69" spans="1:9" x14ac:dyDescent="0.25">
      <c r="A69" s="272"/>
      <c r="B69" s="191" t="s">
        <v>5478</v>
      </c>
      <c r="C69" s="159" t="s">
        <v>4266</v>
      </c>
      <c r="D69" s="191" t="s">
        <v>2789</v>
      </c>
      <c r="E69" s="191" t="s">
        <v>4267</v>
      </c>
      <c r="F69" s="194" t="s">
        <v>5480</v>
      </c>
    </row>
    <row r="70" spans="1:9" x14ac:dyDescent="0.25">
      <c r="A70" s="272"/>
      <c r="B70" s="191" t="s">
        <v>5478</v>
      </c>
      <c r="C70" s="159" t="s">
        <v>4266</v>
      </c>
      <c r="D70" s="191" t="s">
        <v>2789</v>
      </c>
      <c r="E70" s="191" t="s">
        <v>4267</v>
      </c>
      <c r="F70" s="194" t="s">
        <v>5481</v>
      </c>
    </row>
    <row r="71" spans="1:9" x14ac:dyDescent="0.25">
      <c r="A71" s="272"/>
      <c r="B71" s="191" t="s">
        <v>5478</v>
      </c>
      <c r="C71" s="159" t="s">
        <v>4266</v>
      </c>
      <c r="D71" s="191" t="s">
        <v>2789</v>
      </c>
      <c r="E71" s="191" t="s">
        <v>4267</v>
      </c>
      <c r="F71" s="194" t="s">
        <v>5482</v>
      </c>
    </row>
    <row r="72" spans="1:9" x14ac:dyDescent="0.25">
      <c r="A72" s="272"/>
      <c r="B72" s="191" t="s">
        <v>5015</v>
      </c>
      <c r="C72" s="159" t="s">
        <v>4320</v>
      </c>
      <c r="D72" s="191" t="s">
        <v>2789</v>
      </c>
      <c r="E72" s="191" t="s">
        <v>2906</v>
      </c>
      <c r="F72" s="196" t="s">
        <v>5483</v>
      </c>
    </row>
    <row r="73" spans="1:9" x14ac:dyDescent="0.25">
      <c r="A73" s="272"/>
      <c r="B73" s="191" t="s">
        <v>5484</v>
      </c>
      <c r="C73" s="159" t="s">
        <v>4320</v>
      </c>
      <c r="D73" s="191" t="s">
        <v>2789</v>
      </c>
      <c r="E73" s="191" t="s">
        <v>2906</v>
      </c>
      <c r="F73" s="194" t="s">
        <v>5483</v>
      </c>
    </row>
    <row r="74" spans="1:9" x14ac:dyDescent="0.25">
      <c r="A74" s="272"/>
      <c r="B74" s="191" t="s">
        <v>507</v>
      </c>
      <c r="C74" s="159" t="s">
        <v>4320</v>
      </c>
      <c r="D74" s="191" t="s">
        <v>2789</v>
      </c>
      <c r="E74" s="191" t="s">
        <v>2906</v>
      </c>
      <c r="F74" s="194" t="s">
        <v>5485</v>
      </c>
    </row>
    <row r="75" spans="1:9" x14ac:dyDescent="0.25">
      <c r="A75" s="272"/>
      <c r="B75" s="191" t="s">
        <v>5486</v>
      </c>
      <c r="C75" s="159" t="s">
        <v>3498</v>
      </c>
      <c r="D75" s="191" t="s">
        <v>2789</v>
      </c>
      <c r="E75" s="191" t="s">
        <v>3499</v>
      </c>
      <c r="F75" s="194" t="s">
        <v>5487</v>
      </c>
    </row>
    <row r="76" spans="1:9" x14ac:dyDescent="0.25">
      <c r="A76" s="272"/>
      <c r="B76" s="191" t="s">
        <v>953</v>
      </c>
      <c r="C76" s="159" t="s">
        <v>3502</v>
      </c>
      <c r="D76" s="191" t="s">
        <v>2789</v>
      </c>
      <c r="E76" s="191" t="s">
        <v>3503</v>
      </c>
      <c r="F76" s="194" t="s">
        <v>5488</v>
      </c>
    </row>
    <row r="77" spans="1:9" x14ac:dyDescent="0.25">
      <c r="A77" s="272"/>
      <c r="B77" s="191" t="s">
        <v>5489</v>
      </c>
      <c r="C77" s="159" t="s">
        <v>4165</v>
      </c>
      <c r="D77" s="191" t="s">
        <v>2789</v>
      </c>
      <c r="E77" s="191" t="s">
        <v>4166</v>
      </c>
      <c r="F77" s="194" t="s">
        <v>5490</v>
      </c>
    </row>
    <row r="78" spans="1:9" x14ac:dyDescent="0.25">
      <c r="A78" s="272"/>
      <c r="B78" s="191" t="s">
        <v>5489</v>
      </c>
      <c r="C78" s="159" t="s">
        <v>4165</v>
      </c>
      <c r="D78" s="191" t="s">
        <v>2789</v>
      </c>
      <c r="E78" s="191" t="s">
        <v>4166</v>
      </c>
      <c r="F78" s="194" t="s">
        <v>5491</v>
      </c>
    </row>
    <row r="79" spans="1:9" x14ac:dyDescent="0.25">
      <c r="A79" s="272"/>
      <c r="B79" s="191" t="s">
        <v>5404</v>
      </c>
      <c r="C79" s="159" t="s">
        <v>4791</v>
      </c>
      <c r="D79" s="191" t="s">
        <v>2789</v>
      </c>
      <c r="E79" s="191" t="s">
        <v>5052</v>
      </c>
      <c r="F79" s="194" t="s">
        <v>5492</v>
      </c>
      <c r="I79" s="78"/>
    </row>
    <row r="80" spans="1:9" x14ac:dyDescent="0.25">
      <c r="A80" s="272"/>
      <c r="B80" s="191" t="s">
        <v>5404</v>
      </c>
      <c r="C80" s="159" t="s">
        <v>4793</v>
      </c>
      <c r="D80" s="191" t="s">
        <v>2789</v>
      </c>
      <c r="E80" s="191" t="s">
        <v>4794</v>
      </c>
      <c r="F80" s="198" t="s">
        <v>5493</v>
      </c>
    </row>
    <row r="81" spans="1:6" x14ac:dyDescent="0.25">
      <c r="A81" s="272"/>
      <c r="B81" s="191" t="s">
        <v>5404</v>
      </c>
      <c r="C81" s="159" t="s">
        <v>4793</v>
      </c>
      <c r="D81" s="191" t="s">
        <v>2789</v>
      </c>
      <c r="E81" s="191" t="s">
        <v>4794</v>
      </c>
      <c r="F81" s="194" t="s">
        <v>5494</v>
      </c>
    </row>
    <row r="82" spans="1:6" x14ac:dyDescent="0.25">
      <c r="A82" s="272"/>
      <c r="B82" s="191" t="s">
        <v>5404</v>
      </c>
      <c r="C82" s="159" t="s">
        <v>4793</v>
      </c>
      <c r="D82" s="191" t="s">
        <v>2789</v>
      </c>
      <c r="E82" s="191" t="s">
        <v>4794</v>
      </c>
      <c r="F82" s="194" t="s">
        <v>5495</v>
      </c>
    </row>
    <row r="83" spans="1:6" x14ac:dyDescent="0.25">
      <c r="A83" s="272"/>
      <c r="B83" s="191" t="s">
        <v>5489</v>
      </c>
      <c r="C83" s="159" t="s">
        <v>4123</v>
      </c>
      <c r="D83" s="191" t="s">
        <v>2789</v>
      </c>
      <c r="E83" s="191" t="s">
        <v>4024</v>
      </c>
      <c r="F83" s="194" t="s">
        <v>5496</v>
      </c>
    </row>
    <row r="84" spans="1:6" x14ac:dyDescent="0.25">
      <c r="A84" s="272"/>
      <c r="B84" s="191" t="s">
        <v>5489</v>
      </c>
      <c r="C84" s="159" t="s">
        <v>4123</v>
      </c>
      <c r="D84" s="191" t="s">
        <v>2789</v>
      </c>
      <c r="E84" s="191" t="s">
        <v>4024</v>
      </c>
      <c r="F84" s="194" t="s">
        <v>5497</v>
      </c>
    </row>
    <row r="85" spans="1:6" x14ac:dyDescent="0.25">
      <c r="A85" s="272"/>
      <c r="B85" s="191" t="s">
        <v>5404</v>
      </c>
      <c r="C85" s="159" t="s">
        <v>4397</v>
      </c>
      <c r="D85" s="191" t="s">
        <v>2789</v>
      </c>
      <c r="E85" s="191" t="s">
        <v>4398</v>
      </c>
      <c r="F85" s="194" t="s">
        <v>5498</v>
      </c>
    </row>
    <row r="86" spans="1:6" x14ac:dyDescent="0.25">
      <c r="A86" s="272"/>
      <c r="B86" s="191" t="s">
        <v>488</v>
      </c>
      <c r="C86" s="159" t="s">
        <v>4361</v>
      </c>
      <c r="D86" s="191" t="s">
        <v>2789</v>
      </c>
      <c r="E86" s="191" t="s">
        <v>4362</v>
      </c>
      <c r="F86" s="194" t="s">
        <v>5499</v>
      </c>
    </row>
    <row r="87" spans="1:6" x14ac:dyDescent="0.25">
      <c r="A87" s="272"/>
      <c r="B87" s="191" t="s">
        <v>488</v>
      </c>
      <c r="C87" s="159" t="s">
        <v>4361</v>
      </c>
      <c r="D87" s="191" t="s">
        <v>2789</v>
      </c>
      <c r="E87" s="191" t="s">
        <v>4362</v>
      </c>
      <c r="F87" s="194" t="s">
        <v>5500</v>
      </c>
    </row>
    <row r="88" spans="1:6" x14ac:dyDescent="0.25">
      <c r="A88" s="272"/>
      <c r="B88" s="191" t="s">
        <v>5438</v>
      </c>
      <c r="C88" s="159" t="s">
        <v>4417</v>
      </c>
      <c r="D88" s="191" t="s">
        <v>2789</v>
      </c>
      <c r="E88" s="191" t="s">
        <v>3622</v>
      </c>
      <c r="F88" s="194" t="s">
        <v>5501</v>
      </c>
    </row>
    <row r="89" spans="1:6" x14ac:dyDescent="0.25">
      <c r="A89" s="272"/>
      <c r="B89" s="191" t="s">
        <v>5404</v>
      </c>
      <c r="C89" s="159" t="s">
        <v>4482</v>
      </c>
      <c r="D89" s="191" t="s">
        <v>2789</v>
      </c>
      <c r="E89" s="191" t="s">
        <v>4483</v>
      </c>
      <c r="F89" s="194" t="s">
        <v>5502</v>
      </c>
    </row>
    <row r="90" spans="1:6" x14ac:dyDescent="0.25">
      <c r="A90" s="272"/>
      <c r="B90" s="191" t="s">
        <v>5503</v>
      </c>
      <c r="C90" s="159" t="s">
        <v>4837</v>
      </c>
      <c r="D90" s="191" t="s">
        <v>2789</v>
      </c>
      <c r="E90" s="191" t="s">
        <v>5230</v>
      </c>
      <c r="F90" s="194" t="s">
        <v>5504</v>
      </c>
    </row>
    <row r="91" spans="1:6" x14ac:dyDescent="0.25">
      <c r="A91" s="272"/>
      <c r="B91" s="191" t="s">
        <v>5135</v>
      </c>
      <c r="C91" s="159" t="s">
        <v>4117</v>
      </c>
      <c r="D91" s="191" t="s">
        <v>2789</v>
      </c>
      <c r="E91" s="191" t="s">
        <v>4118</v>
      </c>
      <c r="F91" s="194" t="s">
        <v>5505</v>
      </c>
    </row>
    <row r="92" spans="1:6" x14ac:dyDescent="0.25">
      <c r="A92" s="272"/>
      <c r="B92" s="191" t="s">
        <v>5135</v>
      </c>
      <c r="C92" s="159" t="s">
        <v>4117</v>
      </c>
      <c r="D92" s="191" t="s">
        <v>2789</v>
      </c>
      <c r="E92" s="191" t="s">
        <v>4118</v>
      </c>
      <c r="F92" s="194" t="s">
        <v>5506</v>
      </c>
    </row>
    <row r="93" spans="1:6" x14ac:dyDescent="0.25">
      <c r="A93" s="272"/>
      <c r="B93" s="191" t="s">
        <v>2427</v>
      </c>
      <c r="C93" s="159" t="s">
        <v>4179</v>
      </c>
      <c r="D93" s="191" t="s">
        <v>2789</v>
      </c>
      <c r="E93" s="191" t="s">
        <v>4180</v>
      </c>
      <c r="F93" s="194" t="s">
        <v>5507</v>
      </c>
    </row>
    <row r="94" spans="1:6" x14ac:dyDescent="0.25">
      <c r="A94" s="272"/>
      <c r="B94" s="191" t="s">
        <v>1654</v>
      </c>
      <c r="C94" s="159" t="s">
        <v>3852</v>
      </c>
      <c r="D94" s="191" t="s">
        <v>2789</v>
      </c>
      <c r="E94" s="191" t="s">
        <v>3853</v>
      </c>
      <c r="F94" s="195" t="s">
        <v>5508</v>
      </c>
    </row>
    <row r="95" spans="1:6" x14ac:dyDescent="0.25">
      <c r="A95" s="272"/>
      <c r="B95" s="191" t="s">
        <v>5404</v>
      </c>
      <c r="C95" s="159" t="s">
        <v>4391</v>
      </c>
      <c r="D95" s="191" t="s">
        <v>2789</v>
      </c>
      <c r="E95" s="191" t="s">
        <v>4392</v>
      </c>
      <c r="F95" s="194" t="s">
        <v>5509</v>
      </c>
    </row>
    <row r="96" spans="1:6" x14ac:dyDescent="0.25">
      <c r="A96" s="272"/>
      <c r="B96" s="191" t="s">
        <v>5404</v>
      </c>
      <c r="C96" s="159" t="s">
        <v>4391</v>
      </c>
      <c r="D96" s="191" t="s">
        <v>2789</v>
      </c>
      <c r="E96" s="191" t="s">
        <v>4392</v>
      </c>
      <c r="F96" s="194" t="s">
        <v>5510</v>
      </c>
    </row>
    <row r="97" spans="1:9" x14ac:dyDescent="0.25">
      <c r="A97" s="272"/>
      <c r="B97" s="191" t="s">
        <v>5503</v>
      </c>
      <c r="C97" s="159" t="s">
        <v>4484</v>
      </c>
      <c r="D97" s="191" t="s">
        <v>2789</v>
      </c>
      <c r="E97" s="191" t="s">
        <v>4485</v>
      </c>
      <c r="F97" s="194" t="s">
        <v>5511</v>
      </c>
    </row>
    <row r="98" spans="1:9" x14ac:dyDescent="0.25">
      <c r="A98" s="272"/>
      <c r="B98" s="191" t="s">
        <v>5512</v>
      </c>
      <c r="C98" s="159" t="s">
        <v>4114</v>
      </c>
      <c r="D98" s="191" t="s">
        <v>2789</v>
      </c>
      <c r="E98" s="191" t="s">
        <v>4115</v>
      </c>
      <c r="F98" s="194" t="s">
        <v>5513</v>
      </c>
    </row>
    <row r="99" spans="1:9" x14ac:dyDescent="0.25">
      <c r="A99" s="272"/>
      <c r="B99" s="191" t="s">
        <v>5404</v>
      </c>
      <c r="C99" s="159" t="s">
        <v>4795</v>
      </c>
      <c r="D99" s="191" t="s">
        <v>2789</v>
      </c>
      <c r="E99" s="191" t="s">
        <v>2850</v>
      </c>
      <c r="F99" s="194" t="s">
        <v>5514</v>
      </c>
    </row>
    <row r="100" spans="1:9" x14ac:dyDescent="0.25">
      <c r="A100" s="272"/>
      <c r="B100" s="191" t="s">
        <v>5120</v>
      </c>
      <c r="C100" s="159" t="s">
        <v>3896</v>
      </c>
      <c r="D100" s="191" t="s">
        <v>2789</v>
      </c>
      <c r="E100" s="191" t="s">
        <v>3897</v>
      </c>
      <c r="F100" s="194" t="s">
        <v>5515</v>
      </c>
    </row>
    <row r="101" spans="1:9" x14ac:dyDescent="0.25">
      <c r="A101" s="272"/>
      <c r="B101" s="191" t="s">
        <v>5120</v>
      </c>
      <c r="C101" s="159" t="s">
        <v>3896</v>
      </c>
      <c r="D101" s="191" t="s">
        <v>2789</v>
      </c>
      <c r="E101" s="191" t="s">
        <v>3897</v>
      </c>
      <c r="F101" s="194" t="s">
        <v>5516</v>
      </c>
    </row>
    <row r="102" spans="1:9" x14ac:dyDescent="0.25">
      <c r="A102" s="272"/>
      <c r="B102" s="191" t="s">
        <v>182</v>
      </c>
      <c r="C102" s="159" t="s">
        <v>2922</v>
      </c>
      <c r="D102" s="191" t="s">
        <v>2923</v>
      </c>
      <c r="E102" s="191" t="s">
        <v>2923</v>
      </c>
      <c r="F102" s="194" t="s">
        <v>5517</v>
      </c>
    </row>
    <row r="103" spans="1:9" x14ac:dyDescent="0.25">
      <c r="A103" s="272"/>
      <c r="B103" s="191" t="s">
        <v>1109</v>
      </c>
      <c r="C103" s="159" t="s">
        <v>3623</v>
      </c>
      <c r="D103" s="191" t="s">
        <v>2923</v>
      </c>
      <c r="E103" s="191" t="s">
        <v>3624</v>
      </c>
      <c r="F103" s="194" t="s">
        <v>5518</v>
      </c>
    </row>
    <row r="104" spans="1:9" x14ac:dyDescent="0.25">
      <c r="A104" s="272"/>
      <c r="B104" s="191" t="s">
        <v>1880</v>
      </c>
      <c r="C104" s="159" t="s">
        <v>4033</v>
      </c>
      <c r="D104" s="191" t="s">
        <v>2923</v>
      </c>
      <c r="E104" s="191" t="s">
        <v>4034</v>
      </c>
      <c r="F104" s="194" t="s">
        <v>5519</v>
      </c>
    </row>
    <row r="105" spans="1:9" x14ac:dyDescent="0.25">
      <c r="A105" s="272"/>
      <c r="B105" s="191" t="s">
        <v>5520</v>
      </c>
      <c r="C105" s="159" t="s">
        <v>4796</v>
      </c>
      <c r="D105" s="191" t="s">
        <v>2923</v>
      </c>
      <c r="E105" s="191" t="s">
        <v>4797</v>
      </c>
      <c r="F105" s="194" t="s">
        <v>5521</v>
      </c>
    </row>
    <row r="106" spans="1:9" x14ac:dyDescent="0.25">
      <c r="A106" s="272"/>
      <c r="B106" s="191" t="s">
        <v>1457</v>
      </c>
      <c r="C106" s="159" t="s">
        <v>3748</v>
      </c>
      <c r="D106" s="191" t="s">
        <v>2923</v>
      </c>
      <c r="E106" s="191" t="s">
        <v>3749</v>
      </c>
      <c r="F106" s="194" t="s">
        <v>5522</v>
      </c>
    </row>
    <row r="107" spans="1:9" x14ac:dyDescent="0.25">
      <c r="A107" s="272"/>
      <c r="B107" s="191" t="s">
        <v>5523</v>
      </c>
      <c r="C107" s="159" t="s">
        <v>2942</v>
      </c>
      <c r="D107" s="191" t="s">
        <v>2923</v>
      </c>
      <c r="E107" s="191" t="s">
        <v>2943</v>
      </c>
      <c r="F107" s="194" t="s">
        <v>5524</v>
      </c>
    </row>
    <row r="108" spans="1:9" x14ac:dyDescent="0.25">
      <c r="A108" s="272"/>
      <c r="B108" s="191" t="s">
        <v>5322</v>
      </c>
      <c r="C108" s="159" t="s">
        <v>2924</v>
      </c>
      <c r="D108" s="191" t="s">
        <v>2923</v>
      </c>
      <c r="E108" s="191" t="s">
        <v>2925</v>
      </c>
      <c r="F108" s="194" t="s">
        <v>5525</v>
      </c>
    </row>
    <row r="109" spans="1:9" x14ac:dyDescent="0.25">
      <c r="A109" s="272"/>
      <c r="B109" s="191" t="s">
        <v>5322</v>
      </c>
      <c r="C109" s="159" t="s">
        <v>2924</v>
      </c>
      <c r="D109" s="191" t="s">
        <v>2923</v>
      </c>
      <c r="E109" s="191" t="s">
        <v>2925</v>
      </c>
      <c r="F109" s="194" t="s">
        <v>5526</v>
      </c>
    </row>
    <row r="110" spans="1:9" x14ac:dyDescent="0.25">
      <c r="A110" s="272"/>
      <c r="B110" s="191" t="s">
        <v>5322</v>
      </c>
      <c r="C110" s="159" t="s">
        <v>2924</v>
      </c>
      <c r="D110" s="191" t="s">
        <v>2923</v>
      </c>
      <c r="E110" s="191" t="s">
        <v>2925</v>
      </c>
      <c r="F110" s="194" t="s">
        <v>5527</v>
      </c>
    </row>
    <row r="111" spans="1:9" x14ac:dyDescent="0.25">
      <c r="A111" s="272"/>
      <c r="B111" s="191" t="s">
        <v>2331</v>
      </c>
      <c r="C111" s="159" t="s">
        <v>4128</v>
      </c>
      <c r="D111" s="191" t="s">
        <v>5528</v>
      </c>
      <c r="E111" s="191" t="s">
        <v>4130</v>
      </c>
      <c r="F111" s="194" t="s">
        <v>5529</v>
      </c>
      <c r="I111" s="78"/>
    </row>
    <row r="112" spans="1:9" x14ac:dyDescent="0.25">
      <c r="A112" s="272"/>
      <c r="B112" s="191" t="s">
        <v>2331</v>
      </c>
      <c r="C112" s="159" t="s">
        <v>4128</v>
      </c>
      <c r="D112" s="191" t="s">
        <v>5528</v>
      </c>
      <c r="E112" s="191" t="s">
        <v>4130</v>
      </c>
      <c r="F112" s="194" t="s">
        <v>5530</v>
      </c>
      <c r="I112" s="78"/>
    </row>
    <row r="113" spans="1:9" x14ac:dyDescent="0.25">
      <c r="A113" s="272"/>
      <c r="B113" s="191" t="s">
        <v>5093</v>
      </c>
      <c r="C113" s="159" t="s">
        <v>4594</v>
      </c>
      <c r="D113" s="191" t="s">
        <v>5528</v>
      </c>
      <c r="E113" s="191" t="s">
        <v>5531</v>
      </c>
      <c r="F113" s="194" t="s">
        <v>5532</v>
      </c>
      <c r="I113" s="78"/>
    </row>
    <row r="114" spans="1:9" x14ac:dyDescent="0.25">
      <c r="A114" s="272"/>
      <c r="B114" s="191" t="s">
        <v>55</v>
      </c>
      <c r="C114" s="159" t="s">
        <v>2793</v>
      </c>
      <c r="D114" s="191" t="s">
        <v>2794</v>
      </c>
      <c r="E114" s="191" t="s">
        <v>2795</v>
      </c>
      <c r="F114" s="194" t="s">
        <v>5533</v>
      </c>
    </row>
    <row r="115" spans="1:9" x14ac:dyDescent="0.25">
      <c r="A115" s="272"/>
      <c r="B115" s="191" t="s">
        <v>55</v>
      </c>
      <c r="C115" s="159" t="s">
        <v>2796</v>
      </c>
      <c r="D115" s="191" t="s">
        <v>2794</v>
      </c>
      <c r="E115" s="191" t="s">
        <v>2797</v>
      </c>
      <c r="F115" s="195" t="s">
        <v>5534</v>
      </c>
    </row>
    <row r="116" spans="1:9" x14ac:dyDescent="0.25">
      <c r="A116" s="272"/>
      <c r="B116" s="191" t="s">
        <v>55</v>
      </c>
      <c r="C116" s="159" t="s">
        <v>2796</v>
      </c>
      <c r="D116" s="191" t="s">
        <v>2794</v>
      </c>
      <c r="E116" s="191" t="s">
        <v>2797</v>
      </c>
      <c r="F116" s="194" t="s">
        <v>5535</v>
      </c>
    </row>
    <row r="117" spans="1:9" x14ac:dyDescent="0.25">
      <c r="A117" s="272"/>
      <c r="B117" s="191" t="s">
        <v>5536</v>
      </c>
      <c r="C117" s="159" t="s">
        <v>4883</v>
      </c>
      <c r="D117" s="191" t="s">
        <v>2794</v>
      </c>
      <c r="E117" s="191" t="s">
        <v>4884</v>
      </c>
      <c r="F117" s="194" t="s">
        <v>5537</v>
      </c>
    </row>
    <row r="118" spans="1:9" x14ac:dyDescent="0.25">
      <c r="A118" s="272"/>
      <c r="B118" s="191" t="s">
        <v>5536</v>
      </c>
      <c r="C118" s="159" t="s">
        <v>4885</v>
      </c>
      <c r="D118" s="191" t="s">
        <v>2794</v>
      </c>
      <c r="E118" s="191" t="s">
        <v>3439</v>
      </c>
      <c r="F118" s="194" t="s">
        <v>5538</v>
      </c>
    </row>
    <row r="119" spans="1:9" x14ac:dyDescent="0.25">
      <c r="A119" s="272"/>
      <c r="B119" s="191" t="s">
        <v>55</v>
      </c>
      <c r="C119" s="159" t="s">
        <v>2798</v>
      </c>
      <c r="D119" s="191" t="s">
        <v>2794</v>
      </c>
      <c r="E119" s="191" t="s">
        <v>2799</v>
      </c>
      <c r="F119" s="194" t="s">
        <v>5539</v>
      </c>
    </row>
    <row r="120" spans="1:9" x14ac:dyDescent="0.25">
      <c r="A120" s="272"/>
      <c r="B120" s="191" t="s">
        <v>5540</v>
      </c>
      <c r="C120" s="159" t="s">
        <v>2798</v>
      </c>
      <c r="D120" s="191" t="s">
        <v>2794</v>
      </c>
      <c r="E120" s="191" t="s">
        <v>2799</v>
      </c>
      <c r="F120" s="194" t="s">
        <v>5541</v>
      </c>
    </row>
    <row r="121" spans="1:9" x14ac:dyDescent="0.25">
      <c r="A121" s="272"/>
      <c r="B121" s="191" t="s">
        <v>5536</v>
      </c>
      <c r="C121" s="159" t="s">
        <v>4508</v>
      </c>
      <c r="D121" s="191" t="s">
        <v>2794</v>
      </c>
      <c r="E121" s="191" t="s">
        <v>4509</v>
      </c>
      <c r="F121" s="194" t="s">
        <v>5542</v>
      </c>
    </row>
    <row r="122" spans="1:9" x14ac:dyDescent="0.25">
      <c r="A122" s="272"/>
      <c r="B122" s="191" t="s">
        <v>5543</v>
      </c>
      <c r="C122" s="159" t="s">
        <v>2800</v>
      </c>
      <c r="D122" s="191" t="s">
        <v>2794</v>
      </c>
      <c r="E122" s="191" t="s">
        <v>2801</v>
      </c>
      <c r="F122" s="194" t="s">
        <v>5544</v>
      </c>
    </row>
    <row r="123" spans="1:9" x14ac:dyDescent="0.25">
      <c r="A123" s="272"/>
      <c r="B123" s="191" t="s">
        <v>5536</v>
      </c>
      <c r="C123" s="159" t="s">
        <v>4886</v>
      </c>
      <c r="D123" s="191" t="s">
        <v>2794</v>
      </c>
      <c r="E123" s="191" t="s">
        <v>4887</v>
      </c>
      <c r="F123" s="194" t="s">
        <v>5545</v>
      </c>
    </row>
    <row r="124" spans="1:9" x14ac:dyDescent="0.25">
      <c r="A124" s="272"/>
      <c r="B124" s="191" t="s">
        <v>5546</v>
      </c>
      <c r="C124" s="159" t="s">
        <v>2802</v>
      </c>
      <c r="D124" s="191" t="s">
        <v>2794</v>
      </c>
      <c r="E124" s="191" t="s">
        <v>2803</v>
      </c>
      <c r="F124" s="194" t="s">
        <v>5547</v>
      </c>
    </row>
    <row r="125" spans="1:9" x14ac:dyDescent="0.25">
      <c r="A125" s="272"/>
      <c r="B125" s="191" t="s">
        <v>5546</v>
      </c>
      <c r="C125" s="159" t="s">
        <v>2802</v>
      </c>
      <c r="D125" s="191" t="s">
        <v>2794</v>
      </c>
      <c r="E125" s="191" t="s">
        <v>2803</v>
      </c>
      <c r="F125" s="194" t="s">
        <v>5548</v>
      </c>
    </row>
    <row r="126" spans="1:9" x14ac:dyDescent="0.25">
      <c r="A126" s="272"/>
      <c r="B126" s="191" t="s">
        <v>55</v>
      </c>
      <c r="C126" s="159" t="s">
        <v>4510</v>
      </c>
      <c r="D126" s="191" t="s">
        <v>2794</v>
      </c>
      <c r="E126" s="191" t="s">
        <v>4511</v>
      </c>
      <c r="F126" s="194" t="s">
        <v>5549</v>
      </c>
    </row>
    <row r="127" spans="1:9" x14ac:dyDescent="0.25">
      <c r="A127" s="272"/>
      <c r="B127" s="191" t="s">
        <v>55</v>
      </c>
      <c r="C127" s="159" t="s">
        <v>2804</v>
      </c>
      <c r="D127" s="191" t="s">
        <v>2794</v>
      </c>
      <c r="E127" s="191" t="s">
        <v>2805</v>
      </c>
      <c r="F127" s="194" t="s">
        <v>5550</v>
      </c>
    </row>
    <row r="128" spans="1:9" x14ac:dyDescent="0.25">
      <c r="A128" s="272"/>
      <c r="B128" s="191" t="s">
        <v>5536</v>
      </c>
      <c r="C128" s="159" t="s">
        <v>4426</v>
      </c>
      <c r="D128" s="191" t="s">
        <v>2794</v>
      </c>
      <c r="E128" s="191" t="s">
        <v>4427</v>
      </c>
      <c r="F128" s="194" t="s">
        <v>5551</v>
      </c>
    </row>
    <row r="129" spans="1:9" x14ac:dyDescent="0.25">
      <c r="A129" s="272"/>
      <c r="B129" s="191" t="s">
        <v>55</v>
      </c>
      <c r="C129" s="159" t="s">
        <v>4734</v>
      </c>
      <c r="D129" s="191" t="s">
        <v>2794</v>
      </c>
      <c r="E129" s="191" t="s">
        <v>4735</v>
      </c>
      <c r="F129" s="194" t="s">
        <v>5552</v>
      </c>
    </row>
    <row r="130" spans="1:9" x14ac:dyDescent="0.25">
      <c r="A130" s="272"/>
      <c r="B130" s="191" t="s">
        <v>55</v>
      </c>
      <c r="C130" s="159" t="s">
        <v>2806</v>
      </c>
      <c r="D130" s="191" t="s">
        <v>2794</v>
      </c>
      <c r="E130" s="191" t="s">
        <v>2807</v>
      </c>
      <c r="F130" s="194" t="s">
        <v>5553</v>
      </c>
    </row>
    <row r="131" spans="1:9" x14ac:dyDescent="0.25">
      <c r="A131" s="272"/>
      <c r="B131" s="191" t="s">
        <v>55</v>
      </c>
      <c r="C131" s="159" t="s">
        <v>2806</v>
      </c>
      <c r="D131" s="191" t="s">
        <v>2794</v>
      </c>
      <c r="E131" s="191" t="s">
        <v>2807</v>
      </c>
      <c r="F131" s="194" t="s">
        <v>5554</v>
      </c>
    </row>
    <row r="132" spans="1:9" x14ac:dyDescent="0.25">
      <c r="A132" s="272"/>
      <c r="B132" s="191" t="s">
        <v>5555</v>
      </c>
      <c r="C132" s="159" t="s">
        <v>4636</v>
      </c>
      <c r="D132" s="191" t="s">
        <v>2794</v>
      </c>
      <c r="E132" s="191" t="s">
        <v>4637</v>
      </c>
      <c r="F132" s="194" t="s">
        <v>5556</v>
      </c>
    </row>
    <row r="133" spans="1:9" x14ac:dyDescent="0.25">
      <c r="A133" s="272"/>
      <c r="B133" s="191" t="s">
        <v>55</v>
      </c>
      <c r="C133" s="159" t="s">
        <v>4736</v>
      </c>
      <c r="D133" s="191" t="s">
        <v>2794</v>
      </c>
      <c r="E133" s="191" t="s">
        <v>4737</v>
      </c>
      <c r="F133" s="194" t="s">
        <v>5557</v>
      </c>
    </row>
    <row r="134" spans="1:9" x14ac:dyDescent="0.25">
      <c r="A134" s="272"/>
      <c r="B134" s="191" t="s">
        <v>55</v>
      </c>
      <c r="C134" s="159" t="s">
        <v>2810</v>
      </c>
      <c r="D134" s="191" t="s">
        <v>2794</v>
      </c>
      <c r="E134" s="191" t="s">
        <v>2811</v>
      </c>
      <c r="F134" s="194" t="s">
        <v>5558</v>
      </c>
    </row>
    <row r="135" spans="1:9" x14ac:dyDescent="0.25">
      <c r="A135" s="272"/>
      <c r="B135" s="191" t="s">
        <v>55</v>
      </c>
      <c r="C135" s="159" t="s">
        <v>4738</v>
      </c>
      <c r="D135" s="191" t="s">
        <v>2794</v>
      </c>
      <c r="E135" s="191" t="s">
        <v>4739</v>
      </c>
      <c r="F135" s="194" t="s">
        <v>5559</v>
      </c>
    </row>
    <row r="136" spans="1:9" x14ac:dyDescent="0.25">
      <c r="A136" s="272"/>
      <c r="B136" s="191" t="s">
        <v>5000</v>
      </c>
      <c r="C136" s="159" t="s">
        <v>4476</v>
      </c>
      <c r="D136" s="191" t="s">
        <v>4477</v>
      </c>
      <c r="E136" s="191" t="s">
        <v>4477</v>
      </c>
      <c r="F136" s="194" t="s">
        <v>5560</v>
      </c>
    </row>
    <row r="137" spans="1:9" x14ac:dyDescent="0.25">
      <c r="A137" s="272"/>
      <c r="B137" s="192" t="s">
        <v>5561</v>
      </c>
      <c r="C137" s="159" t="s">
        <v>4155</v>
      </c>
      <c r="D137" s="191" t="s">
        <v>2786</v>
      </c>
      <c r="E137" s="191" t="s">
        <v>4156</v>
      </c>
      <c r="F137" s="194" t="s">
        <v>5562</v>
      </c>
    </row>
    <row r="138" spans="1:9" x14ac:dyDescent="0.25">
      <c r="A138" s="272"/>
      <c r="B138" s="192" t="s">
        <v>5563</v>
      </c>
      <c r="C138" s="159" t="s">
        <v>4218</v>
      </c>
      <c r="D138" s="191" t="s">
        <v>2786</v>
      </c>
      <c r="E138" s="191" t="s">
        <v>4219</v>
      </c>
      <c r="F138" s="194" t="s">
        <v>5564</v>
      </c>
    </row>
    <row r="139" spans="1:9" x14ac:dyDescent="0.25">
      <c r="A139" s="272"/>
      <c r="B139" s="192" t="s">
        <v>5565</v>
      </c>
      <c r="C139" s="159" t="s">
        <v>4205</v>
      </c>
      <c r="D139" s="191" t="s">
        <v>2786</v>
      </c>
      <c r="E139" s="191" t="s">
        <v>4206</v>
      </c>
      <c r="F139" s="194" t="s">
        <v>5566</v>
      </c>
    </row>
    <row r="140" spans="1:9" x14ac:dyDescent="0.25">
      <c r="A140" s="272"/>
      <c r="B140" s="191" t="s">
        <v>5568</v>
      </c>
      <c r="C140" s="159" t="s">
        <v>4732</v>
      </c>
      <c r="D140" s="191" t="s">
        <v>2786</v>
      </c>
      <c r="E140" s="191" t="s">
        <v>5567</v>
      </c>
      <c r="F140" s="194" t="s">
        <v>5569</v>
      </c>
      <c r="I140" s="78"/>
    </row>
    <row r="141" spans="1:9" x14ac:dyDescent="0.25">
      <c r="A141" s="272"/>
      <c r="B141" s="192" t="s">
        <v>5570</v>
      </c>
      <c r="C141" s="159" t="s">
        <v>4596</v>
      </c>
      <c r="D141" s="191" t="s">
        <v>2786</v>
      </c>
      <c r="E141" s="191" t="s">
        <v>4597</v>
      </c>
      <c r="F141" s="194" t="s">
        <v>5571</v>
      </c>
    </row>
    <row r="142" spans="1:9" x14ac:dyDescent="0.25">
      <c r="A142" s="272"/>
      <c r="B142" s="192" t="s">
        <v>5572</v>
      </c>
      <c r="C142" s="159" t="s">
        <v>4480</v>
      </c>
      <c r="D142" s="191" t="s">
        <v>2786</v>
      </c>
      <c r="E142" s="191" t="s">
        <v>4481</v>
      </c>
      <c r="F142" s="194" t="s">
        <v>5573</v>
      </c>
    </row>
    <row r="143" spans="1:9" x14ac:dyDescent="0.25">
      <c r="A143" s="272"/>
      <c r="B143" s="191" t="s">
        <v>1578</v>
      </c>
      <c r="C143" s="159" t="s">
        <v>3799</v>
      </c>
      <c r="D143" s="191" t="s">
        <v>2786</v>
      </c>
      <c r="E143" s="191" t="s">
        <v>3800</v>
      </c>
      <c r="F143" s="194" t="s">
        <v>5574</v>
      </c>
    </row>
    <row r="144" spans="1:9" x14ac:dyDescent="0.25">
      <c r="A144" s="272"/>
      <c r="B144" s="191" t="s">
        <v>1339</v>
      </c>
      <c r="C144" s="159" t="s">
        <v>3692</v>
      </c>
      <c r="D144" s="191" t="s">
        <v>2786</v>
      </c>
      <c r="E144" s="191" t="s">
        <v>3693</v>
      </c>
      <c r="F144" s="194" t="s">
        <v>5575</v>
      </c>
    </row>
    <row r="145" spans="1:6" x14ac:dyDescent="0.25">
      <c r="A145" s="272"/>
      <c r="B145" s="191" t="s">
        <v>195</v>
      </c>
      <c r="C145" s="159" t="s">
        <v>2944</v>
      </c>
      <c r="D145" s="191" t="s">
        <v>2786</v>
      </c>
      <c r="E145" s="191" t="s">
        <v>2945</v>
      </c>
      <c r="F145" s="194" t="s">
        <v>5576</v>
      </c>
    </row>
    <row r="146" spans="1:6" x14ac:dyDescent="0.25">
      <c r="A146" s="272"/>
      <c r="B146" s="192" t="s">
        <v>5577</v>
      </c>
      <c r="C146" s="159" t="s">
        <v>4220</v>
      </c>
      <c r="D146" s="191" t="s">
        <v>2786</v>
      </c>
      <c r="E146" s="191" t="s">
        <v>4221</v>
      </c>
      <c r="F146" s="194" t="s">
        <v>5578</v>
      </c>
    </row>
    <row r="147" spans="1:6" x14ac:dyDescent="0.25">
      <c r="A147" s="272"/>
      <c r="B147" s="192" t="s">
        <v>5579</v>
      </c>
      <c r="C147" s="159" t="s">
        <v>4256</v>
      </c>
      <c r="D147" s="191" t="s">
        <v>2786</v>
      </c>
      <c r="E147" s="191" t="s">
        <v>4257</v>
      </c>
      <c r="F147" s="194" t="s">
        <v>5580</v>
      </c>
    </row>
    <row r="148" spans="1:6" x14ac:dyDescent="0.25">
      <c r="A148" s="272"/>
      <c r="B148" s="192" t="s">
        <v>5581</v>
      </c>
      <c r="C148" s="159" t="s">
        <v>7078</v>
      </c>
      <c r="D148" s="191" t="s">
        <v>2786</v>
      </c>
      <c r="E148" s="191" t="s">
        <v>5237</v>
      </c>
      <c r="F148" s="194" t="s">
        <v>5582</v>
      </c>
    </row>
    <row r="149" spans="1:6" x14ac:dyDescent="0.25">
      <c r="A149" s="272"/>
      <c r="B149" s="191" t="s">
        <v>47</v>
      </c>
      <c r="C149" s="159" t="s">
        <v>2785</v>
      </c>
      <c r="D149" s="191" t="s">
        <v>2786</v>
      </c>
      <c r="E149" s="191" t="s">
        <v>2787</v>
      </c>
      <c r="F149" s="194" t="s">
        <v>5583</v>
      </c>
    </row>
    <row r="150" spans="1:6" x14ac:dyDescent="0.25">
      <c r="A150" s="272"/>
      <c r="B150" s="192" t="s">
        <v>5584</v>
      </c>
      <c r="C150" s="159" t="s">
        <v>7079</v>
      </c>
      <c r="D150" s="191" t="s">
        <v>2786</v>
      </c>
      <c r="E150" s="191" t="s">
        <v>5238</v>
      </c>
      <c r="F150" s="194" t="s">
        <v>5585</v>
      </c>
    </row>
    <row r="151" spans="1:6" x14ac:dyDescent="0.25">
      <c r="A151" s="272"/>
      <c r="B151" s="191" t="s">
        <v>5324</v>
      </c>
      <c r="C151" s="159" t="s">
        <v>3705</v>
      </c>
      <c r="D151" s="191" t="s">
        <v>2786</v>
      </c>
      <c r="E151" s="191" t="s">
        <v>3706</v>
      </c>
      <c r="F151" s="194" t="s">
        <v>5586</v>
      </c>
    </row>
    <row r="152" spans="1:6" x14ac:dyDescent="0.25">
      <c r="A152" s="272"/>
      <c r="B152" s="192" t="s">
        <v>5587</v>
      </c>
      <c r="C152" s="159" t="s">
        <v>4457</v>
      </c>
      <c r="D152" s="191" t="s">
        <v>2786</v>
      </c>
      <c r="E152" s="191" t="s">
        <v>4458</v>
      </c>
      <c r="F152" s="194" t="s">
        <v>5588</v>
      </c>
    </row>
    <row r="153" spans="1:6" x14ac:dyDescent="0.25">
      <c r="A153" s="272"/>
      <c r="B153" s="191" t="s">
        <v>5589</v>
      </c>
      <c r="C153" s="159" t="s">
        <v>3742</v>
      </c>
      <c r="D153" s="191" t="s">
        <v>2786</v>
      </c>
      <c r="E153" s="191" t="s">
        <v>3743</v>
      </c>
      <c r="F153" s="194" t="s">
        <v>5590</v>
      </c>
    </row>
    <row r="154" spans="1:6" x14ac:dyDescent="0.25">
      <c r="A154" s="272"/>
      <c r="B154" s="191" t="s">
        <v>1723</v>
      </c>
      <c r="C154" s="159" t="s">
        <v>3919</v>
      </c>
      <c r="D154" s="191" t="s">
        <v>2775</v>
      </c>
      <c r="E154" s="191" t="s">
        <v>3920</v>
      </c>
      <c r="F154" s="194" t="s">
        <v>5591</v>
      </c>
    </row>
    <row r="155" spans="1:6" x14ac:dyDescent="0.25">
      <c r="A155" s="272"/>
      <c r="B155" s="191" t="s">
        <v>4999</v>
      </c>
      <c r="C155" s="159" t="s">
        <v>2783</v>
      </c>
      <c r="D155" s="191" t="s">
        <v>2775</v>
      </c>
      <c r="E155" s="191" t="s">
        <v>2784</v>
      </c>
      <c r="F155" s="194" t="s">
        <v>5592</v>
      </c>
    </row>
    <row r="156" spans="1:6" x14ac:dyDescent="0.25">
      <c r="A156" s="272"/>
      <c r="B156" s="191" t="s">
        <v>5593</v>
      </c>
      <c r="C156" s="159" t="s">
        <v>3816</v>
      </c>
      <c r="D156" s="191" t="s">
        <v>2775</v>
      </c>
      <c r="E156" s="191" t="s">
        <v>3817</v>
      </c>
      <c r="F156" s="194" t="s">
        <v>5594</v>
      </c>
    </row>
    <row r="157" spans="1:6" x14ac:dyDescent="0.25">
      <c r="A157" s="272"/>
      <c r="B157" s="191" t="s">
        <v>5125</v>
      </c>
      <c r="C157" s="159" t="s">
        <v>3945</v>
      </c>
      <c r="D157" s="191" t="s">
        <v>2775</v>
      </c>
      <c r="E157" s="191" t="s">
        <v>3158</v>
      </c>
      <c r="F157" s="194" t="s">
        <v>5595</v>
      </c>
    </row>
    <row r="158" spans="1:6" x14ac:dyDescent="0.25">
      <c r="A158" s="272"/>
      <c r="B158" s="191" t="s">
        <v>1031</v>
      </c>
      <c r="C158" s="159" t="s">
        <v>3569</v>
      </c>
      <c r="D158" s="191" t="s">
        <v>2775</v>
      </c>
      <c r="E158" s="191" t="s">
        <v>3570</v>
      </c>
      <c r="F158" s="194" t="s">
        <v>5596</v>
      </c>
    </row>
    <row r="159" spans="1:6" x14ac:dyDescent="0.25">
      <c r="A159" s="272"/>
      <c r="B159" s="191" t="s">
        <v>205</v>
      </c>
      <c r="C159" s="159" t="s">
        <v>2960</v>
      </c>
      <c r="D159" s="191" t="s">
        <v>2775</v>
      </c>
      <c r="E159" s="191" t="s">
        <v>2961</v>
      </c>
      <c r="F159" s="194" t="s">
        <v>5597</v>
      </c>
    </row>
    <row r="160" spans="1:6" x14ac:dyDescent="0.25">
      <c r="A160" s="272"/>
      <c r="B160" s="191" t="s">
        <v>1825</v>
      </c>
      <c r="C160" s="159" t="s">
        <v>3991</v>
      </c>
      <c r="D160" s="191" t="s">
        <v>2775</v>
      </c>
      <c r="E160" s="191" t="s">
        <v>3992</v>
      </c>
      <c r="F160" s="194" t="s">
        <v>5598</v>
      </c>
    </row>
    <row r="161" spans="1:6" x14ac:dyDescent="0.25">
      <c r="A161" s="272"/>
      <c r="B161" s="191" t="s">
        <v>1010</v>
      </c>
      <c r="C161" s="159" t="s">
        <v>3541</v>
      </c>
      <c r="D161" s="191" t="s">
        <v>2775</v>
      </c>
      <c r="E161" s="191" t="s">
        <v>3542</v>
      </c>
      <c r="F161" s="194" t="s">
        <v>5599</v>
      </c>
    </row>
    <row r="162" spans="1:6" x14ac:dyDescent="0.25">
      <c r="A162" s="272"/>
      <c r="B162" s="191" t="s">
        <v>2017</v>
      </c>
      <c r="C162" s="159" t="s">
        <v>4044</v>
      </c>
      <c r="D162" s="191" t="s">
        <v>2775</v>
      </c>
      <c r="E162" s="191" t="s">
        <v>4045</v>
      </c>
      <c r="F162" s="194" t="s">
        <v>5600</v>
      </c>
    </row>
    <row r="163" spans="1:6" x14ac:dyDescent="0.25">
      <c r="A163" s="272"/>
      <c r="B163" s="191" t="s">
        <v>5601</v>
      </c>
      <c r="C163" s="159" t="s">
        <v>3885</v>
      </c>
      <c r="D163" s="191" t="s">
        <v>2775</v>
      </c>
      <c r="E163" s="191" t="s">
        <v>3886</v>
      </c>
      <c r="F163" s="194" t="s">
        <v>5602</v>
      </c>
    </row>
    <row r="164" spans="1:6" x14ac:dyDescent="0.25">
      <c r="A164" s="272"/>
      <c r="B164" s="191" t="s">
        <v>5603</v>
      </c>
      <c r="C164" s="159" t="s">
        <v>3842</v>
      </c>
      <c r="D164" s="191" t="s">
        <v>2775</v>
      </c>
      <c r="E164" s="191" t="s">
        <v>3843</v>
      </c>
      <c r="F164" s="194" t="s">
        <v>5604</v>
      </c>
    </row>
    <row r="165" spans="1:6" x14ac:dyDescent="0.25">
      <c r="A165" s="272"/>
      <c r="B165" s="191" t="s">
        <v>5605</v>
      </c>
      <c r="C165" s="159" t="s">
        <v>2779</v>
      </c>
      <c r="D165" s="191" t="s">
        <v>2775</v>
      </c>
      <c r="E165" s="191" t="s">
        <v>2780</v>
      </c>
      <c r="F165" s="194" t="s">
        <v>5606</v>
      </c>
    </row>
    <row r="166" spans="1:6" x14ac:dyDescent="0.25">
      <c r="A166" s="272"/>
      <c r="B166" s="191" t="s">
        <v>206</v>
      </c>
      <c r="C166" s="159" t="s">
        <v>2962</v>
      </c>
      <c r="D166" s="191" t="s">
        <v>2775</v>
      </c>
      <c r="E166" s="191" t="s">
        <v>2963</v>
      </c>
      <c r="F166" s="194" t="s">
        <v>5607</v>
      </c>
    </row>
    <row r="167" spans="1:6" x14ac:dyDescent="0.25">
      <c r="A167" s="272"/>
      <c r="B167" s="191" t="s">
        <v>1646</v>
      </c>
      <c r="C167" s="159" t="s">
        <v>3844</v>
      </c>
      <c r="D167" s="191" t="s">
        <v>2775</v>
      </c>
      <c r="E167" s="191" t="s">
        <v>3845</v>
      </c>
      <c r="F167" s="194" t="s">
        <v>5608</v>
      </c>
    </row>
    <row r="168" spans="1:6" x14ac:dyDescent="0.25">
      <c r="A168" s="272"/>
      <c r="B168" s="191" t="s">
        <v>5329</v>
      </c>
      <c r="C168" s="159" t="s">
        <v>4487</v>
      </c>
      <c r="D168" s="191" t="s">
        <v>2775</v>
      </c>
      <c r="E168" s="191" t="s">
        <v>4488</v>
      </c>
      <c r="F168" s="194" t="s">
        <v>5609</v>
      </c>
    </row>
    <row r="169" spans="1:6" x14ac:dyDescent="0.25">
      <c r="A169" s="272"/>
      <c r="B169" s="191" t="s">
        <v>1850</v>
      </c>
      <c r="C169" s="159" t="s">
        <v>4003</v>
      </c>
      <c r="D169" s="191" t="s">
        <v>2775</v>
      </c>
      <c r="E169" s="191" t="s">
        <v>4004</v>
      </c>
      <c r="F169" s="194" t="s">
        <v>5610</v>
      </c>
    </row>
    <row r="170" spans="1:6" x14ac:dyDescent="0.25">
      <c r="A170" s="272"/>
      <c r="B170" s="191" t="s">
        <v>5611</v>
      </c>
      <c r="C170" s="159" t="s">
        <v>4072</v>
      </c>
      <c r="D170" s="191" t="s">
        <v>2775</v>
      </c>
      <c r="E170" s="191" t="s">
        <v>4073</v>
      </c>
      <c r="F170" s="194" t="s">
        <v>5612</v>
      </c>
    </row>
    <row r="171" spans="1:6" x14ac:dyDescent="0.25">
      <c r="A171" s="272"/>
      <c r="B171" s="191" t="s">
        <v>38</v>
      </c>
      <c r="C171" s="159" t="s">
        <v>2777</v>
      </c>
      <c r="D171" s="191" t="s">
        <v>2775</v>
      </c>
      <c r="E171" s="191" t="s">
        <v>2778</v>
      </c>
      <c r="F171" s="194" t="s">
        <v>5613</v>
      </c>
    </row>
    <row r="172" spans="1:6" x14ac:dyDescent="0.25">
      <c r="A172" s="272"/>
      <c r="B172" s="191" t="s">
        <v>1806</v>
      </c>
      <c r="C172" s="159" t="s">
        <v>3974</v>
      </c>
      <c r="D172" s="191" t="s">
        <v>2775</v>
      </c>
      <c r="E172" s="191" t="s">
        <v>3975</v>
      </c>
      <c r="F172" s="194" t="s">
        <v>5614</v>
      </c>
    </row>
    <row r="173" spans="1:6" x14ac:dyDescent="0.25">
      <c r="A173" s="272"/>
      <c r="B173" s="191" t="s">
        <v>5615</v>
      </c>
      <c r="C173" s="159" t="s">
        <v>3850</v>
      </c>
      <c r="D173" s="191" t="s">
        <v>2775</v>
      </c>
      <c r="E173" s="191" t="s">
        <v>3851</v>
      </c>
      <c r="F173" s="194" t="s">
        <v>5616</v>
      </c>
    </row>
    <row r="174" spans="1:6" x14ac:dyDescent="0.25">
      <c r="A174" s="272"/>
      <c r="B174" s="191" t="s">
        <v>268</v>
      </c>
      <c r="C174" s="159" t="s">
        <v>3039</v>
      </c>
      <c r="D174" s="191" t="s">
        <v>2775</v>
      </c>
      <c r="E174" s="191" t="s">
        <v>3040</v>
      </c>
      <c r="F174" s="194" t="s">
        <v>5617</v>
      </c>
    </row>
    <row r="175" spans="1:6" x14ac:dyDescent="0.25">
      <c r="A175" s="272"/>
      <c r="B175" s="191" t="s">
        <v>324</v>
      </c>
      <c r="C175" s="159" t="s">
        <v>3096</v>
      </c>
      <c r="D175" s="191" t="s">
        <v>2775</v>
      </c>
      <c r="E175" s="191" t="s">
        <v>3097</v>
      </c>
      <c r="F175" s="194" t="s">
        <v>5618</v>
      </c>
    </row>
    <row r="176" spans="1:6" x14ac:dyDescent="0.25">
      <c r="A176" s="272"/>
      <c r="B176" s="191" t="s">
        <v>5619</v>
      </c>
      <c r="C176" s="159" t="s">
        <v>3672</v>
      </c>
      <c r="D176" s="191" t="s">
        <v>2775</v>
      </c>
      <c r="E176" s="191" t="s">
        <v>3673</v>
      </c>
      <c r="F176" s="194" t="s">
        <v>5620</v>
      </c>
    </row>
    <row r="177" spans="1:6" x14ac:dyDescent="0.25">
      <c r="A177" s="272"/>
      <c r="B177" s="191" t="s">
        <v>198</v>
      </c>
      <c r="C177" s="159" t="s">
        <v>2946</v>
      </c>
      <c r="D177" s="191" t="s">
        <v>2775</v>
      </c>
      <c r="E177" s="191" t="s">
        <v>2947</v>
      </c>
      <c r="F177" s="194" t="s">
        <v>5621</v>
      </c>
    </row>
    <row r="178" spans="1:6" x14ac:dyDescent="0.25">
      <c r="A178" s="272"/>
      <c r="B178" s="191" t="s">
        <v>5622</v>
      </c>
      <c r="C178" s="159" t="s">
        <v>3348</v>
      </c>
      <c r="D178" s="191" t="s">
        <v>2775</v>
      </c>
      <c r="E178" s="191" t="s">
        <v>3349</v>
      </c>
      <c r="F178" s="194" t="s">
        <v>5623</v>
      </c>
    </row>
    <row r="179" spans="1:6" x14ac:dyDescent="0.25">
      <c r="A179" s="272"/>
      <c r="B179" s="191" t="s">
        <v>2251</v>
      </c>
      <c r="C179" s="159" t="s">
        <v>4102</v>
      </c>
      <c r="D179" s="191" t="s">
        <v>2775</v>
      </c>
      <c r="E179" s="191" t="s">
        <v>4103</v>
      </c>
      <c r="F179" s="194" t="s">
        <v>5624</v>
      </c>
    </row>
    <row r="180" spans="1:6" x14ac:dyDescent="0.25">
      <c r="A180" s="272"/>
      <c r="B180" s="191" t="s">
        <v>5625</v>
      </c>
      <c r="C180" s="159" t="s">
        <v>4027</v>
      </c>
      <c r="D180" s="191" t="s">
        <v>2775</v>
      </c>
      <c r="E180" s="191" t="s">
        <v>4028</v>
      </c>
      <c r="F180" s="194" t="s">
        <v>5626</v>
      </c>
    </row>
    <row r="181" spans="1:6" x14ac:dyDescent="0.25">
      <c r="A181" s="272"/>
      <c r="B181" s="191" t="s">
        <v>5018</v>
      </c>
      <c r="C181" s="159" t="s">
        <v>2950</v>
      </c>
      <c r="D181" s="191" t="s">
        <v>2775</v>
      </c>
      <c r="E181" s="191" t="s">
        <v>2951</v>
      </c>
      <c r="F181" s="194" t="s">
        <v>5627</v>
      </c>
    </row>
    <row r="182" spans="1:6" x14ac:dyDescent="0.25">
      <c r="A182" s="272"/>
      <c r="B182" s="191" t="s">
        <v>5628</v>
      </c>
      <c r="C182" s="159" t="s">
        <v>3809</v>
      </c>
      <c r="D182" s="191" t="s">
        <v>2775</v>
      </c>
      <c r="E182" s="191" t="s">
        <v>3810</v>
      </c>
      <c r="F182" s="194" t="s">
        <v>5629</v>
      </c>
    </row>
    <row r="183" spans="1:6" x14ac:dyDescent="0.25">
      <c r="A183" s="272"/>
      <c r="B183" s="191" t="s">
        <v>5630</v>
      </c>
      <c r="C183" s="159" t="s">
        <v>3411</v>
      </c>
      <c r="D183" s="191" t="s">
        <v>2775</v>
      </c>
      <c r="E183" s="191" t="s">
        <v>3412</v>
      </c>
      <c r="F183" s="194" t="s">
        <v>5631</v>
      </c>
    </row>
    <row r="184" spans="1:6" x14ac:dyDescent="0.25">
      <c r="A184" s="272"/>
      <c r="B184" s="191" t="s">
        <v>5035</v>
      </c>
      <c r="C184" s="159" t="s">
        <v>3103</v>
      </c>
      <c r="D184" s="191" t="s">
        <v>2775</v>
      </c>
      <c r="E184" s="191" t="s">
        <v>3104</v>
      </c>
      <c r="F184" s="194" t="s">
        <v>5632</v>
      </c>
    </row>
    <row r="185" spans="1:6" x14ac:dyDescent="0.25">
      <c r="A185" s="272"/>
      <c r="B185" s="191" t="s">
        <v>5634</v>
      </c>
      <c r="C185" s="159" t="s">
        <v>4011</v>
      </c>
      <c r="D185" s="191" t="s">
        <v>2775</v>
      </c>
      <c r="E185" s="191" t="s">
        <v>5633</v>
      </c>
      <c r="F185" s="194" t="s">
        <v>5635</v>
      </c>
    </row>
    <row r="186" spans="1:6" x14ac:dyDescent="0.25">
      <c r="A186" s="272"/>
      <c r="B186" s="191" t="s">
        <v>477</v>
      </c>
      <c r="C186" s="159" t="s">
        <v>4494</v>
      </c>
      <c r="D186" s="191" t="s">
        <v>2775</v>
      </c>
      <c r="E186" s="191" t="s">
        <v>4495</v>
      </c>
      <c r="F186" s="194" t="s">
        <v>5636</v>
      </c>
    </row>
    <row r="187" spans="1:6" x14ac:dyDescent="0.25">
      <c r="A187" s="272"/>
      <c r="B187" s="191" t="s">
        <v>5637</v>
      </c>
      <c r="C187" s="159" t="s">
        <v>3592</v>
      </c>
      <c r="D187" s="191" t="s">
        <v>2775</v>
      </c>
      <c r="E187" s="191" t="s">
        <v>3593</v>
      </c>
      <c r="F187" s="194" t="s">
        <v>5638</v>
      </c>
    </row>
    <row r="188" spans="1:6" x14ac:dyDescent="0.25">
      <c r="A188" s="272"/>
      <c r="B188" s="191" t="s">
        <v>5639</v>
      </c>
      <c r="C188" s="159" t="s">
        <v>4048</v>
      </c>
      <c r="D188" s="191" t="s">
        <v>2775</v>
      </c>
      <c r="E188" s="191" t="s">
        <v>4049</v>
      </c>
      <c r="F188" s="194" t="s">
        <v>5640</v>
      </c>
    </row>
    <row r="189" spans="1:6" x14ac:dyDescent="0.25">
      <c r="A189" s="272"/>
      <c r="B189" s="191" t="s">
        <v>5641</v>
      </c>
      <c r="C189" s="159" t="s">
        <v>4724</v>
      </c>
      <c r="D189" s="191" t="s">
        <v>2772</v>
      </c>
      <c r="E189" s="191" t="s">
        <v>4725</v>
      </c>
      <c r="F189" s="194" t="s">
        <v>5642</v>
      </c>
    </row>
    <row r="190" spans="1:6" x14ac:dyDescent="0.25">
      <c r="A190" s="272"/>
      <c r="B190" s="191" t="s">
        <v>5643</v>
      </c>
      <c r="C190" s="159" t="s">
        <v>3521</v>
      </c>
      <c r="D190" s="191" t="s">
        <v>2772</v>
      </c>
      <c r="E190" s="191" t="s">
        <v>3522</v>
      </c>
      <c r="F190" s="194" t="s">
        <v>5644</v>
      </c>
    </row>
    <row r="191" spans="1:6" x14ac:dyDescent="0.25">
      <c r="A191" s="272"/>
      <c r="B191" s="191" t="s">
        <v>5641</v>
      </c>
      <c r="C191" s="159" t="s">
        <v>4730</v>
      </c>
      <c r="D191" s="191" t="s">
        <v>2772</v>
      </c>
      <c r="E191" s="191" t="s">
        <v>4731</v>
      </c>
      <c r="F191" s="194" t="s">
        <v>5645</v>
      </c>
    </row>
    <row r="192" spans="1:6" x14ac:dyDescent="0.25">
      <c r="A192" s="272"/>
      <c r="B192" s="191" t="s">
        <v>1613</v>
      </c>
      <c r="C192" s="159" t="s">
        <v>3820</v>
      </c>
      <c r="D192" s="191" t="s">
        <v>2932</v>
      </c>
      <c r="E192" s="191" t="s">
        <v>3821</v>
      </c>
      <c r="F192" s="194" t="s">
        <v>5646</v>
      </c>
    </row>
    <row r="193" spans="1:6" x14ac:dyDescent="0.25">
      <c r="A193" s="272"/>
      <c r="B193" s="191" t="s">
        <v>187</v>
      </c>
      <c r="C193" s="159" t="s">
        <v>2931</v>
      </c>
      <c r="D193" s="191" t="s">
        <v>2932</v>
      </c>
      <c r="E193" s="191" t="s">
        <v>2933</v>
      </c>
      <c r="F193" s="194" t="s">
        <v>5647</v>
      </c>
    </row>
    <row r="194" spans="1:6" x14ac:dyDescent="0.25">
      <c r="A194" s="272"/>
      <c r="B194" s="191" t="s">
        <v>2291</v>
      </c>
      <c r="C194" s="159" t="s">
        <v>4110</v>
      </c>
      <c r="D194" s="191" t="s">
        <v>2932</v>
      </c>
      <c r="E194" s="191" t="s">
        <v>4111</v>
      </c>
      <c r="F194" s="194" t="s">
        <v>5648</v>
      </c>
    </row>
    <row r="195" spans="1:6" x14ac:dyDescent="0.25">
      <c r="A195" s="272"/>
      <c r="B195" s="191" t="s">
        <v>1822</v>
      </c>
      <c r="C195" s="159" t="s">
        <v>3987</v>
      </c>
      <c r="D195" s="191" t="s">
        <v>2932</v>
      </c>
      <c r="E195" s="191" t="s">
        <v>3988</v>
      </c>
      <c r="F195" s="194" t="s">
        <v>5649</v>
      </c>
    </row>
    <row r="196" spans="1:6" x14ac:dyDescent="0.25">
      <c r="A196" s="272"/>
      <c r="B196" s="191" t="s">
        <v>5650</v>
      </c>
      <c r="C196" s="159" t="s">
        <v>2948</v>
      </c>
      <c r="D196" s="191" t="s">
        <v>2927</v>
      </c>
      <c r="E196" s="191" t="s">
        <v>2949</v>
      </c>
      <c r="F196" s="194" t="s">
        <v>5651</v>
      </c>
    </row>
    <row r="197" spans="1:6" x14ac:dyDescent="0.25">
      <c r="A197" s="272"/>
      <c r="B197" s="191" t="s">
        <v>5334</v>
      </c>
      <c r="C197" s="159" t="s">
        <v>3864</v>
      </c>
      <c r="D197" s="191" t="s">
        <v>2927</v>
      </c>
      <c r="E197" s="191" t="s">
        <v>3865</v>
      </c>
      <c r="F197" s="194" t="s">
        <v>5652</v>
      </c>
    </row>
    <row r="198" spans="1:6" x14ac:dyDescent="0.25">
      <c r="A198" s="272"/>
      <c r="B198" s="191" t="s">
        <v>5653</v>
      </c>
      <c r="C198" s="159" t="s">
        <v>3762</v>
      </c>
      <c r="D198" s="191" t="s">
        <v>2927</v>
      </c>
      <c r="E198" s="191" t="s">
        <v>3763</v>
      </c>
      <c r="F198" s="194" t="s">
        <v>5654</v>
      </c>
    </row>
    <row r="199" spans="1:6" x14ac:dyDescent="0.25">
      <c r="A199" s="272"/>
      <c r="B199" s="191" t="s">
        <v>1126</v>
      </c>
      <c r="C199" s="159" t="s">
        <v>3633</v>
      </c>
      <c r="D199" s="191" t="s">
        <v>2927</v>
      </c>
      <c r="E199" s="191" t="s">
        <v>3634</v>
      </c>
      <c r="F199" s="194" t="s">
        <v>5320</v>
      </c>
    </row>
    <row r="200" spans="1:6" x14ac:dyDescent="0.25">
      <c r="A200" s="272"/>
      <c r="B200" s="191" t="s">
        <v>1414</v>
      </c>
      <c r="C200" s="159" t="s">
        <v>4517</v>
      </c>
      <c r="D200" s="191" t="s">
        <v>2927</v>
      </c>
      <c r="E200" s="191" t="s">
        <v>4518</v>
      </c>
      <c r="F200" s="194" t="s">
        <v>5655</v>
      </c>
    </row>
    <row r="201" spans="1:6" x14ac:dyDescent="0.25">
      <c r="A201" s="272"/>
      <c r="B201" s="191" t="s">
        <v>5656</v>
      </c>
      <c r="C201" s="159" t="s">
        <v>3555</v>
      </c>
      <c r="D201" s="191" t="s">
        <v>2927</v>
      </c>
      <c r="E201" s="191" t="s">
        <v>3556</v>
      </c>
      <c r="F201" s="194" t="s">
        <v>5657</v>
      </c>
    </row>
    <row r="202" spans="1:6" x14ac:dyDescent="0.25">
      <c r="A202" s="272"/>
      <c r="B202" s="191" t="s">
        <v>191</v>
      </c>
      <c r="C202" s="159" t="s">
        <v>2940</v>
      </c>
      <c r="D202" s="191" t="s">
        <v>2927</v>
      </c>
      <c r="E202" s="191" t="s">
        <v>2941</v>
      </c>
      <c r="F202" s="194" t="s">
        <v>5658</v>
      </c>
    </row>
    <row r="203" spans="1:6" x14ac:dyDescent="0.25">
      <c r="A203" s="272"/>
      <c r="B203" s="191" t="s">
        <v>191</v>
      </c>
      <c r="C203" s="159" t="s">
        <v>2940</v>
      </c>
      <c r="D203" s="191" t="s">
        <v>2927</v>
      </c>
      <c r="E203" s="191" t="s">
        <v>2941</v>
      </c>
      <c r="F203" s="194" t="s">
        <v>5659</v>
      </c>
    </row>
    <row r="204" spans="1:6" x14ac:dyDescent="0.25">
      <c r="A204" s="272"/>
      <c r="B204" s="191" t="s">
        <v>191</v>
      </c>
      <c r="C204" s="159" t="s">
        <v>2940</v>
      </c>
      <c r="D204" s="191" t="s">
        <v>2927</v>
      </c>
      <c r="E204" s="191" t="s">
        <v>2941</v>
      </c>
      <c r="F204" s="194" t="s">
        <v>5660</v>
      </c>
    </row>
    <row r="205" spans="1:6" x14ac:dyDescent="0.25">
      <c r="A205" s="272"/>
      <c r="B205" s="191" t="s">
        <v>1576</v>
      </c>
      <c r="C205" s="159" t="s">
        <v>3796</v>
      </c>
      <c r="D205" s="191" t="s">
        <v>2927</v>
      </c>
      <c r="E205" s="191" t="s">
        <v>3797</v>
      </c>
      <c r="F205" s="194" t="s">
        <v>5661</v>
      </c>
    </row>
    <row r="206" spans="1:6" x14ac:dyDescent="0.25">
      <c r="A206" s="272"/>
      <c r="B206" s="191" t="s">
        <v>5662</v>
      </c>
      <c r="C206" s="159" t="s">
        <v>3055</v>
      </c>
      <c r="D206" s="191" t="s">
        <v>2927</v>
      </c>
      <c r="E206" s="191" t="s">
        <v>3056</v>
      </c>
      <c r="F206" s="194" t="s">
        <v>5663</v>
      </c>
    </row>
    <row r="207" spans="1:6" x14ac:dyDescent="0.25">
      <c r="A207" s="272"/>
      <c r="B207" s="191" t="s">
        <v>5664</v>
      </c>
      <c r="C207" s="159" t="s">
        <v>3807</v>
      </c>
      <c r="D207" s="191" t="s">
        <v>2927</v>
      </c>
      <c r="E207" s="191" t="s">
        <v>3808</v>
      </c>
      <c r="F207" s="194" t="s">
        <v>5665</v>
      </c>
    </row>
    <row r="208" spans="1:6" x14ac:dyDescent="0.25">
      <c r="A208" s="272"/>
      <c r="B208" s="191" t="s">
        <v>5666</v>
      </c>
      <c r="C208" s="159" t="s">
        <v>3900</v>
      </c>
      <c r="D208" s="191" t="s">
        <v>2927</v>
      </c>
      <c r="E208" s="191" t="s">
        <v>3901</v>
      </c>
      <c r="F208" s="194" t="s">
        <v>5667</v>
      </c>
    </row>
    <row r="209" spans="1:6" x14ac:dyDescent="0.25">
      <c r="A209" s="272"/>
      <c r="B209" s="191" t="s">
        <v>5130</v>
      </c>
      <c r="C209" s="159" t="s">
        <v>4116</v>
      </c>
      <c r="D209" s="191" t="s">
        <v>2927</v>
      </c>
      <c r="E209" s="191" t="s">
        <v>2807</v>
      </c>
      <c r="F209" s="194" t="s">
        <v>5668</v>
      </c>
    </row>
    <row r="210" spans="1:6" x14ac:dyDescent="0.25">
      <c r="A210" s="272"/>
      <c r="B210" s="191" t="s">
        <v>5130</v>
      </c>
      <c r="C210" s="159" t="s">
        <v>4116</v>
      </c>
      <c r="D210" s="191" t="s">
        <v>2927</v>
      </c>
      <c r="E210" s="191" t="s">
        <v>2807</v>
      </c>
      <c r="F210" s="194" t="s">
        <v>5669</v>
      </c>
    </row>
    <row r="211" spans="1:6" x14ac:dyDescent="0.25">
      <c r="A211" s="272"/>
      <c r="B211" s="191" t="s">
        <v>5130</v>
      </c>
      <c r="C211" s="159" t="s">
        <v>4116</v>
      </c>
      <c r="D211" s="191" t="s">
        <v>2927</v>
      </c>
      <c r="E211" s="191" t="s">
        <v>2807</v>
      </c>
      <c r="F211" s="194" t="s">
        <v>5670</v>
      </c>
    </row>
    <row r="212" spans="1:6" x14ac:dyDescent="0.25">
      <c r="A212" s="272"/>
      <c r="B212" s="191" t="s">
        <v>5671</v>
      </c>
      <c r="C212" s="159" t="s">
        <v>3966</v>
      </c>
      <c r="D212" s="191" t="s">
        <v>2927</v>
      </c>
      <c r="E212" s="191" t="s">
        <v>3967</v>
      </c>
      <c r="F212" s="194" t="s">
        <v>5672</v>
      </c>
    </row>
    <row r="213" spans="1:6" x14ac:dyDescent="0.25">
      <c r="A213" s="272"/>
      <c r="B213" s="191" t="s">
        <v>5673</v>
      </c>
      <c r="C213" s="159" t="s">
        <v>4013</v>
      </c>
      <c r="D213" s="191" t="s">
        <v>2927</v>
      </c>
      <c r="E213" s="191" t="s">
        <v>4014</v>
      </c>
      <c r="F213" s="194" t="s">
        <v>5674</v>
      </c>
    </row>
    <row r="214" spans="1:6" x14ac:dyDescent="0.25">
      <c r="A214" s="272"/>
      <c r="B214" s="191" t="s">
        <v>5675</v>
      </c>
      <c r="C214" s="159" t="s">
        <v>3917</v>
      </c>
      <c r="D214" s="191" t="s">
        <v>2927</v>
      </c>
      <c r="E214" s="191" t="s">
        <v>3918</v>
      </c>
      <c r="F214" s="194" t="s">
        <v>5676</v>
      </c>
    </row>
    <row r="215" spans="1:6" x14ac:dyDescent="0.25">
      <c r="A215" s="272"/>
      <c r="B215" s="191" t="s">
        <v>5019</v>
      </c>
      <c r="C215" s="159" t="s">
        <v>2952</v>
      </c>
      <c r="D215" s="191" t="s">
        <v>2927</v>
      </c>
      <c r="E215" s="191" t="s">
        <v>2953</v>
      </c>
      <c r="F215" s="194" t="s">
        <v>5677</v>
      </c>
    </row>
    <row r="216" spans="1:6" x14ac:dyDescent="0.25">
      <c r="A216" s="272"/>
      <c r="B216" s="191" t="s">
        <v>5678</v>
      </c>
      <c r="C216" s="159" t="s">
        <v>2926</v>
      </c>
      <c r="D216" s="191" t="s">
        <v>2927</v>
      </c>
      <c r="E216" s="191" t="s">
        <v>2928</v>
      </c>
      <c r="F216" s="194" t="s">
        <v>5679</v>
      </c>
    </row>
    <row r="217" spans="1:6" x14ac:dyDescent="0.25">
      <c r="A217" s="272"/>
      <c r="B217" s="191" t="s">
        <v>5678</v>
      </c>
      <c r="C217" s="159" t="s">
        <v>2926</v>
      </c>
      <c r="D217" s="191" t="s">
        <v>2927</v>
      </c>
      <c r="E217" s="191" t="s">
        <v>2928</v>
      </c>
      <c r="F217" s="194" t="s">
        <v>5680</v>
      </c>
    </row>
    <row r="218" spans="1:6" x14ac:dyDescent="0.25">
      <c r="A218" s="272"/>
      <c r="B218" s="191" t="s">
        <v>5681</v>
      </c>
      <c r="C218" s="159" t="s">
        <v>3828</v>
      </c>
      <c r="D218" s="191" t="s">
        <v>2927</v>
      </c>
      <c r="E218" s="191" t="s">
        <v>3487</v>
      </c>
      <c r="F218" s="194" t="s">
        <v>5682</v>
      </c>
    </row>
    <row r="219" spans="1:6" x14ac:dyDescent="0.25">
      <c r="A219" s="272"/>
      <c r="B219" s="191" t="s">
        <v>5683</v>
      </c>
      <c r="C219" s="159" t="s">
        <v>3212</v>
      </c>
      <c r="D219" s="191" t="s">
        <v>2927</v>
      </c>
      <c r="E219" s="191" t="s">
        <v>3213</v>
      </c>
      <c r="F219" s="194" t="s">
        <v>5684</v>
      </c>
    </row>
    <row r="220" spans="1:6" x14ac:dyDescent="0.25">
      <c r="A220" s="272"/>
      <c r="B220" s="191" t="s">
        <v>5685</v>
      </c>
      <c r="C220" s="159" t="s">
        <v>4106</v>
      </c>
      <c r="D220" s="191" t="s">
        <v>2817</v>
      </c>
      <c r="E220" s="191" t="s">
        <v>4107</v>
      </c>
      <c r="F220" s="194" t="s">
        <v>5686</v>
      </c>
    </row>
    <row r="221" spans="1:6" x14ac:dyDescent="0.25">
      <c r="A221" s="272"/>
      <c r="B221" s="191" t="s">
        <v>5685</v>
      </c>
      <c r="C221" s="159" t="s">
        <v>4106</v>
      </c>
      <c r="D221" s="191" t="s">
        <v>2817</v>
      </c>
      <c r="E221" s="191" t="s">
        <v>4107</v>
      </c>
      <c r="F221" s="194" t="s">
        <v>5687</v>
      </c>
    </row>
    <row r="222" spans="1:6" x14ac:dyDescent="0.25">
      <c r="A222" s="272"/>
      <c r="B222" s="191" t="s">
        <v>5688</v>
      </c>
      <c r="C222" s="159" t="s">
        <v>3559</v>
      </c>
      <c r="D222" s="191" t="s">
        <v>2817</v>
      </c>
      <c r="E222" s="191" t="s">
        <v>3560</v>
      </c>
      <c r="F222" s="194" t="s">
        <v>5689</v>
      </c>
    </row>
    <row r="223" spans="1:6" x14ac:dyDescent="0.25">
      <c r="A223" s="272"/>
      <c r="B223" s="191" t="s">
        <v>5690</v>
      </c>
      <c r="C223" s="159" t="s">
        <v>4502</v>
      </c>
      <c r="D223" s="191" t="s">
        <v>2817</v>
      </c>
      <c r="E223" s="191" t="s">
        <v>4503</v>
      </c>
      <c r="F223" s="194" t="s">
        <v>5691</v>
      </c>
    </row>
    <row r="224" spans="1:6" x14ac:dyDescent="0.25">
      <c r="A224" s="272"/>
      <c r="B224" s="191" t="s">
        <v>5690</v>
      </c>
      <c r="C224" s="159" t="s">
        <v>4502</v>
      </c>
      <c r="D224" s="191" t="s">
        <v>2817</v>
      </c>
      <c r="E224" s="191" t="s">
        <v>4503</v>
      </c>
      <c r="F224" s="194" t="s">
        <v>5692</v>
      </c>
    </row>
    <row r="225" spans="1:6" x14ac:dyDescent="0.25">
      <c r="A225" s="272"/>
      <c r="B225" s="191" t="s">
        <v>5693</v>
      </c>
      <c r="C225" s="159" t="s">
        <v>3872</v>
      </c>
      <c r="D225" s="191" t="s">
        <v>2817</v>
      </c>
      <c r="E225" s="191" t="s">
        <v>3873</v>
      </c>
      <c r="F225" s="194" t="s">
        <v>5694</v>
      </c>
    </row>
    <row r="226" spans="1:6" x14ac:dyDescent="0.25">
      <c r="A226" s="272"/>
      <c r="B226" s="191" t="s">
        <v>746</v>
      </c>
      <c r="C226" s="159" t="s">
        <v>3381</v>
      </c>
      <c r="D226" s="191" t="s">
        <v>2817</v>
      </c>
      <c r="E226" s="191" t="s">
        <v>3382</v>
      </c>
      <c r="F226" s="194" t="s">
        <v>5695</v>
      </c>
    </row>
    <row r="227" spans="1:6" x14ac:dyDescent="0.25">
      <c r="A227" s="272"/>
      <c r="B227" s="191" t="s">
        <v>5696</v>
      </c>
      <c r="C227" s="159" t="s">
        <v>4278</v>
      </c>
      <c r="D227" s="191" t="s">
        <v>2817</v>
      </c>
      <c r="E227" s="191" t="s">
        <v>4279</v>
      </c>
      <c r="F227" s="194" t="s">
        <v>5697</v>
      </c>
    </row>
    <row r="228" spans="1:6" x14ac:dyDescent="0.25">
      <c r="A228" s="272"/>
      <c r="B228" s="191" t="s">
        <v>74</v>
      </c>
      <c r="C228" s="159" t="s">
        <v>4278</v>
      </c>
      <c r="D228" s="191" t="s">
        <v>2817</v>
      </c>
      <c r="E228" s="191" t="s">
        <v>4279</v>
      </c>
      <c r="F228" s="194" t="s">
        <v>5698</v>
      </c>
    </row>
    <row r="229" spans="1:6" x14ac:dyDescent="0.25">
      <c r="A229" s="272"/>
      <c r="B229" s="191" t="s">
        <v>5699</v>
      </c>
      <c r="C229" s="159" t="s">
        <v>2954</v>
      </c>
      <c r="D229" s="191" t="s">
        <v>2817</v>
      </c>
      <c r="E229" s="191" t="s">
        <v>2955</v>
      </c>
      <c r="F229" s="194" t="s">
        <v>5700</v>
      </c>
    </row>
    <row r="230" spans="1:6" x14ac:dyDescent="0.25">
      <c r="A230" s="272"/>
      <c r="B230" s="191" t="s">
        <v>5699</v>
      </c>
      <c r="C230" s="159" t="s">
        <v>2954</v>
      </c>
      <c r="D230" s="191" t="s">
        <v>2817</v>
      </c>
      <c r="E230" s="191" t="s">
        <v>2955</v>
      </c>
      <c r="F230" s="194" t="s">
        <v>5701</v>
      </c>
    </row>
    <row r="231" spans="1:6" x14ac:dyDescent="0.25">
      <c r="A231" s="272"/>
      <c r="B231" s="191" t="s">
        <v>550</v>
      </c>
      <c r="C231" s="159" t="s">
        <v>3251</v>
      </c>
      <c r="D231" s="191" t="s">
        <v>2817</v>
      </c>
      <c r="E231" s="191" t="s">
        <v>2937</v>
      </c>
      <c r="F231" s="194" t="s">
        <v>5702</v>
      </c>
    </row>
    <row r="232" spans="1:6" x14ac:dyDescent="0.25">
      <c r="A232" s="272"/>
      <c r="B232" s="191" t="s">
        <v>1491</v>
      </c>
      <c r="C232" s="159" t="s">
        <v>4280</v>
      </c>
      <c r="D232" s="191" t="s">
        <v>2817</v>
      </c>
      <c r="E232" s="191" t="s">
        <v>4281</v>
      </c>
      <c r="F232" s="194" t="s">
        <v>5703</v>
      </c>
    </row>
    <row r="233" spans="1:6" x14ac:dyDescent="0.25">
      <c r="A233" s="272"/>
      <c r="B233" s="191" t="s">
        <v>5704</v>
      </c>
      <c r="C233" s="159" t="s">
        <v>3598</v>
      </c>
      <c r="D233" s="191" t="s">
        <v>2817</v>
      </c>
      <c r="E233" s="191" t="s">
        <v>3599</v>
      </c>
      <c r="F233" s="194" t="s">
        <v>5705</v>
      </c>
    </row>
    <row r="234" spans="1:6" x14ac:dyDescent="0.25">
      <c r="A234" s="272"/>
      <c r="B234" s="191" t="s">
        <v>5706</v>
      </c>
      <c r="C234" s="159" t="s">
        <v>4031</v>
      </c>
      <c r="D234" s="191" t="s">
        <v>2817</v>
      </c>
      <c r="E234" s="191" t="s">
        <v>4032</v>
      </c>
      <c r="F234" s="194" t="s">
        <v>5707</v>
      </c>
    </row>
    <row r="235" spans="1:6" x14ac:dyDescent="0.25">
      <c r="A235" s="272"/>
      <c r="B235" s="191" t="s">
        <v>5708</v>
      </c>
      <c r="C235" s="159" t="s">
        <v>4163</v>
      </c>
      <c r="D235" s="191" t="s">
        <v>2817</v>
      </c>
      <c r="E235" s="191" t="s">
        <v>4164</v>
      </c>
      <c r="F235" s="194" t="s">
        <v>5709</v>
      </c>
    </row>
    <row r="236" spans="1:6" x14ac:dyDescent="0.25">
      <c r="A236" s="272"/>
      <c r="B236" s="191" t="s">
        <v>5710</v>
      </c>
      <c r="C236" s="159" t="s">
        <v>3188</v>
      </c>
      <c r="D236" s="191" t="s">
        <v>2817</v>
      </c>
      <c r="E236" s="191" t="s">
        <v>3189</v>
      </c>
      <c r="F236" s="194" t="s">
        <v>5711</v>
      </c>
    </row>
    <row r="237" spans="1:6" x14ac:dyDescent="0.25">
      <c r="A237" s="272"/>
      <c r="B237" s="191" t="s">
        <v>75</v>
      </c>
      <c r="C237" s="159" t="s">
        <v>2816</v>
      </c>
      <c r="D237" s="191" t="s">
        <v>2817</v>
      </c>
      <c r="E237" s="191" t="s">
        <v>2818</v>
      </c>
      <c r="F237" s="194" t="s">
        <v>5712</v>
      </c>
    </row>
    <row r="238" spans="1:6" x14ac:dyDescent="0.25">
      <c r="A238" s="272"/>
      <c r="B238" s="191" t="s">
        <v>966</v>
      </c>
      <c r="C238" s="159" t="s">
        <v>4450</v>
      </c>
      <c r="D238" s="191" t="s">
        <v>2817</v>
      </c>
      <c r="E238" s="191" t="s">
        <v>2945</v>
      </c>
      <c r="F238" s="194" t="s">
        <v>5713</v>
      </c>
    </row>
    <row r="239" spans="1:6" x14ac:dyDescent="0.25">
      <c r="A239" s="272"/>
      <c r="B239" s="191" t="s">
        <v>744</v>
      </c>
      <c r="C239" s="159" t="s">
        <v>3379</v>
      </c>
      <c r="D239" s="191" t="s">
        <v>2817</v>
      </c>
      <c r="E239" s="191" t="s">
        <v>3380</v>
      </c>
      <c r="F239" s="194" t="s">
        <v>5714</v>
      </c>
    </row>
    <row r="240" spans="1:6" x14ac:dyDescent="0.25">
      <c r="A240" s="272"/>
      <c r="B240" s="191" t="s">
        <v>744</v>
      </c>
      <c r="C240" s="159" t="s">
        <v>3379</v>
      </c>
      <c r="D240" s="191" t="s">
        <v>2817</v>
      </c>
      <c r="E240" s="191" t="s">
        <v>3380</v>
      </c>
      <c r="F240" s="194" t="s">
        <v>5715</v>
      </c>
    </row>
    <row r="241" spans="1:9" x14ac:dyDescent="0.25">
      <c r="A241" s="272"/>
      <c r="B241" s="191" t="s">
        <v>744</v>
      </c>
      <c r="C241" s="159" t="s">
        <v>3379</v>
      </c>
      <c r="D241" s="191" t="s">
        <v>2817</v>
      </c>
      <c r="E241" s="191" t="s">
        <v>3380</v>
      </c>
      <c r="F241" s="194" t="s">
        <v>5716</v>
      </c>
    </row>
    <row r="242" spans="1:9" x14ac:dyDescent="0.25">
      <c r="A242" s="272"/>
      <c r="B242" s="191" t="s">
        <v>744</v>
      </c>
      <c r="C242" s="159" t="s">
        <v>3379</v>
      </c>
      <c r="D242" s="191" t="s">
        <v>2817</v>
      </c>
      <c r="E242" s="191" t="s">
        <v>3380</v>
      </c>
      <c r="F242" s="194" t="s">
        <v>5717</v>
      </c>
    </row>
    <row r="243" spans="1:9" x14ac:dyDescent="0.25">
      <c r="A243" s="272"/>
      <c r="B243" s="191" t="s">
        <v>272</v>
      </c>
      <c r="C243" s="159" t="s">
        <v>3043</v>
      </c>
      <c r="D243" s="191" t="s">
        <v>2817</v>
      </c>
      <c r="E243" s="191" t="s">
        <v>3044</v>
      </c>
      <c r="F243" s="194" t="s">
        <v>5718</v>
      </c>
    </row>
    <row r="244" spans="1:9" x14ac:dyDescent="0.25">
      <c r="A244" s="272"/>
      <c r="B244" s="191" t="s">
        <v>5344</v>
      </c>
      <c r="C244" s="159" t="s">
        <v>3776</v>
      </c>
      <c r="D244" s="191" t="s">
        <v>2817</v>
      </c>
      <c r="E244" s="191" t="s">
        <v>3777</v>
      </c>
      <c r="F244" s="194" t="s">
        <v>5719</v>
      </c>
    </row>
    <row r="245" spans="1:9" x14ac:dyDescent="0.25">
      <c r="A245" s="272"/>
      <c r="B245" s="191" t="s">
        <v>203</v>
      </c>
      <c r="C245" s="159" t="s">
        <v>2956</v>
      </c>
      <c r="D245" s="191" t="s">
        <v>2817</v>
      </c>
      <c r="E245" s="191" t="s">
        <v>2957</v>
      </c>
      <c r="F245" s="194" t="s">
        <v>5720</v>
      </c>
      <c r="I245" s="78"/>
    </row>
    <row r="246" spans="1:9" x14ac:dyDescent="0.25">
      <c r="A246" s="272"/>
      <c r="B246" s="191" t="s">
        <v>203</v>
      </c>
      <c r="C246" s="159" t="s">
        <v>2956</v>
      </c>
      <c r="D246" s="191" t="s">
        <v>2817</v>
      </c>
      <c r="E246" s="191" t="s">
        <v>2957</v>
      </c>
      <c r="F246" s="194" t="s">
        <v>5721</v>
      </c>
      <c r="I246" s="78"/>
    </row>
    <row r="247" spans="1:9" x14ac:dyDescent="0.25">
      <c r="A247" s="272"/>
      <c r="B247" s="191" t="s">
        <v>5722</v>
      </c>
      <c r="C247" s="159" t="s">
        <v>4282</v>
      </c>
      <c r="D247" s="191" t="s">
        <v>2817</v>
      </c>
      <c r="E247" s="191" t="s">
        <v>4283</v>
      </c>
      <c r="F247" s="194" t="s">
        <v>5723</v>
      </c>
    </row>
    <row r="248" spans="1:9" x14ac:dyDescent="0.25">
      <c r="A248" s="272"/>
      <c r="B248" s="191" t="s">
        <v>1390</v>
      </c>
      <c r="C248" s="159" t="s">
        <v>4150</v>
      </c>
      <c r="D248" s="191" t="s">
        <v>2817</v>
      </c>
      <c r="E248" s="191" t="s">
        <v>4151</v>
      </c>
      <c r="F248" s="194" t="s">
        <v>5724</v>
      </c>
    </row>
    <row r="249" spans="1:9" x14ac:dyDescent="0.25">
      <c r="A249" s="272"/>
      <c r="B249" s="191" t="s">
        <v>873</v>
      </c>
      <c r="C249" s="159" t="s">
        <v>2819</v>
      </c>
      <c r="D249" s="191" t="s">
        <v>2817</v>
      </c>
      <c r="E249" s="191" t="s">
        <v>2820</v>
      </c>
      <c r="F249" s="194" t="s">
        <v>5725</v>
      </c>
    </row>
    <row r="250" spans="1:9" x14ac:dyDescent="0.25">
      <c r="A250" s="272"/>
      <c r="B250" s="191" t="s">
        <v>5726</v>
      </c>
      <c r="C250" s="159" t="s">
        <v>3279</v>
      </c>
      <c r="D250" s="191" t="s">
        <v>2817</v>
      </c>
      <c r="E250" s="191" t="s">
        <v>3280</v>
      </c>
      <c r="F250" s="194" t="s">
        <v>5727</v>
      </c>
    </row>
    <row r="251" spans="1:9" x14ac:dyDescent="0.25">
      <c r="A251" s="272"/>
      <c r="B251" s="191" t="s">
        <v>5728</v>
      </c>
      <c r="C251" s="159" t="s">
        <v>4035</v>
      </c>
      <c r="D251" s="191" t="s">
        <v>2817</v>
      </c>
      <c r="E251" s="191" t="s">
        <v>4036</v>
      </c>
      <c r="F251" s="194" t="s">
        <v>5729</v>
      </c>
      <c r="I251" s="78"/>
    </row>
    <row r="252" spans="1:9" x14ac:dyDescent="0.25">
      <c r="A252" s="272"/>
      <c r="B252" s="191" t="s">
        <v>5730</v>
      </c>
      <c r="C252" s="159" t="s">
        <v>3453</v>
      </c>
      <c r="D252" s="191" t="s">
        <v>2817</v>
      </c>
      <c r="E252" s="191" t="s">
        <v>3454</v>
      </c>
      <c r="F252" s="194" t="s">
        <v>5731</v>
      </c>
    </row>
    <row r="253" spans="1:9" x14ac:dyDescent="0.25">
      <c r="A253" s="272"/>
      <c r="B253" s="191" t="s">
        <v>439</v>
      </c>
      <c r="C253" s="159" t="s">
        <v>4157</v>
      </c>
      <c r="D253" s="191" t="s">
        <v>2817</v>
      </c>
      <c r="E253" s="191" t="s">
        <v>3157</v>
      </c>
      <c r="F253" s="194" t="s">
        <v>5732</v>
      </c>
    </row>
    <row r="254" spans="1:9" x14ac:dyDescent="0.25">
      <c r="A254" s="272"/>
      <c r="B254" s="191" t="s">
        <v>5733</v>
      </c>
      <c r="C254" s="159" t="s">
        <v>4519</v>
      </c>
      <c r="D254" s="191" t="s">
        <v>2817</v>
      </c>
      <c r="E254" s="191" t="s">
        <v>4520</v>
      </c>
      <c r="F254" s="194" t="s">
        <v>5734</v>
      </c>
    </row>
    <row r="255" spans="1:9" x14ac:dyDescent="0.25">
      <c r="A255" s="272"/>
      <c r="B255" s="191" t="s">
        <v>5735</v>
      </c>
      <c r="C255" s="159" t="s">
        <v>4185</v>
      </c>
      <c r="D255" s="191" t="s">
        <v>2817</v>
      </c>
      <c r="E255" s="191" t="s">
        <v>4186</v>
      </c>
      <c r="F255" s="194" t="s">
        <v>5736</v>
      </c>
    </row>
    <row r="256" spans="1:9" x14ac:dyDescent="0.25">
      <c r="A256" s="272"/>
      <c r="B256" s="191" t="s">
        <v>5737</v>
      </c>
      <c r="C256" s="159" t="s">
        <v>4143</v>
      </c>
      <c r="D256" s="191" t="s">
        <v>2817</v>
      </c>
      <c r="E256" s="191" t="s">
        <v>4144</v>
      </c>
      <c r="F256" s="194" t="s">
        <v>5738</v>
      </c>
    </row>
    <row r="257" spans="1:6" x14ac:dyDescent="0.25">
      <c r="A257" s="272"/>
      <c r="B257" s="191" t="s">
        <v>5739</v>
      </c>
      <c r="C257" s="159" t="s">
        <v>4533</v>
      </c>
      <c r="D257" s="191" t="s">
        <v>2822</v>
      </c>
      <c r="E257" s="191" t="s">
        <v>4534</v>
      </c>
      <c r="F257" s="194" t="s">
        <v>5740</v>
      </c>
    </row>
    <row r="258" spans="1:6" x14ac:dyDescent="0.25">
      <c r="A258" s="272"/>
      <c r="B258" s="191" t="s">
        <v>5739</v>
      </c>
      <c r="C258" s="159" t="s">
        <v>4533</v>
      </c>
      <c r="D258" s="191" t="s">
        <v>2822</v>
      </c>
      <c r="E258" s="191" t="s">
        <v>4534</v>
      </c>
      <c r="F258" s="194" t="s">
        <v>3643</v>
      </c>
    </row>
    <row r="259" spans="1:6" x14ac:dyDescent="0.25">
      <c r="A259" s="272"/>
      <c r="B259" s="191" t="s">
        <v>5741</v>
      </c>
      <c r="C259" s="159" t="s">
        <v>2821</v>
      </c>
      <c r="D259" s="191" t="s">
        <v>2822</v>
      </c>
      <c r="E259" s="191" t="s">
        <v>2823</v>
      </c>
      <c r="F259" s="194" t="s">
        <v>5742</v>
      </c>
    </row>
    <row r="260" spans="1:6" x14ac:dyDescent="0.25">
      <c r="A260" s="272"/>
      <c r="B260" s="191" t="s">
        <v>5743</v>
      </c>
      <c r="C260" s="159" t="s">
        <v>4776</v>
      </c>
      <c r="D260" s="191" t="s">
        <v>2822</v>
      </c>
      <c r="E260" s="191" t="s">
        <v>4777</v>
      </c>
      <c r="F260" s="194" t="s">
        <v>5744</v>
      </c>
    </row>
    <row r="261" spans="1:6" x14ac:dyDescent="0.25">
      <c r="A261" s="272"/>
      <c r="B261" s="191" t="s">
        <v>5743</v>
      </c>
      <c r="C261" s="159" t="s">
        <v>4776</v>
      </c>
      <c r="D261" s="191" t="s">
        <v>2822</v>
      </c>
      <c r="E261" s="191" t="s">
        <v>4777</v>
      </c>
      <c r="F261" s="194" t="s">
        <v>5745</v>
      </c>
    </row>
    <row r="262" spans="1:6" x14ac:dyDescent="0.25">
      <c r="A262" s="272"/>
      <c r="B262" s="191" t="s">
        <v>208</v>
      </c>
      <c r="C262" s="159" t="s">
        <v>4768</v>
      </c>
      <c r="D262" s="191" t="s">
        <v>2822</v>
      </c>
      <c r="E262" s="191" t="s">
        <v>4769</v>
      </c>
      <c r="F262" s="194" t="s">
        <v>5746</v>
      </c>
    </row>
    <row r="263" spans="1:6" x14ac:dyDescent="0.25">
      <c r="A263" s="272"/>
      <c r="B263" s="191" t="s">
        <v>80</v>
      </c>
      <c r="C263" s="159" t="s">
        <v>4740</v>
      </c>
      <c r="D263" s="191" t="s">
        <v>2822</v>
      </c>
      <c r="E263" s="191" t="s">
        <v>4741</v>
      </c>
      <c r="F263" s="194" t="s">
        <v>5747</v>
      </c>
    </row>
    <row r="264" spans="1:6" x14ac:dyDescent="0.25">
      <c r="A264" s="272"/>
      <c r="B264" s="191" t="s">
        <v>82</v>
      </c>
      <c r="C264" s="159" t="s">
        <v>2824</v>
      </c>
      <c r="D264" s="191" t="s">
        <v>2822</v>
      </c>
      <c r="E264" s="191" t="s">
        <v>2825</v>
      </c>
      <c r="F264" s="194" t="s">
        <v>5748</v>
      </c>
    </row>
    <row r="265" spans="1:6" x14ac:dyDescent="0.25">
      <c r="A265" s="272"/>
      <c r="B265" s="191" t="s">
        <v>732</v>
      </c>
      <c r="C265" s="159" t="s">
        <v>3367</v>
      </c>
      <c r="D265" s="191" t="s">
        <v>2822</v>
      </c>
      <c r="E265" s="191" t="s">
        <v>3368</v>
      </c>
      <c r="F265" s="194" t="s">
        <v>5749</v>
      </c>
    </row>
    <row r="266" spans="1:6" x14ac:dyDescent="0.25">
      <c r="A266" s="272"/>
      <c r="B266" s="191" t="s">
        <v>5750</v>
      </c>
      <c r="C266" s="159" t="s">
        <v>4772</v>
      </c>
      <c r="D266" s="191" t="s">
        <v>2822</v>
      </c>
      <c r="E266" s="191" t="s">
        <v>4773</v>
      </c>
      <c r="F266" s="194" t="s">
        <v>5412</v>
      </c>
    </row>
    <row r="267" spans="1:6" x14ac:dyDescent="0.25">
      <c r="A267" s="272"/>
      <c r="B267" s="191" t="s">
        <v>405</v>
      </c>
      <c r="C267" s="159" t="s">
        <v>4778</v>
      </c>
      <c r="D267" s="191" t="s">
        <v>2822</v>
      </c>
      <c r="E267" s="191" t="s">
        <v>4779</v>
      </c>
      <c r="F267" s="194" t="s">
        <v>5751</v>
      </c>
    </row>
    <row r="268" spans="1:6" x14ac:dyDescent="0.25">
      <c r="A268" s="272"/>
      <c r="B268" s="191" t="s">
        <v>805</v>
      </c>
      <c r="C268" s="159" t="s">
        <v>4810</v>
      </c>
      <c r="D268" s="191" t="s">
        <v>2822</v>
      </c>
      <c r="E268" s="191" t="s">
        <v>4811</v>
      </c>
      <c r="F268" s="194" t="s">
        <v>5752</v>
      </c>
    </row>
    <row r="269" spans="1:6" x14ac:dyDescent="0.25">
      <c r="A269" s="272"/>
      <c r="B269" s="191" t="s">
        <v>5753</v>
      </c>
      <c r="C269" s="159" t="s">
        <v>4869</v>
      </c>
      <c r="D269" s="191" t="s">
        <v>2822</v>
      </c>
      <c r="E269" s="191" t="s">
        <v>4870</v>
      </c>
      <c r="F269" s="194" t="s">
        <v>5754</v>
      </c>
    </row>
    <row r="270" spans="1:6" x14ac:dyDescent="0.25">
      <c r="A270" s="272"/>
      <c r="B270" s="191" t="s">
        <v>2467</v>
      </c>
      <c r="C270" s="159" t="s">
        <v>4873</v>
      </c>
      <c r="D270" s="191" t="s">
        <v>2822</v>
      </c>
      <c r="E270" s="191" t="s">
        <v>4874</v>
      </c>
      <c r="F270" s="194" t="s">
        <v>5755</v>
      </c>
    </row>
    <row r="271" spans="1:6" x14ac:dyDescent="0.25">
      <c r="A271" s="272"/>
      <c r="B271" s="191" t="s">
        <v>2467</v>
      </c>
      <c r="C271" s="159" t="s">
        <v>4873</v>
      </c>
      <c r="D271" s="191" t="s">
        <v>2822</v>
      </c>
      <c r="E271" s="191" t="s">
        <v>4874</v>
      </c>
      <c r="F271" s="194" t="s">
        <v>5744</v>
      </c>
    </row>
    <row r="272" spans="1:6" x14ac:dyDescent="0.25">
      <c r="A272" s="272"/>
      <c r="B272" s="191" t="s">
        <v>5153</v>
      </c>
      <c r="C272" s="159" t="s">
        <v>4744</v>
      </c>
      <c r="D272" s="191" t="s">
        <v>2822</v>
      </c>
      <c r="E272" s="191" t="s">
        <v>4593</v>
      </c>
      <c r="F272" s="194" t="s">
        <v>5756</v>
      </c>
    </row>
    <row r="273" spans="1:9" x14ac:dyDescent="0.25">
      <c r="A273" s="272"/>
      <c r="B273" s="191" t="s">
        <v>5757</v>
      </c>
      <c r="C273" s="159" t="s">
        <v>3074</v>
      </c>
      <c r="D273" s="191" t="s">
        <v>2822</v>
      </c>
      <c r="E273" s="191" t="s">
        <v>4918</v>
      </c>
      <c r="F273" s="194" t="s">
        <v>5758</v>
      </c>
      <c r="I273" s="78"/>
    </row>
    <row r="274" spans="1:9" x14ac:dyDescent="0.25">
      <c r="A274" s="272"/>
      <c r="B274" s="191" t="s">
        <v>5759</v>
      </c>
      <c r="C274" s="159" t="s">
        <v>4742</v>
      </c>
      <c r="D274" s="191" t="s">
        <v>2822</v>
      </c>
      <c r="E274" s="191" t="s">
        <v>4743</v>
      </c>
      <c r="F274" s="194" t="s">
        <v>5760</v>
      </c>
    </row>
    <row r="275" spans="1:9" x14ac:dyDescent="0.25">
      <c r="A275" s="272"/>
      <c r="B275" s="191" t="s">
        <v>997</v>
      </c>
      <c r="C275" s="159" t="s">
        <v>4822</v>
      </c>
      <c r="D275" s="191" t="s">
        <v>2822</v>
      </c>
      <c r="E275" s="191" t="s">
        <v>4823</v>
      </c>
      <c r="F275" s="194" t="s">
        <v>5500</v>
      </c>
    </row>
    <row r="276" spans="1:9" x14ac:dyDescent="0.25">
      <c r="A276" s="272"/>
      <c r="B276" s="191" t="s">
        <v>5761</v>
      </c>
      <c r="C276" s="159" t="s">
        <v>4814</v>
      </c>
      <c r="D276" s="191" t="s">
        <v>2822</v>
      </c>
      <c r="E276" s="191" t="s">
        <v>4815</v>
      </c>
      <c r="F276" s="194" t="s">
        <v>5762</v>
      </c>
    </row>
    <row r="277" spans="1:9" x14ac:dyDescent="0.25">
      <c r="A277" s="272"/>
      <c r="B277" s="191" t="s">
        <v>5761</v>
      </c>
      <c r="C277" s="159" t="s">
        <v>4814</v>
      </c>
      <c r="D277" s="191" t="s">
        <v>2822</v>
      </c>
      <c r="E277" s="191" t="s">
        <v>4815</v>
      </c>
      <c r="F277" s="194" t="s">
        <v>5762</v>
      </c>
    </row>
    <row r="278" spans="1:9" x14ac:dyDescent="0.25">
      <c r="A278" s="272"/>
      <c r="B278" s="191" t="s">
        <v>5763</v>
      </c>
      <c r="C278" s="159" t="s">
        <v>3539</v>
      </c>
      <c r="D278" s="191" t="s">
        <v>2822</v>
      </c>
      <c r="E278" s="191" t="s">
        <v>3540</v>
      </c>
      <c r="F278" s="194" t="s">
        <v>5764</v>
      </c>
    </row>
    <row r="279" spans="1:9" x14ac:dyDescent="0.25">
      <c r="A279" s="272"/>
      <c r="B279" s="191" t="s">
        <v>5765</v>
      </c>
      <c r="C279" s="159" t="s">
        <v>4774</v>
      </c>
      <c r="D279" s="191" t="s">
        <v>2822</v>
      </c>
      <c r="E279" s="191" t="s">
        <v>4775</v>
      </c>
      <c r="F279" s="194" t="s">
        <v>5766</v>
      </c>
    </row>
    <row r="280" spans="1:9" x14ac:dyDescent="0.25">
      <c r="A280" s="272"/>
      <c r="B280" s="191" t="s">
        <v>345</v>
      </c>
      <c r="C280" s="159" t="s">
        <v>3114</v>
      </c>
      <c r="D280" s="191" t="s">
        <v>2822</v>
      </c>
      <c r="E280" s="191" t="s">
        <v>3115</v>
      </c>
      <c r="F280" s="194" t="s">
        <v>5767</v>
      </c>
    </row>
    <row r="281" spans="1:9" x14ac:dyDescent="0.25">
      <c r="A281" s="272"/>
      <c r="B281" s="191" t="s">
        <v>5768</v>
      </c>
      <c r="C281" s="159" t="s">
        <v>4841</v>
      </c>
      <c r="D281" s="191" t="s">
        <v>2822</v>
      </c>
      <c r="E281" s="191" t="s">
        <v>4842</v>
      </c>
      <c r="F281" s="194" t="s">
        <v>5769</v>
      </c>
    </row>
    <row r="282" spans="1:9" x14ac:dyDescent="0.25">
      <c r="A282" s="272"/>
      <c r="B282" s="191" t="s">
        <v>5768</v>
      </c>
      <c r="C282" s="159" t="s">
        <v>4841</v>
      </c>
      <c r="D282" s="191" t="s">
        <v>2822</v>
      </c>
      <c r="E282" s="191" t="s">
        <v>4842</v>
      </c>
      <c r="F282" s="194" t="s">
        <v>5769</v>
      </c>
    </row>
    <row r="283" spans="1:9" x14ac:dyDescent="0.25">
      <c r="A283" s="272"/>
      <c r="B283" s="191" t="s">
        <v>5770</v>
      </c>
      <c r="C283" s="159" t="s">
        <v>4663</v>
      </c>
      <c r="D283" s="191" t="s">
        <v>2822</v>
      </c>
      <c r="E283" s="191" t="s">
        <v>4664</v>
      </c>
      <c r="F283" s="194" t="s">
        <v>5771</v>
      </c>
    </row>
    <row r="284" spans="1:9" x14ac:dyDescent="0.25">
      <c r="A284" s="272"/>
      <c r="B284" s="191" t="s">
        <v>5770</v>
      </c>
      <c r="C284" s="159" t="s">
        <v>4663</v>
      </c>
      <c r="D284" s="191" t="s">
        <v>2822</v>
      </c>
      <c r="E284" s="191" t="s">
        <v>4664</v>
      </c>
      <c r="F284" s="194" t="s">
        <v>5772</v>
      </c>
    </row>
    <row r="285" spans="1:9" x14ac:dyDescent="0.25">
      <c r="A285" s="272"/>
      <c r="B285" s="191" t="s">
        <v>1056</v>
      </c>
      <c r="C285" s="159" t="s">
        <v>3703</v>
      </c>
      <c r="D285" s="191" t="s">
        <v>3108</v>
      </c>
      <c r="E285" s="191" t="s">
        <v>3704</v>
      </c>
      <c r="F285" s="194" t="s">
        <v>5773</v>
      </c>
    </row>
    <row r="286" spans="1:9" x14ac:dyDescent="0.25">
      <c r="A286" s="272"/>
      <c r="B286" s="191" t="s">
        <v>5774</v>
      </c>
      <c r="C286" s="159" t="s">
        <v>3746</v>
      </c>
      <c r="D286" s="191" t="s">
        <v>3108</v>
      </c>
      <c r="E286" s="191" t="s">
        <v>3747</v>
      </c>
      <c r="F286" s="194" t="s">
        <v>5775</v>
      </c>
    </row>
    <row r="287" spans="1:9" x14ac:dyDescent="0.25">
      <c r="A287" s="272"/>
      <c r="B287" s="191" t="s">
        <v>5776</v>
      </c>
      <c r="C287" s="159" t="s">
        <v>4009</v>
      </c>
      <c r="D287" s="191" t="s">
        <v>3108</v>
      </c>
      <c r="E287" s="191" t="s">
        <v>4010</v>
      </c>
      <c r="F287" s="194" t="s">
        <v>5777</v>
      </c>
    </row>
    <row r="288" spans="1:9" x14ac:dyDescent="0.25">
      <c r="A288" s="272"/>
      <c r="B288" s="191" t="s">
        <v>5778</v>
      </c>
      <c r="C288" s="159" t="s">
        <v>4147</v>
      </c>
      <c r="D288" s="191" t="s">
        <v>3108</v>
      </c>
      <c r="E288" s="191" t="s">
        <v>4148</v>
      </c>
      <c r="F288" s="194" t="s">
        <v>5779</v>
      </c>
    </row>
    <row r="289" spans="1:6" x14ac:dyDescent="0.25">
      <c r="A289" s="272"/>
      <c r="B289" s="191" t="s">
        <v>5132</v>
      </c>
      <c r="C289" s="159" t="s">
        <v>4145</v>
      </c>
      <c r="D289" s="191" t="s">
        <v>3108</v>
      </c>
      <c r="E289" s="191" t="s">
        <v>4146</v>
      </c>
      <c r="F289" s="194" t="s">
        <v>5780</v>
      </c>
    </row>
    <row r="290" spans="1:6" x14ac:dyDescent="0.25">
      <c r="A290" s="272"/>
      <c r="B290" s="191" t="s">
        <v>865</v>
      </c>
      <c r="C290" s="159" t="s">
        <v>3427</v>
      </c>
      <c r="D290" s="191" t="s">
        <v>3108</v>
      </c>
      <c r="E290" s="191" t="s">
        <v>3428</v>
      </c>
      <c r="F290" s="194" t="s">
        <v>5781</v>
      </c>
    </row>
    <row r="291" spans="1:6" x14ac:dyDescent="0.25">
      <c r="A291" s="272"/>
      <c r="B291" s="191" t="s">
        <v>865</v>
      </c>
      <c r="C291" s="159" t="s">
        <v>3427</v>
      </c>
      <c r="D291" s="191" t="s">
        <v>3108</v>
      </c>
      <c r="E291" s="191" t="s">
        <v>3428</v>
      </c>
      <c r="F291" s="194" t="s">
        <v>5782</v>
      </c>
    </row>
    <row r="292" spans="1:6" x14ac:dyDescent="0.25">
      <c r="A292" s="272"/>
      <c r="B292" s="191" t="s">
        <v>865</v>
      </c>
      <c r="C292" s="159" t="s">
        <v>3427</v>
      </c>
      <c r="D292" s="191" t="s">
        <v>3108</v>
      </c>
      <c r="E292" s="191" t="s">
        <v>3428</v>
      </c>
      <c r="F292" s="194" t="s">
        <v>5783</v>
      </c>
    </row>
    <row r="293" spans="1:6" x14ac:dyDescent="0.25">
      <c r="A293" s="272"/>
      <c r="B293" s="191" t="s">
        <v>865</v>
      </c>
      <c r="C293" s="159" t="s">
        <v>3427</v>
      </c>
      <c r="D293" s="191" t="s">
        <v>3108</v>
      </c>
      <c r="E293" s="191" t="s">
        <v>3428</v>
      </c>
      <c r="F293" s="194" t="s">
        <v>5784</v>
      </c>
    </row>
    <row r="294" spans="1:6" x14ac:dyDescent="0.25">
      <c r="A294" s="272"/>
      <c r="B294" s="191" t="s">
        <v>5785</v>
      </c>
      <c r="C294" s="159" t="s">
        <v>4671</v>
      </c>
      <c r="D294" s="191" t="s">
        <v>3332</v>
      </c>
      <c r="E294" s="191" t="s">
        <v>3158</v>
      </c>
      <c r="F294" s="194" t="s">
        <v>5786</v>
      </c>
    </row>
    <row r="295" spans="1:6" x14ac:dyDescent="0.25">
      <c r="A295" s="272"/>
      <c r="B295" s="191" t="s">
        <v>650</v>
      </c>
      <c r="C295" s="159" t="s">
        <v>3331</v>
      </c>
      <c r="D295" s="191" t="s">
        <v>3332</v>
      </c>
      <c r="E295" s="191" t="s">
        <v>3333</v>
      </c>
      <c r="F295" s="194" t="s">
        <v>5787</v>
      </c>
    </row>
    <row r="296" spans="1:6" x14ac:dyDescent="0.25">
      <c r="A296" s="272"/>
      <c r="B296" s="191" t="s">
        <v>1496</v>
      </c>
      <c r="C296" s="159" t="s">
        <v>4893</v>
      </c>
      <c r="D296" s="191" t="s">
        <v>3332</v>
      </c>
      <c r="E296" s="191" t="s">
        <v>3665</v>
      </c>
      <c r="F296" s="194" t="s">
        <v>5788</v>
      </c>
    </row>
    <row r="297" spans="1:6" x14ac:dyDescent="0.25">
      <c r="A297" s="272"/>
      <c r="B297" s="191" t="s">
        <v>857</v>
      </c>
      <c r="C297" s="159" t="s">
        <v>4675</v>
      </c>
      <c r="D297" s="191" t="s">
        <v>3332</v>
      </c>
      <c r="E297" s="191" t="s">
        <v>4676</v>
      </c>
      <c r="F297" s="194" t="s">
        <v>5789</v>
      </c>
    </row>
    <row r="298" spans="1:6" x14ac:dyDescent="0.25">
      <c r="A298" s="272"/>
      <c r="B298" s="191" t="s">
        <v>857</v>
      </c>
      <c r="C298" s="159" t="s">
        <v>4675</v>
      </c>
      <c r="D298" s="191" t="s">
        <v>3332</v>
      </c>
      <c r="E298" s="191" t="s">
        <v>4676</v>
      </c>
      <c r="F298" s="194" t="s">
        <v>5790</v>
      </c>
    </row>
    <row r="299" spans="1:6" x14ac:dyDescent="0.25">
      <c r="A299" s="272"/>
      <c r="B299" s="191" t="s">
        <v>5791</v>
      </c>
      <c r="C299" s="159" t="s">
        <v>4894</v>
      </c>
      <c r="D299" s="191" t="s">
        <v>3332</v>
      </c>
      <c r="E299" s="191" t="s">
        <v>4895</v>
      </c>
      <c r="F299" s="194" t="s">
        <v>5792</v>
      </c>
    </row>
    <row r="300" spans="1:6" x14ac:dyDescent="0.25">
      <c r="A300" s="272"/>
      <c r="B300" s="191" t="s">
        <v>5793</v>
      </c>
      <c r="C300" s="159" t="s">
        <v>4444</v>
      </c>
      <c r="D300" s="191" t="s">
        <v>3332</v>
      </c>
      <c r="E300" s="191" t="s">
        <v>4445</v>
      </c>
      <c r="F300" s="194" t="s">
        <v>5794</v>
      </c>
    </row>
    <row r="301" spans="1:6" x14ac:dyDescent="0.25">
      <c r="A301" s="272"/>
      <c r="B301" s="191" t="s">
        <v>5795</v>
      </c>
      <c r="C301" s="159" t="s">
        <v>4854</v>
      </c>
      <c r="D301" s="191" t="s">
        <v>3332</v>
      </c>
      <c r="E301" s="191" t="s">
        <v>4855</v>
      </c>
      <c r="F301" s="194" t="s">
        <v>5796</v>
      </c>
    </row>
    <row r="302" spans="1:6" x14ac:dyDescent="0.25">
      <c r="A302" s="272"/>
      <c r="B302" s="191" t="s">
        <v>1496</v>
      </c>
      <c r="C302" s="159" t="s">
        <v>4446</v>
      </c>
      <c r="D302" s="191" t="s">
        <v>3332</v>
      </c>
      <c r="E302" s="191" t="s">
        <v>4447</v>
      </c>
      <c r="F302" s="194" t="s">
        <v>5797</v>
      </c>
    </row>
    <row r="303" spans="1:6" x14ac:dyDescent="0.25">
      <c r="A303" s="272"/>
      <c r="B303" s="191" t="s">
        <v>5798</v>
      </c>
      <c r="C303" s="159" t="s">
        <v>4056</v>
      </c>
      <c r="D303" s="191" t="s">
        <v>3332</v>
      </c>
      <c r="E303" s="191" t="s">
        <v>4057</v>
      </c>
      <c r="F303" s="194" t="s">
        <v>5799</v>
      </c>
    </row>
    <row r="304" spans="1:6" x14ac:dyDescent="0.25">
      <c r="A304" s="272"/>
      <c r="B304" s="191" t="s">
        <v>1496</v>
      </c>
      <c r="C304" s="159" t="s">
        <v>4896</v>
      </c>
      <c r="D304" s="191" t="s">
        <v>3332</v>
      </c>
      <c r="E304" s="191" t="s">
        <v>4897</v>
      </c>
      <c r="F304" s="194" t="s">
        <v>5800</v>
      </c>
    </row>
    <row r="305" spans="1:9" x14ac:dyDescent="0.25">
      <c r="A305" s="272"/>
      <c r="B305" s="191" t="s">
        <v>5801</v>
      </c>
      <c r="C305" s="159" t="s">
        <v>4849</v>
      </c>
      <c r="D305" s="191" t="s">
        <v>3332</v>
      </c>
      <c r="E305" s="191" t="s">
        <v>4850</v>
      </c>
      <c r="F305" s="194" t="s">
        <v>5802</v>
      </c>
    </row>
    <row r="306" spans="1:9" x14ac:dyDescent="0.25">
      <c r="A306" s="272"/>
      <c r="B306" s="191" t="s">
        <v>5068</v>
      </c>
      <c r="C306" s="159" t="s">
        <v>4605</v>
      </c>
      <c r="D306" s="191" t="s">
        <v>3332</v>
      </c>
      <c r="E306" s="191" t="s">
        <v>4606</v>
      </c>
      <c r="F306" s="194" t="s">
        <v>5803</v>
      </c>
    </row>
    <row r="307" spans="1:9" x14ac:dyDescent="0.25">
      <c r="A307" s="272"/>
      <c r="B307" s="191" t="s">
        <v>5068</v>
      </c>
      <c r="C307" s="159" t="s">
        <v>4605</v>
      </c>
      <c r="D307" s="191" t="s">
        <v>3332</v>
      </c>
      <c r="E307" s="191" t="s">
        <v>4606</v>
      </c>
      <c r="F307" s="194" t="s">
        <v>5804</v>
      </c>
    </row>
    <row r="308" spans="1:9" x14ac:dyDescent="0.25">
      <c r="A308" s="272"/>
      <c r="B308" s="191" t="s">
        <v>5068</v>
      </c>
      <c r="C308" s="159" t="s">
        <v>4605</v>
      </c>
      <c r="D308" s="191" t="s">
        <v>3332</v>
      </c>
      <c r="E308" s="191" t="s">
        <v>4606</v>
      </c>
      <c r="F308" s="194" t="s">
        <v>5805</v>
      </c>
    </row>
    <row r="309" spans="1:9" x14ac:dyDescent="0.25">
      <c r="A309" s="272"/>
      <c r="B309" s="191" t="s">
        <v>5806</v>
      </c>
      <c r="C309" s="159" t="s">
        <v>4800</v>
      </c>
      <c r="D309" s="191" t="s">
        <v>3332</v>
      </c>
      <c r="E309" s="191" t="s">
        <v>4801</v>
      </c>
      <c r="F309" s="194" t="s">
        <v>5807</v>
      </c>
    </row>
    <row r="310" spans="1:9" x14ac:dyDescent="0.25">
      <c r="A310" s="272"/>
      <c r="B310" s="191" t="s">
        <v>5806</v>
      </c>
      <c r="C310" s="159" t="s">
        <v>4800</v>
      </c>
      <c r="D310" s="191" t="s">
        <v>3332</v>
      </c>
      <c r="E310" s="191" t="s">
        <v>4801</v>
      </c>
      <c r="F310" s="194" t="s">
        <v>5808</v>
      </c>
    </row>
    <row r="311" spans="1:9" x14ac:dyDescent="0.25">
      <c r="A311" s="272"/>
      <c r="B311" s="191" t="s">
        <v>5809</v>
      </c>
      <c r="C311" s="159" t="s">
        <v>4825</v>
      </c>
      <c r="D311" s="191" t="s">
        <v>3332</v>
      </c>
      <c r="E311" s="191" t="s">
        <v>4826</v>
      </c>
      <c r="F311" s="194" t="s">
        <v>5810</v>
      </c>
    </row>
    <row r="312" spans="1:9" x14ac:dyDescent="0.25">
      <c r="A312" s="272"/>
      <c r="B312" s="191" t="s">
        <v>5811</v>
      </c>
      <c r="C312" s="159" t="s">
        <v>4856</v>
      </c>
      <c r="D312" s="191" t="s">
        <v>3332</v>
      </c>
      <c r="E312" s="191" t="s">
        <v>4857</v>
      </c>
      <c r="F312" s="194" t="s">
        <v>5812</v>
      </c>
    </row>
    <row r="313" spans="1:9" x14ac:dyDescent="0.25">
      <c r="A313" s="272"/>
      <c r="B313" s="191" t="s">
        <v>1496</v>
      </c>
      <c r="C313" s="159" t="s">
        <v>4898</v>
      </c>
      <c r="D313" s="191" t="s">
        <v>3332</v>
      </c>
      <c r="E313" s="191" t="s">
        <v>5813</v>
      </c>
      <c r="F313" s="194" t="s">
        <v>5814</v>
      </c>
      <c r="I313" s="78"/>
    </row>
    <row r="314" spans="1:9" x14ac:dyDescent="0.25">
      <c r="A314" s="272"/>
      <c r="B314" s="191" t="s">
        <v>5791</v>
      </c>
      <c r="C314" s="159" t="s">
        <v>4900</v>
      </c>
      <c r="D314" s="191" t="s">
        <v>3332</v>
      </c>
      <c r="E314" s="191" t="s">
        <v>4901</v>
      </c>
      <c r="F314" s="194" t="s">
        <v>5815</v>
      </c>
    </row>
    <row r="315" spans="1:9" x14ac:dyDescent="0.25">
      <c r="A315" s="272"/>
      <c r="B315" s="191" t="s">
        <v>5791</v>
      </c>
      <c r="C315" s="159" t="s">
        <v>4900</v>
      </c>
      <c r="D315" s="191" t="s">
        <v>3332</v>
      </c>
      <c r="E315" s="191" t="s">
        <v>4901</v>
      </c>
      <c r="F315" s="194" t="s">
        <v>5816</v>
      </c>
    </row>
    <row r="316" spans="1:9" x14ac:dyDescent="0.25">
      <c r="A316" s="272"/>
      <c r="B316" s="191" t="s">
        <v>1496</v>
      </c>
      <c r="C316" s="159" t="s">
        <v>4902</v>
      </c>
      <c r="D316" s="191" t="s">
        <v>3332</v>
      </c>
      <c r="E316" s="191" t="s">
        <v>5817</v>
      </c>
      <c r="F316" s="194" t="s">
        <v>5818</v>
      </c>
    </row>
    <row r="317" spans="1:9" x14ac:dyDescent="0.25">
      <c r="A317" s="272"/>
      <c r="B317" s="191" t="s">
        <v>1496</v>
      </c>
      <c r="C317" s="159" t="s">
        <v>4904</v>
      </c>
      <c r="D317" s="191" t="s">
        <v>3332</v>
      </c>
      <c r="E317" s="191" t="s">
        <v>4905</v>
      </c>
      <c r="F317" s="194" t="s">
        <v>5819</v>
      </c>
    </row>
    <row r="318" spans="1:9" x14ac:dyDescent="0.25">
      <c r="A318" s="272"/>
      <c r="B318" s="191" t="s">
        <v>5820</v>
      </c>
      <c r="C318" s="159" t="s">
        <v>4253</v>
      </c>
      <c r="D318" s="191" t="s">
        <v>3332</v>
      </c>
      <c r="E318" s="191" t="s">
        <v>4254</v>
      </c>
      <c r="F318" s="194" t="s">
        <v>5821</v>
      </c>
    </row>
    <row r="319" spans="1:9" x14ac:dyDescent="0.25">
      <c r="A319" s="272"/>
      <c r="B319" s="191" t="s">
        <v>5822</v>
      </c>
      <c r="C319" s="159" t="s">
        <v>5183</v>
      </c>
      <c r="D319" s="191" t="s">
        <v>3332</v>
      </c>
      <c r="E319" s="191" t="s">
        <v>4967</v>
      </c>
      <c r="F319" s="194" t="s">
        <v>5823</v>
      </c>
    </row>
    <row r="320" spans="1:9" x14ac:dyDescent="0.25">
      <c r="A320" s="272"/>
      <c r="B320" s="191" t="s">
        <v>212</v>
      </c>
      <c r="C320" s="159" t="s">
        <v>4442</v>
      </c>
      <c r="D320" s="191" t="s">
        <v>3332</v>
      </c>
      <c r="E320" s="191" t="s">
        <v>4443</v>
      </c>
      <c r="F320" s="194" t="s">
        <v>5824</v>
      </c>
    </row>
    <row r="321" spans="1:6" x14ac:dyDescent="0.25">
      <c r="A321" s="272"/>
      <c r="B321" s="191" t="s">
        <v>5825</v>
      </c>
      <c r="C321" s="159" t="s">
        <v>4807</v>
      </c>
      <c r="D321" s="191" t="s">
        <v>3332</v>
      </c>
      <c r="E321" s="191" t="s">
        <v>4808</v>
      </c>
      <c r="F321" s="194" t="s">
        <v>5826</v>
      </c>
    </row>
    <row r="322" spans="1:6" x14ac:dyDescent="0.25">
      <c r="A322" s="272"/>
      <c r="B322" s="191" t="s">
        <v>1496</v>
      </c>
      <c r="C322" s="159" t="s">
        <v>5150</v>
      </c>
      <c r="D322" s="191" t="s">
        <v>3332</v>
      </c>
      <c r="E322" s="191" t="s">
        <v>4906</v>
      </c>
      <c r="F322" s="194" t="s">
        <v>5827</v>
      </c>
    </row>
    <row r="323" spans="1:6" x14ac:dyDescent="0.25">
      <c r="A323" s="272"/>
      <c r="B323" s="191" t="s">
        <v>5828</v>
      </c>
      <c r="C323" s="159" t="s">
        <v>4889</v>
      </c>
      <c r="D323" s="191" t="s">
        <v>3332</v>
      </c>
      <c r="E323" s="191" t="s">
        <v>4890</v>
      </c>
      <c r="F323" s="194" t="s">
        <v>5829</v>
      </c>
    </row>
    <row r="324" spans="1:6" x14ac:dyDescent="0.25">
      <c r="A324" s="272"/>
      <c r="B324" s="191" t="s">
        <v>2330</v>
      </c>
      <c r="C324" s="159" t="s">
        <v>4863</v>
      </c>
      <c r="D324" s="191" t="s">
        <v>2827</v>
      </c>
      <c r="E324" s="191" t="s">
        <v>4864</v>
      </c>
      <c r="F324" s="194" t="s">
        <v>5830</v>
      </c>
    </row>
    <row r="325" spans="1:6" x14ac:dyDescent="0.25">
      <c r="A325" s="272"/>
      <c r="B325" s="191" t="s">
        <v>2330</v>
      </c>
      <c r="C325" s="159" t="s">
        <v>4863</v>
      </c>
      <c r="D325" s="191" t="s">
        <v>2827</v>
      </c>
      <c r="E325" s="191" t="s">
        <v>4864</v>
      </c>
      <c r="F325" s="194" t="s">
        <v>5831</v>
      </c>
    </row>
    <row r="326" spans="1:6" x14ac:dyDescent="0.25">
      <c r="A326" s="272"/>
      <c r="B326" s="191" t="s">
        <v>1746</v>
      </c>
      <c r="C326" s="159" t="s">
        <v>4284</v>
      </c>
      <c r="D326" s="191" t="s">
        <v>2827</v>
      </c>
      <c r="E326" s="191" t="s">
        <v>4285</v>
      </c>
      <c r="F326" s="194" t="s">
        <v>5832</v>
      </c>
    </row>
    <row r="327" spans="1:6" x14ac:dyDescent="0.25">
      <c r="A327" s="272"/>
      <c r="B327" s="191" t="s">
        <v>5833</v>
      </c>
      <c r="C327" s="159" t="s">
        <v>4342</v>
      </c>
      <c r="D327" s="191" t="s">
        <v>2827</v>
      </c>
      <c r="E327" s="191" t="s">
        <v>4343</v>
      </c>
      <c r="F327" s="194" t="s">
        <v>5834</v>
      </c>
    </row>
    <row r="328" spans="1:6" x14ac:dyDescent="0.25">
      <c r="A328" s="272"/>
      <c r="B328" s="191" t="s">
        <v>5835</v>
      </c>
      <c r="C328" s="159" t="s">
        <v>3076</v>
      </c>
      <c r="D328" s="191" t="s">
        <v>2827</v>
      </c>
      <c r="E328" s="191" t="s">
        <v>3077</v>
      </c>
      <c r="F328" s="194" t="s">
        <v>5836</v>
      </c>
    </row>
    <row r="329" spans="1:6" x14ac:dyDescent="0.25">
      <c r="A329" s="272"/>
      <c r="B329" s="191" t="s">
        <v>288</v>
      </c>
      <c r="C329" s="159" t="s">
        <v>3063</v>
      </c>
      <c r="D329" s="191" t="s">
        <v>2827</v>
      </c>
      <c r="E329" s="191" t="s">
        <v>3064</v>
      </c>
      <c r="F329" s="194" t="s">
        <v>5837</v>
      </c>
    </row>
    <row r="330" spans="1:6" x14ac:dyDescent="0.25">
      <c r="A330" s="272"/>
      <c r="B330" s="191" t="s">
        <v>288</v>
      </c>
      <c r="C330" s="159" t="s">
        <v>3063</v>
      </c>
      <c r="D330" s="191" t="s">
        <v>2827</v>
      </c>
      <c r="E330" s="191" t="s">
        <v>3064</v>
      </c>
      <c r="F330" s="194" t="s">
        <v>5838</v>
      </c>
    </row>
    <row r="331" spans="1:6" x14ac:dyDescent="0.25">
      <c r="A331" s="272"/>
      <c r="B331" s="191" t="s">
        <v>288</v>
      </c>
      <c r="C331" s="159" t="s">
        <v>3063</v>
      </c>
      <c r="D331" s="191" t="s">
        <v>2827</v>
      </c>
      <c r="E331" s="191" t="s">
        <v>3064</v>
      </c>
      <c r="F331" s="194" t="s">
        <v>5839</v>
      </c>
    </row>
    <row r="332" spans="1:6" x14ac:dyDescent="0.25">
      <c r="A332" s="272"/>
      <c r="B332" s="191" t="s">
        <v>343</v>
      </c>
      <c r="C332" s="159" t="s">
        <v>3112</v>
      </c>
      <c r="D332" s="191" t="s">
        <v>2827</v>
      </c>
      <c r="E332" s="191" t="s">
        <v>3113</v>
      </c>
      <c r="F332" s="194" t="s">
        <v>5840</v>
      </c>
    </row>
    <row r="333" spans="1:6" x14ac:dyDescent="0.25">
      <c r="A333" s="272"/>
      <c r="B333" s="191" t="s">
        <v>5841</v>
      </c>
      <c r="C333" s="159" t="s">
        <v>3234</v>
      </c>
      <c r="D333" s="191" t="s">
        <v>2827</v>
      </c>
      <c r="E333" s="191" t="s">
        <v>3235</v>
      </c>
      <c r="F333" s="194" t="s">
        <v>5842</v>
      </c>
    </row>
    <row r="334" spans="1:6" x14ac:dyDescent="0.25">
      <c r="A334" s="272"/>
      <c r="B334" s="191" t="s">
        <v>5841</v>
      </c>
      <c r="C334" s="159" t="s">
        <v>3234</v>
      </c>
      <c r="D334" s="191" t="s">
        <v>2827</v>
      </c>
      <c r="E334" s="191" t="s">
        <v>3235</v>
      </c>
      <c r="F334" s="194" t="s">
        <v>5843</v>
      </c>
    </row>
    <row r="335" spans="1:6" x14ac:dyDescent="0.25">
      <c r="A335" s="272"/>
      <c r="B335" s="191" t="s">
        <v>87</v>
      </c>
      <c r="C335" s="159" t="s">
        <v>2826</v>
      </c>
      <c r="D335" s="191" t="s">
        <v>2827</v>
      </c>
      <c r="E335" s="191" t="s">
        <v>2828</v>
      </c>
      <c r="F335" s="194" t="s">
        <v>5844</v>
      </c>
    </row>
    <row r="336" spans="1:6" x14ac:dyDescent="0.25">
      <c r="A336" s="272"/>
      <c r="B336" s="191" t="s">
        <v>361</v>
      </c>
      <c r="C336" s="159" t="s">
        <v>3126</v>
      </c>
      <c r="D336" s="191" t="s">
        <v>2827</v>
      </c>
      <c r="E336" s="191" t="s">
        <v>3127</v>
      </c>
      <c r="F336" s="194" t="s">
        <v>5845</v>
      </c>
    </row>
    <row r="337" spans="1:9" x14ac:dyDescent="0.25">
      <c r="A337" s="272"/>
      <c r="B337" s="191" t="s">
        <v>5846</v>
      </c>
      <c r="C337" s="159" t="s">
        <v>3017</v>
      </c>
      <c r="D337" s="191" t="s">
        <v>2827</v>
      </c>
      <c r="E337" s="191" t="s">
        <v>3018</v>
      </c>
      <c r="F337" s="194" t="s">
        <v>5847</v>
      </c>
    </row>
    <row r="338" spans="1:9" x14ac:dyDescent="0.25">
      <c r="A338" s="272"/>
      <c r="B338" s="191" t="s">
        <v>5846</v>
      </c>
      <c r="C338" s="159" t="s">
        <v>3017</v>
      </c>
      <c r="D338" s="191" t="s">
        <v>2827</v>
      </c>
      <c r="E338" s="191" t="s">
        <v>3018</v>
      </c>
      <c r="F338" s="194" t="s">
        <v>5848</v>
      </c>
    </row>
    <row r="339" spans="1:9" x14ac:dyDescent="0.25">
      <c r="A339" s="272"/>
      <c r="B339" s="191" t="s">
        <v>5846</v>
      </c>
      <c r="C339" s="159" t="s">
        <v>3017</v>
      </c>
      <c r="D339" s="191" t="s">
        <v>2827</v>
      </c>
      <c r="E339" s="191" t="s">
        <v>3018</v>
      </c>
      <c r="F339" s="194" t="s">
        <v>5849</v>
      </c>
    </row>
    <row r="340" spans="1:9" x14ac:dyDescent="0.25">
      <c r="A340" s="272"/>
      <c r="B340" s="191" t="s">
        <v>5846</v>
      </c>
      <c r="C340" s="159" t="s">
        <v>3017</v>
      </c>
      <c r="D340" s="191" t="s">
        <v>2827</v>
      </c>
      <c r="E340" s="191" t="s">
        <v>3018</v>
      </c>
      <c r="F340" s="194" t="s">
        <v>5850</v>
      </c>
    </row>
    <row r="341" spans="1:9" x14ac:dyDescent="0.25">
      <c r="A341" s="272"/>
      <c r="B341" s="191" t="s">
        <v>5846</v>
      </c>
      <c r="C341" s="159" t="s">
        <v>3017</v>
      </c>
      <c r="D341" s="191" t="s">
        <v>2827</v>
      </c>
      <c r="E341" s="191" t="s">
        <v>3018</v>
      </c>
      <c r="F341" s="194" t="s">
        <v>5851</v>
      </c>
    </row>
    <row r="342" spans="1:9" x14ac:dyDescent="0.25">
      <c r="A342" s="272"/>
      <c r="B342" s="191" t="s">
        <v>5846</v>
      </c>
      <c r="C342" s="159" t="s">
        <v>3017</v>
      </c>
      <c r="D342" s="191" t="s">
        <v>2827</v>
      </c>
      <c r="E342" s="191" t="s">
        <v>3018</v>
      </c>
      <c r="F342" s="194" t="s">
        <v>5852</v>
      </c>
    </row>
    <row r="343" spans="1:9" x14ac:dyDescent="0.25">
      <c r="A343" s="272"/>
      <c r="B343" s="191" t="s">
        <v>5846</v>
      </c>
      <c r="C343" s="159" t="s">
        <v>3017</v>
      </c>
      <c r="D343" s="191" t="s">
        <v>2827</v>
      </c>
      <c r="E343" s="191" t="s">
        <v>3018</v>
      </c>
      <c r="F343" s="194" t="s">
        <v>5853</v>
      </c>
    </row>
    <row r="344" spans="1:9" x14ac:dyDescent="0.25">
      <c r="A344" s="272"/>
      <c r="B344" s="191" t="s">
        <v>5846</v>
      </c>
      <c r="C344" s="159" t="s">
        <v>3017</v>
      </c>
      <c r="D344" s="191" t="s">
        <v>2827</v>
      </c>
      <c r="E344" s="191" t="s">
        <v>3018</v>
      </c>
      <c r="F344" s="194" t="s">
        <v>5854</v>
      </c>
    </row>
    <row r="345" spans="1:9" x14ac:dyDescent="0.25">
      <c r="A345" s="272"/>
      <c r="B345" s="191" t="s">
        <v>5846</v>
      </c>
      <c r="C345" s="159" t="s">
        <v>3017</v>
      </c>
      <c r="D345" s="191" t="s">
        <v>2827</v>
      </c>
      <c r="E345" s="191" t="s">
        <v>3018</v>
      </c>
      <c r="F345" s="194" t="s">
        <v>5855</v>
      </c>
    </row>
    <row r="346" spans="1:9" x14ac:dyDescent="0.25">
      <c r="A346" s="272"/>
      <c r="B346" s="191" t="s">
        <v>5856</v>
      </c>
      <c r="C346" s="159" t="s">
        <v>3694</v>
      </c>
      <c r="D346" s="191" t="s">
        <v>2827</v>
      </c>
      <c r="E346" s="191" t="s">
        <v>3695</v>
      </c>
      <c r="F346" s="194" t="s">
        <v>5857</v>
      </c>
    </row>
    <row r="347" spans="1:9" x14ac:dyDescent="0.25">
      <c r="A347" s="272"/>
      <c r="B347" s="191" t="s">
        <v>1342</v>
      </c>
      <c r="C347" s="159" t="s">
        <v>3694</v>
      </c>
      <c r="D347" s="191" t="s">
        <v>2827</v>
      </c>
      <c r="E347" s="191" t="s">
        <v>3695</v>
      </c>
      <c r="F347" s="194" t="s">
        <v>5858</v>
      </c>
    </row>
    <row r="348" spans="1:9" x14ac:dyDescent="0.25">
      <c r="A348" s="272"/>
      <c r="B348" s="191" t="s">
        <v>1342</v>
      </c>
      <c r="C348" s="159" t="s">
        <v>3694</v>
      </c>
      <c r="D348" s="191" t="s">
        <v>2827</v>
      </c>
      <c r="E348" s="191" t="s">
        <v>3695</v>
      </c>
      <c r="F348" s="194" t="s">
        <v>5859</v>
      </c>
    </row>
    <row r="349" spans="1:9" x14ac:dyDescent="0.25">
      <c r="A349" s="272"/>
      <c r="B349" s="191" t="s">
        <v>5131</v>
      </c>
      <c r="C349" s="159" t="s">
        <v>4124</v>
      </c>
      <c r="D349" s="191" t="s">
        <v>2827</v>
      </c>
      <c r="E349" s="191" t="s">
        <v>4125</v>
      </c>
      <c r="F349" s="194" t="s">
        <v>5860</v>
      </c>
    </row>
    <row r="350" spans="1:9" x14ac:dyDescent="0.25">
      <c r="A350" s="272"/>
      <c r="B350" s="191" t="s">
        <v>92</v>
      </c>
      <c r="C350" s="159" t="s">
        <v>2835</v>
      </c>
      <c r="D350" s="191" t="s">
        <v>2827</v>
      </c>
      <c r="E350" s="191" t="s">
        <v>5005</v>
      </c>
      <c r="F350" s="194" t="s">
        <v>5861</v>
      </c>
      <c r="I350" s="78"/>
    </row>
    <row r="351" spans="1:9" x14ac:dyDescent="0.25">
      <c r="A351" s="272"/>
      <c r="B351" s="191" t="s">
        <v>1735</v>
      </c>
      <c r="C351" s="159" t="s">
        <v>3931</v>
      </c>
      <c r="D351" s="191" t="s">
        <v>2827</v>
      </c>
      <c r="E351" s="191" t="s">
        <v>3932</v>
      </c>
      <c r="F351" s="194" t="s">
        <v>5862</v>
      </c>
    </row>
    <row r="352" spans="1:9" x14ac:dyDescent="0.25">
      <c r="A352" s="272"/>
      <c r="B352" s="191" t="s">
        <v>5863</v>
      </c>
      <c r="C352" s="159" t="s">
        <v>3239</v>
      </c>
      <c r="D352" s="191" t="s">
        <v>2827</v>
      </c>
      <c r="E352" s="191" t="s">
        <v>3240</v>
      </c>
      <c r="F352" s="194" t="s">
        <v>5864</v>
      </c>
    </row>
    <row r="353" spans="1:6" x14ac:dyDescent="0.25">
      <c r="A353" s="272"/>
      <c r="B353" s="191" t="s">
        <v>5865</v>
      </c>
      <c r="C353" s="159" t="s">
        <v>3239</v>
      </c>
      <c r="D353" s="191" t="s">
        <v>2827</v>
      </c>
      <c r="E353" s="191" t="s">
        <v>3240</v>
      </c>
      <c r="F353" s="194" t="s">
        <v>5866</v>
      </c>
    </row>
    <row r="354" spans="1:6" x14ac:dyDescent="0.25">
      <c r="A354" s="272"/>
      <c r="B354" s="191" t="s">
        <v>5865</v>
      </c>
      <c r="C354" s="159" t="s">
        <v>3239</v>
      </c>
      <c r="D354" s="191" t="s">
        <v>2827</v>
      </c>
      <c r="E354" s="191" t="s">
        <v>3240</v>
      </c>
      <c r="F354" s="194" t="s">
        <v>3927</v>
      </c>
    </row>
    <row r="355" spans="1:6" x14ac:dyDescent="0.25">
      <c r="A355" s="272"/>
      <c r="B355" s="191" t="s">
        <v>5865</v>
      </c>
      <c r="C355" s="159" t="s">
        <v>3239</v>
      </c>
      <c r="D355" s="191" t="s">
        <v>2827</v>
      </c>
      <c r="E355" s="191" t="s">
        <v>3240</v>
      </c>
      <c r="F355" s="194" t="s">
        <v>5867</v>
      </c>
    </row>
    <row r="356" spans="1:6" x14ac:dyDescent="0.25">
      <c r="A356" s="272"/>
      <c r="B356" s="191" t="s">
        <v>5865</v>
      </c>
      <c r="C356" s="159" t="s">
        <v>3239</v>
      </c>
      <c r="D356" s="191" t="s">
        <v>2827</v>
      </c>
      <c r="E356" s="191" t="s">
        <v>3240</v>
      </c>
      <c r="F356" s="194" t="s">
        <v>5868</v>
      </c>
    </row>
    <row r="357" spans="1:6" x14ac:dyDescent="0.25">
      <c r="A357" s="272"/>
      <c r="B357" s="191" t="s">
        <v>5865</v>
      </c>
      <c r="C357" s="159" t="s">
        <v>3239</v>
      </c>
      <c r="D357" s="191" t="s">
        <v>2827</v>
      </c>
      <c r="E357" s="191" t="s">
        <v>3240</v>
      </c>
      <c r="F357" s="194" t="s">
        <v>5869</v>
      </c>
    </row>
    <row r="358" spans="1:6" x14ac:dyDescent="0.25">
      <c r="A358" s="272"/>
      <c r="B358" s="191" t="s">
        <v>5870</v>
      </c>
      <c r="C358" s="159" t="s">
        <v>4453</v>
      </c>
      <c r="D358" s="191" t="s">
        <v>2827</v>
      </c>
      <c r="E358" s="191" t="s">
        <v>4454</v>
      </c>
      <c r="F358" s="194" t="s">
        <v>5871</v>
      </c>
    </row>
    <row r="359" spans="1:6" x14ac:dyDescent="0.25">
      <c r="A359" s="272"/>
      <c r="B359" s="191" t="s">
        <v>96</v>
      </c>
      <c r="C359" s="159" t="s">
        <v>2839</v>
      </c>
      <c r="D359" s="191" t="s">
        <v>2827</v>
      </c>
      <c r="E359" s="191" t="s">
        <v>2840</v>
      </c>
      <c r="F359" s="194" t="s">
        <v>5872</v>
      </c>
    </row>
    <row r="360" spans="1:6" x14ac:dyDescent="0.25">
      <c r="A360" s="272"/>
      <c r="B360" s="191" t="s">
        <v>5069</v>
      </c>
      <c r="C360" s="159" t="s">
        <v>3356</v>
      </c>
      <c r="D360" s="191" t="s">
        <v>2827</v>
      </c>
      <c r="E360" s="191" t="s">
        <v>3357</v>
      </c>
      <c r="F360" s="194" t="s">
        <v>5873</v>
      </c>
    </row>
    <row r="361" spans="1:6" x14ac:dyDescent="0.25">
      <c r="A361" s="272"/>
      <c r="B361" s="191" t="s">
        <v>210</v>
      </c>
      <c r="C361" s="159" t="s">
        <v>2964</v>
      </c>
      <c r="D361" s="191" t="s">
        <v>2827</v>
      </c>
      <c r="E361" s="191" t="s">
        <v>2965</v>
      </c>
      <c r="F361" s="194" t="s">
        <v>5874</v>
      </c>
    </row>
    <row r="362" spans="1:6" x14ac:dyDescent="0.25">
      <c r="A362" s="272"/>
      <c r="B362" s="191" t="s">
        <v>1148</v>
      </c>
      <c r="C362" s="159" t="s">
        <v>4264</v>
      </c>
      <c r="D362" s="191" t="s">
        <v>2827</v>
      </c>
      <c r="E362" s="191" t="s">
        <v>4265</v>
      </c>
      <c r="F362" s="194" t="s">
        <v>5875</v>
      </c>
    </row>
    <row r="363" spans="1:6" x14ac:dyDescent="0.25">
      <c r="A363" s="272"/>
      <c r="B363" s="191" t="s">
        <v>5876</v>
      </c>
      <c r="C363" s="159" t="s">
        <v>3699</v>
      </c>
      <c r="D363" s="191" t="s">
        <v>2827</v>
      </c>
      <c r="E363" s="191" t="s">
        <v>3700</v>
      </c>
      <c r="F363" s="194" t="s">
        <v>5877</v>
      </c>
    </row>
    <row r="364" spans="1:6" x14ac:dyDescent="0.25">
      <c r="A364" s="272"/>
      <c r="B364" s="191" t="s">
        <v>322</v>
      </c>
      <c r="C364" s="159" t="s">
        <v>3092</v>
      </c>
      <c r="D364" s="191" t="s">
        <v>2827</v>
      </c>
      <c r="E364" s="191" t="s">
        <v>3093</v>
      </c>
      <c r="F364" s="194" t="s">
        <v>5878</v>
      </c>
    </row>
    <row r="365" spans="1:6" x14ac:dyDescent="0.25">
      <c r="A365" s="272"/>
      <c r="B365" s="191" t="s">
        <v>5879</v>
      </c>
      <c r="C365" s="159" t="s">
        <v>4745</v>
      </c>
      <c r="D365" s="191" t="s">
        <v>2827</v>
      </c>
      <c r="E365" s="191" t="s">
        <v>4746</v>
      </c>
      <c r="F365" s="194" t="s">
        <v>5880</v>
      </c>
    </row>
    <row r="366" spans="1:6" x14ac:dyDescent="0.25">
      <c r="A366" s="272"/>
      <c r="B366" s="191" t="s">
        <v>1049</v>
      </c>
      <c r="C366" s="159" t="s">
        <v>4347</v>
      </c>
      <c r="D366" s="191" t="s">
        <v>2827</v>
      </c>
      <c r="E366" s="191" t="s">
        <v>2865</v>
      </c>
      <c r="F366" s="194" t="s">
        <v>5881</v>
      </c>
    </row>
    <row r="367" spans="1:6" x14ac:dyDescent="0.25">
      <c r="A367" s="272"/>
      <c r="B367" s="191" t="s">
        <v>5882</v>
      </c>
      <c r="C367" s="159" t="s">
        <v>4079</v>
      </c>
      <c r="D367" s="191" t="s">
        <v>2827</v>
      </c>
      <c r="E367" s="191" t="s">
        <v>4080</v>
      </c>
      <c r="F367" s="194" t="s">
        <v>5883</v>
      </c>
    </row>
    <row r="368" spans="1:6" x14ac:dyDescent="0.25">
      <c r="A368" s="272"/>
      <c r="B368" s="191" t="s">
        <v>5884</v>
      </c>
      <c r="C368" s="159" t="s">
        <v>4079</v>
      </c>
      <c r="D368" s="191" t="s">
        <v>2827</v>
      </c>
      <c r="E368" s="191" t="s">
        <v>4080</v>
      </c>
      <c r="F368" s="194" t="s">
        <v>5885</v>
      </c>
    </row>
    <row r="369" spans="1:9" x14ac:dyDescent="0.25">
      <c r="A369" s="272"/>
      <c r="B369" s="191" t="s">
        <v>5882</v>
      </c>
      <c r="C369" s="159" t="s">
        <v>4079</v>
      </c>
      <c r="D369" s="191" t="s">
        <v>2827</v>
      </c>
      <c r="E369" s="191" t="s">
        <v>4080</v>
      </c>
      <c r="F369" s="194" t="s">
        <v>5886</v>
      </c>
    </row>
    <row r="370" spans="1:9" x14ac:dyDescent="0.25">
      <c r="A370" s="272"/>
      <c r="B370" s="191" t="s">
        <v>5882</v>
      </c>
      <c r="C370" s="159" t="s">
        <v>4079</v>
      </c>
      <c r="D370" s="191" t="s">
        <v>2827</v>
      </c>
      <c r="E370" s="191" t="s">
        <v>4080</v>
      </c>
      <c r="F370" s="194" t="s">
        <v>5887</v>
      </c>
    </row>
    <row r="371" spans="1:9" x14ac:dyDescent="0.25">
      <c r="A371" s="272"/>
      <c r="B371" s="191" t="s">
        <v>5882</v>
      </c>
      <c r="C371" s="159" t="s">
        <v>4079</v>
      </c>
      <c r="D371" s="191" t="s">
        <v>2827</v>
      </c>
      <c r="E371" s="191" t="s">
        <v>4080</v>
      </c>
      <c r="F371" s="194" t="s">
        <v>5888</v>
      </c>
    </row>
    <row r="372" spans="1:9" x14ac:dyDescent="0.25">
      <c r="A372" s="272"/>
      <c r="B372" s="191" t="s">
        <v>5884</v>
      </c>
      <c r="C372" s="159" t="s">
        <v>4079</v>
      </c>
      <c r="D372" s="191" t="s">
        <v>2827</v>
      </c>
      <c r="E372" s="191" t="s">
        <v>4080</v>
      </c>
      <c r="F372" s="194" t="s">
        <v>5889</v>
      </c>
    </row>
    <row r="373" spans="1:9" x14ac:dyDescent="0.25">
      <c r="A373" s="272"/>
      <c r="B373" s="191" t="s">
        <v>2230</v>
      </c>
      <c r="C373" s="159" t="s">
        <v>4091</v>
      </c>
      <c r="D373" s="191" t="s">
        <v>2827</v>
      </c>
      <c r="E373" s="191" t="s">
        <v>4092</v>
      </c>
      <c r="F373" s="194" t="s">
        <v>5890</v>
      </c>
    </row>
    <row r="374" spans="1:9" x14ac:dyDescent="0.25">
      <c r="A374" s="272"/>
      <c r="B374" s="191" t="s">
        <v>990</v>
      </c>
      <c r="C374" s="159" t="s">
        <v>3533</v>
      </c>
      <c r="D374" s="191" t="s">
        <v>2827</v>
      </c>
      <c r="E374" s="191" t="s">
        <v>3534</v>
      </c>
      <c r="F374" s="194" t="s">
        <v>5891</v>
      </c>
    </row>
    <row r="375" spans="1:9" x14ac:dyDescent="0.25">
      <c r="A375" s="272"/>
      <c r="B375" s="191" t="s">
        <v>5892</v>
      </c>
      <c r="C375" s="159" t="s">
        <v>3088</v>
      </c>
      <c r="D375" s="191" t="s">
        <v>2827</v>
      </c>
      <c r="E375" s="191" t="s">
        <v>3089</v>
      </c>
      <c r="F375" s="194" t="s">
        <v>5893</v>
      </c>
    </row>
    <row r="376" spans="1:9" x14ac:dyDescent="0.25">
      <c r="A376" s="272"/>
      <c r="B376" s="191" t="s">
        <v>1164</v>
      </c>
      <c r="C376" s="159" t="s">
        <v>3642</v>
      </c>
      <c r="D376" s="191" t="s">
        <v>2827</v>
      </c>
      <c r="E376" s="191" t="s">
        <v>3643</v>
      </c>
      <c r="F376" s="194" t="s">
        <v>5894</v>
      </c>
    </row>
    <row r="377" spans="1:9" x14ac:dyDescent="0.25">
      <c r="A377" s="272"/>
      <c r="B377" s="191" t="s">
        <v>5895</v>
      </c>
      <c r="C377" s="159" t="s">
        <v>3031</v>
      </c>
      <c r="D377" s="191" t="s">
        <v>2827</v>
      </c>
      <c r="E377" s="191" t="s">
        <v>3032</v>
      </c>
      <c r="F377" s="194" t="s">
        <v>5896</v>
      </c>
    </row>
    <row r="378" spans="1:9" x14ac:dyDescent="0.25">
      <c r="A378" s="272"/>
      <c r="B378" s="191" t="s">
        <v>5895</v>
      </c>
      <c r="C378" s="159" t="s">
        <v>3031</v>
      </c>
      <c r="D378" s="191" t="s">
        <v>2827</v>
      </c>
      <c r="E378" s="191" t="s">
        <v>3032</v>
      </c>
      <c r="F378" s="194" t="s">
        <v>5897</v>
      </c>
    </row>
    <row r="379" spans="1:9" x14ac:dyDescent="0.25">
      <c r="A379" s="272"/>
      <c r="B379" s="191" t="s">
        <v>1746</v>
      </c>
      <c r="C379" s="159" t="s">
        <v>3941</v>
      </c>
      <c r="D379" s="191" t="s">
        <v>2827</v>
      </c>
      <c r="E379" s="191" t="s">
        <v>3942</v>
      </c>
      <c r="F379" s="194" t="s">
        <v>5898</v>
      </c>
    </row>
    <row r="380" spans="1:9" x14ac:dyDescent="0.25">
      <c r="A380" s="272"/>
      <c r="B380" s="191" t="s">
        <v>1746</v>
      </c>
      <c r="C380" s="159" t="s">
        <v>3941</v>
      </c>
      <c r="D380" s="191" t="s">
        <v>2827</v>
      </c>
      <c r="E380" s="191" t="s">
        <v>3942</v>
      </c>
      <c r="F380" s="194" t="s">
        <v>5899</v>
      </c>
    </row>
    <row r="381" spans="1:9" x14ac:dyDescent="0.25">
      <c r="A381" s="272"/>
      <c r="B381" s="191" t="s">
        <v>1746</v>
      </c>
      <c r="C381" s="159" t="s">
        <v>3941</v>
      </c>
      <c r="D381" s="191" t="s">
        <v>2827</v>
      </c>
      <c r="E381" s="191" t="s">
        <v>3942</v>
      </c>
      <c r="F381" s="194" t="s">
        <v>5900</v>
      </c>
    </row>
    <row r="382" spans="1:9" x14ac:dyDescent="0.25">
      <c r="A382" s="272"/>
      <c r="B382" s="191" t="s">
        <v>211</v>
      </c>
      <c r="C382" s="159" t="s">
        <v>2966</v>
      </c>
      <c r="D382" s="191" t="s">
        <v>2827</v>
      </c>
      <c r="E382" s="191" t="s">
        <v>5021</v>
      </c>
      <c r="F382" s="194" t="s">
        <v>5501</v>
      </c>
      <c r="I382" s="78"/>
    </row>
    <row r="383" spans="1:9" x14ac:dyDescent="0.25">
      <c r="A383" s="272"/>
      <c r="B383" s="191" t="s">
        <v>218</v>
      </c>
      <c r="C383" s="159" t="s">
        <v>2972</v>
      </c>
      <c r="D383" s="191" t="s">
        <v>2827</v>
      </c>
      <c r="E383" s="191" t="s">
        <v>2973</v>
      </c>
      <c r="F383" s="194" t="s">
        <v>5901</v>
      </c>
    </row>
    <row r="384" spans="1:9" x14ac:dyDescent="0.25">
      <c r="A384" s="272"/>
      <c r="B384" s="191" t="s">
        <v>101</v>
      </c>
      <c r="C384" s="159" t="s">
        <v>2845</v>
      </c>
      <c r="D384" s="191" t="s">
        <v>2827</v>
      </c>
      <c r="E384" s="191" t="s">
        <v>2846</v>
      </c>
      <c r="F384" s="194" t="s">
        <v>5902</v>
      </c>
    </row>
    <row r="385" spans="1:9" x14ac:dyDescent="0.25">
      <c r="A385" s="272"/>
      <c r="B385" s="191" t="s">
        <v>433</v>
      </c>
      <c r="C385" s="159" t="s">
        <v>3177</v>
      </c>
      <c r="D385" s="191" t="s">
        <v>2827</v>
      </c>
      <c r="E385" s="191" t="s">
        <v>3178</v>
      </c>
      <c r="F385" s="194" t="s">
        <v>5903</v>
      </c>
    </row>
    <row r="386" spans="1:9" x14ac:dyDescent="0.25">
      <c r="A386" s="272"/>
      <c r="B386" s="191" t="s">
        <v>102</v>
      </c>
      <c r="C386" s="159" t="s">
        <v>2847</v>
      </c>
      <c r="D386" s="191" t="s">
        <v>2827</v>
      </c>
      <c r="E386" s="191" t="s">
        <v>2848</v>
      </c>
      <c r="F386" s="194" t="s">
        <v>5904</v>
      </c>
    </row>
    <row r="387" spans="1:9" x14ac:dyDescent="0.25">
      <c r="A387" s="272"/>
      <c r="B387" s="191" t="s">
        <v>102</v>
      </c>
      <c r="C387" s="159" t="s">
        <v>2847</v>
      </c>
      <c r="D387" s="191" t="s">
        <v>2827</v>
      </c>
      <c r="E387" s="191" t="s">
        <v>2848</v>
      </c>
      <c r="F387" s="194" t="s">
        <v>5905</v>
      </c>
    </row>
    <row r="388" spans="1:9" x14ac:dyDescent="0.25">
      <c r="A388" s="272"/>
      <c r="B388" s="191" t="s">
        <v>5906</v>
      </c>
      <c r="C388" s="159" t="s">
        <v>2847</v>
      </c>
      <c r="D388" s="191" t="s">
        <v>2827</v>
      </c>
      <c r="E388" s="191" t="s">
        <v>2848</v>
      </c>
      <c r="F388" s="194" t="s">
        <v>5907</v>
      </c>
    </row>
    <row r="389" spans="1:9" x14ac:dyDescent="0.25">
      <c r="A389" s="272"/>
      <c r="B389" s="191" t="s">
        <v>5906</v>
      </c>
      <c r="C389" s="159" t="s">
        <v>2847</v>
      </c>
      <c r="D389" s="191" t="s">
        <v>2827</v>
      </c>
      <c r="E389" s="191" t="s">
        <v>2848</v>
      </c>
      <c r="F389" s="194" t="s">
        <v>5908</v>
      </c>
    </row>
    <row r="390" spans="1:9" x14ac:dyDescent="0.25">
      <c r="A390" s="272"/>
      <c r="B390" s="191" t="s">
        <v>102</v>
      </c>
      <c r="C390" s="159" t="s">
        <v>2847</v>
      </c>
      <c r="D390" s="191" t="s">
        <v>2827</v>
      </c>
      <c r="E390" s="191" t="s">
        <v>2848</v>
      </c>
      <c r="F390" s="194" t="s">
        <v>5909</v>
      </c>
    </row>
    <row r="391" spans="1:9" x14ac:dyDescent="0.25">
      <c r="A391" s="272"/>
      <c r="B391" s="191" t="s">
        <v>5036</v>
      </c>
      <c r="C391" s="159" t="s">
        <v>3118</v>
      </c>
      <c r="D391" s="191" t="s">
        <v>2827</v>
      </c>
      <c r="E391" s="191" t="s">
        <v>3119</v>
      </c>
      <c r="F391" s="194" t="s">
        <v>5910</v>
      </c>
    </row>
    <row r="392" spans="1:9" x14ac:dyDescent="0.25">
      <c r="A392" s="272"/>
      <c r="B392" s="191" t="s">
        <v>5352</v>
      </c>
      <c r="C392" s="159" t="s">
        <v>4780</v>
      </c>
      <c r="D392" s="191" t="s">
        <v>2827</v>
      </c>
      <c r="E392" s="191" t="s">
        <v>4781</v>
      </c>
      <c r="F392" s="194" t="s">
        <v>5911</v>
      </c>
    </row>
    <row r="393" spans="1:9" x14ac:dyDescent="0.25">
      <c r="A393" s="272"/>
      <c r="B393" s="191" t="s">
        <v>5912</v>
      </c>
      <c r="C393" s="159" t="s">
        <v>4780</v>
      </c>
      <c r="D393" s="191" t="s">
        <v>2827</v>
      </c>
      <c r="E393" s="191" t="s">
        <v>4781</v>
      </c>
      <c r="F393" s="194" t="s">
        <v>5913</v>
      </c>
    </row>
    <row r="394" spans="1:9" x14ac:dyDescent="0.25">
      <c r="A394" s="272"/>
      <c r="B394" s="191" t="s">
        <v>5352</v>
      </c>
      <c r="C394" s="159" t="s">
        <v>4780</v>
      </c>
      <c r="D394" s="191" t="s">
        <v>2827</v>
      </c>
      <c r="E394" s="191" t="s">
        <v>4781</v>
      </c>
      <c r="F394" s="194" t="s">
        <v>5914</v>
      </c>
    </row>
    <row r="395" spans="1:9" x14ac:dyDescent="0.25">
      <c r="A395" s="272"/>
      <c r="B395" s="191" t="s">
        <v>5915</v>
      </c>
      <c r="C395" s="159" t="s">
        <v>3100</v>
      </c>
      <c r="D395" s="191" t="s">
        <v>2827</v>
      </c>
      <c r="E395" s="191" t="s">
        <v>5006</v>
      </c>
      <c r="F395" s="194" t="s">
        <v>5916</v>
      </c>
      <c r="I395" s="78"/>
    </row>
    <row r="396" spans="1:9" x14ac:dyDescent="0.25">
      <c r="A396" s="272"/>
      <c r="B396" s="191" t="s">
        <v>485</v>
      </c>
      <c r="C396" s="159" t="s">
        <v>3206</v>
      </c>
      <c r="D396" s="191" t="s">
        <v>2827</v>
      </c>
      <c r="E396" s="191" t="s">
        <v>3207</v>
      </c>
      <c r="F396" s="194" t="s">
        <v>5917</v>
      </c>
    </row>
    <row r="397" spans="1:9" x14ac:dyDescent="0.25">
      <c r="A397" s="272"/>
      <c r="B397" s="191" t="s">
        <v>485</v>
      </c>
      <c r="C397" s="159" t="s">
        <v>3206</v>
      </c>
      <c r="D397" s="191" t="s">
        <v>2827</v>
      </c>
      <c r="E397" s="191" t="s">
        <v>3207</v>
      </c>
      <c r="F397" s="194" t="s">
        <v>5918</v>
      </c>
    </row>
    <row r="398" spans="1:9" x14ac:dyDescent="0.25">
      <c r="A398" s="272"/>
      <c r="B398" s="191" t="s">
        <v>485</v>
      </c>
      <c r="C398" s="159" t="s">
        <v>3206</v>
      </c>
      <c r="D398" s="191" t="s">
        <v>2827</v>
      </c>
      <c r="E398" s="191" t="s">
        <v>3207</v>
      </c>
      <c r="F398" s="194" t="s">
        <v>5919</v>
      </c>
    </row>
    <row r="399" spans="1:9" x14ac:dyDescent="0.25">
      <c r="A399" s="272"/>
      <c r="B399" s="191" t="s">
        <v>5920</v>
      </c>
      <c r="C399" s="159" t="s">
        <v>4112</v>
      </c>
      <c r="D399" s="191" t="s">
        <v>2827</v>
      </c>
      <c r="E399" s="191" t="s">
        <v>4113</v>
      </c>
      <c r="F399" s="194" t="s">
        <v>4826</v>
      </c>
    </row>
    <row r="400" spans="1:9" x14ac:dyDescent="0.25">
      <c r="A400" s="272"/>
      <c r="B400" s="191" t="s">
        <v>5920</v>
      </c>
      <c r="C400" s="159" t="s">
        <v>4112</v>
      </c>
      <c r="D400" s="191" t="s">
        <v>2827</v>
      </c>
      <c r="E400" s="191" t="s">
        <v>4113</v>
      </c>
      <c r="F400" s="194" t="s">
        <v>5921</v>
      </c>
    </row>
    <row r="401" spans="1:6" x14ac:dyDescent="0.25">
      <c r="A401" s="272"/>
      <c r="B401" s="191" t="s">
        <v>5922</v>
      </c>
      <c r="C401" s="159" t="s">
        <v>3962</v>
      </c>
      <c r="D401" s="191" t="s">
        <v>2827</v>
      </c>
      <c r="E401" s="191" t="s">
        <v>3963</v>
      </c>
      <c r="F401" s="194" t="s">
        <v>5923</v>
      </c>
    </row>
    <row r="402" spans="1:6" x14ac:dyDescent="0.25">
      <c r="A402" s="272"/>
      <c r="B402" s="191" t="s">
        <v>5922</v>
      </c>
      <c r="C402" s="159" t="s">
        <v>3962</v>
      </c>
      <c r="D402" s="191" t="s">
        <v>2827</v>
      </c>
      <c r="E402" s="191" t="s">
        <v>3963</v>
      </c>
      <c r="F402" s="194" t="s">
        <v>4101</v>
      </c>
    </row>
    <row r="403" spans="1:6" x14ac:dyDescent="0.25">
      <c r="A403" s="272"/>
      <c r="B403" s="191" t="s">
        <v>5924</v>
      </c>
      <c r="C403" s="159" t="s">
        <v>3266</v>
      </c>
      <c r="D403" s="191" t="s">
        <v>2827</v>
      </c>
      <c r="E403" s="191" t="s">
        <v>3267</v>
      </c>
      <c r="F403" s="194" t="s">
        <v>5925</v>
      </c>
    </row>
    <row r="404" spans="1:6" x14ac:dyDescent="0.25">
      <c r="A404" s="272"/>
      <c r="B404" s="191" t="s">
        <v>582</v>
      </c>
      <c r="C404" s="159" t="s">
        <v>3264</v>
      </c>
      <c r="D404" s="191" t="s">
        <v>2827</v>
      </c>
      <c r="E404" s="191" t="s">
        <v>3265</v>
      </c>
      <c r="F404" s="194" t="s">
        <v>5926</v>
      </c>
    </row>
    <row r="405" spans="1:6" x14ac:dyDescent="0.25">
      <c r="A405" s="272"/>
      <c r="B405" s="191" t="s">
        <v>5927</v>
      </c>
      <c r="C405" s="159" t="s">
        <v>3519</v>
      </c>
      <c r="D405" s="191" t="s">
        <v>2827</v>
      </c>
      <c r="E405" s="191" t="s">
        <v>3520</v>
      </c>
      <c r="F405" s="194" t="s">
        <v>5928</v>
      </c>
    </row>
    <row r="406" spans="1:6" x14ac:dyDescent="0.25">
      <c r="A406" s="272"/>
      <c r="B406" s="191" t="s">
        <v>5929</v>
      </c>
      <c r="C406" s="159" t="s">
        <v>3519</v>
      </c>
      <c r="D406" s="191" t="s">
        <v>2827</v>
      </c>
      <c r="E406" s="191" t="s">
        <v>3520</v>
      </c>
      <c r="F406" s="194" t="s">
        <v>5930</v>
      </c>
    </row>
    <row r="407" spans="1:6" x14ac:dyDescent="0.25">
      <c r="A407" s="272"/>
      <c r="B407" s="191" t="s">
        <v>5931</v>
      </c>
      <c r="C407" s="159" t="s">
        <v>4747</v>
      </c>
      <c r="D407" s="191" t="s">
        <v>2827</v>
      </c>
      <c r="E407" s="191" t="s">
        <v>3879</v>
      </c>
      <c r="F407" s="194" t="s">
        <v>5932</v>
      </c>
    </row>
    <row r="408" spans="1:6" x14ac:dyDescent="0.25">
      <c r="A408" s="272"/>
      <c r="B408" s="191" t="s">
        <v>5931</v>
      </c>
      <c r="C408" s="159" t="s">
        <v>4747</v>
      </c>
      <c r="D408" s="191" t="s">
        <v>2827</v>
      </c>
      <c r="E408" s="191" t="s">
        <v>3879</v>
      </c>
      <c r="F408" s="194" t="s">
        <v>5933</v>
      </c>
    </row>
    <row r="409" spans="1:6" x14ac:dyDescent="0.25">
      <c r="A409" s="272"/>
      <c r="B409" s="191" t="s">
        <v>5931</v>
      </c>
      <c r="C409" s="159" t="s">
        <v>4747</v>
      </c>
      <c r="D409" s="191" t="s">
        <v>2827</v>
      </c>
      <c r="E409" s="191" t="s">
        <v>3879</v>
      </c>
      <c r="F409" s="194" t="s">
        <v>5934</v>
      </c>
    </row>
    <row r="410" spans="1:6" x14ac:dyDescent="0.25">
      <c r="A410" s="272"/>
      <c r="B410" s="191" t="s">
        <v>5935</v>
      </c>
      <c r="C410" s="159" t="s">
        <v>4081</v>
      </c>
      <c r="D410" s="191" t="s">
        <v>2827</v>
      </c>
      <c r="E410" s="191" t="s">
        <v>4082</v>
      </c>
      <c r="F410" s="194" t="s">
        <v>5936</v>
      </c>
    </row>
    <row r="411" spans="1:6" x14ac:dyDescent="0.25">
      <c r="A411" s="272"/>
      <c r="B411" s="191" t="s">
        <v>5935</v>
      </c>
      <c r="C411" s="159" t="s">
        <v>4081</v>
      </c>
      <c r="D411" s="191" t="s">
        <v>2827</v>
      </c>
      <c r="E411" s="191" t="s">
        <v>4082</v>
      </c>
      <c r="F411" s="194" t="s">
        <v>5937</v>
      </c>
    </row>
    <row r="412" spans="1:6" x14ac:dyDescent="0.25">
      <c r="A412" s="272"/>
      <c r="B412" s="191" t="s">
        <v>5029</v>
      </c>
      <c r="C412" s="159" t="s">
        <v>3051</v>
      </c>
      <c r="D412" s="191" t="s">
        <v>2827</v>
      </c>
      <c r="E412" s="191" t="s">
        <v>3052</v>
      </c>
      <c r="F412" s="194" t="s">
        <v>5938</v>
      </c>
    </row>
    <row r="413" spans="1:6" x14ac:dyDescent="0.25">
      <c r="A413" s="272"/>
      <c r="B413" s="191" t="s">
        <v>1684</v>
      </c>
      <c r="C413" s="159" t="s">
        <v>3890</v>
      </c>
      <c r="D413" s="191" t="s">
        <v>2827</v>
      </c>
      <c r="E413" s="191" t="s">
        <v>3891</v>
      </c>
      <c r="F413" s="194" t="s">
        <v>5939</v>
      </c>
    </row>
    <row r="414" spans="1:6" x14ac:dyDescent="0.25">
      <c r="A414" s="272"/>
      <c r="B414" s="191" t="s">
        <v>1684</v>
      </c>
      <c r="C414" s="159" t="s">
        <v>3890</v>
      </c>
      <c r="D414" s="191" t="s">
        <v>2827</v>
      </c>
      <c r="E414" s="191" t="s">
        <v>3891</v>
      </c>
      <c r="F414" s="194" t="s">
        <v>5940</v>
      </c>
    </row>
    <row r="415" spans="1:6" x14ac:dyDescent="0.25">
      <c r="A415" s="272"/>
      <c r="B415" s="191" t="s">
        <v>5941</v>
      </c>
      <c r="C415" s="159" t="s">
        <v>4349</v>
      </c>
      <c r="D415" s="191" t="s">
        <v>2827</v>
      </c>
      <c r="E415" s="191" t="s">
        <v>4350</v>
      </c>
      <c r="F415" s="194" t="s">
        <v>5942</v>
      </c>
    </row>
    <row r="416" spans="1:6" x14ac:dyDescent="0.25">
      <c r="A416" s="272"/>
      <c r="B416" s="191" t="s">
        <v>277</v>
      </c>
      <c r="C416" s="159" t="s">
        <v>4351</v>
      </c>
      <c r="D416" s="191" t="s">
        <v>2827</v>
      </c>
      <c r="E416" s="191" t="s">
        <v>4352</v>
      </c>
      <c r="F416" s="194" t="s">
        <v>5943</v>
      </c>
    </row>
    <row r="417" spans="1:6" x14ac:dyDescent="0.25">
      <c r="A417" s="272"/>
      <c r="B417" s="191" t="s">
        <v>5944</v>
      </c>
      <c r="C417" s="159" t="s">
        <v>4351</v>
      </c>
      <c r="D417" s="191" t="s">
        <v>2827</v>
      </c>
      <c r="E417" s="191" t="s">
        <v>4352</v>
      </c>
      <c r="F417" s="194" t="s">
        <v>5945</v>
      </c>
    </row>
    <row r="418" spans="1:6" x14ac:dyDescent="0.25">
      <c r="A418" s="272"/>
      <c r="B418" s="191" t="s">
        <v>5946</v>
      </c>
      <c r="C418" s="159" t="s">
        <v>4363</v>
      </c>
      <c r="D418" s="191" t="s">
        <v>2827</v>
      </c>
      <c r="E418" s="191" t="s">
        <v>4364</v>
      </c>
      <c r="F418" s="194" t="s">
        <v>5947</v>
      </c>
    </row>
    <row r="419" spans="1:6" x14ac:dyDescent="0.25">
      <c r="A419" s="272"/>
      <c r="B419" s="191" t="s">
        <v>5946</v>
      </c>
      <c r="C419" s="159" t="s">
        <v>4363</v>
      </c>
      <c r="D419" s="191" t="s">
        <v>2827</v>
      </c>
      <c r="E419" s="191" t="s">
        <v>4364</v>
      </c>
      <c r="F419" s="194" t="s">
        <v>5117</v>
      </c>
    </row>
    <row r="420" spans="1:6" x14ac:dyDescent="0.25">
      <c r="A420" s="272"/>
      <c r="B420" s="191" t="s">
        <v>5948</v>
      </c>
      <c r="C420" s="159" t="s">
        <v>4338</v>
      </c>
      <c r="D420" s="191" t="s">
        <v>2827</v>
      </c>
      <c r="E420" s="191" t="s">
        <v>4339</v>
      </c>
      <c r="F420" s="194" t="s">
        <v>5949</v>
      </c>
    </row>
    <row r="421" spans="1:6" x14ac:dyDescent="0.25">
      <c r="A421" s="272"/>
      <c r="B421" s="191" t="s">
        <v>5948</v>
      </c>
      <c r="C421" s="159" t="s">
        <v>4338</v>
      </c>
      <c r="D421" s="191" t="s">
        <v>2827</v>
      </c>
      <c r="E421" s="191" t="s">
        <v>4339</v>
      </c>
      <c r="F421" s="194" t="s">
        <v>5950</v>
      </c>
    </row>
    <row r="422" spans="1:6" x14ac:dyDescent="0.25">
      <c r="A422" s="272"/>
      <c r="B422" s="191" t="s">
        <v>5948</v>
      </c>
      <c r="C422" s="159" t="s">
        <v>4338</v>
      </c>
      <c r="D422" s="191" t="s">
        <v>2827</v>
      </c>
      <c r="E422" s="191" t="s">
        <v>4339</v>
      </c>
      <c r="F422" s="194" t="s">
        <v>5951</v>
      </c>
    </row>
    <row r="423" spans="1:6" x14ac:dyDescent="0.25">
      <c r="A423" s="272"/>
      <c r="B423" s="191" t="s">
        <v>619</v>
      </c>
      <c r="C423" s="159" t="s">
        <v>3303</v>
      </c>
      <c r="D423" s="191" t="s">
        <v>2827</v>
      </c>
      <c r="E423" s="191" t="s">
        <v>3304</v>
      </c>
      <c r="F423" s="194" t="s">
        <v>5952</v>
      </c>
    </row>
    <row r="424" spans="1:6" x14ac:dyDescent="0.25">
      <c r="A424" s="272"/>
      <c r="B424" s="191" t="s">
        <v>5063</v>
      </c>
      <c r="C424" s="159" t="s">
        <v>3268</v>
      </c>
      <c r="D424" s="191" t="s">
        <v>2827</v>
      </c>
      <c r="E424" s="191" t="s">
        <v>3269</v>
      </c>
      <c r="F424" s="194" t="s">
        <v>5953</v>
      </c>
    </row>
    <row r="425" spans="1:6" x14ac:dyDescent="0.25">
      <c r="A425" s="272"/>
      <c r="B425" s="191" t="s">
        <v>5954</v>
      </c>
      <c r="C425" s="159" t="s">
        <v>3860</v>
      </c>
      <c r="D425" s="191" t="s">
        <v>2827</v>
      </c>
      <c r="E425" s="191" t="s">
        <v>3861</v>
      </c>
      <c r="F425" s="194" t="s">
        <v>5955</v>
      </c>
    </row>
    <row r="426" spans="1:6" x14ac:dyDescent="0.25">
      <c r="A426" s="272"/>
      <c r="B426" s="191" t="s">
        <v>5956</v>
      </c>
      <c r="C426" s="159" t="s">
        <v>4207</v>
      </c>
      <c r="D426" s="191" t="s">
        <v>2827</v>
      </c>
      <c r="E426" s="191" t="s">
        <v>4208</v>
      </c>
      <c r="F426" s="194" t="s">
        <v>5957</v>
      </c>
    </row>
    <row r="427" spans="1:6" x14ac:dyDescent="0.25">
      <c r="A427" s="272"/>
      <c r="B427" s="191" t="s">
        <v>5956</v>
      </c>
      <c r="C427" s="159" t="s">
        <v>4207</v>
      </c>
      <c r="D427" s="191" t="s">
        <v>2827</v>
      </c>
      <c r="E427" s="191" t="s">
        <v>4208</v>
      </c>
      <c r="F427" s="194" t="s">
        <v>5958</v>
      </c>
    </row>
    <row r="428" spans="1:6" x14ac:dyDescent="0.25">
      <c r="A428" s="272"/>
      <c r="B428" s="191" t="s">
        <v>5956</v>
      </c>
      <c r="C428" s="159" t="s">
        <v>4207</v>
      </c>
      <c r="D428" s="191" t="s">
        <v>2827</v>
      </c>
      <c r="E428" s="191" t="s">
        <v>4208</v>
      </c>
      <c r="F428" s="194" t="s">
        <v>5959</v>
      </c>
    </row>
    <row r="429" spans="1:6" x14ac:dyDescent="0.25">
      <c r="A429" s="272"/>
      <c r="B429" s="191" t="s">
        <v>5960</v>
      </c>
      <c r="C429" s="159" t="s">
        <v>3713</v>
      </c>
      <c r="D429" s="191" t="s">
        <v>2827</v>
      </c>
      <c r="E429" s="191" t="s">
        <v>3714</v>
      </c>
      <c r="F429" s="194" t="s">
        <v>5961</v>
      </c>
    </row>
    <row r="430" spans="1:6" x14ac:dyDescent="0.25">
      <c r="A430" s="272"/>
      <c r="B430" s="191" t="s">
        <v>5960</v>
      </c>
      <c r="C430" s="159" t="s">
        <v>3713</v>
      </c>
      <c r="D430" s="191" t="s">
        <v>2827</v>
      </c>
      <c r="E430" s="191" t="s">
        <v>3714</v>
      </c>
      <c r="F430" s="194" t="s">
        <v>5962</v>
      </c>
    </row>
    <row r="431" spans="1:6" x14ac:dyDescent="0.25">
      <c r="A431" s="272"/>
      <c r="B431" s="191" t="s">
        <v>5963</v>
      </c>
      <c r="C431" s="159" t="s">
        <v>3713</v>
      </c>
      <c r="D431" s="191" t="s">
        <v>2827</v>
      </c>
      <c r="E431" s="191" t="s">
        <v>3714</v>
      </c>
      <c r="F431" s="194" t="s">
        <v>5964</v>
      </c>
    </row>
    <row r="432" spans="1:6" x14ac:dyDescent="0.25">
      <c r="A432" s="272"/>
      <c r="B432" s="191" t="s">
        <v>5963</v>
      </c>
      <c r="C432" s="159" t="s">
        <v>3713</v>
      </c>
      <c r="D432" s="191" t="s">
        <v>2827</v>
      </c>
      <c r="E432" s="191" t="s">
        <v>3714</v>
      </c>
      <c r="F432" s="194" t="s">
        <v>5965</v>
      </c>
    </row>
    <row r="433" spans="1:6" x14ac:dyDescent="0.25">
      <c r="A433" s="272"/>
      <c r="B433" s="191" t="s">
        <v>625</v>
      </c>
      <c r="C433" s="159" t="s">
        <v>3307</v>
      </c>
      <c r="D433" s="191" t="s">
        <v>2827</v>
      </c>
      <c r="E433" s="191" t="s">
        <v>3308</v>
      </c>
      <c r="F433" s="194" t="s">
        <v>5966</v>
      </c>
    </row>
    <row r="434" spans="1:6" x14ac:dyDescent="0.25">
      <c r="A434" s="272"/>
      <c r="B434" s="191" t="s">
        <v>625</v>
      </c>
      <c r="C434" s="159" t="s">
        <v>3307</v>
      </c>
      <c r="D434" s="191" t="s">
        <v>2827</v>
      </c>
      <c r="E434" s="191" t="s">
        <v>3308</v>
      </c>
      <c r="F434" s="194" t="s">
        <v>5967</v>
      </c>
    </row>
    <row r="435" spans="1:6" x14ac:dyDescent="0.25">
      <c r="A435" s="272"/>
      <c r="B435" s="191" t="s">
        <v>5968</v>
      </c>
      <c r="C435" s="159" t="s">
        <v>4286</v>
      </c>
      <c r="D435" s="191" t="s">
        <v>2827</v>
      </c>
      <c r="E435" s="191" t="s">
        <v>4287</v>
      </c>
      <c r="F435" s="194" t="s">
        <v>5969</v>
      </c>
    </row>
    <row r="436" spans="1:6" x14ac:dyDescent="0.25">
      <c r="A436" s="272"/>
      <c r="B436" s="191" t="s">
        <v>5970</v>
      </c>
      <c r="C436" s="159" t="s">
        <v>3764</v>
      </c>
      <c r="D436" s="191" t="s">
        <v>2827</v>
      </c>
      <c r="E436" s="191" t="s">
        <v>3765</v>
      </c>
      <c r="F436" s="194" t="s">
        <v>5971</v>
      </c>
    </row>
    <row r="437" spans="1:6" x14ac:dyDescent="0.25">
      <c r="A437" s="272"/>
      <c r="B437" s="191" t="s">
        <v>5970</v>
      </c>
      <c r="C437" s="159" t="s">
        <v>3764</v>
      </c>
      <c r="D437" s="191" t="s">
        <v>2827</v>
      </c>
      <c r="E437" s="191" t="s">
        <v>3765</v>
      </c>
      <c r="F437" s="194" t="s">
        <v>5972</v>
      </c>
    </row>
    <row r="438" spans="1:6" x14ac:dyDescent="0.25">
      <c r="A438" s="272"/>
      <c r="B438" s="191" t="s">
        <v>5970</v>
      </c>
      <c r="C438" s="159" t="s">
        <v>3764</v>
      </c>
      <c r="D438" s="191" t="s">
        <v>2827</v>
      </c>
      <c r="E438" s="191" t="s">
        <v>3765</v>
      </c>
      <c r="F438" s="194" t="s">
        <v>5973</v>
      </c>
    </row>
    <row r="439" spans="1:6" x14ac:dyDescent="0.25">
      <c r="A439" s="272"/>
      <c r="B439" s="191" t="s">
        <v>5970</v>
      </c>
      <c r="C439" s="159" t="s">
        <v>3764</v>
      </c>
      <c r="D439" s="191" t="s">
        <v>2827</v>
      </c>
      <c r="E439" s="191" t="s">
        <v>3765</v>
      </c>
      <c r="F439" s="194" t="s">
        <v>5974</v>
      </c>
    </row>
    <row r="440" spans="1:6" x14ac:dyDescent="0.25">
      <c r="A440" s="272"/>
      <c r="B440" s="191" t="s">
        <v>5970</v>
      </c>
      <c r="C440" s="159" t="s">
        <v>3764</v>
      </c>
      <c r="D440" s="191" t="s">
        <v>2827</v>
      </c>
      <c r="E440" s="191" t="s">
        <v>3765</v>
      </c>
      <c r="F440" s="194" t="s">
        <v>5975</v>
      </c>
    </row>
    <row r="441" spans="1:6" x14ac:dyDescent="0.25">
      <c r="A441" s="272"/>
      <c r="B441" s="191" t="s">
        <v>5066</v>
      </c>
      <c r="C441" s="159" t="s">
        <v>3327</v>
      </c>
      <c r="D441" s="191" t="s">
        <v>2827</v>
      </c>
      <c r="E441" s="191" t="s">
        <v>3328</v>
      </c>
      <c r="F441" s="194" t="s">
        <v>5976</v>
      </c>
    </row>
    <row r="442" spans="1:6" x14ac:dyDescent="0.25">
      <c r="A442" s="272"/>
      <c r="B442" s="191" t="s">
        <v>5977</v>
      </c>
      <c r="C442" s="159" t="s">
        <v>4108</v>
      </c>
      <c r="D442" s="191" t="s">
        <v>2827</v>
      </c>
      <c r="E442" s="191" t="s">
        <v>4109</v>
      </c>
      <c r="F442" s="194" t="s">
        <v>5978</v>
      </c>
    </row>
    <row r="443" spans="1:6" x14ac:dyDescent="0.25">
      <c r="A443" s="272"/>
      <c r="B443" s="191" t="s">
        <v>2464</v>
      </c>
      <c r="C443" s="159" t="s">
        <v>4189</v>
      </c>
      <c r="D443" s="191" t="s">
        <v>2827</v>
      </c>
      <c r="E443" s="191" t="s">
        <v>4190</v>
      </c>
      <c r="F443" s="194" t="s">
        <v>5979</v>
      </c>
    </row>
    <row r="444" spans="1:6" x14ac:dyDescent="0.25">
      <c r="A444" s="272"/>
      <c r="B444" s="191" t="s">
        <v>356</v>
      </c>
      <c r="C444" s="159" t="s">
        <v>3122</v>
      </c>
      <c r="D444" s="191" t="s">
        <v>2827</v>
      </c>
      <c r="E444" s="191" t="s">
        <v>3123</v>
      </c>
      <c r="F444" s="194" t="s">
        <v>5980</v>
      </c>
    </row>
    <row r="445" spans="1:6" x14ac:dyDescent="0.25">
      <c r="A445" s="272"/>
      <c r="B445" s="191" t="s">
        <v>356</v>
      </c>
      <c r="C445" s="159" t="s">
        <v>3122</v>
      </c>
      <c r="D445" s="191" t="s">
        <v>2827</v>
      </c>
      <c r="E445" s="191" t="s">
        <v>3123</v>
      </c>
      <c r="F445" s="194" t="s">
        <v>5981</v>
      </c>
    </row>
    <row r="446" spans="1:6" x14ac:dyDescent="0.25">
      <c r="A446" s="272"/>
      <c r="B446" s="191" t="s">
        <v>5982</v>
      </c>
      <c r="C446" s="159" t="s">
        <v>4851</v>
      </c>
      <c r="D446" s="191" t="s">
        <v>4852</v>
      </c>
      <c r="E446" s="191" t="s">
        <v>4853</v>
      </c>
      <c r="F446" s="194" t="s">
        <v>5983</v>
      </c>
    </row>
    <row r="447" spans="1:6" x14ac:dyDescent="0.25">
      <c r="A447" s="272"/>
      <c r="B447" s="191" t="s">
        <v>5982</v>
      </c>
      <c r="C447" s="159" t="s">
        <v>4851</v>
      </c>
      <c r="D447" s="191" t="s">
        <v>4852</v>
      </c>
      <c r="E447" s="191" t="s">
        <v>4853</v>
      </c>
      <c r="F447" s="194" t="s">
        <v>5984</v>
      </c>
    </row>
    <row r="448" spans="1:6" x14ac:dyDescent="0.25">
      <c r="A448" s="272"/>
      <c r="B448" s="191" t="s">
        <v>5985</v>
      </c>
      <c r="C448" s="159" t="s">
        <v>3413</v>
      </c>
      <c r="D448" s="191" t="s">
        <v>2856</v>
      </c>
      <c r="E448" s="191" t="s">
        <v>3414</v>
      </c>
      <c r="F448" s="194" t="s">
        <v>5986</v>
      </c>
    </row>
    <row r="449" spans="1:6" x14ac:dyDescent="0.25">
      <c r="A449" s="272"/>
      <c r="B449" s="191" t="s">
        <v>1618</v>
      </c>
      <c r="C449" s="159" t="s">
        <v>3822</v>
      </c>
      <c r="D449" s="191" t="s">
        <v>2856</v>
      </c>
      <c r="E449" s="191" t="s">
        <v>3823</v>
      </c>
      <c r="F449" s="194" t="s">
        <v>5510</v>
      </c>
    </row>
    <row r="450" spans="1:6" x14ac:dyDescent="0.25">
      <c r="A450" s="272"/>
      <c r="B450" s="152" t="s">
        <v>1447</v>
      </c>
      <c r="C450" s="159" t="s">
        <v>3740</v>
      </c>
      <c r="D450" s="191" t="s">
        <v>2775</v>
      </c>
      <c r="E450" s="191" t="s">
        <v>3741</v>
      </c>
      <c r="F450" s="197" t="s">
        <v>5987</v>
      </c>
    </row>
    <row r="451" spans="1:6" x14ac:dyDescent="0.25">
      <c r="A451" s="272"/>
      <c r="B451" s="191" t="s">
        <v>5988</v>
      </c>
      <c r="C451" s="159" t="s">
        <v>3543</v>
      </c>
      <c r="D451" s="191" t="s">
        <v>2856</v>
      </c>
      <c r="E451" s="191" t="s">
        <v>3544</v>
      </c>
      <c r="F451" s="194" t="s">
        <v>5989</v>
      </c>
    </row>
    <row r="452" spans="1:6" x14ac:dyDescent="0.25">
      <c r="A452" s="272"/>
      <c r="B452" s="191" t="s">
        <v>1430</v>
      </c>
      <c r="C452" s="159" t="s">
        <v>3731</v>
      </c>
      <c r="D452" s="191" t="s">
        <v>2856</v>
      </c>
      <c r="E452" s="191" t="s">
        <v>3732</v>
      </c>
      <c r="F452" s="194" t="s">
        <v>5990</v>
      </c>
    </row>
    <row r="453" spans="1:6" x14ac:dyDescent="0.25">
      <c r="A453" s="272"/>
      <c r="B453" s="191" t="s">
        <v>779</v>
      </c>
      <c r="C453" s="159" t="s">
        <v>3403</v>
      </c>
      <c r="D453" s="191" t="s">
        <v>2856</v>
      </c>
      <c r="E453" s="191" t="s">
        <v>3404</v>
      </c>
      <c r="F453" s="194" t="s">
        <v>5991</v>
      </c>
    </row>
    <row r="454" spans="1:6" x14ac:dyDescent="0.25">
      <c r="A454" s="272"/>
      <c r="B454" s="191" t="s">
        <v>5992</v>
      </c>
      <c r="C454" s="159" t="s">
        <v>3801</v>
      </c>
      <c r="D454" s="191" t="s">
        <v>2856</v>
      </c>
      <c r="E454" s="191" t="s">
        <v>3802</v>
      </c>
      <c r="F454" s="194" t="s">
        <v>5993</v>
      </c>
    </row>
    <row r="455" spans="1:6" x14ac:dyDescent="0.25">
      <c r="A455" s="272"/>
      <c r="B455" s="191" t="s">
        <v>1774</v>
      </c>
      <c r="C455" s="159" t="s">
        <v>3956</v>
      </c>
      <c r="D455" s="191" t="s">
        <v>2856</v>
      </c>
      <c r="E455" s="191" t="s">
        <v>3957</v>
      </c>
      <c r="F455" s="194" t="s">
        <v>5994</v>
      </c>
    </row>
    <row r="456" spans="1:6" x14ac:dyDescent="0.25">
      <c r="A456" s="272"/>
      <c r="B456" s="191" t="s">
        <v>1463</v>
      </c>
      <c r="C456" s="159" t="s">
        <v>3752</v>
      </c>
      <c r="D456" s="191" t="s">
        <v>2856</v>
      </c>
      <c r="E456" s="191" t="s">
        <v>3753</v>
      </c>
      <c r="F456" s="194" t="s">
        <v>5995</v>
      </c>
    </row>
    <row r="457" spans="1:6" x14ac:dyDescent="0.25">
      <c r="A457" s="272"/>
      <c r="B457" s="191" t="s">
        <v>5996</v>
      </c>
      <c r="C457" s="159" t="s">
        <v>3752</v>
      </c>
      <c r="D457" s="191" t="s">
        <v>2856</v>
      </c>
      <c r="E457" s="191" t="s">
        <v>3753</v>
      </c>
      <c r="F457" s="194" t="s">
        <v>5997</v>
      </c>
    </row>
    <row r="458" spans="1:6" x14ac:dyDescent="0.25">
      <c r="A458" s="272"/>
      <c r="B458" s="191" t="s">
        <v>1532</v>
      </c>
      <c r="C458" s="159" t="s">
        <v>3774</v>
      </c>
      <c r="D458" s="191" t="s">
        <v>2856</v>
      </c>
      <c r="E458" s="191" t="s">
        <v>3775</v>
      </c>
      <c r="F458" s="194" t="s">
        <v>5998</v>
      </c>
    </row>
    <row r="459" spans="1:6" x14ac:dyDescent="0.25">
      <c r="A459" s="272"/>
      <c r="B459" s="191" t="s">
        <v>1065</v>
      </c>
      <c r="C459" s="159" t="s">
        <v>3602</v>
      </c>
      <c r="D459" s="191" t="s">
        <v>2856</v>
      </c>
      <c r="E459" s="191" t="s">
        <v>3603</v>
      </c>
      <c r="F459" s="194" t="s">
        <v>3603</v>
      </c>
    </row>
    <row r="460" spans="1:6" x14ac:dyDescent="0.25">
      <c r="A460" s="272"/>
      <c r="B460" s="191" t="s">
        <v>188</v>
      </c>
      <c r="C460" s="159" t="s">
        <v>2934</v>
      </c>
      <c r="D460" s="191" t="s">
        <v>2856</v>
      </c>
      <c r="E460" s="191" t="s">
        <v>2935</v>
      </c>
      <c r="F460" s="194" t="s">
        <v>5999</v>
      </c>
    </row>
    <row r="461" spans="1:6" x14ac:dyDescent="0.25">
      <c r="A461" s="272"/>
      <c r="B461" s="191" t="s">
        <v>188</v>
      </c>
      <c r="C461" s="159" t="s">
        <v>2934</v>
      </c>
      <c r="D461" s="191" t="s">
        <v>2856</v>
      </c>
      <c r="E461" s="191" t="s">
        <v>2935</v>
      </c>
      <c r="F461" s="194" t="s">
        <v>6000</v>
      </c>
    </row>
    <row r="462" spans="1:6" x14ac:dyDescent="0.25">
      <c r="A462" s="272"/>
      <c r="B462" s="191" t="s">
        <v>6001</v>
      </c>
      <c r="C462" s="159" t="s">
        <v>4525</v>
      </c>
      <c r="D462" s="191" t="s">
        <v>2856</v>
      </c>
      <c r="E462" s="191" t="s">
        <v>4526</v>
      </c>
      <c r="F462" s="194" t="s">
        <v>6002</v>
      </c>
    </row>
    <row r="463" spans="1:6" x14ac:dyDescent="0.25">
      <c r="A463" s="272"/>
      <c r="B463" s="191" t="s">
        <v>6003</v>
      </c>
      <c r="C463" s="159" t="s">
        <v>3778</v>
      </c>
      <c r="D463" s="191" t="s">
        <v>2856</v>
      </c>
      <c r="E463" s="191" t="s">
        <v>3779</v>
      </c>
      <c r="F463" s="194" t="s">
        <v>6004</v>
      </c>
    </row>
    <row r="464" spans="1:6" x14ac:dyDescent="0.25">
      <c r="A464" s="272"/>
      <c r="B464" s="191" t="s">
        <v>6005</v>
      </c>
      <c r="C464" s="159" t="s">
        <v>2986</v>
      </c>
      <c r="D464" s="191" t="s">
        <v>2856</v>
      </c>
      <c r="E464" s="191" t="s">
        <v>2987</v>
      </c>
      <c r="F464" s="194" t="s">
        <v>6006</v>
      </c>
    </row>
    <row r="465" spans="1:6" x14ac:dyDescent="0.25">
      <c r="A465" s="272"/>
      <c r="B465" s="191" t="s">
        <v>1065</v>
      </c>
      <c r="C465" s="159" t="s">
        <v>4562</v>
      </c>
      <c r="D465" s="191" t="s">
        <v>2856</v>
      </c>
      <c r="E465" s="191" t="s">
        <v>3071</v>
      </c>
      <c r="F465" s="194" t="s">
        <v>6007</v>
      </c>
    </row>
    <row r="466" spans="1:6" x14ac:dyDescent="0.25">
      <c r="A466" s="272"/>
      <c r="B466" s="191" t="s">
        <v>2310</v>
      </c>
      <c r="C466" s="159" t="s">
        <v>4119</v>
      </c>
      <c r="D466" s="191" t="s">
        <v>2856</v>
      </c>
      <c r="E466" s="191" t="s">
        <v>4120</v>
      </c>
      <c r="F466" s="194" t="s">
        <v>6008</v>
      </c>
    </row>
    <row r="467" spans="1:6" x14ac:dyDescent="0.25">
      <c r="A467" s="272"/>
      <c r="B467" s="191" t="s">
        <v>1065</v>
      </c>
      <c r="C467" s="159" t="s">
        <v>3606</v>
      </c>
      <c r="D467" s="191" t="s">
        <v>2856</v>
      </c>
      <c r="E467" s="191" t="s">
        <v>3607</v>
      </c>
      <c r="F467" s="194" t="s">
        <v>6009</v>
      </c>
    </row>
    <row r="468" spans="1:6" x14ac:dyDescent="0.25">
      <c r="A468" s="272"/>
      <c r="B468" s="191" t="s">
        <v>1788</v>
      </c>
      <c r="C468" s="159" t="s">
        <v>3964</v>
      </c>
      <c r="D468" s="191" t="s">
        <v>2856</v>
      </c>
      <c r="E468" s="191" t="s">
        <v>3965</v>
      </c>
      <c r="F468" s="194" t="s">
        <v>6010</v>
      </c>
    </row>
    <row r="469" spans="1:6" x14ac:dyDescent="0.25">
      <c r="A469" s="272"/>
      <c r="B469" s="191" t="s">
        <v>6011</v>
      </c>
      <c r="C469" s="159" t="s">
        <v>3952</v>
      </c>
      <c r="D469" s="191" t="s">
        <v>2856</v>
      </c>
      <c r="E469" s="191" t="s">
        <v>3953</v>
      </c>
      <c r="F469" s="194" t="s">
        <v>6012</v>
      </c>
    </row>
    <row r="470" spans="1:6" x14ac:dyDescent="0.25">
      <c r="A470" s="272"/>
      <c r="B470" s="191" t="s">
        <v>6013</v>
      </c>
      <c r="C470" s="159" t="s">
        <v>3784</v>
      </c>
      <c r="D470" s="191" t="s">
        <v>2856</v>
      </c>
      <c r="E470" s="191" t="s">
        <v>3785</v>
      </c>
      <c r="F470" s="194" t="s">
        <v>6014</v>
      </c>
    </row>
    <row r="471" spans="1:6" x14ac:dyDescent="0.25">
      <c r="A471" s="272"/>
      <c r="B471" s="191" t="s">
        <v>6015</v>
      </c>
      <c r="C471" s="159" t="s">
        <v>4875</v>
      </c>
      <c r="D471" s="191" t="s">
        <v>3572</v>
      </c>
      <c r="E471" s="191" t="s">
        <v>3491</v>
      </c>
      <c r="F471" s="194" t="s">
        <v>6016</v>
      </c>
    </row>
    <row r="472" spans="1:6" x14ac:dyDescent="0.25">
      <c r="A472" s="272"/>
      <c r="B472" s="191" t="s">
        <v>2501</v>
      </c>
      <c r="C472" s="159" t="s">
        <v>4875</v>
      </c>
      <c r="D472" s="191" t="s">
        <v>3572</v>
      </c>
      <c r="E472" s="191" t="s">
        <v>3491</v>
      </c>
      <c r="F472" s="194" t="s">
        <v>6017</v>
      </c>
    </row>
    <row r="473" spans="1:6" x14ac:dyDescent="0.25">
      <c r="A473" s="272"/>
      <c r="B473" s="191" t="s">
        <v>2501</v>
      </c>
      <c r="C473" s="159" t="s">
        <v>4875</v>
      </c>
      <c r="D473" s="191" t="s">
        <v>3572</v>
      </c>
      <c r="E473" s="191" t="s">
        <v>3491</v>
      </c>
      <c r="F473" s="194" t="s">
        <v>6018</v>
      </c>
    </row>
    <row r="474" spans="1:6" x14ac:dyDescent="0.25">
      <c r="A474" s="272"/>
      <c r="B474" s="191" t="s">
        <v>2508</v>
      </c>
      <c r="C474" s="159" t="s">
        <v>4603</v>
      </c>
      <c r="D474" s="191" t="s">
        <v>3572</v>
      </c>
      <c r="E474" s="191" t="s">
        <v>4604</v>
      </c>
      <c r="F474" s="194" t="s">
        <v>6019</v>
      </c>
    </row>
    <row r="475" spans="1:6" x14ac:dyDescent="0.25">
      <c r="A475" s="272"/>
      <c r="B475" s="191" t="s">
        <v>2508</v>
      </c>
      <c r="C475" s="159" t="s">
        <v>4603</v>
      </c>
      <c r="D475" s="191" t="s">
        <v>3572</v>
      </c>
      <c r="E475" s="191" t="s">
        <v>4604</v>
      </c>
      <c r="F475" s="194" t="s">
        <v>6020</v>
      </c>
    </row>
    <row r="476" spans="1:6" x14ac:dyDescent="0.25">
      <c r="A476" s="272"/>
      <c r="B476" s="191" t="s">
        <v>2508</v>
      </c>
      <c r="C476" s="159" t="s">
        <v>4603</v>
      </c>
      <c r="D476" s="191" t="s">
        <v>3572</v>
      </c>
      <c r="E476" s="191" t="s">
        <v>4604</v>
      </c>
      <c r="F476" s="194" t="s">
        <v>6021</v>
      </c>
    </row>
    <row r="477" spans="1:6" x14ac:dyDescent="0.25">
      <c r="A477" s="272"/>
      <c r="B477" s="191" t="s">
        <v>2147</v>
      </c>
      <c r="C477" s="159" t="s">
        <v>4961</v>
      </c>
      <c r="D477" s="191" t="s">
        <v>3572</v>
      </c>
      <c r="E477" s="191" t="s">
        <v>4962</v>
      </c>
      <c r="F477" s="194" t="s">
        <v>6022</v>
      </c>
    </row>
    <row r="478" spans="1:6" x14ac:dyDescent="0.25">
      <c r="A478" s="272"/>
      <c r="B478" s="191" t="s">
        <v>2147</v>
      </c>
      <c r="C478" s="159" t="s">
        <v>4961</v>
      </c>
      <c r="D478" s="191" t="s">
        <v>3572</v>
      </c>
      <c r="E478" s="191" t="s">
        <v>4962</v>
      </c>
      <c r="F478" s="194" t="s">
        <v>6023</v>
      </c>
    </row>
    <row r="479" spans="1:6" x14ac:dyDescent="0.25">
      <c r="A479" s="272"/>
      <c r="B479" s="191" t="s">
        <v>5210</v>
      </c>
      <c r="C479" s="159" t="s">
        <v>4642</v>
      </c>
      <c r="D479" s="191" t="s">
        <v>3572</v>
      </c>
      <c r="E479" s="191" t="s">
        <v>4643</v>
      </c>
      <c r="F479" s="194" t="s">
        <v>6024</v>
      </c>
    </row>
    <row r="480" spans="1:6" x14ac:dyDescent="0.25">
      <c r="A480" s="272"/>
      <c r="B480" s="191" t="s">
        <v>5210</v>
      </c>
      <c r="C480" s="159" t="s">
        <v>5074</v>
      </c>
      <c r="D480" s="191" t="s">
        <v>3572</v>
      </c>
      <c r="E480" s="191" t="s">
        <v>5075</v>
      </c>
      <c r="F480" s="194" t="s">
        <v>6025</v>
      </c>
    </row>
    <row r="481" spans="1:6" x14ac:dyDescent="0.25">
      <c r="A481" s="272"/>
      <c r="B481" s="191" t="s">
        <v>5210</v>
      </c>
      <c r="C481" s="159" t="s">
        <v>4377</v>
      </c>
      <c r="D481" s="191" t="s">
        <v>3572</v>
      </c>
      <c r="E481" s="191" t="s">
        <v>4378</v>
      </c>
      <c r="F481" s="194" t="s">
        <v>6026</v>
      </c>
    </row>
    <row r="482" spans="1:6" x14ac:dyDescent="0.25">
      <c r="A482" s="272"/>
      <c r="B482" s="191" t="s">
        <v>5210</v>
      </c>
      <c r="C482" s="159" t="s">
        <v>5076</v>
      </c>
      <c r="D482" s="191" t="s">
        <v>3572</v>
      </c>
      <c r="E482" s="191" t="s">
        <v>5077</v>
      </c>
      <c r="F482" s="194" t="s">
        <v>6027</v>
      </c>
    </row>
    <row r="483" spans="1:6" x14ac:dyDescent="0.25">
      <c r="A483" s="272"/>
      <c r="B483" s="191" t="s">
        <v>1033</v>
      </c>
      <c r="C483" s="159" t="s">
        <v>3571</v>
      </c>
      <c r="D483" s="191" t="s">
        <v>3572</v>
      </c>
      <c r="E483" s="191" t="s">
        <v>3573</v>
      </c>
      <c r="F483" s="194" t="s">
        <v>6028</v>
      </c>
    </row>
    <row r="484" spans="1:6" x14ac:dyDescent="0.25">
      <c r="A484" s="272"/>
      <c r="B484" s="191" t="s">
        <v>6029</v>
      </c>
      <c r="C484" s="159" t="s">
        <v>4685</v>
      </c>
      <c r="D484" s="191" t="s">
        <v>3572</v>
      </c>
      <c r="E484" s="191" t="s">
        <v>4686</v>
      </c>
      <c r="F484" s="194" t="s">
        <v>6030</v>
      </c>
    </row>
    <row r="485" spans="1:6" x14ac:dyDescent="0.25">
      <c r="A485" s="272"/>
      <c r="B485" s="191" t="s">
        <v>6029</v>
      </c>
      <c r="C485" s="159" t="s">
        <v>4685</v>
      </c>
      <c r="D485" s="191" t="s">
        <v>3572</v>
      </c>
      <c r="E485" s="191" t="s">
        <v>4686</v>
      </c>
      <c r="F485" s="194" t="s">
        <v>6031</v>
      </c>
    </row>
    <row r="486" spans="1:6" x14ac:dyDescent="0.25">
      <c r="A486" s="272"/>
      <c r="B486" s="191" t="s">
        <v>927</v>
      </c>
      <c r="C486" s="159" t="s">
        <v>4917</v>
      </c>
      <c r="D486" s="191" t="s">
        <v>3572</v>
      </c>
      <c r="E486" s="191" t="s">
        <v>4918</v>
      </c>
      <c r="F486" s="194" t="s">
        <v>6032</v>
      </c>
    </row>
    <row r="487" spans="1:6" x14ac:dyDescent="0.25">
      <c r="A487" s="272"/>
      <c r="B487" s="191" t="s">
        <v>5210</v>
      </c>
      <c r="C487" s="159" t="s">
        <v>5078</v>
      </c>
      <c r="D487" s="191" t="s">
        <v>3572</v>
      </c>
      <c r="E487" s="191" t="s">
        <v>5079</v>
      </c>
      <c r="F487" s="194" t="s">
        <v>6033</v>
      </c>
    </row>
    <row r="488" spans="1:6" x14ac:dyDescent="0.25">
      <c r="A488" s="272"/>
      <c r="B488" s="191" t="s">
        <v>5358</v>
      </c>
      <c r="C488" s="159" t="s">
        <v>4025</v>
      </c>
      <c r="D488" s="191" t="s">
        <v>3572</v>
      </c>
      <c r="E488" s="191" t="s">
        <v>4026</v>
      </c>
      <c r="F488" s="194" t="s">
        <v>5500</v>
      </c>
    </row>
    <row r="489" spans="1:6" x14ac:dyDescent="0.25">
      <c r="A489" s="272"/>
      <c r="B489" s="191" t="s">
        <v>2101</v>
      </c>
      <c r="C489" s="159" t="s">
        <v>4859</v>
      </c>
      <c r="D489" s="191" t="s">
        <v>3572</v>
      </c>
      <c r="E489" s="191" t="s">
        <v>4860</v>
      </c>
      <c r="F489" s="194" t="s">
        <v>6034</v>
      </c>
    </row>
    <row r="490" spans="1:6" x14ac:dyDescent="0.25">
      <c r="A490" s="272"/>
      <c r="B490" s="191" t="s">
        <v>5210</v>
      </c>
      <c r="C490" s="159" t="s">
        <v>5080</v>
      </c>
      <c r="D490" s="191" t="s">
        <v>3572</v>
      </c>
      <c r="E490" s="191" t="s">
        <v>3487</v>
      </c>
      <c r="F490" s="194" t="s">
        <v>6035</v>
      </c>
    </row>
    <row r="491" spans="1:6" x14ac:dyDescent="0.25">
      <c r="A491" s="272"/>
      <c r="B491" s="191" t="s">
        <v>6036</v>
      </c>
      <c r="C491" s="159" t="s">
        <v>3523</v>
      </c>
      <c r="D491" s="191" t="s">
        <v>2859</v>
      </c>
      <c r="E491" s="191" t="s">
        <v>3524</v>
      </c>
      <c r="F491" s="194" t="s">
        <v>6037</v>
      </c>
    </row>
    <row r="492" spans="1:6" x14ac:dyDescent="0.25">
      <c r="A492" s="272"/>
      <c r="B492" s="191" t="s">
        <v>6038</v>
      </c>
      <c r="C492" s="159" t="s">
        <v>4611</v>
      </c>
      <c r="D492" s="191" t="s">
        <v>2859</v>
      </c>
      <c r="E492" s="191" t="s">
        <v>4612</v>
      </c>
      <c r="F492" s="194" t="s">
        <v>6039</v>
      </c>
    </row>
    <row r="493" spans="1:6" x14ac:dyDescent="0.25">
      <c r="A493" s="272"/>
      <c r="B493" s="191" t="s">
        <v>6040</v>
      </c>
      <c r="C493" s="159" t="s">
        <v>4923</v>
      </c>
      <c r="D493" s="191" t="s">
        <v>2859</v>
      </c>
      <c r="E493" s="191" t="s">
        <v>4924</v>
      </c>
      <c r="F493" s="194" t="s">
        <v>6041</v>
      </c>
    </row>
    <row r="494" spans="1:6" x14ac:dyDescent="0.25">
      <c r="A494" s="272"/>
      <c r="B494" s="191" t="s">
        <v>6042</v>
      </c>
      <c r="C494" s="159" t="s">
        <v>3547</v>
      </c>
      <c r="D494" s="191" t="s">
        <v>2859</v>
      </c>
      <c r="E494" s="191" t="s">
        <v>3548</v>
      </c>
      <c r="F494" s="194" t="s">
        <v>6043</v>
      </c>
    </row>
    <row r="495" spans="1:6" x14ac:dyDescent="0.25">
      <c r="A495" s="272"/>
      <c r="B495" s="191" t="s">
        <v>6044</v>
      </c>
      <c r="C495" s="159" t="s">
        <v>3407</v>
      </c>
      <c r="D495" s="191" t="s">
        <v>2859</v>
      </c>
      <c r="E495" s="191" t="s">
        <v>3408</v>
      </c>
      <c r="F495" s="194" t="s">
        <v>5500</v>
      </c>
    </row>
    <row r="496" spans="1:6" x14ac:dyDescent="0.25">
      <c r="A496" s="272"/>
      <c r="B496" s="191" t="s">
        <v>964</v>
      </c>
      <c r="C496" s="159" t="s">
        <v>3510</v>
      </c>
      <c r="D496" s="191" t="s">
        <v>2859</v>
      </c>
      <c r="E496" s="191" t="s">
        <v>3203</v>
      </c>
      <c r="F496" s="194" t="s">
        <v>6045</v>
      </c>
    </row>
    <row r="497" spans="1:9" x14ac:dyDescent="0.25">
      <c r="A497" s="272"/>
      <c r="B497" s="191" t="s">
        <v>6046</v>
      </c>
      <c r="C497" s="159" t="s">
        <v>2858</v>
      </c>
      <c r="D497" s="191" t="s">
        <v>2859</v>
      </c>
      <c r="E497" s="191" t="s">
        <v>2860</v>
      </c>
      <c r="F497" s="194" t="s">
        <v>6047</v>
      </c>
    </row>
    <row r="498" spans="1:9" x14ac:dyDescent="0.25">
      <c r="A498" s="272"/>
      <c r="B498" s="191" t="s">
        <v>6048</v>
      </c>
      <c r="C498" s="159" t="s">
        <v>4943</v>
      </c>
      <c r="D498" s="191" t="s">
        <v>2859</v>
      </c>
      <c r="E498" s="191" t="s">
        <v>5107</v>
      </c>
      <c r="F498" s="194" t="s">
        <v>6049</v>
      </c>
      <c r="I498" s="78"/>
    </row>
    <row r="499" spans="1:9" x14ac:dyDescent="0.25">
      <c r="A499" s="272"/>
      <c r="B499" s="191" t="s">
        <v>6050</v>
      </c>
      <c r="C499" s="159" t="s">
        <v>4478</v>
      </c>
      <c r="D499" s="191" t="s">
        <v>2859</v>
      </c>
      <c r="E499" s="191" t="s">
        <v>4479</v>
      </c>
      <c r="F499" s="194" t="s">
        <v>6051</v>
      </c>
    </row>
    <row r="500" spans="1:9" x14ac:dyDescent="0.25">
      <c r="A500" s="272"/>
      <c r="B500" s="191" t="s">
        <v>5187</v>
      </c>
      <c r="C500" s="159" t="s">
        <v>4876</v>
      </c>
      <c r="D500" s="191" t="s">
        <v>2859</v>
      </c>
      <c r="E500" s="191" t="s">
        <v>4877</v>
      </c>
      <c r="F500" s="194" t="s">
        <v>6052</v>
      </c>
    </row>
    <row r="501" spans="1:9" x14ac:dyDescent="0.25">
      <c r="A501" s="272"/>
      <c r="B501" s="191" t="s">
        <v>6053</v>
      </c>
      <c r="C501" s="159" t="s">
        <v>3651</v>
      </c>
      <c r="D501" s="191" t="s">
        <v>2859</v>
      </c>
      <c r="E501" s="191" t="s">
        <v>3652</v>
      </c>
      <c r="F501" s="194" t="s">
        <v>6054</v>
      </c>
    </row>
    <row r="502" spans="1:9" x14ac:dyDescent="0.25">
      <c r="A502" s="272"/>
      <c r="B502" s="191" t="s">
        <v>6055</v>
      </c>
      <c r="C502" s="159" t="s">
        <v>4224</v>
      </c>
      <c r="D502" s="191" t="s">
        <v>2859</v>
      </c>
      <c r="E502" s="191" t="s">
        <v>4225</v>
      </c>
      <c r="F502" s="194" t="s">
        <v>6056</v>
      </c>
    </row>
    <row r="503" spans="1:9" x14ac:dyDescent="0.25">
      <c r="A503" s="272"/>
      <c r="B503" s="191" t="s">
        <v>6057</v>
      </c>
      <c r="C503" s="159" t="s">
        <v>3291</v>
      </c>
      <c r="D503" s="191" t="s">
        <v>2859</v>
      </c>
      <c r="E503" s="191" t="s">
        <v>3292</v>
      </c>
      <c r="F503" s="194" t="s">
        <v>5320</v>
      </c>
    </row>
    <row r="504" spans="1:9" x14ac:dyDescent="0.25">
      <c r="A504" s="272"/>
      <c r="B504" s="191" t="s">
        <v>6058</v>
      </c>
      <c r="C504" s="159" t="s">
        <v>3494</v>
      </c>
      <c r="D504" s="191" t="s">
        <v>2859</v>
      </c>
      <c r="E504" s="191" t="s">
        <v>5145</v>
      </c>
      <c r="F504" s="194" t="s">
        <v>6059</v>
      </c>
      <c r="I504" s="78"/>
    </row>
    <row r="505" spans="1:9" x14ac:dyDescent="0.25">
      <c r="A505" s="272"/>
      <c r="B505" s="191" t="s">
        <v>6060</v>
      </c>
      <c r="C505" s="159" t="s">
        <v>4843</v>
      </c>
      <c r="D505" s="191" t="s">
        <v>2859</v>
      </c>
      <c r="E505" s="191" t="s">
        <v>4844</v>
      </c>
      <c r="F505" s="194" t="s">
        <v>5500</v>
      </c>
    </row>
    <row r="506" spans="1:9" x14ac:dyDescent="0.25">
      <c r="A506" s="272"/>
      <c r="B506" s="191" t="s">
        <v>6061</v>
      </c>
      <c r="C506" s="159" t="s">
        <v>4845</v>
      </c>
      <c r="D506" s="191" t="s">
        <v>2859</v>
      </c>
      <c r="E506" s="191" t="s">
        <v>4846</v>
      </c>
      <c r="F506" s="194" t="s">
        <v>6062</v>
      </c>
    </row>
    <row r="507" spans="1:9" x14ac:dyDescent="0.25">
      <c r="A507" s="272"/>
      <c r="B507" s="191" t="s">
        <v>5361</v>
      </c>
      <c r="C507" s="159" t="s">
        <v>3506</v>
      </c>
      <c r="D507" s="191" t="s">
        <v>2859</v>
      </c>
      <c r="E507" s="191" t="s">
        <v>3507</v>
      </c>
      <c r="F507" s="194" t="s">
        <v>6063</v>
      </c>
    </row>
    <row r="508" spans="1:9" x14ac:dyDescent="0.25">
      <c r="A508" s="272"/>
      <c r="B508" s="191" t="s">
        <v>6048</v>
      </c>
      <c r="C508" s="159" t="s">
        <v>4945</v>
      </c>
      <c r="D508" s="191" t="s">
        <v>2859</v>
      </c>
      <c r="E508" s="191" t="s">
        <v>4624</v>
      </c>
      <c r="F508" s="194" t="s">
        <v>4624</v>
      </c>
    </row>
    <row r="509" spans="1:9" x14ac:dyDescent="0.25">
      <c r="A509" s="272"/>
      <c r="B509" s="191" t="s">
        <v>6064</v>
      </c>
      <c r="C509" s="159" t="s">
        <v>4921</v>
      </c>
      <c r="D509" s="191" t="s">
        <v>2859</v>
      </c>
      <c r="E509" s="191" t="s">
        <v>4922</v>
      </c>
      <c r="F509" s="194" t="s">
        <v>6065</v>
      </c>
    </row>
    <row r="510" spans="1:9" x14ac:dyDescent="0.25">
      <c r="A510" s="272"/>
      <c r="B510" s="191" t="s">
        <v>956</v>
      </c>
      <c r="C510" s="159" t="s">
        <v>3504</v>
      </c>
      <c r="D510" s="191" t="s">
        <v>2859</v>
      </c>
      <c r="E510" s="191" t="s">
        <v>3505</v>
      </c>
      <c r="F510" s="194" t="s">
        <v>6066</v>
      </c>
    </row>
    <row r="511" spans="1:9" x14ac:dyDescent="0.25">
      <c r="A511" s="272"/>
      <c r="B511" s="191" t="s">
        <v>6067</v>
      </c>
      <c r="C511" s="159" t="s">
        <v>3492</v>
      </c>
      <c r="D511" s="191" t="s">
        <v>2859</v>
      </c>
      <c r="E511" s="191" t="s">
        <v>3493</v>
      </c>
      <c r="F511" s="194" t="s">
        <v>6068</v>
      </c>
    </row>
    <row r="512" spans="1:9" x14ac:dyDescent="0.25">
      <c r="A512" s="272"/>
      <c r="B512" s="191" t="s">
        <v>6069</v>
      </c>
      <c r="C512" s="159" t="s">
        <v>4197</v>
      </c>
      <c r="D512" s="191" t="s">
        <v>2859</v>
      </c>
      <c r="E512" s="191" t="s">
        <v>4198</v>
      </c>
      <c r="F512" s="194" t="s">
        <v>6070</v>
      </c>
    </row>
    <row r="513" spans="1:9" x14ac:dyDescent="0.25">
      <c r="A513" s="272"/>
      <c r="B513" s="191" t="s">
        <v>332</v>
      </c>
      <c r="C513" s="159" t="s">
        <v>4438</v>
      </c>
      <c r="D513" s="191" t="s">
        <v>2859</v>
      </c>
      <c r="E513" s="191" t="s">
        <v>6071</v>
      </c>
      <c r="F513" s="194" t="s">
        <v>6072</v>
      </c>
      <c r="I513" s="78"/>
    </row>
    <row r="514" spans="1:9" x14ac:dyDescent="0.25">
      <c r="A514" s="272"/>
      <c r="B514" s="191" t="s">
        <v>6073</v>
      </c>
      <c r="C514" s="159" t="s">
        <v>4847</v>
      </c>
      <c r="D514" s="191" t="s">
        <v>2859</v>
      </c>
      <c r="E514" s="191" t="s">
        <v>4848</v>
      </c>
      <c r="F514" s="194" t="s">
        <v>6074</v>
      </c>
    </row>
    <row r="515" spans="1:9" x14ac:dyDescent="0.25">
      <c r="A515" s="272"/>
      <c r="B515" s="191" t="s">
        <v>6075</v>
      </c>
      <c r="C515" s="159" t="s">
        <v>3537</v>
      </c>
      <c r="D515" s="191" t="s">
        <v>2859</v>
      </c>
      <c r="E515" s="191" t="s">
        <v>3538</v>
      </c>
      <c r="F515" s="194" t="s">
        <v>6076</v>
      </c>
    </row>
    <row r="516" spans="1:9" x14ac:dyDescent="0.25">
      <c r="A516" s="272"/>
      <c r="B516" s="191" t="s">
        <v>6077</v>
      </c>
      <c r="C516" s="159" t="s">
        <v>3228</v>
      </c>
      <c r="D516" s="191" t="s">
        <v>2862</v>
      </c>
      <c r="E516" s="191" t="s">
        <v>3229</v>
      </c>
      <c r="F516" s="194" t="s">
        <v>6078</v>
      </c>
    </row>
    <row r="517" spans="1:9" x14ac:dyDescent="0.25">
      <c r="A517" s="272"/>
      <c r="B517" s="191" t="s">
        <v>6079</v>
      </c>
      <c r="C517" s="159" t="s">
        <v>3909</v>
      </c>
      <c r="D517" s="191" t="s">
        <v>2862</v>
      </c>
      <c r="E517" s="191" t="s">
        <v>3910</v>
      </c>
      <c r="F517" s="194" t="s">
        <v>6080</v>
      </c>
    </row>
    <row r="518" spans="1:9" x14ac:dyDescent="0.25">
      <c r="A518" s="272"/>
      <c r="B518" s="191" t="s">
        <v>1598</v>
      </c>
      <c r="C518" s="159" t="s">
        <v>3813</v>
      </c>
      <c r="D518" s="191" t="s">
        <v>2862</v>
      </c>
      <c r="E518" s="191" t="s">
        <v>3814</v>
      </c>
      <c r="F518" s="194" t="s">
        <v>6081</v>
      </c>
    </row>
    <row r="519" spans="1:9" x14ac:dyDescent="0.25">
      <c r="A519" s="272"/>
      <c r="B519" s="191" t="s">
        <v>922</v>
      </c>
      <c r="C519" s="159" t="s">
        <v>3457</v>
      </c>
      <c r="D519" s="191" t="s">
        <v>2862</v>
      </c>
      <c r="E519" s="191" t="s">
        <v>3458</v>
      </c>
      <c r="F519" s="194" t="s">
        <v>6082</v>
      </c>
    </row>
    <row r="520" spans="1:9" x14ac:dyDescent="0.25">
      <c r="A520" s="272"/>
      <c r="B520" s="191" t="s">
        <v>679</v>
      </c>
      <c r="C520" s="159" t="s">
        <v>3352</v>
      </c>
      <c r="D520" s="191" t="s">
        <v>2862</v>
      </c>
      <c r="E520" s="191" t="s">
        <v>3353</v>
      </c>
      <c r="F520" s="194" t="s">
        <v>6083</v>
      </c>
    </row>
    <row r="521" spans="1:9" x14ac:dyDescent="0.25">
      <c r="A521" s="272"/>
      <c r="B521" s="191" t="s">
        <v>922</v>
      </c>
      <c r="C521" s="159" t="s">
        <v>4497</v>
      </c>
      <c r="D521" s="191" t="s">
        <v>2862</v>
      </c>
      <c r="E521" s="191" t="s">
        <v>3652</v>
      </c>
      <c r="F521" s="194" t="s">
        <v>6084</v>
      </c>
    </row>
    <row r="522" spans="1:9" x14ac:dyDescent="0.25">
      <c r="A522" s="272"/>
      <c r="B522" s="191" t="s">
        <v>6085</v>
      </c>
      <c r="C522" s="159" t="s">
        <v>3101</v>
      </c>
      <c r="D522" s="191" t="s">
        <v>2862</v>
      </c>
      <c r="E522" s="191" t="s">
        <v>3102</v>
      </c>
      <c r="F522" s="194" t="s">
        <v>6086</v>
      </c>
    </row>
    <row r="523" spans="1:9" x14ac:dyDescent="0.25">
      <c r="A523" s="272"/>
      <c r="B523" s="191" t="s">
        <v>6087</v>
      </c>
      <c r="C523" s="159" t="s">
        <v>3768</v>
      </c>
      <c r="D523" s="191" t="s">
        <v>2862</v>
      </c>
      <c r="E523" s="191" t="s">
        <v>3769</v>
      </c>
      <c r="F523" s="194" t="s">
        <v>6088</v>
      </c>
    </row>
    <row r="524" spans="1:9" x14ac:dyDescent="0.25">
      <c r="A524" s="272"/>
      <c r="B524" s="191" t="s">
        <v>5134</v>
      </c>
      <c r="C524" s="159" t="s">
        <v>4158</v>
      </c>
      <c r="D524" s="191" t="s">
        <v>2862</v>
      </c>
      <c r="E524" s="191" t="s">
        <v>4159</v>
      </c>
      <c r="F524" s="194" t="s">
        <v>6089</v>
      </c>
    </row>
    <row r="525" spans="1:9" x14ac:dyDescent="0.25">
      <c r="A525" s="272"/>
      <c r="B525" s="191" t="s">
        <v>922</v>
      </c>
      <c r="C525" s="159" t="s">
        <v>3477</v>
      </c>
      <c r="D525" s="191" t="s">
        <v>2862</v>
      </c>
      <c r="E525" s="191" t="s">
        <v>3478</v>
      </c>
      <c r="F525" s="194" t="s">
        <v>6090</v>
      </c>
    </row>
    <row r="526" spans="1:9" x14ac:dyDescent="0.25">
      <c r="A526" s="272"/>
      <c r="B526" s="191" t="s">
        <v>2369</v>
      </c>
      <c r="C526" s="159" t="s">
        <v>4328</v>
      </c>
      <c r="D526" s="191" t="s">
        <v>2862</v>
      </c>
      <c r="E526" s="191" t="s">
        <v>4329</v>
      </c>
      <c r="F526" s="194" t="s">
        <v>6091</v>
      </c>
    </row>
    <row r="527" spans="1:9" x14ac:dyDescent="0.25">
      <c r="A527" s="272"/>
      <c r="B527" s="191" t="s">
        <v>981</v>
      </c>
      <c r="C527" s="159" t="s">
        <v>3525</v>
      </c>
      <c r="D527" s="191" t="s">
        <v>2862</v>
      </c>
      <c r="E527" s="191" t="s">
        <v>3526</v>
      </c>
      <c r="F527" s="194" t="s">
        <v>6092</v>
      </c>
    </row>
    <row r="528" spans="1:9" x14ac:dyDescent="0.25">
      <c r="A528" s="272"/>
      <c r="B528" s="191" t="s">
        <v>6093</v>
      </c>
      <c r="C528" s="159" t="s">
        <v>3866</v>
      </c>
      <c r="D528" s="191" t="s">
        <v>5006</v>
      </c>
      <c r="E528" s="191" t="s">
        <v>3867</v>
      </c>
      <c r="F528" s="194" t="s">
        <v>6094</v>
      </c>
      <c r="I528" s="78"/>
    </row>
    <row r="529" spans="1:9" x14ac:dyDescent="0.25">
      <c r="A529" s="272"/>
      <c r="B529" s="191" t="s">
        <v>6093</v>
      </c>
      <c r="C529" s="159" t="s">
        <v>3866</v>
      </c>
      <c r="D529" s="191" t="s">
        <v>5006</v>
      </c>
      <c r="E529" s="191" t="s">
        <v>3867</v>
      </c>
      <c r="F529" s="194" t="s">
        <v>6095</v>
      </c>
      <c r="I529" s="78"/>
    </row>
    <row r="530" spans="1:9" x14ac:dyDescent="0.25">
      <c r="A530" s="272"/>
      <c r="B530" s="191" t="s">
        <v>6096</v>
      </c>
      <c r="C530" s="159" t="s">
        <v>4093</v>
      </c>
      <c r="D530" s="191" t="s">
        <v>5006</v>
      </c>
      <c r="E530" s="191" t="s">
        <v>4094</v>
      </c>
      <c r="F530" s="194" t="s">
        <v>6097</v>
      </c>
      <c r="I530" s="78"/>
    </row>
    <row r="531" spans="1:9" x14ac:dyDescent="0.25">
      <c r="A531" s="272"/>
      <c r="B531" s="191" t="s">
        <v>6096</v>
      </c>
      <c r="C531" s="159" t="s">
        <v>4093</v>
      </c>
      <c r="D531" s="191" t="s">
        <v>5006</v>
      </c>
      <c r="E531" s="191" t="s">
        <v>4094</v>
      </c>
      <c r="F531" s="194" t="s">
        <v>6098</v>
      </c>
      <c r="I531" s="78"/>
    </row>
    <row r="532" spans="1:9" x14ac:dyDescent="0.25">
      <c r="A532" s="272"/>
      <c r="B532" s="191" t="s">
        <v>6099</v>
      </c>
      <c r="C532" s="159" t="s">
        <v>7081</v>
      </c>
      <c r="D532" s="191" t="s">
        <v>5006</v>
      </c>
      <c r="E532" s="191" t="s">
        <v>5283</v>
      </c>
      <c r="F532" s="194" t="s">
        <v>6100</v>
      </c>
      <c r="I532" s="78"/>
    </row>
    <row r="533" spans="1:9" x14ac:dyDescent="0.25">
      <c r="A533" s="272"/>
      <c r="B533" s="191" t="s">
        <v>228</v>
      </c>
      <c r="C533" s="159" t="s">
        <v>2988</v>
      </c>
      <c r="D533" s="191" t="s">
        <v>5006</v>
      </c>
      <c r="E533" s="191" t="s">
        <v>2989</v>
      </c>
      <c r="F533" s="194" t="s">
        <v>6101</v>
      </c>
      <c r="I533" s="78"/>
    </row>
    <row r="534" spans="1:9" x14ac:dyDescent="0.25">
      <c r="A534" s="272"/>
      <c r="B534" s="191" t="s">
        <v>6102</v>
      </c>
      <c r="C534" s="159" t="s">
        <v>2875</v>
      </c>
      <c r="D534" s="191" t="s">
        <v>2876</v>
      </c>
      <c r="E534" s="191" t="s">
        <v>2877</v>
      </c>
      <c r="F534" s="194" t="s">
        <v>6103</v>
      </c>
    </row>
    <row r="535" spans="1:9" x14ac:dyDescent="0.25">
      <c r="A535" s="272"/>
      <c r="B535" s="191" t="s">
        <v>6102</v>
      </c>
      <c r="C535" s="159" t="s">
        <v>2875</v>
      </c>
      <c r="D535" s="191" t="s">
        <v>2876</v>
      </c>
      <c r="E535" s="191" t="s">
        <v>2877</v>
      </c>
      <c r="F535" s="194" t="s">
        <v>5500</v>
      </c>
    </row>
    <row r="536" spans="1:9" x14ac:dyDescent="0.25">
      <c r="A536" s="272"/>
      <c r="B536" s="191" t="s">
        <v>5367</v>
      </c>
      <c r="C536" s="159" t="s">
        <v>2878</v>
      </c>
      <c r="D536" s="191" t="s">
        <v>2876</v>
      </c>
      <c r="E536" s="191" t="s">
        <v>2879</v>
      </c>
      <c r="F536" s="194" t="s">
        <v>6104</v>
      </c>
    </row>
    <row r="537" spans="1:9" x14ac:dyDescent="0.25">
      <c r="A537" s="272"/>
      <c r="B537" s="191" t="s">
        <v>6105</v>
      </c>
      <c r="C537" s="159" t="s">
        <v>3255</v>
      </c>
      <c r="D537" s="191" t="s">
        <v>2876</v>
      </c>
      <c r="E537" s="191" t="s">
        <v>3256</v>
      </c>
      <c r="F537" s="194" t="s">
        <v>6106</v>
      </c>
    </row>
    <row r="538" spans="1:9" x14ac:dyDescent="0.25">
      <c r="A538" s="272"/>
      <c r="B538" s="191" t="s">
        <v>6107</v>
      </c>
      <c r="C538" s="159" t="s">
        <v>3649</v>
      </c>
      <c r="D538" s="191" t="s">
        <v>2876</v>
      </c>
      <c r="E538" s="191" t="s">
        <v>3650</v>
      </c>
      <c r="F538" s="194" t="s">
        <v>6108</v>
      </c>
    </row>
    <row r="539" spans="1:9" x14ac:dyDescent="0.25">
      <c r="A539" s="272"/>
      <c r="B539" s="191" t="s">
        <v>1420</v>
      </c>
      <c r="C539" s="159" t="s">
        <v>4291</v>
      </c>
      <c r="D539" s="191" t="s">
        <v>2876</v>
      </c>
      <c r="E539" s="191" t="s">
        <v>4292</v>
      </c>
      <c r="F539" s="194" t="s">
        <v>6109</v>
      </c>
    </row>
    <row r="540" spans="1:9" x14ac:dyDescent="0.25">
      <c r="A540" s="272"/>
      <c r="B540" s="191" t="s">
        <v>142</v>
      </c>
      <c r="C540" s="159" t="s">
        <v>4291</v>
      </c>
      <c r="D540" s="191" t="s">
        <v>2876</v>
      </c>
      <c r="E540" s="191" t="s">
        <v>4292</v>
      </c>
      <c r="F540" s="194" t="s">
        <v>6110</v>
      </c>
    </row>
    <row r="541" spans="1:9" x14ac:dyDescent="0.25">
      <c r="A541" s="272"/>
      <c r="B541" s="191" t="s">
        <v>1247</v>
      </c>
      <c r="C541" s="159" t="s">
        <v>4291</v>
      </c>
      <c r="D541" s="191" t="s">
        <v>2876</v>
      </c>
      <c r="E541" s="191" t="s">
        <v>4292</v>
      </c>
      <c r="F541" s="194" t="s">
        <v>6111</v>
      </c>
    </row>
    <row r="542" spans="1:9" x14ac:dyDescent="0.25">
      <c r="A542" s="272"/>
      <c r="B542" s="191" t="s">
        <v>620</v>
      </c>
      <c r="C542" s="159" t="s">
        <v>3305</v>
      </c>
      <c r="D542" s="191" t="s">
        <v>2876</v>
      </c>
      <c r="E542" s="191" t="s">
        <v>3306</v>
      </c>
      <c r="F542" s="194" t="s">
        <v>6112</v>
      </c>
    </row>
    <row r="543" spans="1:9" x14ac:dyDescent="0.25">
      <c r="A543" s="272"/>
      <c r="B543" s="191" t="s">
        <v>6113</v>
      </c>
      <c r="C543" s="159" t="s">
        <v>3496</v>
      </c>
      <c r="D543" s="191" t="s">
        <v>2876</v>
      </c>
      <c r="E543" s="191" t="s">
        <v>3497</v>
      </c>
      <c r="F543" s="194" t="s">
        <v>6114</v>
      </c>
    </row>
    <row r="544" spans="1:9" x14ac:dyDescent="0.25">
      <c r="A544" s="272"/>
      <c r="B544" s="191" t="s">
        <v>644</v>
      </c>
      <c r="C544" s="159" t="s">
        <v>3326</v>
      </c>
      <c r="D544" s="191" t="s">
        <v>2876</v>
      </c>
      <c r="E544" s="191" t="s">
        <v>3052</v>
      </c>
      <c r="F544" s="194" t="s">
        <v>6115</v>
      </c>
    </row>
    <row r="545" spans="1:9" x14ac:dyDescent="0.25">
      <c r="A545" s="272"/>
      <c r="B545" s="191" t="s">
        <v>614</v>
      </c>
      <c r="C545" s="159" t="s">
        <v>3297</v>
      </c>
      <c r="D545" s="191" t="s">
        <v>2876</v>
      </c>
      <c r="E545" s="191" t="s">
        <v>3298</v>
      </c>
      <c r="F545" s="194" t="s">
        <v>6116</v>
      </c>
    </row>
    <row r="546" spans="1:9" x14ac:dyDescent="0.25">
      <c r="A546" s="272"/>
      <c r="B546" s="191" t="s">
        <v>967</v>
      </c>
      <c r="C546" s="159" t="s">
        <v>3511</v>
      </c>
      <c r="D546" s="191" t="s">
        <v>2876</v>
      </c>
      <c r="E546" s="191" t="s">
        <v>3512</v>
      </c>
      <c r="F546" s="194" t="s">
        <v>5320</v>
      </c>
    </row>
    <row r="547" spans="1:9" x14ac:dyDescent="0.25">
      <c r="A547" s="272"/>
      <c r="B547" s="191" t="s">
        <v>6117</v>
      </c>
      <c r="C547" s="159" t="s">
        <v>3656</v>
      </c>
      <c r="D547" s="191" t="s">
        <v>2876</v>
      </c>
      <c r="E547" s="191" t="s">
        <v>3657</v>
      </c>
      <c r="F547" s="194" t="s">
        <v>6118</v>
      </c>
    </row>
    <row r="548" spans="1:9" x14ac:dyDescent="0.25">
      <c r="A548" s="272"/>
      <c r="B548" s="191" t="s">
        <v>6117</v>
      </c>
      <c r="C548" s="159" t="s">
        <v>3656</v>
      </c>
      <c r="D548" s="191" t="s">
        <v>2876</v>
      </c>
      <c r="E548" s="191" t="s">
        <v>3657</v>
      </c>
      <c r="F548" s="194" t="s">
        <v>6118</v>
      </c>
    </row>
    <row r="549" spans="1:9" x14ac:dyDescent="0.25">
      <c r="A549" s="272"/>
      <c r="B549" s="191" t="s">
        <v>6117</v>
      </c>
      <c r="C549" s="159" t="s">
        <v>3656</v>
      </c>
      <c r="D549" s="191" t="s">
        <v>2876</v>
      </c>
      <c r="E549" s="191" t="s">
        <v>3657</v>
      </c>
      <c r="F549" s="194" t="s">
        <v>6118</v>
      </c>
    </row>
    <row r="550" spans="1:9" x14ac:dyDescent="0.25">
      <c r="A550" s="272"/>
      <c r="B550" s="191" t="s">
        <v>6117</v>
      </c>
      <c r="C550" s="159" t="s">
        <v>3656</v>
      </c>
      <c r="D550" s="191" t="s">
        <v>2876</v>
      </c>
      <c r="E550" s="191" t="s">
        <v>3657</v>
      </c>
      <c r="F550" s="194" t="s">
        <v>6118</v>
      </c>
    </row>
    <row r="551" spans="1:9" x14ac:dyDescent="0.25">
      <c r="A551" s="272"/>
      <c r="B551" s="191" t="s">
        <v>6117</v>
      </c>
      <c r="C551" s="159" t="s">
        <v>3656</v>
      </c>
      <c r="D551" s="191" t="s">
        <v>2876</v>
      </c>
      <c r="E551" s="191" t="s">
        <v>3657</v>
      </c>
      <c r="F551" s="194" t="s">
        <v>6118</v>
      </c>
    </row>
    <row r="552" spans="1:9" x14ac:dyDescent="0.25">
      <c r="A552" s="272"/>
      <c r="B552" s="191" t="s">
        <v>6119</v>
      </c>
      <c r="C552" s="159" t="s">
        <v>2880</v>
      </c>
      <c r="D552" s="191" t="s">
        <v>2876</v>
      </c>
      <c r="E552" s="191" t="s">
        <v>2881</v>
      </c>
      <c r="F552" s="194" t="s">
        <v>6120</v>
      </c>
    </row>
    <row r="553" spans="1:9" x14ac:dyDescent="0.25">
      <c r="A553" s="272"/>
      <c r="B553" s="191" t="s">
        <v>6121</v>
      </c>
      <c r="C553" s="159" t="s">
        <v>4912</v>
      </c>
      <c r="D553" s="191" t="s">
        <v>3237</v>
      </c>
      <c r="E553" s="191" t="s">
        <v>5288</v>
      </c>
      <c r="F553" s="194" t="s">
        <v>6122</v>
      </c>
      <c r="I553" s="78"/>
    </row>
    <row r="554" spans="1:9" x14ac:dyDescent="0.25">
      <c r="A554" s="272"/>
      <c r="B554" s="191" t="s">
        <v>235</v>
      </c>
      <c r="C554" s="159" t="s">
        <v>4324</v>
      </c>
      <c r="D554" s="191" t="s">
        <v>3237</v>
      </c>
      <c r="E554" s="191" t="s">
        <v>4325</v>
      </c>
      <c r="F554" s="194" t="s">
        <v>6123</v>
      </c>
    </row>
    <row r="555" spans="1:9" x14ac:dyDescent="0.25">
      <c r="A555" s="272"/>
      <c r="B555" s="191" t="s">
        <v>235</v>
      </c>
      <c r="C555" s="159" t="s">
        <v>4324</v>
      </c>
      <c r="D555" s="191" t="s">
        <v>3237</v>
      </c>
      <c r="E555" s="191" t="s">
        <v>4325</v>
      </c>
      <c r="F555" s="194" t="s">
        <v>6123</v>
      </c>
    </row>
    <row r="556" spans="1:9" x14ac:dyDescent="0.25">
      <c r="A556" s="272"/>
      <c r="B556" s="191" t="s">
        <v>6124</v>
      </c>
      <c r="C556" s="159" t="s">
        <v>4191</v>
      </c>
      <c r="D556" s="191" t="s">
        <v>3237</v>
      </c>
      <c r="E556" s="191" t="s">
        <v>4192</v>
      </c>
      <c r="F556" s="194" t="s">
        <v>6125</v>
      </c>
    </row>
    <row r="557" spans="1:9" x14ac:dyDescent="0.25">
      <c r="A557" s="272"/>
      <c r="B557" s="191" t="s">
        <v>6126</v>
      </c>
      <c r="C557" s="159" t="s">
        <v>4183</v>
      </c>
      <c r="D557" s="191" t="s">
        <v>3237</v>
      </c>
      <c r="E557" s="191" t="s">
        <v>4184</v>
      </c>
      <c r="F557" s="194" t="s">
        <v>6127</v>
      </c>
    </row>
    <row r="558" spans="1:9" x14ac:dyDescent="0.25">
      <c r="A558" s="272"/>
      <c r="B558" s="191" t="s">
        <v>6128</v>
      </c>
      <c r="C558" s="159" t="s">
        <v>3236</v>
      </c>
      <c r="D558" s="191" t="s">
        <v>3237</v>
      </c>
      <c r="E558" s="191" t="s">
        <v>3238</v>
      </c>
      <c r="F558" s="194" t="s">
        <v>6129</v>
      </c>
    </row>
    <row r="559" spans="1:9" x14ac:dyDescent="0.25">
      <c r="A559" s="272"/>
      <c r="B559" s="191" t="s">
        <v>6128</v>
      </c>
      <c r="C559" s="159" t="s">
        <v>3236</v>
      </c>
      <c r="D559" s="191" t="s">
        <v>3237</v>
      </c>
      <c r="E559" s="191" t="s">
        <v>3238</v>
      </c>
      <c r="F559" s="194" t="s">
        <v>6130</v>
      </c>
    </row>
    <row r="560" spans="1:9" x14ac:dyDescent="0.25">
      <c r="A560" s="272"/>
      <c r="B560" s="191" t="s">
        <v>6128</v>
      </c>
      <c r="C560" s="159" t="s">
        <v>3236</v>
      </c>
      <c r="D560" s="191" t="s">
        <v>3237</v>
      </c>
      <c r="E560" s="191" t="s">
        <v>3238</v>
      </c>
      <c r="F560" s="194" t="s">
        <v>6131</v>
      </c>
    </row>
    <row r="561" spans="1:6" x14ac:dyDescent="0.25">
      <c r="A561" s="272"/>
      <c r="B561" s="191" t="s">
        <v>6132</v>
      </c>
      <c r="C561" s="159" t="s">
        <v>4882</v>
      </c>
      <c r="D561" s="191" t="s">
        <v>3237</v>
      </c>
      <c r="E561" s="191" t="s">
        <v>4166</v>
      </c>
      <c r="F561" s="194" t="s">
        <v>6133</v>
      </c>
    </row>
    <row r="562" spans="1:6" x14ac:dyDescent="0.25">
      <c r="A562" s="272"/>
      <c r="B562" s="191" t="s">
        <v>5373</v>
      </c>
      <c r="C562" s="159" t="s">
        <v>4598</v>
      </c>
      <c r="D562" s="191" t="s">
        <v>3237</v>
      </c>
      <c r="E562" s="191" t="s">
        <v>3514</v>
      </c>
      <c r="F562" s="194" t="s">
        <v>6134</v>
      </c>
    </row>
    <row r="563" spans="1:6" x14ac:dyDescent="0.25">
      <c r="A563" s="272"/>
      <c r="B563" s="191" t="s">
        <v>6135</v>
      </c>
      <c r="C563" s="159" t="s">
        <v>4561</v>
      </c>
      <c r="D563" s="191" t="s">
        <v>3237</v>
      </c>
      <c r="E563" s="191" t="s">
        <v>3298</v>
      </c>
      <c r="F563" s="194" t="s">
        <v>6116</v>
      </c>
    </row>
    <row r="564" spans="1:6" x14ac:dyDescent="0.25">
      <c r="A564" s="272"/>
      <c r="B564" s="191" t="s">
        <v>6136</v>
      </c>
      <c r="C564" s="159" t="s">
        <v>4630</v>
      </c>
      <c r="D564" s="191" t="s">
        <v>3237</v>
      </c>
      <c r="E564" s="191" t="s">
        <v>4631</v>
      </c>
      <c r="F564" s="194" t="s">
        <v>6137</v>
      </c>
    </row>
    <row r="565" spans="1:6" x14ac:dyDescent="0.25">
      <c r="A565" s="272"/>
      <c r="B565" s="191" t="s">
        <v>1748</v>
      </c>
      <c r="C565" s="159" t="s">
        <v>4546</v>
      </c>
      <c r="D565" s="191" t="s">
        <v>3237</v>
      </c>
      <c r="E565" s="191" t="s">
        <v>4547</v>
      </c>
      <c r="F565" s="194" t="s">
        <v>6138</v>
      </c>
    </row>
    <row r="566" spans="1:6" x14ac:dyDescent="0.25">
      <c r="A566" s="272"/>
      <c r="B566" s="191" t="s">
        <v>6139</v>
      </c>
      <c r="C566" s="159" t="s">
        <v>2998</v>
      </c>
      <c r="D566" s="191" t="s">
        <v>2999</v>
      </c>
      <c r="E566" s="191" t="s">
        <v>3000</v>
      </c>
      <c r="F566" s="194" t="s">
        <v>6140</v>
      </c>
    </row>
    <row r="567" spans="1:6" x14ac:dyDescent="0.25">
      <c r="A567" s="272"/>
      <c r="B567" s="191" t="s">
        <v>6139</v>
      </c>
      <c r="C567" s="159" t="s">
        <v>2998</v>
      </c>
      <c r="D567" s="191" t="s">
        <v>2999</v>
      </c>
      <c r="E567" s="191" t="s">
        <v>3000</v>
      </c>
      <c r="F567" s="194" t="s">
        <v>6141</v>
      </c>
    </row>
    <row r="568" spans="1:6" x14ac:dyDescent="0.25">
      <c r="A568" s="272"/>
      <c r="B568" s="191" t="s">
        <v>6139</v>
      </c>
      <c r="C568" s="159" t="s">
        <v>2998</v>
      </c>
      <c r="D568" s="191" t="s">
        <v>2999</v>
      </c>
      <c r="E568" s="191" t="s">
        <v>3000</v>
      </c>
      <c r="F568" s="194" t="s">
        <v>6142</v>
      </c>
    </row>
    <row r="569" spans="1:6" x14ac:dyDescent="0.25">
      <c r="A569" s="272"/>
      <c r="B569" s="191" t="s">
        <v>6143</v>
      </c>
      <c r="C569" s="159" t="s">
        <v>4748</v>
      </c>
      <c r="D569" s="191" t="s">
        <v>2999</v>
      </c>
      <c r="E569" s="191" t="s">
        <v>3158</v>
      </c>
      <c r="F569" s="194" t="s">
        <v>6144</v>
      </c>
    </row>
    <row r="570" spans="1:6" x14ac:dyDescent="0.25">
      <c r="A570" s="272"/>
      <c r="B570" s="191" t="s">
        <v>6143</v>
      </c>
      <c r="C570" s="159" t="s">
        <v>4749</v>
      </c>
      <c r="D570" s="191" t="s">
        <v>2999</v>
      </c>
      <c r="E570" s="191" t="s">
        <v>4750</v>
      </c>
      <c r="F570" s="194" t="s">
        <v>6145</v>
      </c>
    </row>
    <row r="571" spans="1:6" x14ac:dyDescent="0.25">
      <c r="A571" s="272"/>
      <c r="B571" s="191" t="s">
        <v>6143</v>
      </c>
      <c r="C571" s="159" t="s">
        <v>4470</v>
      </c>
      <c r="D571" s="191" t="s">
        <v>2999</v>
      </c>
      <c r="E571" s="191" t="s">
        <v>4471</v>
      </c>
      <c r="F571" s="194" t="s">
        <v>6146</v>
      </c>
    </row>
    <row r="572" spans="1:6" x14ac:dyDescent="0.25">
      <c r="A572" s="272"/>
      <c r="B572" s="191" t="s">
        <v>6147</v>
      </c>
      <c r="C572" s="159" t="s">
        <v>2892</v>
      </c>
      <c r="D572" s="191" t="s">
        <v>2867</v>
      </c>
      <c r="E572" s="191" t="s">
        <v>2893</v>
      </c>
      <c r="F572" s="194" t="s">
        <v>6148</v>
      </c>
    </row>
    <row r="573" spans="1:6" x14ac:dyDescent="0.25">
      <c r="A573" s="272"/>
      <c r="B573" s="191" t="s">
        <v>772</v>
      </c>
      <c r="C573" s="159" t="s">
        <v>3399</v>
      </c>
      <c r="D573" s="191" t="s">
        <v>2897</v>
      </c>
      <c r="E573" s="191" t="s">
        <v>3400</v>
      </c>
      <c r="F573" s="194" t="s">
        <v>6149</v>
      </c>
    </row>
    <row r="574" spans="1:6" x14ac:dyDescent="0.25">
      <c r="A574" s="272"/>
      <c r="B574" s="191" t="s">
        <v>6150</v>
      </c>
      <c r="C574" s="159" t="s">
        <v>4422</v>
      </c>
      <c r="D574" s="191" t="s">
        <v>2897</v>
      </c>
      <c r="E574" s="191" t="s">
        <v>4423</v>
      </c>
      <c r="F574" s="194" t="s">
        <v>6151</v>
      </c>
    </row>
    <row r="575" spans="1:6" x14ac:dyDescent="0.25">
      <c r="A575" s="272"/>
      <c r="B575" s="191" t="s">
        <v>6150</v>
      </c>
      <c r="C575" s="159" t="s">
        <v>4422</v>
      </c>
      <c r="D575" s="191" t="s">
        <v>2897</v>
      </c>
      <c r="E575" s="191" t="s">
        <v>4423</v>
      </c>
      <c r="F575" s="194" t="s">
        <v>6152</v>
      </c>
    </row>
    <row r="576" spans="1:6" x14ac:dyDescent="0.25">
      <c r="A576" s="272"/>
      <c r="B576" s="191" t="s">
        <v>6150</v>
      </c>
      <c r="C576" s="159" t="s">
        <v>4422</v>
      </c>
      <c r="D576" s="191" t="s">
        <v>2897</v>
      </c>
      <c r="E576" s="191" t="s">
        <v>4423</v>
      </c>
      <c r="F576" s="194" t="s">
        <v>6153</v>
      </c>
    </row>
    <row r="577" spans="1:9" x14ac:dyDescent="0.25">
      <c r="A577" s="272"/>
      <c r="B577" s="191" t="s">
        <v>6154</v>
      </c>
      <c r="C577" s="159" t="s">
        <v>3999</v>
      </c>
      <c r="D577" s="191" t="s">
        <v>2897</v>
      </c>
      <c r="E577" s="191" t="s">
        <v>4000</v>
      </c>
      <c r="F577" s="194" t="s">
        <v>6155</v>
      </c>
    </row>
    <row r="578" spans="1:9" x14ac:dyDescent="0.25">
      <c r="A578" s="272"/>
      <c r="B578" s="191" t="s">
        <v>1067</v>
      </c>
      <c r="C578" s="159" t="s">
        <v>4424</v>
      </c>
      <c r="D578" s="191" t="s">
        <v>2897</v>
      </c>
      <c r="E578" s="191" t="s">
        <v>4425</v>
      </c>
      <c r="F578" s="194" t="s">
        <v>6156</v>
      </c>
    </row>
    <row r="579" spans="1:9" x14ac:dyDescent="0.25">
      <c r="A579" s="272"/>
      <c r="B579" s="191" t="s">
        <v>1067</v>
      </c>
      <c r="C579" s="159" t="s">
        <v>4424</v>
      </c>
      <c r="D579" s="191" t="s">
        <v>2897</v>
      </c>
      <c r="E579" s="191" t="s">
        <v>4425</v>
      </c>
      <c r="F579" s="194" t="s">
        <v>6157</v>
      </c>
    </row>
    <row r="580" spans="1:9" x14ac:dyDescent="0.25">
      <c r="A580" s="272"/>
      <c r="B580" s="191" t="s">
        <v>155</v>
      </c>
      <c r="C580" s="159" t="s">
        <v>2896</v>
      </c>
      <c r="D580" s="191" t="s">
        <v>2897</v>
      </c>
      <c r="E580" s="191" t="s">
        <v>2898</v>
      </c>
      <c r="F580" s="194" t="s">
        <v>6158</v>
      </c>
    </row>
    <row r="581" spans="1:9" x14ac:dyDescent="0.25">
      <c r="A581" s="272"/>
      <c r="B581" s="191" t="s">
        <v>444</v>
      </c>
      <c r="C581" s="159" t="s">
        <v>3186</v>
      </c>
      <c r="D581" s="191" t="s">
        <v>2897</v>
      </c>
      <c r="E581" s="191" t="s">
        <v>3187</v>
      </c>
      <c r="F581" s="194" t="s">
        <v>6159</v>
      </c>
    </row>
    <row r="582" spans="1:9" x14ac:dyDescent="0.25">
      <c r="A582" s="272"/>
      <c r="B582" s="191" t="s">
        <v>6160</v>
      </c>
      <c r="C582" s="159" t="s">
        <v>3363</v>
      </c>
      <c r="D582" s="191" t="s">
        <v>2897</v>
      </c>
      <c r="E582" s="191" t="s">
        <v>3364</v>
      </c>
      <c r="F582" s="194" t="s">
        <v>6161</v>
      </c>
    </row>
    <row r="583" spans="1:9" x14ac:dyDescent="0.25">
      <c r="A583" s="272"/>
      <c r="B583" s="191" t="s">
        <v>5043</v>
      </c>
      <c r="C583" s="159" t="s">
        <v>3181</v>
      </c>
      <c r="D583" s="191" t="s">
        <v>2897</v>
      </c>
      <c r="E583" s="191" t="s">
        <v>3182</v>
      </c>
      <c r="F583" s="194" t="s">
        <v>6162</v>
      </c>
    </row>
    <row r="584" spans="1:9" x14ac:dyDescent="0.25">
      <c r="A584" s="272"/>
      <c r="B584" s="191" t="s">
        <v>6163</v>
      </c>
      <c r="C584" s="159" t="s">
        <v>3057</v>
      </c>
      <c r="D584" s="191" t="s">
        <v>2897</v>
      </c>
      <c r="E584" s="191" t="s">
        <v>3058</v>
      </c>
      <c r="F584" s="194" t="s">
        <v>6164</v>
      </c>
    </row>
    <row r="585" spans="1:9" x14ac:dyDescent="0.25">
      <c r="A585" s="272"/>
      <c r="B585" s="191" t="s">
        <v>452</v>
      </c>
      <c r="C585" s="159" t="s">
        <v>4259</v>
      </c>
      <c r="D585" s="191" t="s">
        <v>2897</v>
      </c>
      <c r="E585" s="191" t="s">
        <v>4260</v>
      </c>
      <c r="F585" s="194" t="s">
        <v>6165</v>
      </c>
    </row>
    <row r="586" spans="1:9" x14ac:dyDescent="0.25">
      <c r="A586" s="272"/>
      <c r="B586" s="191" t="s">
        <v>6166</v>
      </c>
      <c r="C586" s="159" t="s">
        <v>3811</v>
      </c>
      <c r="D586" s="191" t="s">
        <v>2897</v>
      </c>
      <c r="E586" s="191" t="s">
        <v>3812</v>
      </c>
      <c r="F586" s="194" t="s">
        <v>6167</v>
      </c>
    </row>
    <row r="587" spans="1:9" x14ac:dyDescent="0.25">
      <c r="A587" s="272"/>
      <c r="B587" s="191" t="s">
        <v>6168</v>
      </c>
      <c r="C587" s="159" t="s">
        <v>3881</v>
      </c>
      <c r="D587" s="191" t="s">
        <v>2897</v>
      </c>
      <c r="E587" s="191" t="s">
        <v>3882</v>
      </c>
      <c r="F587" s="194" t="s">
        <v>6169</v>
      </c>
    </row>
    <row r="588" spans="1:9" x14ac:dyDescent="0.25">
      <c r="A588" s="272"/>
      <c r="B588" s="191" t="s">
        <v>6170</v>
      </c>
      <c r="C588" s="159" t="s">
        <v>4171</v>
      </c>
      <c r="D588" s="191" t="s">
        <v>2897</v>
      </c>
      <c r="E588" s="191" t="s">
        <v>4172</v>
      </c>
      <c r="F588" s="194" t="s">
        <v>6171</v>
      </c>
    </row>
    <row r="589" spans="1:9" x14ac:dyDescent="0.25">
      <c r="A589" s="272"/>
      <c r="B589" s="191" t="s">
        <v>1620</v>
      </c>
      <c r="C589" s="159" t="s">
        <v>3824</v>
      </c>
      <c r="D589" s="191" t="s">
        <v>2897</v>
      </c>
      <c r="E589" s="191" t="s">
        <v>3825</v>
      </c>
      <c r="F589" s="194" t="s">
        <v>6172</v>
      </c>
    </row>
    <row r="590" spans="1:9" x14ac:dyDescent="0.25">
      <c r="A590" s="272"/>
      <c r="B590" s="191" t="s">
        <v>1322</v>
      </c>
      <c r="C590" s="159" t="s">
        <v>4293</v>
      </c>
      <c r="D590" s="191" t="s">
        <v>2897</v>
      </c>
      <c r="E590" s="191" t="s">
        <v>6173</v>
      </c>
      <c r="F590" s="194" t="s">
        <v>6174</v>
      </c>
      <c r="I590" s="78"/>
    </row>
    <row r="591" spans="1:9" x14ac:dyDescent="0.25">
      <c r="A591" s="272"/>
      <c r="B591" s="191" t="s">
        <v>6175</v>
      </c>
      <c r="C591" s="159" t="s">
        <v>3619</v>
      </c>
      <c r="D591" s="191" t="s">
        <v>2897</v>
      </c>
      <c r="E591" s="191" t="s">
        <v>3620</v>
      </c>
      <c r="F591" s="194" t="s">
        <v>6176</v>
      </c>
    </row>
    <row r="592" spans="1:9" x14ac:dyDescent="0.25">
      <c r="A592" s="272"/>
      <c r="B592" s="191" t="s">
        <v>6177</v>
      </c>
      <c r="C592" s="159" t="s">
        <v>3610</v>
      </c>
      <c r="D592" s="191" t="s">
        <v>2897</v>
      </c>
      <c r="E592" s="191" t="s">
        <v>3611</v>
      </c>
      <c r="F592" s="194" t="s">
        <v>6178</v>
      </c>
    </row>
    <row r="593" spans="1:6" x14ac:dyDescent="0.25">
      <c r="A593" s="272"/>
      <c r="B593" s="191" t="s">
        <v>6179</v>
      </c>
      <c r="C593" s="159" t="s">
        <v>3906</v>
      </c>
      <c r="D593" s="191" t="s">
        <v>2897</v>
      </c>
      <c r="E593" s="191" t="s">
        <v>3907</v>
      </c>
      <c r="F593" s="194" t="s">
        <v>6180</v>
      </c>
    </row>
    <row r="594" spans="1:6" x14ac:dyDescent="0.25">
      <c r="A594" s="272"/>
      <c r="B594" s="191" t="s">
        <v>6179</v>
      </c>
      <c r="C594" s="159" t="s">
        <v>3906</v>
      </c>
      <c r="D594" s="191" t="s">
        <v>2897</v>
      </c>
      <c r="E594" s="191" t="s">
        <v>3907</v>
      </c>
      <c r="F594" s="194" t="s">
        <v>6181</v>
      </c>
    </row>
    <row r="595" spans="1:6" x14ac:dyDescent="0.25">
      <c r="A595" s="272"/>
      <c r="B595" s="191" t="s">
        <v>6182</v>
      </c>
      <c r="C595" s="159" t="s">
        <v>4867</v>
      </c>
      <c r="D595" s="191" t="s">
        <v>2897</v>
      </c>
      <c r="E595" s="191" t="s">
        <v>4868</v>
      </c>
      <c r="F595" s="194" t="s">
        <v>6183</v>
      </c>
    </row>
    <row r="596" spans="1:6" x14ac:dyDescent="0.25">
      <c r="A596" s="272"/>
      <c r="B596" s="191" t="s">
        <v>1859</v>
      </c>
      <c r="C596" s="159" t="s">
        <v>4015</v>
      </c>
      <c r="D596" s="191" t="s">
        <v>2897</v>
      </c>
      <c r="E596" s="191" t="s">
        <v>4016</v>
      </c>
      <c r="F596" s="194" t="s">
        <v>6184</v>
      </c>
    </row>
    <row r="597" spans="1:6" x14ac:dyDescent="0.25">
      <c r="A597" s="272"/>
      <c r="B597" s="191" t="s">
        <v>429</v>
      </c>
      <c r="C597" s="159" t="s">
        <v>3173</v>
      </c>
      <c r="D597" s="191" t="s">
        <v>2897</v>
      </c>
      <c r="E597" s="191" t="s">
        <v>3174</v>
      </c>
      <c r="F597" s="194" t="s">
        <v>6185</v>
      </c>
    </row>
    <row r="598" spans="1:6" x14ac:dyDescent="0.25">
      <c r="A598" s="272"/>
      <c r="B598" s="191" t="s">
        <v>2136</v>
      </c>
      <c r="C598" s="159" t="s">
        <v>4066</v>
      </c>
      <c r="D598" s="191" t="s">
        <v>2897</v>
      </c>
      <c r="E598" s="191" t="s">
        <v>4067</v>
      </c>
      <c r="F598" s="194" t="s">
        <v>6186</v>
      </c>
    </row>
    <row r="599" spans="1:6" x14ac:dyDescent="0.25">
      <c r="A599" s="272"/>
      <c r="B599" s="191" t="s">
        <v>285</v>
      </c>
      <c r="C599" s="159" t="s">
        <v>3059</v>
      </c>
      <c r="D599" s="191" t="s">
        <v>2897</v>
      </c>
      <c r="E599" s="191" t="s">
        <v>3060</v>
      </c>
      <c r="F599" s="194" t="s">
        <v>6187</v>
      </c>
    </row>
    <row r="600" spans="1:6" x14ac:dyDescent="0.25">
      <c r="A600" s="272"/>
      <c r="B600" s="191" t="s">
        <v>542</v>
      </c>
      <c r="C600" s="159" t="s">
        <v>3243</v>
      </c>
      <c r="D600" s="191" t="s">
        <v>2897</v>
      </c>
      <c r="E600" s="191" t="s">
        <v>3244</v>
      </c>
      <c r="F600" s="194" t="s">
        <v>5435</v>
      </c>
    </row>
    <row r="601" spans="1:6" x14ac:dyDescent="0.25">
      <c r="A601" s="272"/>
      <c r="B601" s="191" t="s">
        <v>542</v>
      </c>
      <c r="C601" s="159" t="s">
        <v>3243</v>
      </c>
      <c r="D601" s="191" t="s">
        <v>2897</v>
      </c>
      <c r="E601" s="191" t="s">
        <v>3244</v>
      </c>
      <c r="F601" s="194" t="s">
        <v>6188</v>
      </c>
    </row>
    <row r="602" spans="1:6" x14ac:dyDescent="0.25">
      <c r="A602" s="272"/>
      <c r="B602" s="191" t="s">
        <v>635</v>
      </c>
      <c r="C602" s="159" t="s">
        <v>4371</v>
      </c>
      <c r="D602" s="191" t="s">
        <v>2897</v>
      </c>
      <c r="E602" s="191" t="s">
        <v>4372</v>
      </c>
      <c r="F602" s="194" t="s">
        <v>6189</v>
      </c>
    </row>
    <row r="603" spans="1:6" x14ac:dyDescent="0.25">
      <c r="A603" s="272"/>
      <c r="B603" s="191" t="s">
        <v>635</v>
      </c>
      <c r="C603" s="159" t="s">
        <v>4371</v>
      </c>
      <c r="D603" s="191" t="s">
        <v>2897</v>
      </c>
      <c r="E603" s="191" t="s">
        <v>4372</v>
      </c>
      <c r="F603" s="194" t="s">
        <v>6190</v>
      </c>
    </row>
    <row r="604" spans="1:6" x14ac:dyDescent="0.25">
      <c r="A604" s="272"/>
      <c r="B604" s="191" t="s">
        <v>5380</v>
      </c>
      <c r="C604" s="159" t="s">
        <v>3387</v>
      </c>
      <c r="D604" s="191" t="s">
        <v>2897</v>
      </c>
      <c r="E604" s="191" t="s">
        <v>3388</v>
      </c>
      <c r="F604" s="194" t="s">
        <v>6191</v>
      </c>
    </row>
    <row r="605" spans="1:6" x14ac:dyDescent="0.25">
      <c r="A605" s="272"/>
      <c r="B605" s="191" t="s">
        <v>1845</v>
      </c>
      <c r="C605" s="159" t="s">
        <v>3997</v>
      </c>
      <c r="D605" s="191" t="s">
        <v>2897</v>
      </c>
      <c r="E605" s="191" t="s">
        <v>3998</v>
      </c>
      <c r="F605" s="194" t="s">
        <v>6192</v>
      </c>
    </row>
    <row r="606" spans="1:6" x14ac:dyDescent="0.25">
      <c r="A606" s="272"/>
      <c r="B606" s="191" t="s">
        <v>6193</v>
      </c>
      <c r="C606" s="159" t="s">
        <v>3116</v>
      </c>
      <c r="D606" s="191" t="s">
        <v>2897</v>
      </c>
      <c r="E606" s="191" t="s">
        <v>3117</v>
      </c>
      <c r="F606" s="194" t="s">
        <v>6194</v>
      </c>
    </row>
    <row r="607" spans="1:6" x14ac:dyDescent="0.25">
      <c r="A607" s="272"/>
      <c r="B607" s="191" t="s">
        <v>2247</v>
      </c>
      <c r="C607" s="159" t="s">
        <v>4100</v>
      </c>
      <c r="D607" s="191" t="s">
        <v>2897</v>
      </c>
      <c r="E607" s="191" t="s">
        <v>4101</v>
      </c>
      <c r="F607" s="194" t="s">
        <v>6195</v>
      </c>
    </row>
    <row r="608" spans="1:6" x14ac:dyDescent="0.25">
      <c r="A608" s="272"/>
      <c r="B608" s="191" t="s">
        <v>266</v>
      </c>
      <c r="C608" s="159" t="s">
        <v>3035</v>
      </c>
      <c r="D608" s="191" t="s">
        <v>2897</v>
      </c>
      <c r="E608" s="191" t="s">
        <v>3036</v>
      </c>
      <c r="F608" s="194" t="s">
        <v>6196</v>
      </c>
    </row>
    <row r="609" spans="1:9" x14ac:dyDescent="0.25">
      <c r="A609" s="272"/>
      <c r="B609" s="191" t="s">
        <v>6197</v>
      </c>
      <c r="C609" s="159" t="s">
        <v>4037</v>
      </c>
      <c r="D609" s="191" t="s">
        <v>2897</v>
      </c>
      <c r="E609" s="191" t="s">
        <v>4038</v>
      </c>
      <c r="F609" s="194" t="s">
        <v>6198</v>
      </c>
    </row>
    <row r="610" spans="1:9" x14ac:dyDescent="0.25">
      <c r="A610" s="272"/>
      <c r="B610" s="191" t="s">
        <v>6199</v>
      </c>
      <c r="C610" s="159" t="s">
        <v>4037</v>
      </c>
      <c r="D610" s="191" t="s">
        <v>2897</v>
      </c>
      <c r="E610" s="191" t="s">
        <v>4038</v>
      </c>
      <c r="F610" s="194" t="s">
        <v>6200</v>
      </c>
    </row>
    <row r="611" spans="1:9" x14ac:dyDescent="0.25">
      <c r="A611" s="272"/>
      <c r="B611" s="191" t="s">
        <v>5048</v>
      </c>
      <c r="C611" s="159" t="s">
        <v>4074</v>
      </c>
      <c r="D611" s="191" t="s">
        <v>2897</v>
      </c>
      <c r="E611" s="191" t="s">
        <v>4075</v>
      </c>
      <c r="F611" s="194" t="s">
        <v>6201</v>
      </c>
    </row>
    <row r="612" spans="1:9" x14ac:dyDescent="0.25">
      <c r="A612" s="272"/>
      <c r="B612" s="191" t="s">
        <v>2267</v>
      </c>
      <c r="C612" s="159" t="s">
        <v>3156</v>
      </c>
      <c r="D612" s="191" t="s">
        <v>3157</v>
      </c>
      <c r="E612" s="191" t="s">
        <v>3158</v>
      </c>
      <c r="F612" s="194" t="s">
        <v>5595</v>
      </c>
    </row>
    <row r="613" spans="1:9" x14ac:dyDescent="0.25">
      <c r="A613" s="272"/>
      <c r="B613" s="191" t="s">
        <v>1127</v>
      </c>
      <c r="C613" s="159" t="s">
        <v>4139</v>
      </c>
      <c r="D613" s="191" t="s">
        <v>3157</v>
      </c>
      <c r="E613" s="191" t="s">
        <v>4140</v>
      </c>
      <c r="F613" s="194" t="s">
        <v>6202</v>
      </c>
    </row>
    <row r="614" spans="1:9" x14ac:dyDescent="0.25">
      <c r="A614" s="272"/>
      <c r="B614" s="191" t="s">
        <v>6203</v>
      </c>
      <c r="C614" s="159" t="s">
        <v>3892</v>
      </c>
      <c r="D614" s="191" t="s">
        <v>3157</v>
      </c>
      <c r="E614" s="191" t="s">
        <v>3893</v>
      </c>
      <c r="F614" s="194" t="s">
        <v>6204</v>
      </c>
    </row>
    <row r="615" spans="1:9" x14ac:dyDescent="0.25">
      <c r="A615" s="272"/>
      <c r="B615" s="191" t="s">
        <v>6205</v>
      </c>
      <c r="C615" s="159" t="s">
        <v>3892</v>
      </c>
      <c r="D615" s="191" t="s">
        <v>3157</v>
      </c>
      <c r="E615" s="191" t="s">
        <v>3893</v>
      </c>
      <c r="F615" s="194" t="s">
        <v>6206</v>
      </c>
    </row>
    <row r="616" spans="1:9" x14ac:dyDescent="0.25">
      <c r="A616" s="272"/>
      <c r="B616" s="191" t="s">
        <v>6207</v>
      </c>
      <c r="C616" s="159" t="s">
        <v>3786</v>
      </c>
      <c r="D616" s="191" t="s">
        <v>3157</v>
      </c>
      <c r="E616" s="191" t="s">
        <v>3787</v>
      </c>
      <c r="F616" s="194" t="s">
        <v>6208</v>
      </c>
    </row>
    <row r="617" spans="1:9" x14ac:dyDescent="0.25">
      <c r="A617" s="272"/>
      <c r="B617" s="191" t="s">
        <v>2473</v>
      </c>
      <c r="C617" s="159" t="s">
        <v>4620</v>
      </c>
      <c r="D617" s="191" t="s">
        <v>3157</v>
      </c>
      <c r="E617" s="191" t="s">
        <v>5185</v>
      </c>
      <c r="F617" s="194" t="s">
        <v>6209</v>
      </c>
      <c r="I617" s="78"/>
    </row>
    <row r="618" spans="1:9" x14ac:dyDescent="0.25">
      <c r="A618" s="272"/>
      <c r="B618" s="191" t="s">
        <v>1730</v>
      </c>
      <c r="C618" s="159" t="s">
        <v>3924</v>
      </c>
      <c r="D618" s="191" t="s">
        <v>3157</v>
      </c>
      <c r="E618" s="191" t="s">
        <v>3925</v>
      </c>
      <c r="F618" s="194" t="s">
        <v>6210</v>
      </c>
    </row>
    <row r="619" spans="1:9" x14ac:dyDescent="0.25">
      <c r="A619" s="272"/>
      <c r="B619" s="191" t="s">
        <v>1632</v>
      </c>
      <c r="C619" s="159" t="s">
        <v>3829</v>
      </c>
      <c r="D619" s="191" t="s">
        <v>3157</v>
      </c>
      <c r="E619" s="191" t="s">
        <v>3830</v>
      </c>
      <c r="F619" s="194" t="s">
        <v>6211</v>
      </c>
    </row>
    <row r="620" spans="1:9" x14ac:dyDescent="0.25">
      <c r="A620" s="272"/>
      <c r="B620" s="191" t="s">
        <v>1632</v>
      </c>
      <c r="C620" s="159" t="s">
        <v>3829</v>
      </c>
      <c r="D620" s="191" t="s">
        <v>3157</v>
      </c>
      <c r="E620" s="191" t="s">
        <v>3830</v>
      </c>
      <c r="F620" s="194" t="s">
        <v>6211</v>
      </c>
    </row>
    <row r="621" spans="1:9" x14ac:dyDescent="0.25">
      <c r="A621" s="272"/>
      <c r="B621" s="191" t="s">
        <v>1632</v>
      </c>
      <c r="C621" s="159" t="s">
        <v>3829</v>
      </c>
      <c r="D621" s="191" t="s">
        <v>3157</v>
      </c>
      <c r="E621" s="191" t="s">
        <v>3830</v>
      </c>
      <c r="F621" s="194" t="s">
        <v>6211</v>
      </c>
    </row>
    <row r="622" spans="1:9" x14ac:dyDescent="0.25">
      <c r="A622" s="272"/>
      <c r="B622" s="191" t="s">
        <v>6212</v>
      </c>
      <c r="C622" s="159" t="s">
        <v>3635</v>
      </c>
      <c r="D622" s="191" t="s">
        <v>3157</v>
      </c>
      <c r="E622" s="191" t="s">
        <v>2813</v>
      </c>
      <c r="F622" s="194" t="s">
        <v>5454</v>
      </c>
    </row>
    <row r="623" spans="1:9" x14ac:dyDescent="0.25">
      <c r="A623" s="272"/>
      <c r="B623" s="191" t="s">
        <v>1666</v>
      </c>
      <c r="C623" s="159" t="s">
        <v>3868</v>
      </c>
      <c r="D623" s="191" t="s">
        <v>3157</v>
      </c>
      <c r="E623" s="191" t="s">
        <v>3869</v>
      </c>
      <c r="F623" s="194" t="s">
        <v>6213</v>
      </c>
    </row>
    <row r="624" spans="1:9" x14ac:dyDescent="0.25">
      <c r="A624" s="272"/>
      <c r="B624" s="191" t="s">
        <v>6214</v>
      </c>
      <c r="C624" s="159" t="s">
        <v>4941</v>
      </c>
      <c r="D624" s="191" t="s">
        <v>3157</v>
      </c>
      <c r="E624" s="191" t="s">
        <v>4942</v>
      </c>
      <c r="F624" s="194" t="s">
        <v>6215</v>
      </c>
    </row>
    <row r="625" spans="1:6" x14ac:dyDescent="0.25">
      <c r="A625" s="272"/>
      <c r="B625" s="191" t="s">
        <v>1125</v>
      </c>
      <c r="C625" s="159" t="s">
        <v>3631</v>
      </c>
      <c r="D625" s="191" t="s">
        <v>3157</v>
      </c>
      <c r="E625" s="191" t="s">
        <v>3632</v>
      </c>
      <c r="F625" s="194" t="s">
        <v>6216</v>
      </c>
    </row>
    <row r="626" spans="1:6" x14ac:dyDescent="0.25">
      <c r="A626" s="272"/>
      <c r="B626" s="191" t="s">
        <v>1575</v>
      </c>
      <c r="C626" s="159" t="s">
        <v>3794</v>
      </c>
      <c r="D626" s="191" t="s">
        <v>3157</v>
      </c>
      <c r="E626" s="191" t="s">
        <v>3795</v>
      </c>
      <c r="F626" s="194" t="s">
        <v>6217</v>
      </c>
    </row>
    <row r="627" spans="1:6" x14ac:dyDescent="0.25">
      <c r="A627" s="272"/>
      <c r="B627" s="191" t="s">
        <v>1588</v>
      </c>
      <c r="C627" s="159" t="s">
        <v>3805</v>
      </c>
      <c r="D627" s="191" t="s">
        <v>3157</v>
      </c>
      <c r="E627" s="191" t="s">
        <v>3806</v>
      </c>
      <c r="F627" s="194" t="s">
        <v>6218</v>
      </c>
    </row>
    <row r="628" spans="1:6" x14ac:dyDescent="0.25">
      <c r="A628" s="272"/>
      <c r="B628" s="191" t="s">
        <v>857</v>
      </c>
      <c r="C628" s="159" t="s">
        <v>3638</v>
      </c>
      <c r="D628" s="191" t="s">
        <v>3157</v>
      </c>
      <c r="E628" s="191" t="s">
        <v>3639</v>
      </c>
      <c r="F628" s="194" t="s">
        <v>5400</v>
      </c>
    </row>
    <row r="629" spans="1:6" x14ac:dyDescent="0.25">
      <c r="A629" s="272"/>
      <c r="B629" s="191" t="s">
        <v>857</v>
      </c>
      <c r="C629" s="159" t="s">
        <v>3638</v>
      </c>
      <c r="D629" s="191" t="s">
        <v>3157</v>
      </c>
      <c r="E629" s="191" t="s">
        <v>3639</v>
      </c>
      <c r="F629" s="194" t="s">
        <v>5401</v>
      </c>
    </row>
    <row r="630" spans="1:6" x14ac:dyDescent="0.25">
      <c r="A630" s="272"/>
      <c r="B630" s="191" t="s">
        <v>843</v>
      </c>
      <c r="C630" s="159" t="s">
        <v>4428</v>
      </c>
      <c r="D630" s="191" t="s">
        <v>3157</v>
      </c>
      <c r="E630" s="191" t="s">
        <v>4429</v>
      </c>
      <c r="F630" s="194" t="s">
        <v>6219</v>
      </c>
    </row>
    <row r="631" spans="1:6" x14ac:dyDescent="0.25">
      <c r="A631" s="272"/>
      <c r="B631" s="191" t="s">
        <v>6220</v>
      </c>
      <c r="C631" s="159" t="s">
        <v>4430</v>
      </c>
      <c r="D631" s="191" t="s">
        <v>3157</v>
      </c>
      <c r="E631" s="191" t="s">
        <v>4431</v>
      </c>
      <c r="F631" s="194" t="s">
        <v>6221</v>
      </c>
    </row>
    <row r="632" spans="1:6" x14ac:dyDescent="0.25">
      <c r="A632" s="272"/>
      <c r="B632" s="191" t="s">
        <v>1832</v>
      </c>
      <c r="C632" s="159" t="s">
        <v>4858</v>
      </c>
      <c r="D632" s="191" t="s">
        <v>3157</v>
      </c>
      <c r="E632" s="191" t="s">
        <v>4532</v>
      </c>
      <c r="F632" s="194" t="s">
        <v>6222</v>
      </c>
    </row>
    <row r="633" spans="1:6" x14ac:dyDescent="0.25">
      <c r="A633" s="272"/>
      <c r="B633" s="191" t="s">
        <v>6223</v>
      </c>
      <c r="C633" s="159" t="s">
        <v>4839</v>
      </c>
      <c r="D633" s="191" t="s">
        <v>3157</v>
      </c>
      <c r="E633" s="191" t="s">
        <v>4840</v>
      </c>
      <c r="F633" s="194" t="s">
        <v>6224</v>
      </c>
    </row>
    <row r="634" spans="1:6" x14ac:dyDescent="0.25">
      <c r="A634" s="272"/>
      <c r="B634" s="191" t="s">
        <v>857</v>
      </c>
      <c r="C634" s="159" t="s">
        <v>4563</v>
      </c>
      <c r="D634" s="191" t="s">
        <v>3157</v>
      </c>
      <c r="E634" s="191" t="s">
        <v>4564</v>
      </c>
      <c r="F634" s="194" t="s">
        <v>6225</v>
      </c>
    </row>
    <row r="635" spans="1:6" x14ac:dyDescent="0.25">
      <c r="A635" s="272"/>
      <c r="B635" s="191" t="s">
        <v>6226</v>
      </c>
      <c r="C635" s="159" t="s">
        <v>3887</v>
      </c>
      <c r="D635" s="191" t="s">
        <v>3157</v>
      </c>
      <c r="E635" s="191" t="s">
        <v>3888</v>
      </c>
      <c r="F635" s="194" t="s">
        <v>6227</v>
      </c>
    </row>
    <row r="636" spans="1:6" x14ac:dyDescent="0.25">
      <c r="A636" s="272"/>
      <c r="B636" s="191" t="s">
        <v>1313</v>
      </c>
      <c r="C636" s="159" t="s">
        <v>4303</v>
      </c>
      <c r="D636" s="191" t="s">
        <v>2912</v>
      </c>
      <c r="E636" s="191" t="s">
        <v>4304</v>
      </c>
      <c r="F636" s="194" t="s">
        <v>6228</v>
      </c>
    </row>
    <row r="637" spans="1:6" x14ac:dyDescent="0.25">
      <c r="A637" s="272"/>
      <c r="B637" s="191" t="s">
        <v>1313</v>
      </c>
      <c r="C637" s="159" t="s">
        <v>4303</v>
      </c>
      <c r="D637" s="191" t="s">
        <v>2912</v>
      </c>
      <c r="E637" s="191" t="s">
        <v>4304</v>
      </c>
      <c r="F637" s="194" t="s">
        <v>6229</v>
      </c>
    </row>
    <row r="638" spans="1:6" x14ac:dyDescent="0.25">
      <c r="A638" s="272"/>
      <c r="B638" s="191" t="s">
        <v>974</v>
      </c>
      <c r="C638" s="159" t="s">
        <v>3517</v>
      </c>
      <c r="D638" s="191" t="s">
        <v>2912</v>
      </c>
      <c r="E638" s="191" t="s">
        <v>3518</v>
      </c>
      <c r="F638" s="194" t="s">
        <v>6228</v>
      </c>
    </row>
    <row r="639" spans="1:6" x14ac:dyDescent="0.25">
      <c r="A639" s="272"/>
      <c r="B639" s="191" t="s">
        <v>974</v>
      </c>
      <c r="C639" s="159" t="s">
        <v>3517</v>
      </c>
      <c r="D639" s="191" t="s">
        <v>2912</v>
      </c>
      <c r="E639" s="191" t="s">
        <v>3518</v>
      </c>
      <c r="F639" s="194" t="s">
        <v>6230</v>
      </c>
    </row>
    <row r="640" spans="1:6" x14ac:dyDescent="0.25">
      <c r="A640" s="272"/>
      <c r="B640" s="191" t="s">
        <v>254</v>
      </c>
      <c r="C640" s="159" t="s">
        <v>3019</v>
      </c>
      <c r="D640" s="191" t="s">
        <v>2912</v>
      </c>
      <c r="E640" s="191" t="s">
        <v>3020</v>
      </c>
      <c r="F640" s="194" t="s">
        <v>6231</v>
      </c>
    </row>
    <row r="641" spans="1:6" x14ac:dyDescent="0.25">
      <c r="A641" s="272"/>
      <c r="B641" s="191" t="s">
        <v>254</v>
      </c>
      <c r="C641" s="159" t="s">
        <v>3019</v>
      </c>
      <c r="D641" s="191" t="s">
        <v>2912</v>
      </c>
      <c r="E641" s="191" t="s">
        <v>3020</v>
      </c>
      <c r="F641" s="194" t="s">
        <v>6232</v>
      </c>
    </row>
    <row r="642" spans="1:6" x14ac:dyDescent="0.25">
      <c r="A642" s="272"/>
      <c r="B642" s="191" t="s">
        <v>6233</v>
      </c>
      <c r="C642" s="159" t="s">
        <v>3293</v>
      </c>
      <c r="D642" s="191" t="s">
        <v>2912</v>
      </c>
      <c r="E642" s="191" t="s">
        <v>3294</v>
      </c>
      <c r="F642" s="194" t="s">
        <v>6234</v>
      </c>
    </row>
    <row r="643" spans="1:6" x14ac:dyDescent="0.25">
      <c r="A643" s="272"/>
      <c r="B643" s="191" t="s">
        <v>6235</v>
      </c>
      <c r="C643" s="159" t="s">
        <v>3913</v>
      </c>
      <c r="D643" s="191" t="s">
        <v>2912</v>
      </c>
      <c r="E643" s="191" t="s">
        <v>5122</v>
      </c>
      <c r="F643" s="194" t="s">
        <v>6236</v>
      </c>
    </row>
    <row r="644" spans="1:6" x14ac:dyDescent="0.25">
      <c r="A644" s="272"/>
      <c r="B644" s="191" t="s">
        <v>6237</v>
      </c>
      <c r="C644" s="159" t="s">
        <v>3756</v>
      </c>
      <c r="D644" s="191" t="s">
        <v>2912</v>
      </c>
      <c r="E644" s="191" t="s">
        <v>3757</v>
      </c>
      <c r="F644" s="194" t="s">
        <v>6238</v>
      </c>
    </row>
    <row r="645" spans="1:6" x14ac:dyDescent="0.25">
      <c r="A645" s="272"/>
      <c r="B645" s="191" t="s">
        <v>169</v>
      </c>
      <c r="C645" s="159" t="s">
        <v>2911</v>
      </c>
      <c r="D645" s="191" t="s">
        <v>2912</v>
      </c>
      <c r="E645" s="191" t="s">
        <v>2913</v>
      </c>
      <c r="F645" s="194" t="s">
        <v>6239</v>
      </c>
    </row>
    <row r="646" spans="1:6" x14ac:dyDescent="0.25">
      <c r="A646" s="272"/>
      <c r="B646" s="191" t="s">
        <v>169</v>
      </c>
      <c r="C646" s="159" t="s">
        <v>2911</v>
      </c>
      <c r="D646" s="191" t="s">
        <v>2912</v>
      </c>
      <c r="E646" s="191" t="s">
        <v>2913</v>
      </c>
      <c r="F646" s="194" t="s">
        <v>6240</v>
      </c>
    </row>
    <row r="647" spans="1:6" x14ac:dyDescent="0.25">
      <c r="A647" s="272"/>
      <c r="B647" s="191" t="s">
        <v>856</v>
      </c>
      <c r="C647" s="159" t="s">
        <v>3425</v>
      </c>
      <c r="D647" s="191" t="s">
        <v>2912</v>
      </c>
      <c r="E647" s="191" t="s">
        <v>3426</v>
      </c>
      <c r="F647" s="194" t="s">
        <v>6241</v>
      </c>
    </row>
    <row r="648" spans="1:6" x14ac:dyDescent="0.25">
      <c r="A648" s="272"/>
      <c r="B648" s="191" t="s">
        <v>5168</v>
      </c>
      <c r="C648" s="159" t="s">
        <v>3576</v>
      </c>
      <c r="D648" s="191" t="s">
        <v>2912</v>
      </c>
      <c r="E648" s="191" t="s">
        <v>3577</v>
      </c>
      <c r="F648" s="194" t="s">
        <v>4890</v>
      </c>
    </row>
    <row r="649" spans="1:6" x14ac:dyDescent="0.25">
      <c r="A649" s="272"/>
      <c r="B649" s="191" t="s">
        <v>5168</v>
      </c>
      <c r="C649" s="159" t="s">
        <v>3576</v>
      </c>
      <c r="D649" s="191" t="s">
        <v>2912</v>
      </c>
      <c r="E649" s="191" t="s">
        <v>3577</v>
      </c>
      <c r="F649" s="194" t="s">
        <v>6242</v>
      </c>
    </row>
    <row r="650" spans="1:6" x14ac:dyDescent="0.25">
      <c r="A650" s="272"/>
      <c r="B650" s="191" t="s">
        <v>246</v>
      </c>
      <c r="C650" s="159" t="s">
        <v>4770</v>
      </c>
      <c r="D650" s="191" t="s">
        <v>2912</v>
      </c>
      <c r="E650" s="191" t="s">
        <v>4771</v>
      </c>
      <c r="F650" s="194" t="s">
        <v>6243</v>
      </c>
    </row>
    <row r="651" spans="1:6" x14ac:dyDescent="0.25">
      <c r="A651" s="272"/>
      <c r="B651" s="191" t="s">
        <v>2306</v>
      </c>
      <c r="C651" s="159" t="s">
        <v>2914</v>
      </c>
      <c r="D651" s="191" t="s">
        <v>2912</v>
      </c>
      <c r="E651" s="191" t="s">
        <v>2915</v>
      </c>
      <c r="F651" s="194" t="s">
        <v>6244</v>
      </c>
    </row>
    <row r="652" spans="1:6" x14ac:dyDescent="0.25">
      <c r="A652" s="272"/>
      <c r="B652" s="191" t="s">
        <v>170</v>
      </c>
      <c r="C652" s="159" t="s">
        <v>2914</v>
      </c>
      <c r="D652" s="191" t="s">
        <v>2912</v>
      </c>
      <c r="E652" s="191" t="s">
        <v>2915</v>
      </c>
      <c r="F652" s="194" t="s">
        <v>6245</v>
      </c>
    </row>
    <row r="653" spans="1:6" x14ac:dyDescent="0.25">
      <c r="A653" s="272"/>
      <c r="B653" s="191" t="s">
        <v>170</v>
      </c>
      <c r="C653" s="159" t="s">
        <v>2914</v>
      </c>
      <c r="D653" s="191" t="s">
        <v>2912</v>
      </c>
      <c r="E653" s="191" t="s">
        <v>2915</v>
      </c>
      <c r="F653" s="194" t="s">
        <v>6246</v>
      </c>
    </row>
    <row r="654" spans="1:6" x14ac:dyDescent="0.25">
      <c r="A654" s="272"/>
      <c r="B654" s="191" t="s">
        <v>6247</v>
      </c>
      <c r="C654" s="159" t="s">
        <v>2916</v>
      </c>
      <c r="D654" s="191" t="s">
        <v>2912</v>
      </c>
      <c r="E654" s="191" t="s">
        <v>2917</v>
      </c>
      <c r="F654" s="194" t="s">
        <v>6228</v>
      </c>
    </row>
    <row r="655" spans="1:6" x14ac:dyDescent="0.25">
      <c r="A655" s="272"/>
      <c r="B655" s="191" t="s">
        <v>6248</v>
      </c>
      <c r="C655" s="159" t="s">
        <v>4367</v>
      </c>
      <c r="D655" s="191" t="s">
        <v>2912</v>
      </c>
      <c r="E655" s="191" t="s">
        <v>4368</v>
      </c>
      <c r="F655" s="194" t="s">
        <v>6249</v>
      </c>
    </row>
    <row r="656" spans="1:6" x14ac:dyDescent="0.25">
      <c r="A656" s="272"/>
      <c r="B656" s="191" t="s">
        <v>2529</v>
      </c>
      <c r="C656" s="159" t="s">
        <v>4880</v>
      </c>
      <c r="D656" s="191" t="s">
        <v>2912</v>
      </c>
      <c r="E656" s="191" t="s">
        <v>4881</v>
      </c>
      <c r="F656" s="194" t="s">
        <v>6250</v>
      </c>
    </row>
    <row r="657" spans="1:6" x14ac:dyDescent="0.25">
      <c r="A657" s="272"/>
      <c r="B657" s="191" t="s">
        <v>2529</v>
      </c>
      <c r="C657" s="159" t="s">
        <v>4880</v>
      </c>
      <c r="D657" s="191" t="s">
        <v>2912</v>
      </c>
      <c r="E657" s="191" t="s">
        <v>4881</v>
      </c>
      <c r="F657" s="194" t="s">
        <v>6251</v>
      </c>
    </row>
    <row r="658" spans="1:6" x14ac:dyDescent="0.25">
      <c r="A658" s="272"/>
      <c r="B658" s="191" t="s">
        <v>72</v>
      </c>
      <c r="C658" s="159" t="s">
        <v>4272</v>
      </c>
      <c r="D658" s="191" t="s">
        <v>2912</v>
      </c>
      <c r="E658" s="191" t="s">
        <v>4273</v>
      </c>
      <c r="F658" s="194" t="s">
        <v>6252</v>
      </c>
    </row>
    <row r="659" spans="1:6" x14ac:dyDescent="0.25">
      <c r="A659" s="272"/>
      <c r="B659" s="191" t="s">
        <v>72</v>
      </c>
      <c r="C659" s="159" t="s">
        <v>4272</v>
      </c>
      <c r="D659" s="191" t="s">
        <v>2912</v>
      </c>
      <c r="E659" s="191" t="s">
        <v>4273</v>
      </c>
      <c r="F659" s="194" t="s">
        <v>6253</v>
      </c>
    </row>
    <row r="660" spans="1:6" x14ac:dyDescent="0.25">
      <c r="A660" s="272"/>
      <c r="B660" s="191" t="s">
        <v>72</v>
      </c>
      <c r="C660" s="159" t="s">
        <v>4272</v>
      </c>
      <c r="D660" s="191" t="s">
        <v>2912</v>
      </c>
      <c r="E660" s="191" t="s">
        <v>4273</v>
      </c>
      <c r="F660" s="194" t="s">
        <v>6254</v>
      </c>
    </row>
    <row r="661" spans="1:6" x14ac:dyDescent="0.25">
      <c r="A661" s="272"/>
      <c r="B661" s="191" t="s">
        <v>6255</v>
      </c>
      <c r="C661" s="159" t="s">
        <v>4272</v>
      </c>
      <c r="D661" s="191" t="s">
        <v>2912</v>
      </c>
      <c r="E661" s="191" t="s">
        <v>4273</v>
      </c>
      <c r="F661" s="194" t="s">
        <v>6256</v>
      </c>
    </row>
    <row r="662" spans="1:6" x14ac:dyDescent="0.25">
      <c r="A662" s="272"/>
      <c r="B662" s="191" t="s">
        <v>6255</v>
      </c>
      <c r="C662" s="159" t="s">
        <v>4272</v>
      </c>
      <c r="D662" s="191" t="s">
        <v>2912</v>
      </c>
      <c r="E662" s="191" t="s">
        <v>4273</v>
      </c>
      <c r="F662" s="194" t="s">
        <v>6257</v>
      </c>
    </row>
    <row r="663" spans="1:6" x14ac:dyDescent="0.25">
      <c r="A663" s="272"/>
      <c r="B663" s="191" t="s">
        <v>6255</v>
      </c>
      <c r="C663" s="159" t="s">
        <v>4272</v>
      </c>
      <c r="D663" s="191" t="s">
        <v>2912</v>
      </c>
      <c r="E663" s="191" t="s">
        <v>4273</v>
      </c>
      <c r="F663" s="194" t="s">
        <v>3274</v>
      </c>
    </row>
    <row r="664" spans="1:6" x14ac:dyDescent="0.25">
      <c r="A664" s="272"/>
      <c r="B664" s="191" t="s">
        <v>6255</v>
      </c>
      <c r="C664" s="159" t="s">
        <v>4272</v>
      </c>
      <c r="D664" s="191" t="s">
        <v>2912</v>
      </c>
      <c r="E664" s="191" t="s">
        <v>4273</v>
      </c>
      <c r="F664" s="194" t="s">
        <v>6258</v>
      </c>
    </row>
    <row r="665" spans="1:6" x14ac:dyDescent="0.25">
      <c r="A665" s="272"/>
      <c r="B665" s="191" t="s">
        <v>427</v>
      </c>
      <c r="C665" s="159" t="s">
        <v>3169</v>
      </c>
      <c r="D665" s="191" t="s">
        <v>2912</v>
      </c>
      <c r="E665" s="191" t="s">
        <v>3170</v>
      </c>
      <c r="F665" s="194" t="s">
        <v>6259</v>
      </c>
    </row>
    <row r="666" spans="1:6" x14ac:dyDescent="0.25">
      <c r="A666" s="272"/>
      <c r="B666" s="191" t="s">
        <v>6260</v>
      </c>
      <c r="C666" s="159" t="s">
        <v>3011</v>
      </c>
      <c r="D666" s="191" t="s">
        <v>2912</v>
      </c>
      <c r="E666" s="191" t="s">
        <v>3012</v>
      </c>
      <c r="F666" s="194" t="s">
        <v>6261</v>
      </c>
    </row>
    <row r="667" spans="1:6" x14ac:dyDescent="0.25">
      <c r="A667" s="272"/>
      <c r="B667" s="191" t="s">
        <v>6262</v>
      </c>
      <c r="C667" s="159" t="s">
        <v>2918</v>
      </c>
      <c r="D667" s="191" t="s">
        <v>2912</v>
      </c>
      <c r="E667" s="191" t="s">
        <v>2919</v>
      </c>
      <c r="F667" s="194" t="s">
        <v>6263</v>
      </c>
    </row>
    <row r="668" spans="1:6" x14ac:dyDescent="0.25">
      <c r="A668" s="272"/>
      <c r="B668" s="191" t="s">
        <v>6264</v>
      </c>
      <c r="C668" s="159" t="s">
        <v>3401</v>
      </c>
      <c r="D668" s="191" t="s">
        <v>2912</v>
      </c>
      <c r="E668" s="191" t="s">
        <v>5312</v>
      </c>
      <c r="F668" s="194" t="s">
        <v>6265</v>
      </c>
    </row>
    <row r="669" spans="1:6" x14ac:dyDescent="0.25">
      <c r="A669" s="272"/>
      <c r="B669" s="191" t="s">
        <v>868</v>
      </c>
      <c r="C669" s="159" t="s">
        <v>3431</v>
      </c>
      <c r="D669" s="191" t="s">
        <v>2912</v>
      </c>
      <c r="E669" s="191" t="s">
        <v>3432</v>
      </c>
      <c r="F669" s="194" t="s">
        <v>6266</v>
      </c>
    </row>
    <row r="670" spans="1:6" x14ac:dyDescent="0.25">
      <c r="A670" s="272"/>
      <c r="B670" s="191" t="s">
        <v>6267</v>
      </c>
      <c r="C670" s="159" t="s">
        <v>3161</v>
      </c>
      <c r="D670" s="191" t="s">
        <v>2912</v>
      </c>
      <c r="E670" s="191" t="s">
        <v>3162</v>
      </c>
      <c r="F670" s="194" t="s">
        <v>6268</v>
      </c>
    </row>
    <row r="671" spans="1:6" x14ac:dyDescent="0.25">
      <c r="A671" s="272"/>
      <c r="B671" s="191" t="s">
        <v>6269</v>
      </c>
      <c r="C671" s="159" t="s">
        <v>3021</v>
      </c>
      <c r="D671" s="191" t="s">
        <v>2912</v>
      </c>
      <c r="E671" s="191" t="s">
        <v>3022</v>
      </c>
      <c r="F671" s="194" t="s">
        <v>6270</v>
      </c>
    </row>
    <row r="672" spans="1:6" x14ac:dyDescent="0.25">
      <c r="A672" s="272"/>
      <c r="B672" s="191" t="s">
        <v>6269</v>
      </c>
      <c r="C672" s="159" t="s">
        <v>3021</v>
      </c>
      <c r="D672" s="191" t="s">
        <v>2912</v>
      </c>
      <c r="E672" s="191" t="s">
        <v>3022</v>
      </c>
      <c r="F672" s="194" t="s">
        <v>6271</v>
      </c>
    </row>
    <row r="673" spans="1:9" x14ac:dyDescent="0.25">
      <c r="A673" s="272"/>
      <c r="B673" s="191" t="s">
        <v>6269</v>
      </c>
      <c r="C673" s="159" t="s">
        <v>3021</v>
      </c>
      <c r="D673" s="191" t="s">
        <v>2912</v>
      </c>
      <c r="E673" s="191" t="s">
        <v>3022</v>
      </c>
      <c r="F673" s="194" t="s">
        <v>6272</v>
      </c>
    </row>
    <row r="674" spans="1:9" x14ac:dyDescent="0.25">
      <c r="A674" s="272"/>
      <c r="B674" s="191" t="s">
        <v>6269</v>
      </c>
      <c r="C674" s="159" t="s">
        <v>3021</v>
      </c>
      <c r="D674" s="191" t="s">
        <v>2912</v>
      </c>
      <c r="E674" s="191" t="s">
        <v>3022</v>
      </c>
      <c r="F674" s="194" t="s">
        <v>6273</v>
      </c>
    </row>
    <row r="675" spans="1:9" x14ac:dyDescent="0.25">
      <c r="A675" s="272"/>
      <c r="B675" s="191" t="s">
        <v>255</v>
      </c>
      <c r="C675" s="159" t="s">
        <v>3021</v>
      </c>
      <c r="D675" s="191" t="s">
        <v>2912</v>
      </c>
      <c r="E675" s="191" t="s">
        <v>3022</v>
      </c>
      <c r="F675" s="194" t="s">
        <v>6274</v>
      </c>
    </row>
    <row r="676" spans="1:9" x14ac:dyDescent="0.25">
      <c r="A676" s="272"/>
      <c r="B676" s="191" t="s">
        <v>6275</v>
      </c>
      <c r="C676" s="159" t="s">
        <v>3840</v>
      </c>
      <c r="D676" s="191" t="s">
        <v>2912</v>
      </c>
      <c r="E676" s="191" t="s">
        <v>3841</v>
      </c>
      <c r="F676" s="194" t="s">
        <v>6276</v>
      </c>
    </row>
    <row r="677" spans="1:9" x14ac:dyDescent="0.25">
      <c r="A677" s="272"/>
      <c r="B677" s="191" t="s">
        <v>6277</v>
      </c>
      <c r="C677" s="159" t="s">
        <v>2920</v>
      </c>
      <c r="D677" s="191" t="s">
        <v>2912</v>
      </c>
      <c r="E677" s="191" t="s">
        <v>2921</v>
      </c>
      <c r="F677" s="194" t="s">
        <v>6278</v>
      </c>
    </row>
    <row r="678" spans="1:9" x14ac:dyDescent="0.25">
      <c r="A678" s="272"/>
      <c r="B678" s="191" t="s">
        <v>6277</v>
      </c>
      <c r="C678" s="159" t="s">
        <v>2920</v>
      </c>
      <c r="D678" s="191" t="s">
        <v>2912</v>
      </c>
      <c r="E678" s="191" t="s">
        <v>2921</v>
      </c>
      <c r="F678" s="194" t="s">
        <v>6279</v>
      </c>
    </row>
    <row r="679" spans="1:9" x14ac:dyDescent="0.25">
      <c r="A679" s="272"/>
      <c r="B679" s="191" t="s">
        <v>6280</v>
      </c>
      <c r="C679" s="159" t="s">
        <v>2920</v>
      </c>
      <c r="D679" s="191" t="s">
        <v>2912</v>
      </c>
      <c r="E679" s="191" t="s">
        <v>2921</v>
      </c>
      <c r="F679" s="194" t="s">
        <v>6281</v>
      </c>
    </row>
    <row r="680" spans="1:9" x14ac:dyDescent="0.25">
      <c r="A680" s="272"/>
      <c r="B680" s="191" t="s">
        <v>419</v>
      </c>
      <c r="C680" s="159" t="s">
        <v>3154</v>
      </c>
      <c r="D680" s="191" t="s">
        <v>2912</v>
      </c>
      <c r="E680" s="191" t="s">
        <v>3155</v>
      </c>
      <c r="F680" s="194" t="s">
        <v>6282</v>
      </c>
    </row>
    <row r="681" spans="1:9" x14ac:dyDescent="0.25">
      <c r="A681" s="272"/>
      <c r="B681" s="191" t="s">
        <v>6283</v>
      </c>
      <c r="C681" s="159" t="s">
        <v>3904</v>
      </c>
      <c r="D681" s="191" t="s">
        <v>2912</v>
      </c>
      <c r="E681" s="191" t="s">
        <v>5313</v>
      </c>
      <c r="F681" s="194" t="s">
        <v>6284</v>
      </c>
      <c r="I681" s="78"/>
    </row>
    <row r="682" spans="1:9" x14ac:dyDescent="0.25">
      <c r="A682" s="272"/>
      <c r="B682" s="191" t="s">
        <v>5393</v>
      </c>
      <c r="C682" s="159" t="s">
        <v>3013</v>
      </c>
      <c r="D682" s="191" t="s">
        <v>2912</v>
      </c>
      <c r="E682" s="191" t="s">
        <v>3014</v>
      </c>
      <c r="F682" s="194" t="s">
        <v>6285</v>
      </c>
    </row>
    <row r="683" spans="1:9" x14ac:dyDescent="0.25">
      <c r="A683" s="272"/>
      <c r="B683" s="191" t="s">
        <v>5179</v>
      </c>
      <c r="C683" s="159" t="s">
        <v>4023</v>
      </c>
      <c r="D683" s="191" t="s">
        <v>2912</v>
      </c>
      <c r="E683" s="191" t="s">
        <v>4024</v>
      </c>
      <c r="F683" s="194" t="s">
        <v>6286</v>
      </c>
    </row>
    <row r="684" spans="1:9" x14ac:dyDescent="0.25">
      <c r="A684" s="272"/>
      <c r="B684" s="191" t="s">
        <v>1089</v>
      </c>
      <c r="C684" s="159" t="s">
        <v>3615</v>
      </c>
      <c r="D684" s="191" t="s">
        <v>2912</v>
      </c>
      <c r="E684" s="191" t="s">
        <v>3616</v>
      </c>
      <c r="F684" s="194" t="s">
        <v>6287</v>
      </c>
    </row>
    <row r="685" spans="1:9" x14ac:dyDescent="0.25">
      <c r="A685" s="272"/>
      <c r="B685" s="191" t="s">
        <v>6288</v>
      </c>
      <c r="C685" s="159" t="s">
        <v>4076</v>
      </c>
      <c r="D685" s="191" t="s">
        <v>2912</v>
      </c>
      <c r="E685" s="191" t="s">
        <v>3454</v>
      </c>
      <c r="F685" s="194" t="s">
        <v>3722</v>
      </c>
    </row>
    <row r="686" spans="1:9" x14ac:dyDescent="0.25">
      <c r="A686" s="272"/>
      <c r="B686" s="191" t="s">
        <v>6288</v>
      </c>
      <c r="C686" s="159" t="s">
        <v>4076</v>
      </c>
      <c r="D686" s="191" t="s">
        <v>2912</v>
      </c>
      <c r="E686" s="191" t="s">
        <v>3454</v>
      </c>
      <c r="F686" s="194" t="s">
        <v>4059</v>
      </c>
    </row>
    <row r="687" spans="1:9" x14ac:dyDescent="0.25">
      <c r="A687" s="272"/>
      <c r="B687" s="191" t="s">
        <v>6289</v>
      </c>
      <c r="C687" s="159" t="s">
        <v>4222</v>
      </c>
      <c r="D687" s="191" t="s">
        <v>2912</v>
      </c>
      <c r="E687" s="191" t="s">
        <v>4223</v>
      </c>
      <c r="F687" s="194" t="s">
        <v>6290</v>
      </c>
    </row>
    <row r="688" spans="1:9" x14ac:dyDescent="0.25">
      <c r="A688" s="272"/>
      <c r="B688" s="191" t="s">
        <v>256</v>
      </c>
      <c r="C688" s="159" t="s">
        <v>3023</v>
      </c>
      <c r="D688" s="191" t="s">
        <v>2912</v>
      </c>
      <c r="E688" s="191" t="s">
        <v>3024</v>
      </c>
      <c r="F688" s="194" t="s">
        <v>6291</v>
      </c>
    </row>
    <row r="689" spans="1:9" x14ac:dyDescent="0.25">
      <c r="A689" s="272"/>
      <c r="B689" s="191" t="s">
        <v>6292</v>
      </c>
      <c r="C689" s="159" t="s">
        <v>3165</v>
      </c>
      <c r="D689" s="191" t="s">
        <v>2912</v>
      </c>
      <c r="E689" s="191" t="s">
        <v>3166</v>
      </c>
      <c r="F689" s="194" t="s">
        <v>6293</v>
      </c>
    </row>
    <row r="690" spans="1:9" x14ac:dyDescent="0.25">
      <c r="A690" s="272"/>
      <c r="B690" s="191" t="s">
        <v>6292</v>
      </c>
      <c r="C690" s="159" t="s">
        <v>3165</v>
      </c>
      <c r="D690" s="191" t="s">
        <v>2912</v>
      </c>
      <c r="E690" s="191" t="s">
        <v>3166</v>
      </c>
      <c r="F690" s="194" t="s">
        <v>6294</v>
      </c>
    </row>
    <row r="691" spans="1:9" x14ac:dyDescent="0.25">
      <c r="A691" s="272"/>
      <c r="B691" s="191" t="s">
        <v>1721</v>
      </c>
      <c r="C691" s="159" t="s">
        <v>4307</v>
      </c>
      <c r="D691" s="191" t="s">
        <v>3438</v>
      </c>
      <c r="E691" s="191" t="s">
        <v>4308</v>
      </c>
      <c r="F691" s="194" t="s">
        <v>6295</v>
      </c>
    </row>
    <row r="692" spans="1:9" x14ac:dyDescent="0.25">
      <c r="A692" s="272"/>
      <c r="B692" s="191" t="s">
        <v>6296</v>
      </c>
      <c r="C692" s="159" t="s">
        <v>4309</v>
      </c>
      <c r="D692" s="191" t="s">
        <v>3438</v>
      </c>
      <c r="E692" s="191" t="s">
        <v>4310</v>
      </c>
      <c r="F692" s="194" t="s">
        <v>6297</v>
      </c>
    </row>
    <row r="693" spans="1:9" x14ac:dyDescent="0.25">
      <c r="A693" s="272"/>
      <c r="B693" s="191" t="s">
        <v>6296</v>
      </c>
      <c r="C693" s="159" t="s">
        <v>4309</v>
      </c>
      <c r="D693" s="191" t="s">
        <v>3438</v>
      </c>
      <c r="E693" s="191" t="s">
        <v>4310</v>
      </c>
      <c r="F693" s="194" t="s">
        <v>6298</v>
      </c>
    </row>
    <row r="694" spans="1:9" x14ac:dyDescent="0.25">
      <c r="A694" s="272"/>
      <c r="B694" s="191" t="s">
        <v>6300</v>
      </c>
      <c r="C694" s="159" t="s">
        <v>4369</v>
      </c>
      <c r="D694" s="191" t="s">
        <v>3438</v>
      </c>
      <c r="E694" s="191" t="s">
        <v>6299</v>
      </c>
      <c r="F694" s="194" t="s">
        <v>6301</v>
      </c>
      <c r="I694" s="78"/>
    </row>
    <row r="695" spans="1:9" x14ac:dyDescent="0.25">
      <c r="A695" s="272"/>
      <c r="B695" s="191" t="s">
        <v>539</v>
      </c>
      <c r="C695" s="159" t="s">
        <v>4369</v>
      </c>
      <c r="D695" s="191" t="s">
        <v>3438</v>
      </c>
      <c r="E695" s="191" t="s">
        <v>6299</v>
      </c>
      <c r="F695" s="194" t="s">
        <v>6302</v>
      </c>
      <c r="I695" s="78"/>
    </row>
    <row r="696" spans="1:9" x14ac:dyDescent="0.25">
      <c r="A696" s="272"/>
      <c r="B696" s="191" t="s">
        <v>747</v>
      </c>
      <c r="C696" s="159" t="s">
        <v>4369</v>
      </c>
      <c r="D696" s="191" t="s">
        <v>3438</v>
      </c>
      <c r="E696" s="191" t="s">
        <v>6299</v>
      </c>
      <c r="F696" s="194" t="s">
        <v>6303</v>
      </c>
      <c r="I696" s="78"/>
    </row>
    <row r="697" spans="1:9" x14ac:dyDescent="0.25">
      <c r="A697" s="272"/>
      <c r="B697" s="191" t="s">
        <v>6304</v>
      </c>
      <c r="C697" s="159" t="s">
        <v>4369</v>
      </c>
      <c r="D697" s="191" t="s">
        <v>3438</v>
      </c>
      <c r="E697" s="191" t="s">
        <v>6299</v>
      </c>
      <c r="F697" s="194" t="s">
        <v>6305</v>
      </c>
      <c r="I697" s="78"/>
    </row>
    <row r="698" spans="1:9" x14ac:dyDescent="0.25">
      <c r="A698" s="272"/>
      <c r="B698" s="191" t="s">
        <v>6304</v>
      </c>
      <c r="C698" s="159" t="s">
        <v>4369</v>
      </c>
      <c r="D698" s="191" t="s">
        <v>3438</v>
      </c>
      <c r="E698" s="191" t="s">
        <v>6299</v>
      </c>
      <c r="F698" s="194" t="s">
        <v>4826</v>
      </c>
      <c r="I698" s="78"/>
    </row>
    <row r="699" spans="1:9" x14ac:dyDescent="0.25">
      <c r="A699" s="272"/>
      <c r="B699" s="191" t="s">
        <v>5045</v>
      </c>
      <c r="C699" s="159" t="s">
        <v>4640</v>
      </c>
      <c r="D699" s="191" t="s">
        <v>3438</v>
      </c>
      <c r="E699" s="191" t="s">
        <v>4641</v>
      </c>
      <c r="F699" s="194" t="s">
        <v>6306</v>
      </c>
    </row>
    <row r="700" spans="1:9" x14ac:dyDescent="0.25">
      <c r="A700" s="272"/>
      <c r="B700" s="191" t="s">
        <v>6307</v>
      </c>
      <c r="C700" s="159" t="s">
        <v>3437</v>
      </c>
      <c r="D700" s="191" t="s">
        <v>3438</v>
      </c>
      <c r="E700" s="191" t="s">
        <v>3439</v>
      </c>
      <c r="F700" s="194" t="s">
        <v>6308</v>
      </c>
    </row>
    <row r="701" spans="1:9" x14ac:dyDescent="0.25">
      <c r="A701" s="272"/>
      <c r="B701" s="191" t="s">
        <v>192</v>
      </c>
      <c r="C701" s="159" t="s">
        <v>4766</v>
      </c>
      <c r="D701" s="191" t="s">
        <v>3438</v>
      </c>
      <c r="E701" s="191" t="s">
        <v>4767</v>
      </c>
      <c r="F701" s="194" t="s">
        <v>6309</v>
      </c>
    </row>
    <row r="702" spans="1:9" x14ac:dyDescent="0.25">
      <c r="A702" s="272"/>
      <c r="B702" s="191" t="s">
        <v>192</v>
      </c>
      <c r="C702" s="159" t="s">
        <v>4766</v>
      </c>
      <c r="D702" s="191" t="s">
        <v>3438</v>
      </c>
      <c r="E702" s="191" t="s">
        <v>4767</v>
      </c>
      <c r="F702" s="194" t="s">
        <v>6310</v>
      </c>
    </row>
    <row r="703" spans="1:9" x14ac:dyDescent="0.25">
      <c r="A703" s="272"/>
      <c r="B703" s="191" t="s">
        <v>192</v>
      </c>
      <c r="C703" s="159" t="s">
        <v>4766</v>
      </c>
      <c r="D703" s="191" t="s">
        <v>3438</v>
      </c>
      <c r="E703" s="191" t="s">
        <v>4767</v>
      </c>
      <c r="F703" s="194" t="s">
        <v>6311</v>
      </c>
    </row>
    <row r="704" spans="1:9" x14ac:dyDescent="0.25">
      <c r="A704" s="272"/>
      <c r="B704" s="191" t="s">
        <v>6312</v>
      </c>
      <c r="C704" s="159" t="s">
        <v>4578</v>
      </c>
      <c r="D704" s="191" t="s">
        <v>3438</v>
      </c>
      <c r="E704" s="191" t="s">
        <v>4579</v>
      </c>
      <c r="F704" s="194" t="s">
        <v>6313</v>
      </c>
    </row>
    <row r="705" spans="1:6" x14ac:dyDescent="0.25">
      <c r="A705" s="272"/>
      <c r="B705" s="191" t="s">
        <v>6312</v>
      </c>
      <c r="C705" s="159" t="s">
        <v>4578</v>
      </c>
      <c r="D705" s="191" t="s">
        <v>3438</v>
      </c>
      <c r="E705" s="191" t="s">
        <v>4579</v>
      </c>
      <c r="F705" s="194" t="s">
        <v>6314</v>
      </c>
    </row>
    <row r="706" spans="1:6" x14ac:dyDescent="0.25">
      <c r="A706" s="272"/>
      <c r="B706" s="191" t="s">
        <v>6312</v>
      </c>
      <c r="C706" s="159" t="s">
        <v>4588</v>
      </c>
      <c r="D706" s="191" t="s">
        <v>3438</v>
      </c>
      <c r="E706" s="191" t="s">
        <v>4589</v>
      </c>
      <c r="F706" s="194" t="s">
        <v>6315</v>
      </c>
    </row>
    <row r="707" spans="1:6" x14ac:dyDescent="0.25">
      <c r="A707" s="272"/>
      <c r="B707" s="191" t="s">
        <v>895</v>
      </c>
      <c r="C707" s="159" t="s">
        <v>3440</v>
      </c>
      <c r="D707" s="191" t="s">
        <v>3438</v>
      </c>
      <c r="E707" s="191" t="s">
        <v>3441</v>
      </c>
      <c r="F707" s="194" t="s">
        <v>6316</v>
      </c>
    </row>
    <row r="708" spans="1:6" x14ac:dyDescent="0.25">
      <c r="A708" s="272"/>
      <c r="B708" s="191" t="s">
        <v>1066</v>
      </c>
      <c r="C708" s="159" t="s">
        <v>3440</v>
      </c>
      <c r="D708" s="191" t="s">
        <v>3438</v>
      </c>
      <c r="E708" s="191" t="s">
        <v>3441</v>
      </c>
      <c r="F708" s="194" t="s">
        <v>6317</v>
      </c>
    </row>
    <row r="709" spans="1:6" x14ac:dyDescent="0.25">
      <c r="A709" s="272"/>
      <c r="B709" s="191" t="s">
        <v>6318</v>
      </c>
      <c r="C709" s="159" t="s">
        <v>3440</v>
      </c>
      <c r="D709" s="191" t="s">
        <v>3438</v>
      </c>
      <c r="E709" s="191" t="s">
        <v>3441</v>
      </c>
      <c r="F709" s="194" t="s">
        <v>6319</v>
      </c>
    </row>
    <row r="710" spans="1:6" x14ac:dyDescent="0.25">
      <c r="A710" s="272"/>
      <c r="B710" s="191" t="s">
        <v>6312</v>
      </c>
      <c r="C710" s="159" t="s">
        <v>4496</v>
      </c>
      <c r="D710" s="191" t="s">
        <v>3438</v>
      </c>
      <c r="E710" s="191" t="s">
        <v>2813</v>
      </c>
      <c r="F710" s="194" t="s">
        <v>6320</v>
      </c>
    </row>
    <row r="711" spans="1:6" x14ac:dyDescent="0.25">
      <c r="A711" s="272"/>
      <c r="B711" s="191" t="s">
        <v>6321</v>
      </c>
      <c r="C711" s="159" t="s">
        <v>4383</v>
      </c>
      <c r="D711" s="191" t="s">
        <v>3438</v>
      </c>
      <c r="E711" s="191" t="s">
        <v>4384</v>
      </c>
      <c r="F711" s="194" t="s">
        <v>6322</v>
      </c>
    </row>
    <row r="712" spans="1:6" x14ac:dyDescent="0.25">
      <c r="A712" s="272"/>
      <c r="B712" s="191" t="s">
        <v>6323</v>
      </c>
      <c r="C712" s="159" t="s">
        <v>4762</v>
      </c>
      <c r="D712" s="191" t="s">
        <v>3438</v>
      </c>
      <c r="E712" s="191" t="s">
        <v>4763</v>
      </c>
      <c r="F712" s="194" t="s">
        <v>6324</v>
      </c>
    </row>
    <row r="713" spans="1:6" x14ac:dyDescent="0.25">
      <c r="A713" s="272"/>
      <c r="B713" s="191" t="s">
        <v>6325</v>
      </c>
      <c r="C713" s="159" t="s">
        <v>4311</v>
      </c>
      <c r="D713" s="191" t="s">
        <v>3438</v>
      </c>
      <c r="E713" s="191" t="s">
        <v>3079</v>
      </c>
      <c r="F713" s="194" t="s">
        <v>6326</v>
      </c>
    </row>
    <row r="714" spans="1:6" x14ac:dyDescent="0.25">
      <c r="A714" s="272"/>
      <c r="B714" s="191" t="s">
        <v>6327</v>
      </c>
      <c r="C714" s="159" t="s">
        <v>3954</v>
      </c>
      <c r="D714" s="191" t="s">
        <v>3438</v>
      </c>
      <c r="E714" s="191" t="s">
        <v>3955</v>
      </c>
      <c r="F714" s="194" t="s">
        <v>6328</v>
      </c>
    </row>
    <row r="715" spans="1:6" x14ac:dyDescent="0.25">
      <c r="A715" s="272"/>
      <c r="B715" s="191" t="s">
        <v>6312</v>
      </c>
      <c r="C715" s="159" t="s">
        <v>4541</v>
      </c>
      <c r="D715" s="191" t="s">
        <v>3438</v>
      </c>
      <c r="E715" s="191" t="s">
        <v>4542</v>
      </c>
      <c r="F715" s="194" t="s">
        <v>6329</v>
      </c>
    </row>
    <row r="716" spans="1:6" x14ac:dyDescent="0.25">
      <c r="A716" s="272"/>
      <c r="B716" s="191" t="s">
        <v>6312</v>
      </c>
      <c r="C716" s="159" t="s">
        <v>4413</v>
      </c>
      <c r="D716" s="191" t="s">
        <v>3438</v>
      </c>
      <c r="E716" s="191" t="s">
        <v>4414</v>
      </c>
      <c r="F716" s="194" t="s">
        <v>6330</v>
      </c>
    </row>
    <row r="717" spans="1:6" x14ac:dyDescent="0.25">
      <c r="A717" s="272"/>
      <c r="B717" s="191" t="s">
        <v>725</v>
      </c>
      <c r="C717" s="159" t="s">
        <v>4332</v>
      </c>
      <c r="D717" s="191" t="s">
        <v>3438</v>
      </c>
      <c r="E717" s="191" t="s">
        <v>4333</v>
      </c>
      <c r="F717" s="194" t="s">
        <v>6331</v>
      </c>
    </row>
    <row r="718" spans="1:6" x14ac:dyDescent="0.25">
      <c r="A718" s="272"/>
      <c r="B718" s="191" t="s">
        <v>6332</v>
      </c>
      <c r="C718" s="159" t="s">
        <v>4312</v>
      </c>
      <c r="D718" s="191" t="s">
        <v>3438</v>
      </c>
      <c r="E718" s="191" t="s">
        <v>4313</v>
      </c>
      <c r="F718" s="194" t="s">
        <v>6333</v>
      </c>
    </row>
    <row r="719" spans="1:6" x14ac:dyDescent="0.25">
      <c r="A719" s="272"/>
      <c r="B719" s="191" t="s">
        <v>1413</v>
      </c>
      <c r="C719" s="159" t="s">
        <v>3725</v>
      </c>
      <c r="D719" s="191" t="s">
        <v>3438</v>
      </c>
      <c r="E719" s="191" t="s">
        <v>3726</v>
      </c>
      <c r="F719" s="194" t="s">
        <v>6334</v>
      </c>
    </row>
    <row r="720" spans="1:6" x14ac:dyDescent="0.25">
      <c r="A720" s="272"/>
      <c r="B720" s="191" t="s">
        <v>6335</v>
      </c>
      <c r="C720" s="159" t="s">
        <v>3527</v>
      </c>
      <c r="D720" s="191" t="s">
        <v>3310</v>
      </c>
      <c r="E720" s="191" t="s">
        <v>3528</v>
      </c>
      <c r="F720" s="194" t="s">
        <v>6336</v>
      </c>
    </row>
    <row r="721" spans="1:9" x14ac:dyDescent="0.25">
      <c r="A721" s="272"/>
      <c r="B721" s="191" t="s">
        <v>626</v>
      </c>
      <c r="C721" s="159" t="s">
        <v>3309</v>
      </c>
      <c r="D721" s="191" t="s">
        <v>3310</v>
      </c>
      <c r="E721" s="191" t="s">
        <v>3311</v>
      </c>
      <c r="F721" s="194" t="s">
        <v>6337</v>
      </c>
    </row>
    <row r="722" spans="1:9" x14ac:dyDescent="0.25">
      <c r="A722" s="272"/>
      <c r="B722" s="191" t="s">
        <v>970</v>
      </c>
      <c r="C722" s="159" t="s">
        <v>3515</v>
      </c>
      <c r="D722" s="191" t="s">
        <v>3310</v>
      </c>
      <c r="E722" s="191" t="s">
        <v>3516</v>
      </c>
      <c r="F722" s="194" t="s">
        <v>6338</v>
      </c>
    </row>
    <row r="723" spans="1:9" x14ac:dyDescent="0.25">
      <c r="A723" s="272"/>
      <c r="B723" s="191" t="s">
        <v>580</v>
      </c>
      <c r="C723" s="159" t="s">
        <v>3261</v>
      </c>
      <c r="D723" s="191" t="s">
        <v>3262</v>
      </c>
      <c r="E723" s="191" t="s">
        <v>3263</v>
      </c>
      <c r="F723" s="194" t="s">
        <v>6339</v>
      </c>
    </row>
    <row r="724" spans="1:9" ht="15.75" thickBot="1" x14ac:dyDescent="0.3">
      <c r="A724" s="273"/>
      <c r="B724" s="200" t="s">
        <v>6340</v>
      </c>
      <c r="C724" s="199" t="s">
        <v>4409</v>
      </c>
      <c r="D724" s="200" t="s">
        <v>3262</v>
      </c>
      <c r="E724" s="200" t="s">
        <v>5058</v>
      </c>
      <c r="F724" s="201" t="s">
        <v>6341</v>
      </c>
      <c r="I724" s="78"/>
    </row>
  </sheetData>
  <autoFilter ref="B9:I724"/>
  <mergeCells count="3">
    <mergeCell ref="B1:F4"/>
    <mergeCell ref="B8:F8"/>
    <mergeCell ref="B7:F7"/>
  </mergeCells>
  <pageMargins left="0.7" right="0.7" top="0.75" bottom="0.75" header="0.51180555555555496" footer="0.51180555555555496"/>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zoomScale="71" zoomScaleNormal="71" workbookViewId="0">
      <selection activeCell="A7" sqref="A7"/>
    </sheetView>
  </sheetViews>
  <sheetFormatPr baseColWidth="10" defaultColWidth="10.5703125" defaultRowHeight="15" x14ac:dyDescent="0.25"/>
  <cols>
    <col min="1" max="1" width="16.5703125" style="71" bestFit="1" customWidth="1"/>
    <col min="2" max="2" width="127.28515625" style="190" bestFit="1" customWidth="1"/>
    <col min="3" max="3" width="21.28515625" style="71" customWidth="1"/>
    <col min="4" max="4" width="20.42578125" style="71" bestFit="1" customWidth="1"/>
    <col min="5" max="5" width="31.42578125" style="71" customWidth="1"/>
    <col min="6" max="6" width="21.28515625" style="71" customWidth="1"/>
    <col min="7" max="7" width="92" style="71" customWidth="1"/>
    <col min="8" max="16384" width="10.5703125" style="71"/>
  </cols>
  <sheetData>
    <row r="1" spans="1:7" ht="15" customHeight="1" x14ac:dyDescent="0.25">
      <c r="A1" s="29"/>
      <c r="B1" s="258"/>
      <c r="C1" s="303" t="s">
        <v>7084</v>
      </c>
      <c r="D1" s="303"/>
      <c r="E1" s="303"/>
      <c r="F1" s="303"/>
      <c r="G1" s="297"/>
    </row>
    <row r="2" spans="1:7" ht="23.25" x14ac:dyDescent="0.35">
      <c r="A2" s="31"/>
      <c r="B2" s="259"/>
      <c r="C2" s="304"/>
      <c r="D2" s="304"/>
      <c r="E2" s="304"/>
      <c r="F2" s="304"/>
      <c r="G2" s="305"/>
    </row>
    <row r="3" spans="1:7" ht="23.25" x14ac:dyDescent="0.35">
      <c r="A3" s="31"/>
      <c r="B3" s="259"/>
      <c r="C3" s="304"/>
      <c r="D3" s="304"/>
      <c r="E3" s="304"/>
      <c r="F3" s="304"/>
      <c r="G3" s="305"/>
    </row>
    <row r="4" spans="1:7" ht="23.25" x14ac:dyDescent="0.35">
      <c r="A4" s="31"/>
      <c r="B4" s="259"/>
      <c r="C4" s="304"/>
      <c r="D4" s="304"/>
      <c r="E4" s="304"/>
      <c r="F4" s="304"/>
      <c r="G4" s="305"/>
    </row>
    <row r="5" spans="1:7" x14ac:dyDescent="0.25">
      <c r="A5" s="32"/>
      <c r="B5" s="261"/>
      <c r="C5" s="304"/>
      <c r="D5" s="304"/>
      <c r="E5" s="304"/>
      <c r="F5" s="304"/>
      <c r="G5" s="305"/>
    </row>
    <row r="6" spans="1:7" ht="24" customHeight="1" thickBot="1" x14ac:dyDescent="0.4">
      <c r="A6" s="306" t="s">
        <v>7109</v>
      </c>
      <c r="B6" s="306"/>
      <c r="C6" s="306"/>
      <c r="D6" s="306"/>
      <c r="E6" s="306"/>
      <c r="F6" s="306"/>
      <c r="G6" s="298"/>
    </row>
    <row r="7" spans="1:7" ht="24" customHeight="1" thickTop="1" thickBot="1" x14ac:dyDescent="0.4">
      <c r="A7" s="3"/>
      <c r="B7" s="185"/>
      <c r="C7" s="5"/>
      <c r="D7" s="5"/>
      <c r="E7" s="5"/>
      <c r="F7" s="5"/>
      <c r="G7" s="35"/>
    </row>
    <row r="8" spans="1:7" ht="45.75" customHeight="1" thickBot="1" x14ac:dyDescent="0.3">
      <c r="A8" s="74" t="s">
        <v>7</v>
      </c>
      <c r="B8" s="75" t="s">
        <v>6342</v>
      </c>
      <c r="C8" s="75" t="s">
        <v>5396</v>
      </c>
      <c r="D8" s="75" t="s">
        <v>2768</v>
      </c>
      <c r="E8" s="75" t="s">
        <v>2769</v>
      </c>
      <c r="F8" s="75" t="s">
        <v>6343</v>
      </c>
      <c r="G8" s="76" t="s">
        <v>6344</v>
      </c>
    </row>
    <row r="9" spans="1:7" x14ac:dyDescent="0.25">
      <c r="A9" s="212">
        <v>2438</v>
      </c>
      <c r="B9" s="268" t="s">
        <v>584</v>
      </c>
      <c r="C9" s="205" t="s">
        <v>4369</v>
      </c>
      <c r="D9" s="204" t="s">
        <v>3438</v>
      </c>
      <c r="E9" s="204" t="s">
        <v>4370</v>
      </c>
      <c r="F9" s="206">
        <v>6369.5</v>
      </c>
      <c r="G9" s="213" t="s">
        <v>6301</v>
      </c>
    </row>
    <row r="10" spans="1:7" x14ac:dyDescent="0.25">
      <c r="A10" s="212">
        <v>70</v>
      </c>
      <c r="B10" s="268" t="s">
        <v>5000</v>
      </c>
      <c r="C10" s="205" t="s">
        <v>4476</v>
      </c>
      <c r="D10" s="204" t="s">
        <v>6345</v>
      </c>
      <c r="E10" s="204" t="s">
        <v>4477</v>
      </c>
      <c r="F10" s="206">
        <v>4012.6666666666665</v>
      </c>
      <c r="G10" s="213" t="s">
        <v>6346</v>
      </c>
    </row>
    <row r="11" spans="1:7" x14ac:dyDescent="0.25">
      <c r="A11" s="214">
        <v>3280</v>
      </c>
      <c r="B11" s="268" t="s">
        <v>865</v>
      </c>
      <c r="C11" s="205" t="s">
        <v>4330</v>
      </c>
      <c r="D11" s="204" t="s">
        <v>2789</v>
      </c>
      <c r="E11" s="204" t="s">
        <v>4331</v>
      </c>
      <c r="F11" s="207">
        <v>3843.3333333333335</v>
      </c>
      <c r="G11" s="215" t="s">
        <v>6347</v>
      </c>
    </row>
    <row r="12" spans="1:7" x14ac:dyDescent="0.25">
      <c r="A12" s="212">
        <v>56</v>
      </c>
      <c r="B12" s="268" t="s">
        <v>45</v>
      </c>
      <c r="C12" s="205" t="s">
        <v>4732</v>
      </c>
      <c r="D12" s="204" t="s">
        <v>2786</v>
      </c>
      <c r="E12" s="204" t="s">
        <v>5233</v>
      </c>
      <c r="F12" s="206">
        <v>2937.9166666666665</v>
      </c>
      <c r="G12" s="216" t="s">
        <v>5569</v>
      </c>
    </row>
    <row r="13" spans="1:7" x14ac:dyDescent="0.25">
      <c r="A13" s="212">
        <v>82</v>
      </c>
      <c r="B13" s="268" t="s">
        <v>55</v>
      </c>
      <c r="C13" s="205" t="s">
        <v>2796</v>
      </c>
      <c r="D13" s="204" t="s">
        <v>2794</v>
      </c>
      <c r="E13" s="204" t="s">
        <v>2797</v>
      </c>
      <c r="F13" s="206">
        <v>1850</v>
      </c>
      <c r="G13" s="213" t="s">
        <v>5534</v>
      </c>
    </row>
    <row r="14" spans="1:7" x14ac:dyDescent="0.25">
      <c r="A14" s="212">
        <v>129</v>
      </c>
      <c r="B14" s="268" t="s">
        <v>78</v>
      </c>
      <c r="C14" s="205" t="s">
        <v>4663</v>
      </c>
      <c r="D14" s="204" t="s">
        <v>2822</v>
      </c>
      <c r="E14" s="204" t="s">
        <v>4664</v>
      </c>
      <c r="F14" s="206">
        <v>1790.2222222222222</v>
      </c>
      <c r="G14" s="217" t="s">
        <v>5771</v>
      </c>
    </row>
    <row r="15" spans="1:7" x14ac:dyDescent="0.25">
      <c r="A15" s="212">
        <v>564</v>
      </c>
      <c r="B15" s="268" t="s">
        <v>5015</v>
      </c>
      <c r="C15" s="205" t="s">
        <v>4420</v>
      </c>
      <c r="D15" s="204" t="s">
        <v>2789</v>
      </c>
      <c r="E15" s="204" t="s">
        <v>4421</v>
      </c>
      <c r="F15" s="206">
        <v>1627.4166666666667</v>
      </c>
      <c r="G15" s="213" t="s">
        <v>5446</v>
      </c>
    </row>
    <row r="16" spans="1:7" x14ac:dyDescent="0.25">
      <c r="A16" s="218">
        <v>1107</v>
      </c>
      <c r="B16" s="268" t="s">
        <v>6348</v>
      </c>
      <c r="C16" s="205" t="s">
        <v>4438</v>
      </c>
      <c r="D16" s="205" t="s">
        <v>2859</v>
      </c>
      <c r="E16" s="205" t="s">
        <v>4439</v>
      </c>
      <c r="F16" s="208">
        <v>1018</v>
      </c>
      <c r="G16" s="213" t="s">
        <v>6072</v>
      </c>
    </row>
    <row r="17" spans="1:7" x14ac:dyDescent="0.25">
      <c r="A17" s="212">
        <v>82</v>
      </c>
      <c r="B17" s="268" t="s">
        <v>55</v>
      </c>
      <c r="C17" s="205" t="s">
        <v>2796</v>
      </c>
      <c r="D17" s="204" t="s">
        <v>2794</v>
      </c>
      <c r="E17" s="204" t="s">
        <v>2797</v>
      </c>
      <c r="F17" s="206">
        <v>740.94000000000017</v>
      </c>
      <c r="G17" s="213" t="s">
        <v>5535</v>
      </c>
    </row>
    <row r="18" spans="1:7" x14ac:dyDescent="0.25">
      <c r="A18" s="212">
        <v>21446</v>
      </c>
      <c r="B18" s="268" t="s">
        <v>1322</v>
      </c>
      <c r="C18" s="205" t="s">
        <v>4297</v>
      </c>
      <c r="D18" s="204" t="s">
        <v>2897</v>
      </c>
      <c r="E18" s="204" t="s">
        <v>4298</v>
      </c>
      <c r="F18" s="206">
        <v>521.25</v>
      </c>
      <c r="G18" s="217" t="s">
        <v>6328</v>
      </c>
    </row>
    <row r="19" spans="1:7" x14ac:dyDescent="0.25">
      <c r="A19" s="212">
        <v>2658</v>
      </c>
      <c r="B19" s="268" t="s">
        <v>5068</v>
      </c>
      <c r="C19" s="205" t="s">
        <v>4605</v>
      </c>
      <c r="D19" s="204" t="s">
        <v>3332</v>
      </c>
      <c r="E19" s="204" t="s">
        <v>4606</v>
      </c>
      <c r="F19" s="209">
        <v>482.49999999999994</v>
      </c>
      <c r="G19" s="213" t="s">
        <v>5803</v>
      </c>
    </row>
    <row r="20" spans="1:7" x14ac:dyDescent="0.25">
      <c r="A20" s="212">
        <v>2852</v>
      </c>
      <c r="B20" s="268" t="s">
        <v>725</v>
      </c>
      <c r="C20" s="205" t="s">
        <v>4332</v>
      </c>
      <c r="D20" s="204" t="s">
        <v>3438</v>
      </c>
      <c r="E20" s="204" t="s">
        <v>4333</v>
      </c>
      <c r="F20" s="206">
        <v>419.13499999999999</v>
      </c>
      <c r="G20" s="213" t="s">
        <v>6331</v>
      </c>
    </row>
    <row r="21" spans="1:7" x14ac:dyDescent="0.25">
      <c r="A21" s="212">
        <v>2658</v>
      </c>
      <c r="B21" s="268" t="s">
        <v>5068</v>
      </c>
      <c r="C21" s="205" t="s">
        <v>4605</v>
      </c>
      <c r="D21" s="204" t="s">
        <v>3332</v>
      </c>
      <c r="E21" s="204" t="s">
        <v>4606</v>
      </c>
      <c r="F21" s="209">
        <v>358.57916666666665</v>
      </c>
      <c r="G21" s="213" t="s">
        <v>5804</v>
      </c>
    </row>
    <row r="22" spans="1:7" x14ac:dyDescent="0.25">
      <c r="A22" s="212">
        <v>2086</v>
      </c>
      <c r="B22" s="268" t="s">
        <v>499</v>
      </c>
      <c r="C22" s="205" t="s">
        <v>3212</v>
      </c>
      <c r="D22" s="204" t="s">
        <v>2927</v>
      </c>
      <c r="E22" s="204" t="s">
        <v>3213</v>
      </c>
      <c r="F22" s="206">
        <v>296.73166666666668</v>
      </c>
      <c r="G22" s="217" t="s">
        <v>5684</v>
      </c>
    </row>
    <row r="23" spans="1:7" x14ac:dyDescent="0.25">
      <c r="A23" s="212">
        <v>2271</v>
      </c>
      <c r="B23" s="268" t="s">
        <v>542</v>
      </c>
      <c r="C23" s="205" t="s">
        <v>3243</v>
      </c>
      <c r="D23" s="204" t="s">
        <v>2897</v>
      </c>
      <c r="E23" s="204" t="s">
        <v>3244</v>
      </c>
      <c r="F23" s="206">
        <v>251.58333333333334</v>
      </c>
      <c r="G23" s="213" t="s">
        <v>5435</v>
      </c>
    </row>
    <row r="24" spans="1:7" x14ac:dyDescent="0.25">
      <c r="A24" s="219">
        <v>417</v>
      </c>
      <c r="B24" s="268" t="s">
        <v>169</v>
      </c>
      <c r="C24" s="205" t="s">
        <v>2911</v>
      </c>
      <c r="D24" s="205" t="s">
        <v>2912</v>
      </c>
      <c r="E24" s="205" t="s">
        <v>2913</v>
      </c>
      <c r="F24" s="208">
        <v>244</v>
      </c>
      <c r="G24" s="220" t="s">
        <v>6349</v>
      </c>
    </row>
    <row r="25" spans="1:7" x14ac:dyDescent="0.25">
      <c r="A25" s="212">
        <v>130</v>
      </c>
      <c r="B25" s="268" t="s">
        <v>79</v>
      </c>
      <c r="C25" s="205" t="s">
        <v>2821</v>
      </c>
      <c r="D25" s="204" t="s">
        <v>2822</v>
      </c>
      <c r="E25" s="204" t="s">
        <v>2823</v>
      </c>
      <c r="F25" s="206">
        <v>240</v>
      </c>
      <c r="G25" s="217" t="s">
        <v>6350</v>
      </c>
    </row>
    <row r="26" spans="1:7" x14ac:dyDescent="0.25">
      <c r="A26" s="212">
        <v>2163</v>
      </c>
      <c r="B26" s="268" t="s">
        <v>5055</v>
      </c>
      <c r="C26" s="205" t="s">
        <v>3228</v>
      </c>
      <c r="D26" s="204" t="s">
        <v>2862</v>
      </c>
      <c r="E26" s="204" t="s">
        <v>3229</v>
      </c>
      <c r="F26" s="206">
        <v>190.31999999999996</v>
      </c>
      <c r="G26" s="217" t="s">
        <v>6351</v>
      </c>
    </row>
    <row r="27" spans="1:7" x14ac:dyDescent="0.25">
      <c r="A27" s="212">
        <v>2989</v>
      </c>
      <c r="B27" s="268" t="s">
        <v>6352</v>
      </c>
      <c r="C27" s="205" t="s">
        <v>3407</v>
      </c>
      <c r="D27" s="204" t="s">
        <v>2859</v>
      </c>
      <c r="E27" s="204" t="s">
        <v>3408</v>
      </c>
      <c r="F27" s="206">
        <v>168.04999999999998</v>
      </c>
      <c r="G27" s="217" t="s">
        <v>6353</v>
      </c>
    </row>
    <row r="28" spans="1:7" x14ac:dyDescent="0.25">
      <c r="A28" s="212">
        <v>1438</v>
      </c>
      <c r="B28" s="268" t="s">
        <v>5352</v>
      </c>
      <c r="C28" s="205" t="s">
        <v>4780</v>
      </c>
      <c r="D28" s="205" t="s">
        <v>2827</v>
      </c>
      <c r="E28" s="205" t="s">
        <v>4781</v>
      </c>
      <c r="F28" s="208">
        <v>142.29000000000002</v>
      </c>
      <c r="G28" s="213" t="s">
        <v>5914</v>
      </c>
    </row>
    <row r="29" spans="1:7" x14ac:dyDescent="0.25">
      <c r="A29" s="212">
        <v>175</v>
      </c>
      <c r="B29" s="268" t="s">
        <v>96</v>
      </c>
      <c r="C29" s="205" t="s">
        <v>2839</v>
      </c>
      <c r="D29" s="204" t="s">
        <v>2827</v>
      </c>
      <c r="E29" s="204" t="s">
        <v>2840</v>
      </c>
      <c r="F29" s="206">
        <v>140</v>
      </c>
      <c r="G29" s="217" t="s">
        <v>5872</v>
      </c>
    </row>
    <row r="30" spans="1:7" x14ac:dyDescent="0.25">
      <c r="A30" s="212">
        <v>2005</v>
      </c>
      <c r="B30" s="268" t="s">
        <v>5051</v>
      </c>
      <c r="C30" s="205" t="s">
        <v>3208</v>
      </c>
      <c r="D30" s="204" t="s">
        <v>2789</v>
      </c>
      <c r="E30" s="204" t="s">
        <v>3209</v>
      </c>
      <c r="F30" s="206">
        <v>139.97</v>
      </c>
      <c r="G30" s="220" t="s">
        <v>5452</v>
      </c>
    </row>
    <row r="31" spans="1:7" x14ac:dyDescent="0.25">
      <c r="A31" s="212">
        <v>166</v>
      </c>
      <c r="B31" s="268" t="s">
        <v>87</v>
      </c>
      <c r="C31" s="205" t="s">
        <v>2826</v>
      </c>
      <c r="D31" s="204" t="s">
        <v>2827</v>
      </c>
      <c r="E31" s="204" t="s">
        <v>2828</v>
      </c>
      <c r="F31" s="206">
        <v>134.45416666666668</v>
      </c>
      <c r="G31" s="217" t="s">
        <v>6354</v>
      </c>
    </row>
    <row r="32" spans="1:7" x14ac:dyDescent="0.25">
      <c r="A32" s="212">
        <v>2658</v>
      </c>
      <c r="B32" s="268" t="s">
        <v>5068</v>
      </c>
      <c r="C32" s="205" t="s">
        <v>4605</v>
      </c>
      <c r="D32" s="204" t="s">
        <v>3332</v>
      </c>
      <c r="E32" s="204" t="s">
        <v>4606</v>
      </c>
      <c r="F32" s="206">
        <v>131.70250000000001</v>
      </c>
      <c r="G32" s="217" t="s">
        <v>6355</v>
      </c>
    </row>
    <row r="33" spans="1:7" x14ac:dyDescent="0.25">
      <c r="A33" s="212">
        <v>2062</v>
      </c>
      <c r="B33" s="268" t="s">
        <v>6356</v>
      </c>
      <c r="C33" s="205" t="s">
        <v>4320</v>
      </c>
      <c r="D33" s="204" t="s">
        <v>2789</v>
      </c>
      <c r="E33" s="204" t="s">
        <v>2906</v>
      </c>
      <c r="F33" s="206">
        <v>131.14999999999998</v>
      </c>
      <c r="G33" s="220" t="s">
        <v>6357</v>
      </c>
    </row>
    <row r="34" spans="1:7" x14ac:dyDescent="0.25">
      <c r="A34" s="221">
        <v>2242</v>
      </c>
      <c r="B34" s="268" t="s">
        <v>5806</v>
      </c>
      <c r="C34" s="205" t="s">
        <v>4800</v>
      </c>
      <c r="D34" s="205" t="s">
        <v>3332</v>
      </c>
      <c r="E34" s="205" t="s">
        <v>4801</v>
      </c>
      <c r="F34" s="208">
        <v>126.444</v>
      </c>
      <c r="G34" s="213" t="s">
        <v>5808</v>
      </c>
    </row>
    <row r="35" spans="1:7" x14ac:dyDescent="0.25">
      <c r="A35" s="218">
        <v>20511</v>
      </c>
      <c r="B35" s="268" t="s">
        <v>5093</v>
      </c>
      <c r="C35" s="205" t="s">
        <v>4594</v>
      </c>
      <c r="D35" s="205" t="s">
        <v>3117</v>
      </c>
      <c r="E35" s="205" t="s">
        <v>3117</v>
      </c>
      <c r="F35" s="208">
        <v>125.83333333333333</v>
      </c>
      <c r="G35" s="213" t="s">
        <v>5532</v>
      </c>
    </row>
    <row r="36" spans="1:7" x14ac:dyDescent="0.25">
      <c r="A36" s="212">
        <v>185</v>
      </c>
      <c r="B36" s="268" t="s">
        <v>102</v>
      </c>
      <c r="C36" s="205" t="s">
        <v>2847</v>
      </c>
      <c r="D36" s="204" t="s">
        <v>2827</v>
      </c>
      <c r="E36" s="204" t="s">
        <v>2848</v>
      </c>
      <c r="F36" s="206">
        <v>119</v>
      </c>
      <c r="G36" s="213" t="s">
        <v>5905</v>
      </c>
    </row>
    <row r="37" spans="1:7" x14ac:dyDescent="0.25">
      <c r="A37" s="212">
        <v>20028</v>
      </c>
      <c r="B37" s="268" t="s">
        <v>6358</v>
      </c>
      <c r="C37" s="205" t="s">
        <v>4900</v>
      </c>
      <c r="D37" s="205" t="s">
        <v>3332</v>
      </c>
      <c r="E37" s="205" t="s">
        <v>4901</v>
      </c>
      <c r="F37" s="209">
        <v>109.34</v>
      </c>
      <c r="G37" s="213" t="s">
        <v>6359</v>
      </c>
    </row>
    <row r="38" spans="1:7" x14ac:dyDescent="0.25">
      <c r="A38" s="221">
        <v>758</v>
      </c>
      <c r="B38" s="268" t="s">
        <v>246</v>
      </c>
      <c r="C38" s="205" t="s">
        <v>4770</v>
      </c>
      <c r="D38" s="210" t="s">
        <v>2912</v>
      </c>
      <c r="E38" s="204" t="s">
        <v>4771</v>
      </c>
      <c r="F38" s="206">
        <v>108.66833333333334</v>
      </c>
      <c r="G38" s="220" t="s">
        <v>6243</v>
      </c>
    </row>
    <row r="39" spans="1:7" x14ac:dyDescent="0.25">
      <c r="A39" s="218">
        <v>2950</v>
      </c>
      <c r="B39" s="268" t="s">
        <v>6029</v>
      </c>
      <c r="C39" s="205" t="s">
        <v>4685</v>
      </c>
      <c r="D39" s="205" t="s">
        <v>3572</v>
      </c>
      <c r="E39" s="205" t="s">
        <v>4686</v>
      </c>
      <c r="F39" s="208">
        <v>104.08333333333333</v>
      </c>
      <c r="G39" s="213" t="s">
        <v>6360</v>
      </c>
    </row>
    <row r="40" spans="1:7" x14ac:dyDescent="0.25">
      <c r="A40" s="212">
        <v>641</v>
      </c>
      <c r="B40" s="268" t="s">
        <v>5019</v>
      </c>
      <c r="C40" s="205" t="s">
        <v>2952</v>
      </c>
      <c r="D40" s="204" t="s">
        <v>2927</v>
      </c>
      <c r="E40" s="204" t="s">
        <v>2953</v>
      </c>
      <c r="F40" s="206">
        <v>100.33</v>
      </c>
      <c r="G40" s="213" t="s">
        <v>5677</v>
      </c>
    </row>
    <row r="41" spans="1:7" x14ac:dyDescent="0.25">
      <c r="A41" s="212">
        <v>116</v>
      </c>
      <c r="B41" s="268" t="s">
        <v>72</v>
      </c>
      <c r="C41" s="205" t="s">
        <v>4272</v>
      </c>
      <c r="D41" s="204" t="s">
        <v>2912</v>
      </c>
      <c r="E41" s="204" t="s">
        <v>4273</v>
      </c>
      <c r="F41" s="209">
        <v>92.433333333333323</v>
      </c>
      <c r="G41" s="217" t="s">
        <v>6252</v>
      </c>
    </row>
    <row r="42" spans="1:7" x14ac:dyDescent="0.25">
      <c r="A42" s="212">
        <v>22111</v>
      </c>
      <c r="B42" s="268" t="s">
        <v>1464</v>
      </c>
      <c r="C42" s="205" t="s">
        <v>4484</v>
      </c>
      <c r="D42" s="204" t="s">
        <v>2789</v>
      </c>
      <c r="E42" s="204" t="s">
        <v>4485</v>
      </c>
      <c r="F42" s="206">
        <v>87.72</v>
      </c>
      <c r="G42" s="217" t="s">
        <v>6361</v>
      </c>
    </row>
    <row r="43" spans="1:7" x14ac:dyDescent="0.25">
      <c r="A43" s="212">
        <v>1847</v>
      </c>
      <c r="B43" s="268" t="s">
        <v>477</v>
      </c>
      <c r="C43" s="205" t="s">
        <v>4494</v>
      </c>
      <c r="D43" s="204" t="s">
        <v>2775</v>
      </c>
      <c r="E43" s="204" t="s">
        <v>4495</v>
      </c>
      <c r="F43" s="206">
        <v>86.666666666666671</v>
      </c>
      <c r="G43" s="217" t="s">
        <v>5636</v>
      </c>
    </row>
    <row r="44" spans="1:7" x14ac:dyDescent="0.25">
      <c r="A44" s="212">
        <v>2202</v>
      </c>
      <c r="B44" s="268" t="s">
        <v>528</v>
      </c>
      <c r="C44" s="205" t="s">
        <v>3234</v>
      </c>
      <c r="D44" s="204" t="s">
        <v>2827</v>
      </c>
      <c r="E44" s="204" t="s">
        <v>3235</v>
      </c>
      <c r="F44" s="206">
        <v>84.02166666666669</v>
      </c>
      <c r="G44" s="213" t="s">
        <v>5842</v>
      </c>
    </row>
    <row r="45" spans="1:7" x14ac:dyDescent="0.25">
      <c r="A45" s="212">
        <v>443</v>
      </c>
      <c r="B45" s="268" t="s">
        <v>177</v>
      </c>
      <c r="C45" s="205" t="s">
        <v>4496</v>
      </c>
      <c r="D45" s="204" t="s">
        <v>3438</v>
      </c>
      <c r="E45" s="204" t="s">
        <v>2813</v>
      </c>
      <c r="F45" s="206">
        <v>78.760000000000005</v>
      </c>
      <c r="G45" s="213" t="s">
        <v>6320</v>
      </c>
    </row>
    <row r="46" spans="1:7" x14ac:dyDescent="0.25">
      <c r="A46" s="212">
        <v>443</v>
      </c>
      <c r="B46" s="268" t="s">
        <v>177</v>
      </c>
      <c r="C46" s="205" t="s">
        <v>4588</v>
      </c>
      <c r="D46" s="204" t="s">
        <v>3438</v>
      </c>
      <c r="E46" s="204" t="s">
        <v>4589</v>
      </c>
      <c r="F46" s="206">
        <v>76.059999999999988</v>
      </c>
      <c r="G46" s="213" t="s">
        <v>6315</v>
      </c>
    </row>
    <row r="47" spans="1:7" x14ac:dyDescent="0.25">
      <c r="A47" s="212">
        <v>469</v>
      </c>
      <c r="B47" s="268" t="s">
        <v>183</v>
      </c>
      <c r="C47" s="205" t="s">
        <v>2924</v>
      </c>
      <c r="D47" s="204" t="s">
        <v>2923</v>
      </c>
      <c r="E47" s="204" t="s">
        <v>2925</v>
      </c>
      <c r="F47" s="206">
        <v>75.055000000000007</v>
      </c>
      <c r="G47" s="217" t="s">
        <v>5525</v>
      </c>
    </row>
    <row r="48" spans="1:7" x14ac:dyDescent="0.25">
      <c r="A48" s="212">
        <v>96</v>
      </c>
      <c r="B48" s="268" t="s">
        <v>5003</v>
      </c>
      <c r="C48" s="205" t="s">
        <v>2814</v>
      </c>
      <c r="D48" s="204" t="s">
        <v>2789</v>
      </c>
      <c r="E48" s="204" t="s">
        <v>2815</v>
      </c>
      <c r="F48" s="206">
        <v>70.282499999999999</v>
      </c>
      <c r="G48" s="213" t="s">
        <v>5433</v>
      </c>
    </row>
    <row r="49" spans="1:7" x14ac:dyDescent="0.25">
      <c r="A49" s="212">
        <v>732</v>
      </c>
      <c r="B49" s="268" t="s">
        <v>234</v>
      </c>
      <c r="C49" s="205" t="s">
        <v>2998</v>
      </c>
      <c r="D49" s="204" t="s">
        <v>2999</v>
      </c>
      <c r="E49" s="204" t="s">
        <v>3000</v>
      </c>
      <c r="F49" s="206">
        <v>66.02</v>
      </c>
      <c r="G49" s="217" t="s">
        <v>6140</v>
      </c>
    </row>
    <row r="50" spans="1:7" x14ac:dyDescent="0.25">
      <c r="A50" s="219">
        <v>48244</v>
      </c>
      <c r="B50" s="268" t="s">
        <v>2667</v>
      </c>
      <c r="C50" s="205" t="s">
        <v>4894</v>
      </c>
      <c r="D50" s="205" t="s">
        <v>3332</v>
      </c>
      <c r="E50" s="205" t="s">
        <v>4895</v>
      </c>
      <c r="F50" s="208">
        <v>65.499999999999986</v>
      </c>
      <c r="G50" s="217" t="s">
        <v>6362</v>
      </c>
    </row>
    <row r="51" spans="1:7" x14ac:dyDescent="0.25">
      <c r="A51" s="221">
        <v>2242</v>
      </c>
      <c r="B51" s="268" t="s">
        <v>5806</v>
      </c>
      <c r="C51" s="205" t="s">
        <v>4800</v>
      </c>
      <c r="D51" s="205" t="s">
        <v>3332</v>
      </c>
      <c r="E51" s="205" t="s">
        <v>4801</v>
      </c>
      <c r="F51" s="208">
        <v>65.006</v>
      </c>
      <c r="G51" s="213" t="s">
        <v>5807</v>
      </c>
    </row>
    <row r="52" spans="1:7" x14ac:dyDescent="0.25">
      <c r="A52" s="218">
        <v>28431</v>
      </c>
      <c r="B52" s="268" t="s">
        <v>2467</v>
      </c>
      <c r="C52" s="205" t="s">
        <v>4873</v>
      </c>
      <c r="D52" s="205" t="s">
        <v>2822</v>
      </c>
      <c r="E52" s="205" t="s">
        <v>4874</v>
      </c>
      <c r="F52" s="208">
        <v>59.460000000000008</v>
      </c>
      <c r="G52" s="213" t="s">
        <v>5755</v>
      </c>
    </row>
    <row r="53" spans="1:7" x14ac:dyDescent="0.25">
      <c r="A53" s="212">
        <v>1572</v>
      </c>
      <c r="B53" s="268" t="s">
        <v>438</v>
      </c>
      <c r="C53" s="205" t="s">
        <v>3437</v>
      </c>
      <c r="D53" s="204" t="s">
        <v>3438</v>
      </c>
      <c r="E53" s="204" t="s">
        <v>3439</v>
      </c>
      <c r="F53" s="206">
        <v>58.12</v>
      </c>
      <c r="G53" s="217" t="s">
        <v>6363</v>
      </c>
    </row>
    <row r="54" spans="1:7" x14ac:dyDescent="0.25">
      <c r="A54" s="212">
        <v>82</v>
      </c>
      <c r="B54" s="268" t="s">
        <v>55</v>
      </c>
      <c r="C54" s="205" t="s">
        <v>2804</v>
      </c>
      <c r="D54" s="204" t="s">
        <v>2794</v>
      </c>
      <c r="E54" s="204" t="s">
        <v>2805</v>
      </c>
      <c r="F54" s="206">
        <v>58.110833333333339</v>
      </c>
      <c r="G54" s="213" t="s">
        <v>5550</v>
      </c>
    </row>
    <row r="55" spans="1:7" x14ac:dyDescent="0.25">
      <c r="A55" s="221">
        <v>22256</v>
      </c>
      <c r="B55" s="268" t="s">
        <v>1496</v>
      </c>
      <c r="C55" s="205" t="s">
        <v>4446</v>
      </c>
      <c r="D55" s="205" t="s">
        <v>3332</v>
      </c>
      <c r="E55" s="205" t="s">
        <v>4447</v>
      </c>
      <c r="F55" s="208">
        <v>55.260000000000005</v>
      </c>
      <c r="G55" s="213" t="s">
        <v>5797</v>
      </c>
    </row>
    <row r="56" spans="1:7" x14ac:dyDescent="0.25">
      <c r="A56" s="212">
        <v>22111</v>
      </c>
      <c r="B56" s="268" t="s">
        <v>1464</v>
      </c>
      <c r="C56" s="205" t="s">
        <v>4837</v>
      </c>
      <c r="D56" s="204" t="s">
        <v>2789</v>
      </c>
      <c r="E56" s="204" t="s">
        <v>5230</v>
      </c>
      <c r="F56" s="206">
        <v>55.165833333333325</v>
      </c>
      <c r="G56" s="213" t="s">
        <v>5504</v>
      </c>
    </row>
    <row r="57" spans="1:7" x14ac:dyDescent="0.25">
      <c r="A57" s="212">
        <v>82</v>
      </c>
      <c r="B57" s="268" t="s">
        <v>55</v>
      </c>
      <c r="C57" s="205" t="s">
        <v>4734</v>
      </c>
      <c r="D57" s="204" t="s">
        <v>2794</v>
      </c>
      <c r="E57" s="204" t="s">
        <v>4735</v>
      </c>
      <c r="F57" s="206">
        <v>54.413333333333348</v>
      </c>
      <c r="G57" s="213" t="s">
        <v>5552</v>
      </c>
    </row>
    <row r="58" spans="1:7" x14ac:dyDescent="0.25">
      <c r="A58" s="212">
        <v>82</v>
      </c>
      <c r="B58" s="268" t="s">
        <v>55</v>
      </c>
      <c r="C58" s="205" t="s">
        <v>2806</v>
      </c>
      <c r="D58" s="204" t="s">
        <v>2794</v>
      </c>
      <c r="E58" s="204" t="s">
        <v>2807</v>
      </c>
      <c r="F58" s="206">
        <v>53.298333333333339</v>
      </c>
      <c r="G58" s="216" t="s">
        <v>5553</v>
      </c>
    </row>
    <row r="59" spans="1:7" x14ac:dyDescent="0.25">
      <c r="A59" s="219">
        <v>1228</v>
      </c>
      <c r="B59" s="268" t="s">
        <v>361</v>
      </c>
      <c r="C59" s="205" t="s">
        <v>3126</v>
      </c>
      <c r="D59" s="205" t="s">
        <v>2827</v>
      </c>
      <c r="E59" s="205" t="s">
        <v>3127</v>
      </c>
      <c r="F59" s="206">
        <v>52.570000000000014</v>
      </c>
      <c r="G59" s="217" t="s">
        <v>6364</v>
      </c>
    </row>
    <row r="60" spans="1:7" x14ac:dyDescent="0.25">
      <c r="A60" s="219">
        <v>417</v>
      </c>
      <c r="B60" s="268" t="s">
        <v>169</v>
      </c>
      <c r="C60" s="205" t="s">
        <v>2911</v>
      </c>
      <c r="D60" s="205" t="s">
        <v>2912</v>
      </c>
      <c r="E60" s="205" t="s">
        <v>2913</v>
      </c>
      <c r="F60" s="208">
        <v>52</v>
      </c>
      <c r="G60" s="220" t="s">
        <v>6365</v>
      </c>
    </row>
    <row r="61" spans="1:7" x14ac:dyDescent="0.25">
      <c r="A61" s="212">
        <v>643</v>
      </c>
      <c r="B61" s="268" t="s">
        <v>202</v>
      </c>
      <c r="C61" s="205" t="s">
        <v>2954</v>
      </c>
      <c r="D61" s="204" t="s">
        <v>2817</v>
      </c>
      <c r="E61" s="204" t="s">
        <v>2955</v>
      </c>
      <c r="F61" s="206">
        <v>50.333333333333336</v>
      </c>
      <c r="G61" s="217" t="s">
        <v>6366</v>
      </c>
    </row>
    <row r="62" spans="1:7" x14ac:dyDescent="0.25">
      <c r="A62" s="219">
        <v>22541</v>
      </c>
      <c r="B62" s="268" t="s">
        <v>1586</v>
      </c>
      <c r="C62" s="205">
        <v>41306</v>
      </c>
      <c r="D62" s="205" t="s">
        <v>2856</v>
      </c>
      <c r="E62" s="205" t="s">
        <v>3802</v>
      </c>
      <c r="F62" s="208">
        <v>48.209166666666668</v>
      </c>
      <c r="G62" s="217" t="s">
        <v>6367</v>
      </c>
    </row>
    <row r="63" spans="1:7" x14ac:dyDescent="0.25">
      <c r="A63" s="212">
        <v>3364</v>
      </c>
      <c r="B63" s="268" t="s">
        <v>895</v>
      </c>
      <c r="C63" s="205" t="s">
        <v>3440</v>
      </c>
      <c r="D63" s="204" t="s">
        <v>3438</v>
      </c>
      <c r="E63" s="204" t="s">
        <v>3441</v>
      </c>
      <c r="F63" s="206">
        <v>47.600000000000016</v>
      </c>
      <c r="G63" s="217" t="s">
        <v>6316</v>
      </c>
    </row>
    <row r="64" spans="1:7" x14ac:dyDescent="0.25">
      <c r="A64" s="212">
        <v>82</v>
      </c>
      <c r="B64" s="268" t="s">
        <v>55</v>
      </c>
      <c r="C64" s="205" t="s">
        <v>2806</v>
      </c>
      <c r="D64" s="204" t="s">
        <v>2794</v>
      </c>
      <c r="E64" s="204" t="s">
        <v>2807</v>
      </c>
      <c r="F64" s="209">
        <v>47.264166666666661</v>
      </c>
      <c r="G64" s="216" t="s">
        <v>5554</v>
      </c>
    </row>
    <row r="65" spans="1:7" x14ac:dyDescent="0.25">
      <c r="A65" s="212">
        <v>2303</v>
      </c>
      <c r="B65" s="268" t="s">
        <v>548</v>
      </c>
      <c r="C65" s="205" t="s">
        <v>3249</v>
      </c>
      <c r="D65" s="204" t="s">
        <v>2789</v>
      </c>
      <c r="E65" s="204" t="s">
        <v>3250</v>
      </c>
      <c r="F65" s="206">
        <v>45.366666666666653</v>
      </c>
      <c r="G65" s="213" t="s">
        <v>5461</v>
      </c>
    </row>
    <row r="66" spans="1:7" x14ac:dyDescent="0.25">
      <c r="A66" s="212">
        <v>443</v>
      </c>
      <c r="B66" s="268" t="s">
        <v>177</v>
      </c>
      <c r="C66" s="205" t="s">
        <v>4541</v>
      </c>
      <c r="D66" s="204" t="s">
        <v>3438</v>
      </c>
      <c r="E66" s="204" t="s">
        <v>4542</v>
      </c>
      <c r="F66" s="206">
        <v>45.25</v>
      </c>
      <c r="G66" s="213" t="s">
        <v>6329</v>
      </c>
    </row>
    <row r="67" spans="1:7" x14ac:dyDescent="0.25">
      <c r="A67" s="218">
        <v>866</v>
      </c>
      <c r="B67" s="268" t="s">
        <v>5662</v>
      </c>
      <c r="C67" s="205" t="s">
        <v>3055</v>
      </c>
      <c r="D67" s="205" t="s">
        <v>2927</v>
      </c>
      <c r="E67" s="205" t="s">
        <v>3056</v>
      </c>
      <c r="F67" s="208">
        <v>45.205000000000005</v>
      </c>
      <c r="G67" s="213" t="s">
        <v>5663</v>
      </c>
    </row>
    <row r="68" spans="1:7" x14ac:dyDescent="0.25">
      <c r="A68" s="212">
        <v>116</v>
      </c>
      <c r="B68" s="268" t="s">
        <v>72</v>
      </c>
      <c r="C68" s="205" t="s">
        <v>4272</v>
      </c>
      <c r="D68" s="204" t="s">
        <v>2912</v>
      </c>
      <c r="E68" s="204" t="s">
        <v>4273</v>
      </c>
      <c r="F68" s="206">
        <v>45.176666666666669</v>
      </c>
      <c r="G68" s="213" t="s">
        <v>6368</v>
      </c>
    </row>
    <row r="69" spans="1:7" x14ac:dyDescent="0.25">
      <c r="A69" s="212">
        <v>679</v>
      </c>
      <c r="B69" s="268" t="s">
        <v>218</v>
      </c>
      <c r="C69" s="205" t="s">
        <v>2972</v>
      </c>
      <c r="D69" s="204" t="s">
        <v>2827</v>
      </c>
      <c r="E69" s="204" t="s">
        <v>2973</v>
      </c>
      <c r="F69" s="206">
        <v>45</v>
      </c>
      <c r="G69" s="217" t="s">
        <v>5901</v>
      </c>
    </row>
    <row r="70" spans="1:7" x14ac:dyDescent="0.25">
      <c r="A70" s="219">
        <v>28331</v>
      </c>
      <c r="B70" s="268" t="s">
        <v>2464</v>
      </c>
      <c r="C70" s="205" t="s">
        <v>4189</v>
      </c>
      <c r="D70" s="205" t="s">
        <v>2827</v>
      </c>
      <c r="E70" s="205" t="s">
        <v>4190</v>
      </c>
      <c r="F70" s="206">
        <v>45</v>
      </c>
      <c r="G70" s="217" t="s">
        <v>6369</v>
      </c>
    </row>
    <row r="71" spans="1:7" x14ac:dyDescent="0.25">
      <c r="A71" s="212">
        <v>29531</v>
      </c>
      <c r="B71" s="268" t="s">
        <v>2482</v>
      </c>
      <c r="C71" s="205" t="s">
        <v>4199</v>
      </c>
      <c r="D71" s="204" t="s">
        <v>2789</v>
      </c>
      <c r="E71" s="204" t="s">
        <v>5226</v>
      </c>
      <c r="F71" s="206">
        <v>45</v>
      </c>
      <c r="G71" s="217" t="s">
        <v>6370</v>
      </c>
    </row>
    <row r="72" spans="1:7" x14ac:dyDescent="0.25">
      <c r="A72" s="212">
        <v>23075</v>
      </c>
      <c r="B72" s="268" t="s">
        <v>1735</v>
      </c>
      <c r="C72" s="205" t="s">
        <v>3931</v>
      </c>
      <c r="D72" s="204" t="s">
        <v>2827</v>
      </c>
      <c r="E72" s="204" t="s">
        <v>3932</v>
      </c>
      <c r="F72" s="206">
        <v>44.043416666666666</v>
      </c>
      <c r="G72" s="213" t="s">
        <v>5862</v>
      </c>
    </row>
    <row r="73" spans="1:7" x14ac:dyDescent="0.25">
      <c r="A73" s="212">
        <v>82</v>
      </c>
      <c r="B73" s="268" t="s">
        <v>55</v>
      </c>
      <c r="C73" s="205" t="s">
        <v>2798</v>
      </c>
      <c r="D73" s="204" t="s">
        <v>2794</v>
      </c>
      <c r="E73" s="204" t="s">
        <v>2799</v>
      </c>
      <c r="F73" s="206">
        <v>41.103333333333339</v>
      </c>
      <c r="G73" s="213" t="s">
        <v>5539</v>
      </c>
    </row>
    <row r="74" spans="1:7" x14ac:dyDescent="0.25">
      <c r="A74" s="212">
        <v>986</v>
      </c>
      <c r="B74" s="268" t="s">
        <v>5765</v>
      </c>
      <c r="C74" s="205" t="s">
        <v>4774</v>
      </c>
      <c r="D74" s="205" t="s">
        <v>2822</v>
      </c>
      <c r="E74" s="205" t="s">
        <v>4775</v>
      </c>
      <c r="F74" s="209">
        <v>39</v>
      </c>
      <c r="G74" s="213" t="s">
        <v>6371</v>
      </c>
    </row>
    <row r="75" spans="1:7" x14ac:dyDescent="0.25">
      <c r="A75" s="212">
        <v>814</v>
      </c>
      <c r="B75" s="268" t="s">
        <v>263</v>
      </c>
      <c r="C75" s="205" t="s">
        <v>3031</v>
      </c>
      <c r="D75" s="204" t="s">
        <v>2827</v>
      </c>
      <c r="E75" s="204" t="s">
        <v>3032</v>
      </c>
      <c r="F75" s="206">
        <v>39</v>
      </c>
      <c r="G75" s="217" t="s">
        <v>5896</v>
      </c>
    </row>
    <row r="76" spans="1:7" x14ac:dyDescent="0.25">
      <c r="A76" s="212">
        <v>22669</v>
      </c>
      <c r="B76" s="268" t="s">
        <v>1623</v>
      </c>
      <c r="C76" s="205" t="s">
        <v>3828</v>
      </c>
      <c r="D76" s="204" t="s">
        <v>2927</v>
      </c>
      <c r="E76" s="204" t="s">
        <v>3487</v>
      </c>
      <c r="F76" s="206">
        <v>38.69166666666667</v>
      </c>
      <c r="G76" s="213" t="s">
        <v>5682</v>
      </c>
    </row>
    <row r="77" spans="1:7" x14ac:dyDescent="0.25">
      <c r="A77" s="221">
        <v>2268</v>
      </c>
      <c r="B77" s="268" t="s">
        <v>5434</v>
      </c>
      <c r="C77" s="205" t="s">
        <v>3241</v>
      </c>
      <c r="D77" s="205" t="s">
        <v>2789</v>
      </c>
      <c r="E77" s="205" t="s">
        <v>3242</v>
      </c>
      <c r="F77" s="208">
        <v>37.264166666666661</v>
      </c>
      <c r="G77" s="213" t="s">
        <v>5435</v>
      </c>
    </row>
    <row r="78" spans="1:7" x14ac:dyDescent="0.25">
      <c r="A78" s="212">
        <v>23098</v>
      </c>
      <c r="B78" s="268" t="s">
        <v>1746</v>
      </c>
      <c r="C78" s="205" t="s">
        <v>4284</v>
      </c>
      <c r="D78" s="205" t="s">
        <v>2827</v>
      </c>
      <c r="E78" s="205" t="s">
        <v>4285</v>
      </c>
      <c r="F78" s="209">
        <v>36.724999999999994</v>
      </c>
      <c r="G78" s="222" t="s">
        <v>5832</v>
      </c>
    </row>
    <row r="79" spans="1:7" x14ac:dyDescent="0.25">
      <c r="A79" s="212">
        <v>82</v>
      </c>
      <c r="B79" s="268" t="s">
        <v>55</v>
      </c>
      <c r="C79" s="205" t="s">
        <v>2793</v>
      </c>
      <c r="D79" s="204" t="s">
        <v>2794</v>
      </c>
      <c r="E79" s="204" t="s">
        <v>2795</v>
      </c>
      <c r="F79" s="206">
        <v>36.528333333333336</v>
      </c>
      <c r="G79" s="213" t="s">
        <v>5533</v>
      </c>
    </row>
    <row r="80" spans="1:7" x14ac:dyDescent="0.25">
      <c r="A80" s="212">
        <v>443</v>
      </c>
      <c r="B80" s="268" t="s">
        <v>177</v>
      </c>
      <c r="C80" s="205" t="s">
        <v>4578</v>
      </c>
      <c r="D80" s="204" t="s">
        <v>3438</v>
      </c>
      <c r="E80" s="204" t="s">
        <v>4579</v>
      </c>
      <c r="F80" s="206">
        <v>36.5</v>
      </c>
      <c r="G80" s="213" t="s">
        <v>6313</v>
      </c>
    </row>
    <row r="81" spans="1:7" x14ac:dyDescent="0.25">
      <c r="A81" s="212">
        <v>704</v>
      </c>
      <c r="B81" s="268" t="s">
        <v>224</v>
      </c>
      <c r="C81" s="205" t="s">
        <v>2980</v>
      </c>
      <c r="D81" s="204" t="s">
        <v>2789</v>
      </c>
      <c r="E81" s="204" t="s">
        <v>2981</v>
      </c>
      <c r="F81" s="206">
        <v>33.872499999999995</v>
      </c>
      <c r="G81" s="217" t="s">
        <v>3014</v>
      </c>
    </row>
    <row r="82" spans="1:7" x14ac:dyDescent="0.25">
      <c r="A82" s="212">
        <v>82</v>
      </c>
      <c r="B82" s="268" t="s">
        <v>55</v>
      </c>
      <c r="C82" s="205" t="s">
        <v>4736</v>
      </c>
      <c r="D82" s="204" t="s">
        <v>2794</v>
      </c>
      <c r="E82" s="204" t="s">
        <v>4737</v>
      </c>
      <c r="F82" s="206">
        <v>33.196666666666673</v>
      </c>
      <c r="G82" s="213" t="s">
        <v>5557</v>
      </c>
    </row>
    <row r="83" spans="1:7" x14ac:dyDescent="0.25">
      <c r="A83" s="219">
        <v>767</v>
      </c>
      <c r="B83" s="268" t="s">
        <v>250</v>
      </c>
      <c r="C83" s="205" t="s">
        <v>3011</v>
      </c>
      <c r="D83" s="205" t="s">
        <v>2912</v>
      </c>
      <c r="E83" s="205" t="s">
        <v>3012</v>
      </c>
      <c r="F83" s="208">
        <v>32.916666666666664</v>
      </c>
      <c r="G83" s="217" t="s">
        <v>6261</v>
      </c>
    </row>
    <row r="84" spans="1:7" x14ac:dyDescent="0.25">
      <c r="A84" s="219">
        <v>22303</v>
      </c>
      <c r="B84" s="268" t="s">
        <v>1508</v>
      </c>
      <c r="C84" s="205" t="s">
        <v>3764</v>
      </c>
      <c r="D84" s="205" t="s">
        <v>2827</v>
      </c>
      <c r="E84" s="205" t="s">
        <v>3765</v>
      </c>
      <c r="F84" s="206">
        <v>30.708333333333339</v>
      </c>
      <c r="G84" s="217" t="s">
        <v>6372</v>
      </c>
    </row>
    <row r="85" spans="1:7" x14ac:dyDescent="0.25">
      <c r="A85" s="219">
        <v>25541</v>
      </c>
      <c r="B85" s="268" t="s">
        <v>2230</v>
      </c>
      <c r="C85" s="205" t="s">
        <v>4091</v>
      </c>
      <c r="D85" s="205" t="s">
        <v>2827</v>
      </c>
      <c r="E85" s="205" t="s">
        <v>4092</v>
      </c>
      <c r="F85" s="206">
        <v>28.812000000000008</v>
      </c>
      <c r="G85" s="217" t="s">
        <v>5890</v>
      </c>
    </row>
    <row r="86" spans="1:7" x14ac:dyDescent="0.25">
      <c r="A86" s="212">
        <v>469</v>
      </c>
      <c r="B86" s="268" t="s">
        <v>5322</v>
      </c>
      <c r="C86" s="205" t="s">
        <v>2924</v>
      </c>
      <c r="D86" s="205" t="s">
        <v>2923</v>
      </c>
      <c r="E86" s="205" t="s">
        <v>2925</v>
      </c>
      <c r="F86" s="209">
        <v>27.234999999999999</v>
      </c>
      <c r="G86" s="213" t="s">
        <v>5526</v>
      </c>
    </row>
    <row r="87" spans="1:7" x14ac:dyDescent="0.25">
      <c r="A87" s="214">
        <v>20529</v>
      </c>
      <c r="B87" s="268" t="s">
        <v>1066</v>
      </c>
      <c r="C87" s="205" t="s">
        <v>3440</v>
      </c>
      <c r="D87" s="204" t="s">
        <v>3438</v>
      </c>
      <c r="E87" s="204" t="s">
        <v>3441</v>
      </c>
      <c r="F87" s="207">
        <v>26.756</v>
      </c>
      <c r="G87" s="215" t="s">
        <v>6317</v>
      </c>
    </row>
    <row r="88" spans="1:7" x14ac:dyDescent="0.25">
      <c r="A88" s="221">
        <v>22256</v>
      </c>
      <c r="B88" s="268" t="s">
        <v>6373</v>
      </c>
      <c r="C88" s="205" t="s">
        <v>4898</v>
      </c>
      <c r="D88" s="205" t="s">
        <v>3332</v>
      </c>
      <c r="E88" s="205" t="s">
        <v>5813</v>
      </c>
      <c r="F88" s="211">
        <v>25.080000000000002</v>
      </c>
      <c r="G88" s="213" t="s">
        <v>6374</v>
      </c>
    </row>
    <row r="89" spans="1:7" x14ac:dyDescent="0.25">
      <c r="A89" s="212">
        <v>2056</v>
      </c>
      <c r="B89" s="268" t="s">
        <v>491</v>
      </c>
      <c r="C89" s="205" t="s">
        <v>4393</v>
      </c>
      <c r="D89" s="204" t="s">
        <v>2789</v>
      </c>
      <c r="E89" s="204" t="s">
        <v>4394</v>
      </c>
      <c r="F89" s="206">
        <v>25.056666666666672</v>
      </c>
      <c r="G89" s="217" t="s">
        <v>6375</v>
      </c>
    </row>
    <row r="90" spans="1:7" x14ac:dyDescent="0.25">
      <c r="A90" s="212">
        <v>3255</v>
      </c>
      <c r="B90" s="268" t="s">
        <v>857</v>
      </c>
      <c r="C90" s="205" t="s">
        <v>4675</v>
      </c>
      <c r="D90" s="204" t="s">
        <v>3332</v>
      </c>
      <c r="E90" s="204" t="s">
        <v>4676</v>
      </c>
      <c r="F90" s="206">
        <v>25</v>
      </c>
      <c r="G90" s="213" t="s">
        <v>5789</v>
      </c>
    </row>
    <row r="91" spans="1:7" x14ac:dyDescent="0.25">
      <c r="A91" s="219">
        <v>32313</v>
      </c>
      <c r="B91" s="268" t="s">
        <v>2512</v>
      </c>
      <c r="C91" s="205" t="s">
        <v>4476</v>
      </c>
      <c r="D91" s="205" t="s">
        <v>6345</v>
      </c>
      <c r="E91" s="205" t="s">
        <v>4477</v>
      </c>
      <c r="F91" s="208">
        <v>24.888333333333332</v>
      </c>
      <c r="G91" s="217" t="s">
        <v>6228</v>
      </c>
    </row>
    <row r="92" spans="1:7" x14ac:dyDescent="0.25">
      <c r="A92" s="212">
        <v>443</v>
      </c>
      <c r="B92" s="268" t="s">
        <v>177</v>
      </c>
      <c r="C92" s="205" t="s">
        <v>4413</v>
      </c>
      <c r="D92" s="204" t="s">
        <v>3438</v>
      </c>
      <c r="E92" s="204" t="s">
        <v>4414</v>
      </c>
      <c r="F92" s="206">
        <v>24.509999999999994</v>
      </c>
      <c r="G92" s="213" t="s">
        <v>6330</v>
      </c>
    </row>
    <row r="93" spans="1:7" x14ac:dyDescent="0.25">
      <c r="A93" s="212">
        <v>646</v>
      </c>
      <c r="B93" s="268" t="s">
        <v>203</v>
      </c>
      <c r="C93" s="205" t="s">
        <v>2956</v>
      </c>
      <c r="D93" s="204" t="s">
        <v>2817</v>
      </c>
      <c r="E93" s="204" t="s">
        <v>2957</v>
      </c>
      <c r="F93" s="209">
        <v>24.150000000000002</v>
      </c>
      <c r="G93" s="213" t="s">
        <v>5720</v>
      </c>
    </row>
    <row r="94" spans="1:7" x14ac:dyDescent="0.25">
      <c r="A94" s="212">
        <v>82</v>
      </c>
      <c r="B94" s="268" t="s">
        <v>55</v>
      </c>
      <c r="C94" s="205" t="s">
        <v>4510</v>
      </c>
      <c r="D94" s="205" t="s">
        <v>2794</v>
      </c>
      <c r="E94" s="205" t="s">
        <v>4511</v>
      </c>
      <c r="F94" s="209">
        <v>22.954166666666669</v>
      </c>
      <c r="G94" s="222" t="s">
        <v>5549</v>
      </c>
    </row>
    <row r="95" spans="1:7" x14ac:dyDescent="0.25">
      <c r="A95" s="212">
        <v>794</v>
      </c>
      <c r="B95" s="268" t="s">
        <v>258</v>
      </c>
      <c r="C95" s="205" t="s">
        <v>3027</v>
      </c>
      <c r="D95" s="204" t="s">
        <v>2789</v>
      </c>
      <c r="E95" s="205" t="s">
        <v>5027</v>
      </c>
      <c r="F95" s="206">
        <v>22.624166666666667</v>
      </c>
      <c r="G95" s="213" t="s">
        <v>5468</v>
      </c>
    </row>
    <row r="96" spans="1:7" x14ac:dyDescent="0.25">
      <c r="A96" s="212">
        <v>3255</v>
      </c>
      <c r="B96" s="268" t="s">
        <v>857</v>
      </c>
      <c r="C96" s="205" t="s">
        <v>3638</v>
      </c>
      <c r="D96" s="204" t="s">
        <v>3157</v>
      </c>
      <c r="E96" s="204" t="s">
        <v>3639</v>
      </c>
      <c r="F96" s="209">
        <v>22</v>
      </c>
      <c r="G96" s="213" t="s">
        <v>5401</v>
      </c>
    </row>
    <row r="97" spans="1:7" x14ac:dyDescent="0.25">
      <c r="A97" s="212">
        <v>782</v>
      </c>
      <c r="B97" s="268" t="s">
        <v>253</v>
      </c>
      <c r="C97" s="205" t="s">
        <v>3017</v>
      </c>
      <c r="D97" s="204" t="s">
        <v>2827</v>
      </c>
      <c r="E97" s="204" t="s">
        <v>3018</v>
      </c>
      <c r="F97" s="206">
        <v>21.933333333333334</v>
      </c>
      <c r="G97" s="223" t="s">
        <v>5855</v>
      </c>
    </row>
    <row r="98" spans="1:7" x14ac:dyDescent="0.25">
      <c r="A98" s="219">
        <v>22303</v>
      </c>
      <c r="B98" s="268" t="s">
        <v>1508</v>
      </c>
      <c r="C98" s="205" t="s">
        <v>3764</v>
      </c>
      <c r="D98" s="205" t="s">
        <v>2827</v>
      </c>
      <c r="E98" s="205" t="s">
        <v>3765</v>
      </c>
      <c r="F98" s="206">
        <v>21.708333333333329</v>
      </c>
      <c r="G98" s="217" t="s">
        <v>6376</v>
      </c>
    </row>
    <row r="99" spans="1:7" x14ac:dyDescent="0.25">
      <c r="A99" s="212">
        <v>3255</v>
      </c>
      <c r="B99" s="268" t="s">
        <v>857</v>
      </c>
      <c r="C99" s="205" t="s">
        <v>4675</v>
      </c>
      <c r="D99" s="204" t="s">
        <v>3332</v>
      </c>
      <c r="E99" s="204" t="s">
        <v>4676</v>
      </c>
      <c r="F99" s="208">
        <v>21</v>
      </c>
      <c r="G99" s="217" t="s">
        <v>5509</v>
      </c>
    </row>
    <row r="100" spans="1:7" x14ac:dyDescent="0.25">
      <c r="A100" s="212">
        <v>2056</v>
      </c>
      <c r="B100" s="268" t="s">
        <v>491</v>
      </c>
      <c r="C100" s="205" t="s">
        <v>4270</v>
      </c>
      <c r="D100" s="204" t="s">
        <v>2789</v>
      </c>
      <c r="E100" s="204" t="s">
        <v>4271</v>
      </c>
      <c r="F100" s="206">
        <v>20.525000000000002</v>
      </c>
      <c r="G100" s="217" t="s">
        <v>6377</v>
      </c>
    </row>
    <row r="101" spans="1:7" x14ac:dyDescent="0.25">
      <c r="A101" s="221">
        <v>22256</v>
      </c>
      <c r="B101" s="268" t="s">
        <v>6373</v>
      </c>
      <c r="C101" s="205" t="s">
        <v>4902</v>
      </c>
      <c r="D101" s="205" t="s">
        <v>3332</v>
      </c>
      <c r="E101" s="205" t="s">
        <v>5817</v>
      </c>
      <c r="F101" s="208">
        <v>19.658000000000001</v>
      </c>
      <c r="G101" s="213" t="s">
        <v>6378</v>
      </c>
    </row>
    <row r="102" spans="1:7" x14ac:dyDescent="0.25">
      <c r="A102" s="212">
        <v>21818</v>
      </c>
      <c r="B102" s="268" t="s">
        <v>1420</v>
      </c>
      <c r="C102" s="205" t="s">
        <v>4291</v>
      </c>
      <c r="D102" s="204" t="s">
        <v>6379</v>
      </c>
      <c r="E102" s="204" t="s">
        <v>4292</v>
      </c>
      <c r="F102" s="206">
        <v>19.372500000000002</v>
      </c>
      <c r="G102" s="217"/>
    </row>
    <row r="103" spans="1:7" x14ac:dyDescent="0.25">
      <c r="A103" s="212">
        <v>2403</v>
      </c>
      <c r="B103" s="268" t="s">
        <v>576</v>
      </c>
      <c r="C103" s="205" t="s">
        <v>4309</v>
      </c>
      <c r="D103" s="204" t="s">
        <v>3438</v>
      </c>
      <c r="E103" s="204" t="s">
        <v>4310</v>
      </c>
      <c r="F103" s="206">
        <v>19.216666666666665</v>
      </c>
      <c r="G103" s="217" t="s">
        <v>6297</v>
      </c>
    </row>
    <row r="104" spans="1:7" x14ac:dyDescent="0.25">
      <c r="A104" s="221">
        <v>22256</v>
      </c>
      <c r="B104" s="268" t="s">
        <v>6373</v>
      </c>
      <c r="C104" s="205" t="s">
        <v>4893</v>
      </c>
      <c r="D104" s="205" t="s">
        <v>3332</v>
      </c>
      <c r="E104" s="205" t="s">
        <v>3665</v>
      </c>
      <c r="F104" s="208">
        <v>18.138000000000002</v>
      </c>
      <c r="G104" s="213" t="s">
        <v>6380</v>
      </c>
    </row>
    <row r="105" spans="1:7" x14ac:dyDescent="0.25">
      <c r="A105" s="212">
        <v>330</v>
      </c>
      <c r="B105" s="268" t="s">
        <v>5010</v>
      </c>
      <c r="C105" s="205" t="s">
        <v>4749</v>
      </c>
      <c r="D105" s="204" t="s">
        <v>2999</v>
      </c>
      <c r="E105" s="204" t="s">
        <v>4750</v>
      </c>
      <c r="F105" s="206">
        <v>18</v>
      </c>
      <c r="G105" s="217" t="s">
        <v>6381</v>
      </c>
    </row>
    <row r="106" spans="1:7" x14ac:dyDescent="0.25">
      <c r="A106" s="221">
        <v>23286</v>
      </c>
      <c r="B106" s="268" t="s">
        <v>1806</v>
      </c>
      <c r="C106" s="205" t="s">
        <v>3974</v>
      </c>
      <c r="D106" s="205" t="s">
        <v>2775</v>
      </c>
      <c r="E106" s="205" t="s">
        <v>3975</v>
      </c>
      <c r="F106" s="208">
        <v>16.666666666666668</v>
      </c>
      <c r="G106" s="213" t="s">
        <v>5614</v>
      </c>
    </row>
    <row r="107" spans="1:7" x14ac:dyDescent="0.25">
      <c r="A107" s="219">
        <v>2033</v>
      </c>
      <c r="B107" s="268" t="s">
        <v>488</v>
      </c>
      <c r="C107" s="205" t="s">
        <v>4359</v>
      </c>
      <c r="D107" s="205" t="s">
        <v>2789</v>
      </c>
      <c r="E107" s="205" t="s">
        <v>4360</v>
      </c>
      <c r="F107" s="208">
        <v>15.933333333333332</v>
      </c>
      <c r="G107" s="217" t="s">
        <v>6382</v>
      </c>
    </row>
    <row r="108" spans="1:7" x14ac:dyDescent="0.25">
      <c r="A108" s="219">
        <v>2033</v>
      </c>
      <c r="B108" s="268" t="s">
        <v>488</v>
      </c>
      <c r="C108" s="205" t="s">
        <v>4361</v>
      </c>
      <c r="D108" s="205" t="s">
        <v>2789</v>
      </c>
      <c r="E108" s="205" t="s">
        <v>4362</v>
      </c>
      <c r="F108" s="208">
        <v>15.933333333333332</v>
      </c>
      <c r="G108" s="217" t="s">
        <v>6382</v>
      </c>
    </row>
    <row r="109" spans="1:7" x14ac:dyDescent="0.25">
      <c r="A109" s="219">
        <v>3108</v>
      </c>
      <c r="B109" s="268" t="s">
        <v>811</v>
      </c>
      <c r="C109" s="205" t="s">
        <v>6383</v>
      </c>
      <c r="D109" s="205" t="s">
        <v>2856</v>
      </c>
      <c r="E109" s="205" t="s">
        <v>3414</v>
      </c>
      <c r="F109" s="206">
        <v>15.87</v>
      </c>
      <c r="G109" s="217" t="s">
        <v>6384</v>
      </c>
    </row>
    <row r="110" spans="1:7" x14ac:dyDescent="0.25">
      <c r="A110" s="219">
        <v>26072</v>
      </c>
      <c r="B110" s="268" t="s">
        <v>2315</v>
      </c>
      <c r="C110" s="205" t="s">
        <v>4123</v>
      </c>
      <c r="D110" s="205" t="s">
        <v>2789</v>
      </c>
      <c r="E110" s="205" t="s">
        <v>4024</v>
      </c>
      <c r="F110" s="208">
        <v>15.534999999999997</v>
      </c>
      <c r="G110" s="217" t="s">
        <v>6385</v>
      </c>
    </row>
    <row r="111" spans="1:7" x14ac:dyDescent="0.25">
      <c r="A111" s="221">
        <v>2150</v>
      </c>
      <c r="B111" s="268" t="s">
        <v>512</v>
      </c>
      <c r="C111" s="205" t="s">
        <v>3220</v>
      </c>
      <c r="D111" s="205" t="s">
        <v>2789</v>
      </c>
      <c r="E111" s="205" t="s">
        <v>3221</v>
      </c>
      <c r="F111" s="208">
        <v>15</v>
      </c>
      <c r="G111" s="213" t="s">
        <v>5472</v>
      </c>
    </row>
    <row r="112" spans="1:7" x14ac:dyDescent="0.25">
      <c r="A112" s="212">
        <v>3255</v>
      </c>
      <c r="B112" s="268" t="s">
        <v>857</v>
      </c>
      <c r="C112" s="205" t="s">
        <v>3638</v>
      </c>
      <c r="D112" s="204" t="s">
        <v>3157</v>
      </c>
      <c r="E112" s="204" t="s">
        <v>3639</v>
      </c>
      <c r="F112" s="206">
        <v>14.955</v>
      </c>
      <c r="G112" s="217" t="s">
        <v>5744</v>
      </c>
    </row>
    <row r="113" spans="1:7" x14ac:dyDescent="0.25">
      <c r="A113" s="221">
        <v>22256</v>
      </c>
      <c r="B113" s="268" t="s">
        <v>6373</v>
      </c>
      <c r="C113" s="205" t="s">
        <v>4904</v>
      </c>
      <c r="D113" s="205" t="s">
        <v>3332</v>
      </c>
      <c r="E113" s="205" t="s">
        <v>4905</v>
      </c>
      <c r="F113" s="208">
        <v>14.863999999999999</v>
      </c>
      <c r="G113" s="213" t="s">
        <v>6386</v>
      </c>
    </row>
    <row r="114" spans="1:7" x14ac:dyDescent="0.25">
      <c r="A114" s="212">
        <v>20526</v>
      </c>
      <c r="B114" s="268" t="s">
        <v>1065</v>
      </c>
      <c r="C114" s="205" t="s">
        <v>3606</v>
      </c>
      <c r="D114" s="204" t="s">
        <v>2856</v>
      </c>
      <c r="E114" s="204" t="s">
        <v>3607</v>
      </c>
      <c r="F114" s="206">
        <v>14.75</v>
      </c>
      <c r="G114" s="213" t="s">
        <v>6387</v>
      </c>
    </row>
    <row r="115" spans="1:7" x14ac:dyDescent="0.25">
      <c r="A115" s="212">
        <v>1863</v>
      </c>
      <c r="B115" s="268" t="s">
        <v>5049</v>
      </c>
      <c r="C115" s="205" t="s">
        <v>3202</v>
      </c>
      <c r="D115" s="204" t="s">
        <v>2789</v>
      </c>
      <c r="E115" s="204" t="s">
        <v>3203</v>
      </c>
      <c r="F115" s="206">
        <v>13.54</v>
      </c>
      <c r="G115" s="217" t="s">
        <v>6388</v>
      </c>
    </row>
    <row r="116" spans="1:7" x14ac:dyDescent="0.25">
      <c r="A116" s="212">
        <v>754</v>
      </c>
      <c r="B116" s="268" t="s">
        <v>244</v>
      </c>
      <c r="C116" s="205" t="s">
        <v>4363</v>
      </c>
      <c r="D116" s="204" t="s">
        <v>2827</v>
      </c>
      <c r="E116" s="204" t="s">
        <v>4364</v>
      </c>
      <c r="F116" s="209">
        <v>13.5</v>
      </c>
      <c r="G116" s="213" t="s">
        <v>6389</v>
      </c>
    </row>
    <row r="117" spans="1:7" x14ac:dyDescent="0.25">
      <c r="A117" s="212">
        <v>2465</v>
      </c>
      <c r="B117" s="268" t="s">
        <v>594</v>
      </c>
      <c r="C117" s="205" t="s">
        <v>4644</v>
      </c>
      <c r="D117" s="204" t="s">
        <v>2789</v>
      </c>
      <c r="E117" s="204" t="s">
        <v>4645</v>
      </c>
      <c r="F117" s="209">
        <v>13.28</v>
      </c>
      <c r="G117" s="217" t="s">
        <v>5476</v>
      </c>
    </row>
    <row r="118" spans="1:7" x14ac:dyDescent="0.25">
      <c r="A118" s="212">
        <v>21917</v>
      </c>
      <c r="B118" s="268" t="s">
        <v>1438</v>
      </c>
      <c r="C118" s="205" t="s">
        <v>3735</v>
      </c>
      <c r="D118" s="204" t="s">
        <v>2789</v>
      </c>
      <c r="E118" s="204" t="s">
        <v>3736</v>
      </c>
      <c r="F118" s="206">
        <v>12.883333333333333</v>
      </c>
      <c r="G118" s="213" t="s">
        <v>5470</v>
      </c>
    </row>
    <row r="119" spans="1:7" x14ac:dyDescent="0.25">
      <c r="A119" s="219">
        <v>123</v>
      </c>
      <c r="B119" s="268" t="s">
        <v>74</v>
      </c>
      <c r="C119" s="205" t="s">
        <v>4278</v>
      </c>
      <c r="D119" s="205" t="s">
        <v>2817</v>
      </c>
      <c r="E119" s="205" t="s">
        <v>4279</v>
      </c>
      <c r="F119" s="208">
        <v>12.78</v>
      </c>
      <c r="G119" s="220" t="s">
        <v>6390</v>
      </c>
    </row>
    <row r="120" spans="1:7" x14ac:dyDescent="0.25">
      <c r="A120" s="221">
        <v>22256</v>
      </c>
      <c r="B120" s="268" t="s">
        <v>6373</v>
      </c>
      <c r="C120" s="205" t="s">
        <v>4896</v>
      </c>
      <c r="D120" s="205" t="s">
        <v>3332</v>
      </c>
      <c r="E120" s="205" t="s">
        <v>4897</v>
      </c>
      <c r="F120" s="208">
        <v>12.696000000000002</v>
      </c>
      <c r="G120" s="213" t="s">
        <v>5800</v>
      </c>
    </row>
    <row r="121" spans="1:7" x14ac:dyDescent="0.25">
      <c r="A121" s="212">
        <v>330</v>
      </c>
      <c r="B121" s="268" t="s">
        <v>5010</v>
      </c>
      <c r="C121" s="205" t="s">
        <v>4470</v>
      </c>
      <c r="D121" s="204" t="s">
        <v>2999</v>
      </c>
      <c r="E121" s="204" t="s">
        <v>4471</v>
      </c>
      <c r="F121" s="206">
        <v>12</v>
      </c>
      <c r="G121" s="217" t="s">
        <v>6391</v>
      </c>
    </row>
    <row r="122" spans="1:7" x14ac:dyDescent="0.25">
      <c r="A122" s="219">
        <v>1652</v>
      </c>
      <c r="B122" s="268" t="s">
        <v>444</v>
      </c>
      <c r="C122" s="205" t="s">
        <v>3186</v>
      </c>
      <c r="D122" s="205" t="s">
        <v>2897</v>
      </c>
      <c r="E122" s="205" t="s">
        <v>3187</v>
      </c>
      <c r="F122" s="208">
        <v>12</v>
      </c>
      <c r="G122" s="217" t="s">
        <v>6392</v>
      </c>
    </row>
    <row r="123" spans="1:7" x14ac:dyDescent="0.25">
      <c r="A123" s="212">
        <v>434</v>
      </c>
      <c r="B123" s="268" t="s">
        <v>5014</v>
      </c>
      <c r="C123" s="205" t="s">
        <v>2920</v>
      </c>
      <c r="D123" s="204" t="s">
        <v>2912</v>
      </c>
      <c r="E123" s="204" t="s">
        <v>2921</v>
      </c>
      <c r="F123" s="206">
        <v>11.461666666666666</v>
      </c>
      <c r="G123" s="217" t="s">
        <v>6278</v>
      </c>
    </row>
    <row r="124" spans="1:7" x14ac:dyDescent="0.25">
      <c r="A124" s="212">
        <v>571</v>
      </c>
      <c r="B124" s="268" t="s">
        <v>188</v>
      </c>
      <c r="C124" s="205" t="s">
        <v>2934</v>
      </c>
      <c r="D124" s="204" t="s">
        <v>2856</v>
      </c>
      <c r="E124" s="204" t="s">
        <v>2935</v>
      </c>
      <c r="F124" s="209">
        <v>11.433333333333332</v>
      </c>
      <c r="G124" s="213" t="s">
        <v>5999</v>
      </c>
    </row>
    <row r="125" spans="1:7" x14ac:dyDescent="0.25">
      <c r="A125" s="221">
        <v>2356</v>
      </c>
      <c r="B125" s="268" t="s">
        <v>5059</v>
      </c>
      <c r="C125" s="205" t="s">
        <v>3254</v>
      </c>
      <c r="D125" s="205" t="s">
        <v>2789</v>
      </c>
      <c r="E125" s="205" t="s">
        <v>2865</v>
      </c>
      <c r="F125" s="208">
        <v>10.825000000000001</v>
      </c>
      <c r="G125" s="213" t="s">
        <v>2865</v>
      </c>
    </row>
    <row r="126" spans="1:7" x14ac:dyDescent="0.25">
      <c r="A126" s="212">
        <v>23008</v>
      </c>
      <c r="B126" s="268" t="s">
        <v>1714</v>
      </c>
      <c r="C126" s="205" t="s">
        <v>3915</v>
      </c>
      <c r="D126" s="204" t="s">
        <v>2789</v>
      </c>
      <c r="E126" s="204" t="s">
        <v>3916</v>
      </c>
      <c r="F126" s="206">
        <v>10.376666666666667</v>
      </c>
      <c r="G126" s="217" t="s">
        <v>5411</v>
      </c>
    </row>
    <row r="127" spans="1:7" x14ac:dyDescent="0.25">
      <c r="A127" s="219">
        <v>617</v>
      </c>
      <c r="B127" s="268" t="s">
        <v>192</v>
      </c>
      <c r="C127" s="205" t="s">
        <v>4766</v>
      </c>
      <c r="D127" s="205" t="s">
        <v>3438</v>
      </c>
      <c r="E127" s="205" t="s">
        <v>4767</v>
      </c>
      <c r="F127" s="208">
        <v>10.373999999999999</v>
      </c>
      <c r="G127" s="217" t="s">
        <v>4799</v>
      </c>
    </row>
    <row r="128" spans="1:7" x14ac:dyDescent="0.25">
      <c r="A128" s="212">
        <v>116</v>
      </c>
      <c r="B128" s="268" t="s">
        <v>72</v>
      </c>
      <c r="C128" s="205" t="s">
        <v>4272</v>
      </c>
      <c r="D128" s="204" t="s">
        <v>2912</v>
      </c>
      <c r="E128" s="204" t="s">
        <v>4273</v>
      </c>
      <c r="F128" s="209">
        <v>10.338333333333333</v>
      </c>
      <c r="G128" s="217" t="s">
        <v>6254</v>
      </c>
    </row>
    <row r="129" spans="1:7" x14ac:dyDescent="0.25">
      <c r="A129" s="219">
        <v>20329</v>
      </c>
      <c r="B129" s="268" t="s">
        <v>1011</v>
      </c>
      <c r="C129" s="205" t="s">
        <v>3543</v>
      </c>
      <c r="D129" s="205" t="s">
        <v>2856</v>
      </c>
      <c r="E129" s="205" t="s">
        <v>3544</v>
      </c>
      <c r="F129" s="208">
        <v>10.299999999999999</v>
      </c>
      <c r="G129" s="217" t="s">
        <v>6393</v>
      </c>
    </row>
    <row r="130" spans="1:7" x14ac:dyDescent="0.25">
      <c r="A130" s="221">
        <v>23064</v>
      </c>
      <c r="B130" s="268" t="s">
        <v>5948</v>
      </c>
      <c r="C130" s="205" t="s">
        <v>4338</v>
      </c>
      <c r="D130" s="205" t="s">
        <v>2827</v>
      </c>
      <c r="E130" s="205" t="s">
        <v>4339</v>
      </c>
      <c r="F130" s="208">
        <v>10.25</v>
      </c>
      <c r="G130" s="213" t="s">
        <v>5950</v>
      </c>
    </row>
    <row r="131" spans="1:7" x14ac:dyDescent="0.25">
      <c r="A131" s="219">
        <v>41340</v>
      </c>
      <c r="B131" s="268" t="s">
        <v>2594</v>
      </c>
      <c r="C131" s="205" t="s">
        <v>2847</v>
      </c>
      <c r="D131" s="205" t="s">
        <v>2827</v>
      </c>
      <c r="E131" s="205" t="s">
        <v>2848</v>
      </c>
      <c r="F131" s="206">
        <v>10.125</v>
      </c>
      <c r="G131" s="217" t="s">
        <v>5456</v>
      </c>
    </row>
    <row r="132" spans="1:7" x14ac:dyDescent="0.25">
      <c r="A132" s="212">
        <v>860</v>
      </c>
      <c r="B132" s="268" t="s">
        <v>277</v>
      </c>
      <c r="C132" s="205" t="s">
        <v>4351</v>
      </c>
      <c r="D132" s="204" t="s">
        <v>2827</v>
      </c>
      <c r="E132" s="204" t="s">
        <v>4352</v>
      </c>
      <c r="F132" s="206">
        <v>10.099999999999998</v>
      </c>
      <c r="G132" s="213" t="s">
        <v>6394</v>
      </c>
    </row>
    <row r="133" spans="1:7" x14ac:dyDescent="0.25">
      <c r="A133" s="212">
        <v>346</v>
      </c>
      <c r="B133" s="268" t="s">
        <v>155</v>
      </c>
      <c r="C133" s="205" t="s">
        <v>2896</v>
      </c>
      <c r="D133" s="204" t="s">
        <v>2897</v>
      </c>
      <c r="E133" s="204" t="s">
        <v>2898</v>
      </c>
      <c r="F133" s="206">
        <v>10</v>
      </c>
      <c r="G133" s="213" t="s">
        <v>6158</v>
      </c>
    </row>
    <row r="134" spans="1:7" x14ac:dyDescent="0.25">
      <c r="A134" s="212">
        <v>10</v>
      </c>
      <c r="B134" s="268" t="s">
        <v>34</v>
      </c>
      <c r="C134" s="205" t="s">
        <v>4730</v>
      </c>
      <c r="D134" s="204" t="s">
        <v>2772</v>
      </c>
      <c r="E134" s="204" t="s">
        <v>4731</v>
      </c>
      <c r="F134" s="206">
        <v>9.5083333333333346</v>
      </c>
      <c r="G134" s="213" t="s">
        <v>5645</v>
      </c>
    </row>
    <row r="135" spans="1:7" x14ac:dyDescent="0.25">
      <c r="A135" s="212">
        <v>22303</v>
      </c>
      <c r="B135" s="268" t="s">
        <v>1508</v>
      </c>
      <c r="C135" s="205" t="s">
        <v>3764</v>
      </c>
      <c r="D135" s="204" t="s">
        <v>2827</v>
      </c>
      <c r="E135" s="204" t="s">
        <v>3765</v>
      </c>
      <c r="F135" s="206">
        <v>9.4750000000000014</v>
      </c>
      <c r="G135" s="217" t="s">
        <v>6395</v>
      </c>
    </row>
    <row r="136" spans="1:7" x14ac:dyDescent="0.25">
      <c r="A136" s="212">
        <v>82</v>
      </c>
      <c r="B136" s="268" t="s">
        <v>55</v>
      </c>
      <c r="C136" s="205" t="s">
        <v>4738</v>
      </c>
      <c r="D136" s="205" t="s">
        <v>2794</v>
      </c>
      <c r="E136" s="205" t="s">
        <v>4739</v>
      </c>
      <c r="F136" s="209">
        <v>9.1841666666666679</v>
      </c>
      <c r="G136" s="213" t="s">
        <v>6396</v>
      </c>
    </row>
    <row r="137" spans="1:7" x14ac:dyDescent="0.25">
      <c r="A137" s="219">
        <v>424</v>
      </c>
      <c r="B137" s="268" t="s">
        <v>170</v>
      </c>
      <c r="C137" s="205" t="s">
        <v>2914</v>
      </c>
      <c r="D137" s="205" t="s">
        <v>2912</v>
      </c>
      <c r="E137" s="205" t="s">
        <v>2915</v>
      </c>
      <c r="F137" s="208">
        <v>9</v>
      </c>
      <c r="G137" s="217" t="s">
        <v>6397</v>
      </c>
    </row>
    <row r="138" spans="1:7" x14ac:dyDescent="0.25">
      <c r="A138" s="221">
        <v>21783</v>
      </c>
      <c r="B138" s="268" t="s">
        <v>1413</v>
      </c>
      <c r="C138" s="205" t="s">
        <v>3725</v>
      </c>
      <c r="D138" s="205" t="s">
        <v>3438</v>
      </c>
      <c r="E138" s="205" t="s">
        <v>3726</v>
      </c>
      <c r="F138" s="208">
        <v>9</v>
      </c>
      <c r="G138" s="213" t="s">
        <v>6334</v>
      </c>
    </row>
    <row r="139" spans="1:7" x14ac:dyDescent="0.25">
      <c r="A139" s="212">
        <v>754</v>
      </c>
      <c r="B139" s="268" t="s">
        <v>244</v>
      </c>
      <c r="C139" s="205" t="s">
        <v>4363</v>
      </c>
      <c r="D139" s="204" t="s">
        <v>2827</v>
      </c>
      <c r="E139" s="204" t="s">
        <v>4364</v>
      </c>
      <c r="F139" s="206">
        <v>7.9399999999999986</v>
      </c>
      <c r="G139" s="213" t="s">
        <v>5117</v>
      </c>
    </row>
    <row r="140" spans="1:7" x14ac:dyDescent="0.25">
      <c r="A140" s="212">
        <v>23074</v>
      </c>
      <c r="B140" s="268" t="s">
        <v>1734</v>
      </c>
      <c r="C140" s="205" t="s">
        <v>3930</v>
      </c>
      <c r="D140" s="204" t="s">
        <v>2789</v>
      </c>
      <c r="E140" s="204" t="s">
        <v>2898</v>
      </c>
      <c r="F140" s="206">
        <v>7.6958333333333337</v>
      </c>
      <c r="G140" s="217" t="s">
        <v>6398</v>
      </c>
    </row>
    <row r="141" spans="1:7" x14ac:dyDescent="0.25">
      <c r="A141" s="221">
        <v>429</v>
      </c>
      <c r="B141" s="268" t="s">
        <v>6262</v>
      </c>
      <c r="C141" s="205" t="s">
        <v>2918</v>
      </c>
      <c r="D141" s="205" t="s">
        <v>2912</v>
      </c>
      <c r="E141" s="205" t="s">
        <v>2919</v>
      </c>
      <c r="F141" s="208">
        <v>7.3825000000000003</v>
      </c>
      <c r="G141" s="213" t="s">
        <v>6263</v>
      </c>
    </row>
    <row r="142" spans="1:7" x14ac:dyDescent="0.25">
      <c r="A142" s="214">
        <v>21759</v>
      </c>
      <c r="B142" s="268" t="s">
        <v>1403</v>
      </c>
      <c r="C142" s="205" t="s">
        <v>3694</v>
      </c>
      <c r="D142" s="204" t="s">
        <v>2827</v>
      </c>
      <c r="E142" s="204" t="s">
        <v>3695</v>
      </c>
      <c r="F142" s="206">
        <v>7.214999999999999</v>
      </c>
      <c r="G142" s="217" t="s">
        <v>5857</v>
      </c>
    </row>
    <row r="143" spans="1:7" x14ac:dyDescent="0.25">
      <c r="A143" s="212">
        <v>22511</v>
      </c>
      <c r="B143" s="268" t="s">
        <v>1576</v>
      </c>
      <c r="C143" s="205" t="s">
        <v>3796</v>
      </c>
      <c r="D143" s="204" t="s">
        <v>2927</v>
      </c>
      <c r="E143" s="204" t="s">
        <v>3797</v>
      </c>
      <c r="F143" s="206">
        <v>7.1719999999999997</v>
      </c>
      <c r="G143" s="217" t="s">
        <v>5661</v>
      </c>
    </row>
    <row r="144" spans="1:7" x14ac:dyDescent="0.25">
      <c r="A144" s="214">
        <v>33893</v>
      </c>
      <c r="B144" s="268" t="s">
        <v>2521</v>
      </c>
      <c r="C144" s="205" t="s">
        <v>3440</v>
      </c>
      <c r="D144" s="204" t="s">
        <v>3438</v>
      </c>
      <c r="E144" s="204" t="s">
        <v>3441</v>
      </c>
      <c r="F144" s="207">
        <v>6.9319999999999995</v>
      </c>
      <c r="G144" s="215" t="s">
        <v>6399</v>
      </c>
    </row>
    <row r="145" spans="1:7" x14ac:dyDescent="0.25">
      <c r="A145" s="212">
        <v>21819</v>
      </c>
      <c r="B145" s="268" t="s">
        <v>1421</v>
      </c>
      <c r="C145" s="205" t="s">
        <v>4945</v>
      </c>
      <c r="D145" s="204" t="s">
        <v>2859</v>
      </c>
      <c r="E145" s="204" t="s">
        <v>4624</v>
      </c>
      <c r="F145" s="206">
        <v>6.9000000000000012</v>
      </c>
      <c r="G145" s="217" t="s">
        <v>4624</v>
      </c>
    </row>
    <row r="146" spans="1:7" x14ac:dyDescent="0.25">
      <c r="A146" s="221">
        <v>2574</v>
      </c>
      <c r="B146" s="268" t="s">
        <v>635</v>
      </c>
      <c r="C146" s="205" t="s">
        <v>4371</v>
      </c>
      <c r="D146" s="205" t="s">
        <v>2897</v>
      </c>
      <c r="E146" s="205" t="s">
        <v>4372</v>
      </c>
      <c r="F146" s="208">
        <v>6.4399999999999986</v>
      </c>
      <c r="G146" s="213" t="s">
        <v>6400</v>
      </c>
    </row>
    <row r="147" spans="1:7" x14ac:dyDescent="0.25">
      <c r="A147" s="212">
        <v>571</v>
      </c>
      <c r="B147" s="268" t="s">
        <v>188</v>
      </c>
      <c r="C147" s="205" t="s">
        <v>2934</v>
      </c>
      <c r="D147" s="204" t="s">
        <v>2856</v>
      </c>
      <c r="E147" s="204" t="s">
        <v>2935</v>
      </c>
      <c r="F147" s="206">
        <v>6.4333333333333336</v>
      </c>
      <c r="G147" s="217" t="s">
        <v>6401</v>
      </c>
    </row>
    <row r="148" spans="1:7" x14ac:dyDescent="0.25">
      <c r="A148" s="212">
        <v>2574</v>
      </c>
      <c r="B148" s="268" t="s">
        <v>635</v>
      </c>
      <c r="C148" s="205" t="s">
        <v>4371</v>
      </c>
      <c r="D148" s="205" t="s">
        <v>2897</v>
      </c>
      <c r="E148" s="205" t="s">
        <v>4372</v>
      </c>
      <c r="F148" s="209">
        <v>6.3999999999999995</v>
      </c>
      <c r="G148" s="213" t="s">
        <v>6402</v>
      </c>
    </row>
    <row r="149" spans="1:7" x14ac:dyDescent="0.25">
      <c r="A149" s="212">
        <v>23098</v>
      </c>
      <c r="B149" s="268" t="s">
        <v>1746</v>
      </c>
      <c r="C149" s="205" t="s">
        <v>3941</v>
      </c>
      <c r="D149" s="204" t="s">
        <v>2827</v>
      </c>
      <c r="E149" s="204" t="s">
        <v>3942</v>
      </c>
      <c r="F149" s="206">
        <v>6.3991666666666669</v>
      </c>
      <c r="G149" s="217" t="s">
        <v>5899</v>
      </c>
    </row>
    <row r="150" spans="1:7" x14ac:dyDescent="0.25">
      <c r="A150" s="212">
        <v>82</v>
      </c>
      <c r="B150" s="268" t="s">
        <v>55</v>
      </c>
      <c r="C150" s="205" t="s">
        <v>2810</v>
      </c>
      <c r="D150" s="204" t="s">
        <v>2794</v>
      </c>
      <c r="E150" s="204" t="s">
        <v>2811</v>
      </c>
      <c r="F150" s="206">
        <v>6.0541666666666671</v>
      </c>
      <c r="G150" s="213" t="s">
        <v>5558</v>
      </c>
    </row>
    <row r="151" spans="1:7" x14ac:dyDescent="0.25">
      <c r="A151" s="212">
        <v>646</v>
      </c>
      <c r="B151" s="268" t="s">
        <v>203</v>
      </c>
      <c r="C151" s="205" t="s">
        <v>2956</v>
      </c>
      <c r="D151" s="204" t="s">
        <v>2817</v>
      </c>
      <c r="E151" s="204" t="s">
        <v>2957</v>
      </c>
      <c r="F151" s="206">
        <v>6.0189999999999992</v>
      </c>
      <c r="G151" s="217" t="s">
        <v>6403</v>
      </c>
    </row>
    <row r="152" spans="1:7" x14ac:dyDescent="0.25">
      <c r="A152" s="212">
        <v>23098</v>
      </c>
      <c r="B152" s="268" t="s">
        <v>1746</v>
      </c>
      <c r="C152" s="205" t="s">
        <v>3941</v>
      </c>
      <c r="D152" s="204" t="s">
        <v>2827</v>
      </c>
      <c r="E152" s="204" t="s">
        <v>3942</v>
      </c>
      <c r="F152" s="209">
        <v>5.1649999999999991</v>
      </c>
      <c r="G152" s="213" t="s">
        <v>5898</v>
      </c>
    </row>
    <row r="153" spans="1:7" x14ac:dyDescent="0.25">
      <c r="A153" s="212">
        <v>21819</v>
      </c>
      <c r="B153" s="268" t="s">
        <v>1421</v>
      </c>
      <c r="C153" s="205" t="s">
        <v>4943</v>
      </c>
      <c r="D153" s="204" t="s">
        <v>2859</v>
      </c>
      <c r="E153" s="204" t="s">
        <v>5107</v>
      </c>
      <c r="F153" s="206">
        <v>4.79</v>
      </c>
      <c r="G153" s="217" t="s">
        <v>4944</v>
      </c>
    </row>
    <row r="154" spans="1:7" x14ac:dyDescent="0.25">
      <c r="A154" s="219">
        <v>22303</v>
      </c>
      <c r="B154" s="268" t="s">
        <v>1508</v>
      </c>
      <c r="C154" s="205" t="s">
        <v>3764</v>
      </c>
      <c r="D154" s="205" t="s">
        <v>2827</v>
      </c>
      <c r="E154" s="205" t="s">
        <v>3765</v>
      </c>
      <c r="F154" s="206">
        <v>4.1491666666666669</v>
      </c>
      <c r="G154" s="217" t="s">
        <v>6404</v>
      </c>
    </row>
    <row r="155" spans="1:7" x14ac:dyDescent="0.25">
      <c r="A155" s="219">
        <v>2202</v>
      </c>
      <c r="B155" s="268" t="s">
        <v>528</v>
      </c>
      <c r="C155" s="205" t="s">
        <v>3234</v>
      </c>
      <c r="D155" s="205" t="s">
        <v>2827</v>
      </c>
      <c r="E155" s="205" t="s">
        <v>3235</v>
      </c>
      <c r="F155" s="206">
        <v>4.1008333333333331</v>
      </c>
      <c r="G155" s="217" t="s">
        <v>6405</v>
      </c>
    </row>
    <row r="156" spans="1:7" x14ac:dyDescent="0.25">
      <c r="A156" s="212">
        <v>330</v>
      </c>
      <c r="B156" s="268" t="s">
        <v>5010</v>
      </c>
      <c r="C156" s="205" t="s">
        <v>4748</v>
      </c>
      <c r="D156" s="204" t="s">
        <v>2999</v>
      </c>
      <c r="E156" s="204" t="s">
        <v>3158</v>
      </c>
      <c r="F156" s="206">
        <v>4</v>
      </c>
      <c r="G156" s="217" t="s">
        <v>5595</v>
      </c>
    </row>
    <row r="157" spans="1:7" x14ac:dyDescent="0.25">
      <c r="A157" s="221">
        <v>22781</v>
      </c>
      <c r="B157" s="268" t="s">
        <v>1646</v>
      </c>
      <c r="C157" s="205" t="s">
        <v>3844</v>
      </c>
      <c r="D157" s="205" t="s">
        <v>2775</v>
      </c>
      <c r="E157" s="205" t="s">
        <v>3845</v>
      </c>
      <c r="F157" s="208">
        <v>3.93</v>
      </c>
      <c r="G157" s="213" t="s">
        <v>5608</v>
      </c>
    </row>
    <row r="158" spans="1:7" x14ac:dyDescent="0.25">
      <c r="A158" s="221">
        <v>22256</v>
      </c>
      <c r="B158" s="268" t="s">
        <v>6373</v>
      </c>
      <c r="C158" s="205" t="s">
        <v>4904</v>
      </c>
      <c r="D158" s="205" t="s">
        <v>3332</v>
      </c>
      <c r="E158" s="205" t="s">
        <v>4905</v>
      </c>
      <c r="F158" s="208">
        <v>3.4</v>
      </c>
      <c r="G158" s="213" t="s">
        <v>6406</v>
      </c>
    </row>
    <row r="159" spans="1:7" x14ac:dyDescent="0.25">
      <c r="A159" s="221">
        <v>22948</v>
      </c>
      <c r="B159" s="268" t="s">
        <v>5120</v>
      </c>
      <c r="C159" s="205" t="s">
        <v>3896</v>
      </c>
      <c r="D159" s="205" t="s">
        <v>2789</v>
      </c>
      <c r="E159" s="205" t="s">
        <v>3897</v>
      </c>
      <c r="F159" s="208">
        <v>3.2108333333333339</v>
      </c>
      <c r="G159" s="213" t="s">
        <v>6407</v>
      </c>
    </row>
    <row r="160" spans="1:7" x14ac:dyDescent="0.25">
      <c r="A160" s="212">
        <v>2151</v>
      </c>
      <c r="B160" s="268" t="s">
        <v>513</v>
      </c>
      <c r="C160" s="205" t="s">
        <v>4417</v>
      </c>
      <c r="D160" s="204" t="s">
        <v>2789</v>
      </c>
      <c r="E160" s="204" t="s">
        <v>3622</v>
      </c>
      <c r="F160" s="206">
        <v>3.1891666666666665</v>
      </c>
      <c r="G160" s="213" t="s">
        <v>5501</v>
      </c>
    </row>
    <row r="161" spans="1:7" x14ac:dyDescent="0.25">
      <c r="A161" s="221">
        <v>22948</v>
      </c>
      <c r="B161" s="268" t="s">
        <v>5120</v>
      </c>
      <c r="C161" s="205" t="s">
        <v>3896</v>
      </c>
      <c r="D161" s="205" t="s">
        <v>2789</v>
      </c>
      <c r="E161" s="205" t="s">
        <v>3897</v>
      </c>
      <c r="F161" s="208">
        <v>3.168333333333333</v>
      </c>
      <c r="G161" s="213" t="s">
        <v>6408</v>
      </c>
    </row>
    <row r="162" spans="1:7" x14ac:dyDescent="0.25">
      <c r="A162" s="212">
        <v>330</v>
      </c>
      <c r="B162" s="268" t="s">
        <v>5010</v>
      </c>
      <c r="C162" s="205" t="s">
        <v>4627</v>
      </c>
      <c r="D162" s="204" t="s">
        <v>2999</v>
      </c>
      <c r="E162" s="204" t="s">
        <v>4628</v>
      </c>
      <c r="F162" s="206">
        <v>3</v>
      </c>
      <c r="G162" s="217" t="s">
        <v>6409</v>
      </c>
    </row>
    <row r="163" spans="1:7" x14ac:dyDescent="0.25">
      <c r="A163" s="219">
        <v>22636</v>
      </c>
      <c r="B163" s="268" t="s">
        <v>1615</v>
      </c>
      <c r="C163" s="205" t="s">
        <v>3694</v>
      </c>
      <c r="D163" s="205" t="s">
        <v>2827</v>
      </c>
      <c r="E163" s="205" t="s">
        <v>3695</v>
      </c>
      <c r="F163" s="206">
        <v>2.7800000000000002</v>
      </c>
      <c r="G163" s="217" t="s">
        <v>6410</v>
      </c>
    </row>
    <row r="164" spans="1:7" x14ac:dyDescent="0.25">
      <c r="A164" s="212">
        <v>21525</v>
      </c>
      <c r="B164" s="268" t="s">
        <v>1342</v>
      </c>
      <c r="C164" s="205" t="s">
        <v>3694</v>
      </c>
      <c r="D164" s="204" t="s">
        <v>2827</v>
      </c>
      <c r="E164" s="204" t="s">
        <v>3695</v>
      </c>
      <c r="F164" s="206">
        <v>2.7191666666666663</v>
      </c>
      <c r="G164" s="217" t="s">
        <v>5859</v>
      </c>
    </row>
    <row r="165" spans="1:7" x14ac:dyDescent="0.25">
      <c r="A165" s="212">
        <v>469</v>
      </c>
      <c r="B165" s="268" t="s">
        <v>5322</v>
      </c>
      <c r="C165" s="205" t="s">
        <v>2924</v>
      </c>
      <c r="D165" s="205" t="s">
        <v>2923</v>
      </c>
      <c r="E165" s="205" t="s">
        <v>2925</v>
      </c>
      <c r="F165" s="209">
        <v>2.6750000000000003</v>
      </c>
      <c r="G165" s="213" t="s">
        <v>5527</v>
      </c>
    </row>
    <row r="166" spans="1:7" x14ac:dyDescent="0.25">
      <c r="A166" s="219">
        <v>26072</v>
      </c>
      <c r="B166" s="268" t="s">
        <v>2315</v>
      </c>
      <c r="C166" s="205" t="s">
        <v>4123</v>
      </c>
      <c r="D166" s="205" t="s">
        <v>2789</v>
      </c>
      <c r="E166" s="205" t="s">
        <v>4024</v>
      </c>
      <c r="F166" s="208">
        <v>2</v>
      </c>
      <c r="G166" s="217" t="s">
        <v>6411</v>
      </c>
    </row>
    <row r="167" spans="1:7" x14ac:dyDescent="0.25">
      <c r="A167" s="221">
        <v>23508</v>
      </c>
      <c r="B167" s="268" t="s">
        <v>5625</v>
      </c>
      <c r="C167" s="205" t="s">
        <v>4027</v>
      </c>
      <c r="D167" s="205" t="s">
        <v>2775</v>
      </c>
      <c r="E167" s="205" t="s">
        <v>4028</v>
      </c>
      <c r="F167" s="208">
        <v>1.95</v>
      </c>
      <c r="G167" s="213" t="s">
        <v>5626</v>
      </c>
    </row>
    <row r="168" spans="1:7" x14ac:dyDescent="0.25">
      <c r="A168" s="219">
        <v>22636</v>
      </c>
      <c r="B168" s="268" t="s">
        <v>1615</v>
      </c>
      <c r="C168" s="205" t="s">
        <v>4476</v>
      </c>
      <c r="D168" s="205" t="s">
        <v>6345</v>
      </c>
      <c r="E168" s="205" t="s">
        <v>4477</v>
      </c>
      <c r="F168" s="208">
        <v>1.73</v>
      </c>
      <c r="G168" s="217" t="s">
        <v>6412</v>
      </c>
    </row>
    <row r="169" spans="1:7" x14ac:dyDescent="0.25">
      <c r="A169" s="219">
        <v>22303</v>
      </c>
      <c r="B169" s="268" t="s">
        <v>1508</v>
      </c>
      <c r="C169" s="205" t="s">
        <v>3764</v>
      </c>
      <c r="D169" s="205" t="s">
        <v>2827</v>
      </c>
      <c r="E169" s="205" t="s">
        <v>3765</v>
      </c>
      <c r="F169" s="206">
        <v>1.51</v>
      </c>
      <c r="G169" s="217" t="s">
        <v>6413</v>
      </c>
    </row>
    <row r="170" spans="1:7" x14ac:dyDescent="0.25">
      <c r="A170" s="212">
        <v>2151</v>
      </c>
      <c r="B170" s="268" t="s">
        <v>513</v>
      </c>
      <c r="C170" s="205" t="s">
        <v>4354</v>
      </c>
      <c r="D170" s="204" t="s">
        <v>2789</v>
      </c>
      <c r="E170" s="204" t="s">
        <v>4355</v>
      </c>
      <c r="F170" s="206">
        <v>1.4333333333333333</v>
      </c>
      <c r="G170" s="217" t="s">
        <v>5439</v>
      </c>
    </row>
    <row r="171" spans="1:7" x14ac:dyDescent="0.25">
      <c r="A171" s="212">
        <v>714</v>
      </c>
      <c r="B171" s="268" t="s">
        <v>228</v>
      </c>
      <c r="C171" s="205" t="s">
        <v>2988</v>
      </c>
      <c r="D171" s="204" t="s">
        <v>5006</v>
      </c>
      <c r="E171" s="204" t="s">
        <v>2989</v>
      </c>
      <c r="F171" s="206">
        <v>1.3900000000000003</v>
      </c>
      <c r="G171" s="217" t="s">
        <v>6414</v>
      </c>
    </row>
    <row r="172" spans="1:7" x14ac:dyDescent="0.25">
      <c r="A172" s="212">
        <v>714</v>
      </c>
      <c r="B172" s="268" t="s">
        <v>228</v>
      </c>
      <c r="C172" s="205" t="s">
        <v>2988</v>
      </c>
      <c r="D172" s="204" t="s">
        <v>5006</v>
      </c>
      <c r="E172" s="204" t="s">
        <v>2989</v>
      </c>
      <c r="F172" s="206">
        <v>1.3900000000000003</v>
      </c>
      <c r="G172" s="217" t="s">
        <v>6415</v>
      </c>
    </row>
    <row r="173" spans="1:7" x14ac:dyDescent="0.25">
      <c r="A173" s="212">
        <v>714</v>
      </c>
      <c r="B173" s="268" t="s">
        <v>228</v>
      </c>
      <c r="C173" s="205" t="s">
        <v>2988</v>
      </c>
      <c r="D173" s="204" t="s">
        <v>5006</v>
      </c>
      <c r="E173" s="204" t="s">
        <v>2989</v>
      </c>
      <c r="F173" s="206">
        <v>1.3900000000000003</v>
      </c>
      <c r="G173" s="217" t="s">
        <v>6416</v>
      </c>
    </row>
    <row r="174" spans="1:7" x14ac:dyDescent="0.25">
      <c r="A174" s="221">
        <v>20530</v>
      </c>
      <c r="B174" s="268" t="s">
        <v>1067</v>
      </c>
      <c r="C174" s="205" t="s">
        <v>4424</v>
      </c>
      <c r="D174" s="205" t="s">
        <v>2897</v>
      </c>
      <c r="E174" s="205" t="s">
        <v>4425</v>
      </c>
      <c r="F174" s="208">
        <v>0.9600000000000003</v>
      </c>
      <c r="G174" s="213" t="s">
        <v>6157</v>
      </c>
    </row>
    <row r="175" spans="1:7" x14ac:dyDescent="0.25">
      <c r="A175" s="219">
        <v>26072</v>
      </c>
      <c r="B175" s="268" t="s">
        <v>2315</v>
      </c>
      <c r="C175" s="205" t="s">
        <v>4123</v>
      </c>
      <c r="D175" s="205" t="s">
        <v>2789</v>
      </c>
      <c r="E175" s="205" t="s">
        <v>4024</v>
      </c>
      <c r="F175" s="208">
        <v>0.89000000000000012</v>
      </c>
      <c r="G175" s="217" t="s">
        <v>6417</v>
      </c>
    </row>
    <row r="176" spans="1:7" x14ac:dyDescent="0.25">
      <c r="A176" s="212">
        <v>732</v>
      </c>
      <c r="B176" s="268" t="s">
        <v>234</v>
      </c>
      <c r="C176" s="205" t="s">
        <v>2998</v>
      </c>
      <c r="D176" s="204" t="s">
        <v>2999</v>
      </c>
      <c r="E176" s="204" t="s">
        <v>3000</v>
      </c>
      <c r="F176" s="206">
        <v>0.67</v>
      </c>
      <c r="G176" s="217" t="s">
        <v>6418</v>
      </c>
    </row>
    <row r="177" spans="1:7" x14ac:dyDescent="0.25">
      <c r="A177" s="212">
        <v>617</v>
      </c>
      <c r="B177" s="268" t="s">
        <v>192</v>
      </c>
      <c r="C177" s="205" t="s">
        <v>4766</v>
      </c>
      <c r="D177" s="204" t="s">
        <v>3438</v>
      </c>
      <c r="E177" s="204" t="s">
        <v>4767</v>
      </c>
      <c r="F177" s="206">
        <v>0.62480000000000002</v>
      </c>
      <c r="G177" s="217" t="s">
        <v>6311</v>
      </c>
    </row>
    <row r="178" spans="1:7" x14ac:dyDescent="0.25">
      <c r="A178" s="219">
        <v>1152</v>
      </c>
      <c r="B178" s="268" t="s">
        <v>343</v>
      </c>
      <c r="C178" s="205" t="s">
        <v>3112</v>
      </c>
      <c r="D178" s="205" t="s">
        <v>2827</v>
      </c>
      <c r="E178" s="205" t="s">
        <v>3113</v>
      </c>
      <c r="F178" s="206">
        <v>0.5</v>
      </c>
      <c r="G178" s="217" t="s">
        <v>5840</v>
      </c>
    </row>
    <row r="179" spans="1:7" x14ac:dyDescent="0.25">
      <c r="A179" s="219">
        <v>1863</v>
      </c>
      <c r="B179" s="268" t="s">
        <v>5049</v>
      </c>
      <c r="C179" s="205" t="s">
        <v>3202</v>
      </c>
      <c r="D179" s="205" t="s">
        <v>2789</v>
      </c>
      <c r="E179" s="205" t="s">
        <v>3203</v>
      </c>
      <c r="F179" s="208">
        <v>0.5</v>
      </c>
      <c r="G179" s="217" t="s">
        <v>6419</v>
      </c>
    </row>
    <row r="180" spans="1:7" x14ac:dyDescent="0.25">
      <c r="A180" s="212">
        <v>2403</v>
      </c>
      <c r="B180" s="268" t="s">
        <v>576</v>
      </c>
      <c r="C180" s="205" t="s">
        <v>4309</v>
      </c>
      <c r="D180" s="204" t="s">
        <v>3438</v>
      </c>
      <c r="E180" s="204" t="s">
        <v>4310</v>
      </c>
      <c r="F180" s="209">
        <v>0.39999999999999997</v>
      </c>
      <c r="G180" s="213" t="s">
        <v>6298</v>
      </c>
    </row>
    <row r="181" spans="1:7" x14ac:dyDescent="0.25">
      <c r="A181" s="212">
        <v>23098</v>
      </c>
      <c r="B181" s="268" t="s">
        <v>1746</v>
      </c>
      <c r="C181" s="205" t="s">
        <v>3941</v>
      </c>
      <c r="D181" s="204" t="s">
        <v>2827</v>
      </c>
      <c r="E181" s="204" t="s">
        <v>3942</v>
      </c>
      <c r="F181" s="209">
        <v>0.18749999999999997</v>
      </c>
      <c r="G181" s="213" t="s">
        <v>5900</v>
      </c>
    </row>
    <row r="182" spans="1:7" x14ac:dyDescent="0.25">
      <c r="A182" s="212">
        <v>26593</v>
      </c>
      <c r="B182" s="268" t="s">
        <v>2369</v>
      </c>
      <c r="C182" s="205" t="s">
        <v>4328</v>
      </c>
      <c r="D182" s="204" t="s">
        <v>2862</v>
      </c>
      <c r="E182" s="204" t="s">
        <v>4329</v>
      </c>
      <c r="F182" s="206">
        <v>0.16999999999999998</v>
      </c>
      <c r="G182" s="217" t="s">
        <v>6420</v>
      </c>
    </row>
    <row r="183" spans="1:7" x14ac:dyDescent="0.25">
      <c r="A183" s="219">
        <v>22636</v>
      </c>
      <c r="B183" s="268" t="s">
        <v>1615</v>
      </c>
      <c r="C183" s="205" t="s">
        <v>4476</v>
      </c>
      <c r="D183" s="205" t="s">
        <v>6345</v>
      </c>
      <c r="E183" s="205" t="s">
        <v>4477</v>
      </c>
      <c r="F183" s="208">
        <v>0.12</v>
      </c>
      <c r="G183" s="217" t="s">
        <v>6421</v>
      </c>
    </row>
    <row r="184" spans="1:7" x14ac:dyDescent="0.25">
      <c r="A184" s="212">
        <v>732</v>
      </c>
      <c r="B184" s="268" t="s">
        <v>234</v>
      </c>
      <c r="C184" s="205" t="s">
        <v>2998</v>
      </c>
      <c r="D184" s="204" t="s">
        <v>2999</v>
      </c>
      <c r="E184" s="204" t="s">
        <v>3000</v>
      </c>
      <c r="F184" s="206">
        <v>0.05</v>
      </c>
      <c r="G184" s="217" t="s">
        <v>6422</v>
      </c>
    </row>
    <row r="185" spans="1:7" x14ac:dyDescent="0.25">
      <c r="A185" s="219">
        <v>22001</v>
      </c>
      <c r="B185" s="268" t="s">
        <v>1447</v>
      </c>
      <c r="C185" s="205" t="s">
        <v>3740</v>
      </c>
      <c r="D185" s="205" t="s">
        <v>2775</v>
      </c>
      <c r="E185" s="205" t="s">
        <v>3741</v>
      </c>
      <c r="F185" s="208">
        <v>3.9999999999999994E-2</v>
      </c>
      <c r="G185" s="217" t="s">
        <v>5987</v>
      </c>
    </row>
    <row r="186" spans="1:7" x14ac:dyDescent="0.25">
      <c r="A186" s="212">
        <v>129</v>
      </c>
      <c r="B186" s="268" t="s">
        <v>5770</v>
      </c>
      <c r="C186" s="205" t="s">
        <v>4663</v>
      </c>
      <c r="D186" s="205" t="s">
        <v>2822</v>
      </c>
      <c r="E186" s="205" t="s">
        <v>4664</v>
      </c>
      <c r="F186" s="209">
        <v>0</v>
      </c>
      <c r="G186" s="213" t="s">
        <v>5772</v>
      </c>
    </row>
    <row r="187" spans="1:7" x14ac:dyDescent="0.25">
      <c r="A187" s="212">
        <v>564</v>
      </c>
      <c r="B187" s="268" t="s">
        <v>5015</v>
      </c>
      <c r="C187" s="205" t="s">
        <v>4321</v>
      </c>
      <c r="D187" s="205" t="s">
        <v>2789</v>
      </c>
      <c r="E187" s="205" t="s">
        <v>4322</v>
      </c>
      <c r="F187" s="209">
        <v>0</v>
      </c>
      <c r="G187" s="213" t="s">
        <v>5446</v>
      </c>
    </row>
    <row r="188" spans="1:7" x14ac:dyDescent="0.25">
      <c r="A188" s="212">
        <v>564</v>
      </c>
      <c r="B188" s="268" t="s">
        <v>5015</v>
      </c>
      <c r="C188" s="205" t="s">
        <v>4395</v>
      </c>
      <c r="D188" s="205" t="s">
        <v>2789</v>
      </c>
      <c r="E188" s="205" t="s">
        <v>4396</v>
      </c>
      <c r="F188" s="209">
        <v>0</v>
      </c>
      <c r="G188" s="213" t="s">
        <v>5446</v>
      </c>
    </row>
    <row r="189" spans="1:7" x14ac:dyDescent="0.25">
      <c r="A189" s="212">
        <v>564</v>
      </c>
      <c r="B189" s="268" t="s">
        <v>5015</v>
      </c>
      <c r="C189" s="205" t="s">
        <v>4274</v>
      </c>
      <c r="D189" s="205" t="s">
        <v>2789</v>
      </c>
      <c r="E189" s="205" t="s">
        <v>4275</v>
      </c>
      <c r="F189" s="209">
        <v>0</v>
      </c>
      <c r="G189" s="213" t="s">
        <v>5446</v>
      </c>
    </row>
    <row r="190" spans="1:7" x14ac:dyDescent="0.25">
      <c r="A190" s="212">
        <v>564</v>
      </c>
      <c r="B190" s="268" t="s">
        <v>5015</v>
      </c>
      <c r="C190" s="205" t="s">
        <v>4387</v>
      </c>
      <c r="D190" s="205" t="s">
        <v>2789</v>
      </c>
      <c r="E190" s="205" t="s">
        <v>4388</v>
      </c>
      <c r="F190" s="209">
        <v>0</v>
      </c>
      <c r="G190" s="213" t="s">
        <v>5446</v>
      </c>
    </row>
    <row r="191" spans="1:7" x14ac:dyDescent="0.25">
      <c r="A191" s="212">
        <v>582</v>
      </c>
      <c r="B191" s="268" t="s">
        <v>5017</v>
      </c>
      <c r="C191" s="205" t="s">
        <v>2938</v>
      </c>
      <c r="D191" s="204" t="s">
        <v>2789</v>
      </c>
      <c r="E191" s="204" t="s">
        <v>2939</v>
      </c>
      <c r="F191" s="206">
        <v>0</v>
      </c>
      <c r="G191" s="217" t="s">
        <v>6423</v>
      </c>
    </row>
    <row r="192" spans="1:7" x14ac:dyDescent="0.25">
      <c r="A192" s="219">
        <v>617</v>
      </c>
      <c r="B192" s="268" t="s">
        <v>192</v>
      </c>
      <c r="C192" s="205" t="s">
        <v>4766</v>
      </c>
      <c r="D192" s="205" t="s">
        <v>3438</v>
      </c>
      <c r="E192" s="205" t="s">
        <v>4767</v>
      </c>
      <c r="F192" s="208">
        <v>0</v>
      </c>
      <c r="G192" s="217" t="s">
        <v>6310</v>
      </c>
    </row>
    <row r="193" spans="1:7" x14ac:dyDescent="0.25">
      <c r="A193" s="212">
        <v>677</v>
      </c>
      <c r="B193" s="268" t="s">
        <v>5863</v>
      </c>
      <c r="C193" s="205" t="s">
        <v>3239</v>
      </c>
      <c r="D193" s="205" t="s">
        <v>2827</v>
      </c>
      <c r="E193" s="205" t="s">
        <v>3240</v>
      </c>
      <c r="F193" s="209">
        <v>0</v>
      </c>
      <c r="G193" s="220" t="s">
        <v>5864</v>
      </c>
    </row>
    <row r="194" spans="1:7" x14ac:dyDescent="0.25">
      <c r="A194" s="212">
        <v>1438</v>
      </c>
      <c r="B194" s="268" t="s">
        <v>5352</v>
      </c>
      <c r="C194" s="205" t="s">
        <v>4780</v>
      </c>
      <c r="D194" s="205" t="s">
        <v>2827</v>
      </c>
      <c r="E194" s="205" t="s">
        <v>4781</v>
      </c>
      <c r="F194" s="208">
        <v>0</v>
      </c>
      <c r="G194" s="213" t="s">
        <v>6424</v>
      </c>
    </row>
    <row r="195" spans="1:7" x14ac:dyDescent="0.25">
      <c r="A195" s="212">
        <v>1438</v>
      </c>
      <c r="B195" s="268" t="s">
        <v>5352</v>
      </c>
      <c r="C195" s="205" t="s">
        <v>4780</v>
      </c>
      <c r="D195" s="205" t="s">
        <v>2827</v>
      </c>
      <c r="E195" s="205" t="s">
        <v>4781</v>
      </c>
      <c r="F195" s="209">
        <v>0</v>
      </c>
      <c r="G195" s="213" t="s">
        <v>5911</v>
      </c>
    </row>
    <row r="196" spans="1:7" x14ac:dyDescent="0.25">
      <c r="A196" s="212">
        <v>1821</v>
      </c>
      <c r="B196" s="268" t="s">
        <v>5048</v>
      </c>
      <c r="C196" s="205" t="s">
        <v>4074</v>
      </c>
      <c r="D196" s="204" t="s">
        <v>2897</v>
      </c>
      <c r="E196" s="204" t="s">
        <v>4075</v>
      </c>
      <c r="F196" s="206">
        <v>0</v>
      </c>
      <c r="G196" s="217" t="s">
        <v>6201</v>
      </c>
    </row>
    <row r="197" spans="1:7" x14ac:dyDescent="0.25">
      <c r="A197" s="212">
        <v>3255</v>
      </c>
      <c r="B197" s="268" t="s">
        <v>857</v>
      </c>
      <c r="C197" s="205" t="s">
        <v>4563</v>
      </c>
      <c r="D197" s="205" t="s">
        <v>3157</v>
      </c>
      <c r="E197" s="205" t="s">
        <v>4564</v>
      </c>
      <c r="F197" s="209">
        <v>556</v>
      </c>
      <c r="G197" s="213" t="s">
        <v>6225</v>
      </c>
    </row>
    <row r="198" spans="1:7" x14ac:dyDescent="0.25">
      <c r="A198" s="212">
        <v>20526</v>
      </c>
      <c r="B198" s="268" t="s">
        <v>1065</v>
      </c>
      <c r="C198" s="205" t="s">
        <v>4562</v>
      </c>
      <c r="D198" s="204" t="s">
        <v>2856</v>
      </c>
      <c r="E198" s="204" t="s">
        <v>3071</v>
      </c>
      <c r="F198" s="206">
        <v>0</v>
      </c>
      <c r="G198" s="213" t="s">
        <v>6425</v>
      </c>
    </row>
    <row r="199" spans="1:7" x14ac:dyDescent="0.25">
      <c r="A199" s="212">
        <v>21446</v>
      </c>
      <c r="B199" s="268" t="s">
        <v>1322</v>
      </c>
      <c r="C199" s="205" t="s">
        <v>4293</v>
      </c>
      <c r="D199" s="205" t="s">
        <v>2897</v>
      </c>
      <c r="E199" s="205" t="s">
        <v>4294</v>
      </c>
      <c r="F199" s="209">
        <v>0</v>
      </c>
      <c r="G199" s="213" t="s">
        <v>6328</v>
      </c>
    </row>
    <row r="200" spans="1:7" x14ac:dyDescent="0.25">
      <c r="A200" s="212">
        <v>21446</v>
      </c>
      <c r="B200" s="268" t="s">
        <v>1322</v>
      </c>
      <c r="C200" s="205" t="s">
        <v>4295</v>
      </c>
      <c r="D200" s="205" t="s">
        <v>2897</v>
      </c>
      <c r="E200" s="205" t="s">
        <v>4296</v>
      </c>
      <c r="F200" s="209">
        <v>0</v>
      </c>
      <c r="G200" s="213" t="s">
        <v>6328</v>
      </c>
    </row>
    <row r="201" spans="1:7" x14ac:dyDescent="0.25">
      <c r="A201" s="219">
        <v>22303</v>
      </c>
      <c r="B201" s="268" t="s">
        <v>1508</v>
      </c>
      <c r="C201" s="205" t="s">
        <v>3764</v>
      </c>
      <c r="D201" s="205" t="s">
        <v>2827</v>
      </c>
      <c r="E201" s="205" t="s">
        <v>3765</v>
      </c>
      <c r="F201" s="206">
        <v>0</v>
      </c>
      <c r="G201" s="217" t="s">
        <v>6426</v>
      </c>
    </row>
    <row r="202" spans="1:7" x14ac:dyDescent="0.25">
      <c r="A202" s="219">
        <v>23336</v>
      </c>
      <c r="B202" s="268" t="s">
        <v>1817</v>
      </c>
      <c r="C202" s="205" t="s">
        <v>3983</v>
      </c>
      <c r="D202" s="205" t="s">
        <v>2789</v>
      </c>
      <c r="E202" s="205" t="s">
        <v>3984</v>
      </c>
      <c r="F202" s="208">
        <v>0</v>
      </c>
      <c r="G202" s="217" t="s">
        <v>6427</v>
      </c>
    </row>
    <row r="203" spans="1:7" x14ac:dyDescent="0.25">
      <c r="A203" s="212">
        <v>26562</v>
      </c>
      <c r="B203" s="268" t="s">
        <v>6428</v>
      </c>
      <c r="C203" s="205" t="s">
        <v>4428</v>
      </c>
      <c r="D203" s="205" t="s">
        <v>3157</v>
      </c>
      <c r="E203" s="205" t="s">
        <v>4429</v>
      </c>
      <c r="F203" s="209">
        <v>0</v>
      </c>
      <c r="G203" s="213" t="s">
        <v>6219</v>
      </c>
    </row>
    <row r="204" spans="1:7" x14ac:dyDescent="0.25">
      <c r="A204" s="212">
        <v>465</v>
      </c>
      <c r="B204" s="268" t="s">
        <v>182</v>
      </c>
      <c r="C204" s="205" t="s">
        <v>2922</v>
      </c>
      <c r="D204" s="204" t="s">
        <v>2923</v>
      </c>
      <c r="E204" s="204" t="s">
        <v>2923</v>
      </c>
      <c r="F204" s="206">
        <v>150.63999999999999</v>
      </c>
      <c r="G204" s="213" t="s">
        <v>6429</v>
      </c>
    </row>
    <row r="205" spans="1:7" x14ac:dyDescent="0.25">
      <c r="A205" s="212">
        <v>639</v>
      </c>
      <c r="B205" s="268" t="s">
        <v>199</v>
      </c>
      <c r="C205" s="205" t="s">
        <v>2948</v>
      </c>
      <c r="D205" s="204" t="s">
        <v>2927</v>
      </c>
      <c r="E205" s="204" t="s">
        <v>2949</v>
      </c>
      <c r="F205" s="206">
        <v>111.08</v>
      </c>
      <c r="G205" s="217" t="s">
        <v>5651</v>
      </c>
    </row>
    <row r="206" spans="1:7" x14ac:dyDescent="0.25">
      <c r="A206" s="218">
        <v>650</v>
      </c>
      <c r="B206" s="268" t="s">
        <v>205</v>
      </c>
      <c r="C206" s="205" t="s">
        <v>2960</v>
      </c>
      <c r="D206" s="205" t="s">
        <v>2775</v>
      </c>
      <c r="E206" s="205" t="s">
        <v>2961</v>
      </c>
      <c r="F206" s="208">
        <v>80.680000000000007</v>
      </c>
      <c r="G206" s="213" t="s">
        <v>6430</v>
      </c>
    </row>
    <row r="207" spans="1:7" x14ac:dyDescent="0.25">
      <c r="A207" s="221">
        <v>1213</v>
      </c>
      <c r="B207" s="268" t="s">
        <v>356</v>
      </c>
      <c r="C207" s="205" t="s">
        <v>3122</v>
      </c>
      <c r="D207" s="205" t="s">
        <v>2827</v>
      </c>
      <c r="E207" s="205" t="s">
        <v>6431</v>
      </c>
      <c r="F207" s="211">
        <v>99.41</v>
      </c>
      <c r="G207" s="213" t="s">
        <v>5980</v>
      </c>
    </row>
    <row r="208" spans="1:7" x14ac:dyDescent="0.25">
      <c r="A208" s="221">
        <v>1213</v>
      </c>
      <c r="B208" s="268" t="s">
        <v>356</v>
      </c>
      <c r="C208" s="205" t="s">
        <v>3122</v>
      </c>
      <c r="D208" s="205" t="s">
        <v>2827</v>
      </c>
      <c r="E208" s="205" t="s">
        <v>6431</v>
      </c>
      <c r="F208" s="208">
        <v>77.209999999999994</v>
      </c>
      <c r="G208" s="224" t="s">
        <v>5981</v>
      </c>
    </row>
    <row r="209" spans="1:7" x14ac:dyDescent="0.25">
      <c r="A209" s="212">
        <v>3233</v>
      </c>
      <c r="B209" s="268" t="s">
        <v>5073</v>
      </c>
      <c r="C209" s="205" t="s">
        <v>5080</v>
      </c>
      <c r="D209" s="204" t="s">
        <v>3572</v>
      </c>
      <c r="E209" s="204" t="s">
        <v>3487</v>
      </c>
      <c r="F209" s="206">
        <v>64.61</v>
      </c>
      <c r="G209" s="213" t="s">
        <v>6432</v>
      </c>
    </row>
    <row r="210" spans="1:7" x14ac:dyDescent="0.25">
      <c r="A210" s="212">
        <v>3233</v>
      </c>
      <c r="B210" s="268" t="s">
        <v>5073</v>
      </c>
      <c r="C210" s="205" t="s">
        <v>5078</v>
      </c>
      <c r="D210" s="204" t="s">
        <v>3572</v>
      </c>
      <c r="E210" s="204" t="s">
        <v>5079</v>
      </c>
      <c r="F210" s="206">
        <v>31.6</v>
      </c>
      <c r="G210" s="213" t="s">
        <v>6433</v>
      </c>
    </row>
    <row r="211" spans="1:7" x14ac:dyDescent="0.25">
      <c r="A211" s="212">
        <v>3233</v>
      </c>
      <c r="B211" s="268" t="s">
        <v>5073</v>
      </c>
      <c r="C211" s="205" t="s">
        <v>4377</v>
      </c>
      <c r="D211" s="204" t="s">
        <v>3572</v>
      </c>
      <c r="E211" s="204" t="s">
        <v>4378</v>
      </c>
      <c r="F211" s="206">
        <v>32.799999999999997</v>
      </c>
      <c r="G211" s="213" t="s">
        <v>6434</v>
      </c>
    </row>
    <row r="212" spans="1:7" x14ac:dyDescent="0.25">
      <c r="A212" s="212">
        <v>3233</v>
      </c>
      <c r="B212" s="268" t="s">
        <v>5073</v>
      </c>
      <c r="C212" s="205" t="s">
        <v>5074</v>
      </c>
      <c r="D212" s="204" t="s">
        <v>3572</v>
      </c>
      <c r="E212" s="204" t="s">
        <v>5075</v>
      </c>
      <c r="F212" s="206">
        <v>16.3</v>
      </c>
      <c r="G212" s="213" t="s">
        <v>6435</v>
      </c>
    </row>
    <row r="213" spans="1:7" x14ac:dyDescent="0.25">
      <c r="A213" s="212">
        <v>3233</v>
      </c>
      <c r="B213" s="268" t="s">
        <v>5073</v>
      </c>
      <c r="C213" s="205" t="s">
        <v>4642</v>
      </c>
      <c r="D213" s="204" t="s">
        <v>3572</v>
      </c>
      <c r="E213" s="204" t="s">
        <v>4643</v>
      </c>
      <c r="F213" s="206">
        <v>10.3</v>
      </c>
      <c r="G213" s="217" t="s">
        <v>6436</v>
      </c>
    </row>
    <row r="214" spans="1:7" x14ac:dyDescent="0.25">
      <c r="A214" s="212">
        <v>3233</v>
      </c>
      <c r="B214" s="268" t="s">
        <v>5073</v>
      </c>
      <c r="C214" s="205" t="s">
        <v>4603</v>
      </c>
      <c r="D214" s="204" t="s">
        <v>3572</v>
      </c>
      <c r="E214" s="204" t="s">
        <v>4604</v>
      </c>
      <c r="F214" s="206">
        <v>1.85</v>
      </c>
      <c r="G214" s="217" t="s">
        <v>6437</v>
      </c>
    </row>
    <row r="215" spans="1:7" x14ac:dyDescent="0.25">
      <c r="A215" s="212">
        <v>3233</v>
      </c>
      <c r="B215" s="268" t="s">
        <v>5073</v>
      </c>
      <c r="C215" s="205" t="s">
        <v>5076</v>
      </c>
      <c r="D215" s="204" t="s">
        <v>3572</v>
      </c>
      <c r="E215" s="204" t="s">
        <v>5077</v>
      </c>
      <c r="F215" s="206">
        <v>2.87</v>
      </c>
      <c r="G215" s="213" t="s">
        <v>6438</v>
      </c>
    </row>
    <row r="216" spans="1:7" x14ac:dyDescent="0.25">
      <c r="A216" s="221">
        <v>20386</v>
      </c>
      <c r="B216" s="268" t="s">
        <v>5656</v>
      </c>
      <c r="C216" s="205" t="s">
        <v>3555</v>
      </c>
      <c r="D216" s="205" t="s">
        <v>2927</v>
      </c>
      <c r="E216" s="205" t="s">
        <v>3556</v>
      </c>
      <c r="F216" s="208">
        <v>67</v>
      </c>
      <c r="G216" s="213" t="s">
        <v>5657</v>
      </c>
    </row>
    <row r="217" spans="1:7" x14ac:dyDescent="0.25">
      <c r="A217" s="221">
        <v>20530</v>
      </c>
      <c r="B217" s="268" t="s">
        <v>1067</v>
      </c>
      <c r="C217" s="205" t="s">
        <v>4424</v>
      </c>
      <c r="D217" s="205" t="s">
        <v>2897</v>
      </c>
      <c r="E217" s="205" t="s">
        <v>4425</v>
      </c>
      <c r="F217" s="208">
        <v>1.41</v>
      </c>
      <c r="G217" s="213" t="s">
        <v>6156</v>
      </c>
    </row>
    <row r="218" spans="1:7" ht="15.75" thickBot="1" x14ac:dyDescent="0.3">
      <c r="A218" s="225">
        <v>23104</v>
      </c>
      <c r="B218" s="269" t="s">
        <v>1748</v>
      </c>
      <c r="C218" s="226" t="s">
        <v>4546</v>
      </c>
      <c r="D218" s="226" t="s">
        <v>3237</v>
      </c>
      <c r="E218" s="226" t="s">
        <v>4547</v>
      </c>
      <c r="F218" s="227">
        <v>88</v>
      </c>
      <c r="G218" s="228" t="s">
        <v>6138</v>
      </c>
    </row>
  </sheetData>
  <autoFilter ref="A8:G218"/>
  <mergeCells count="2">
    <mergeCell ref="C1:G5"/>
    <mergeCell ref="A6:G6"/>
  </mergeCells>
  <pageMargins left="0.7" right="0.7" top="0.75" bottom="0.75" header="0.51180555555555496" footer="0.51180555555555496"/>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9"/>
  <sheetViews>
    <sheetView zoomScale="77" zoomScaleNormal="77" workbookViewId="0">
      <selection activeCell="A7" sqref="A7"/>
    </sheetView>
  </sheetViews>
  <sheetFormatPr baseColWidth="10" defaultColWidth="10.5703125" defaultRowHeight="15" x14ac:dyDescent="0.25"/>
  <cols>
    <col min="1" max="1" width="88.5703125" style="190" bestFit="1" customWidth="1"/>
    <col min="2" max="2" width="16.28515625" style="189" customWidth="1"/>
    <col min="3" max="3" width="13.28515625" style="189" customWidth="1"/>
    <col min="4" max="4" width="16.7109375" style="189" customWidth="1"/>
    <col min="5" max="5" width="26" style="189" bestFit="1" customWidth="1"/>
    <col min="6" max="6" width="15.42578125" style="189" bestFit="1" customWidth="1"/>
    <col min="7" max="7" width="20.28515625" style="189" customWidth="1"/>
    <col min="8" max="8" width="24.5703125" style="189" customWidth="1"/>
    <col min="9" max="9" width="104.42578125" style="190" customWidth="1"/>
    <col min="10" max="10" width="42.5703125" style="189" customWidth="1"/>
    <col min="11" max="16384" width="10.5703125" style="189"/>
  </cols>
  <sheetData>
    <row r="1" spans="1:9" ht="30.75" customHeight="1" x14ac:dyDescent="0.25">
      <c r="A1" s="257"/>
      <c r="B1" s="30"/>
      <c r="C1" s="303" t="s">
        <v>7084</v>
      </c>
      <c r="D1" s="342"/>
      <c r="E1" s="342"/>
      <c r="F1" s="342"/>
      <c r="G1" s="342"/>
      <c r="H1" s="342"/>
      <c r="I1" s="343"/>
    </row>
    <row r="2" spans="1:9" ht="23.25" customHeight="1" x14ac:dyDescent="0.35">
      <c r="A2" s="31"/>
      <c r="B2" s="27"/>
      <c r="C2" s="344"/>
      <c r="D2" s="344"/>
      <c r="E2" s="344"/>
      <c r="F2" s="344"/>
      <c r="G2" s="344"/>
      <c r="H2" s="344"/>
      <c r="I2" s="345"/>
    </row>
    <row r="3" spans="1:9" ht="23.25" customHeight="1" x14ac:dyDescent="0.35">
      <c r="A3" s="31"/>
      <c r="B3" s="27"/>
      <c r="C3" s="344"/>
      <c r="D3" s="344"/>
      <c r="E3" s="344"/>
      <c r="F3" s="344"/>
      <c r="G3" s="344"/>
      <c r="H3" s="344"/>
      <c r="I3" s="345"/>
    </row>
    <row r="4" spans="1:9" ht="17.25" customHeight="1" x14ac:dyDescent="0.35">
      <c r="A4" s="31"/>
      <c r="B4" s="27"/>
      <c r="C4" s="344"/>
      <c r="D4" s="344"/>
      <c r="E4" s="344"/>
      <c r="F4" s="344"/>
      <c r="G4" s="344"/>
      <c r="H4" s="344"/>
      <c r="I4" s="345"/>
    </row>
    <row r="5" spans="1:9" ht="15" customHeight="1" x14ac:dyDescent="0.4">
      <c r="A5" s="260"/>
      <c r="B5" s="33"/>
      <c r="C5" s="187"/>
      <c r="D5" s="187"/>
      <c r="E5" s="187"/>
      <c r="F5" s="187"/>
      <c r="G5" s="187"/>
      <c r="H5" s="187"/>
      <c r="I5" s="183"/>
    </row>
    <row r="6" spans="1:9" ht="24" customHeight="1" thickBot="1" x14ac:dyDescent="0.4">
      <c r="A6" s="346" t="s">
        <v>7110</v>
      </c>
      <c r="B6" s="346"/>
      <c r="C6" s="346"/>
      <c r="D6" s="346"/>
      <c r="E6" s="346"/>
      <c r="F6" s="346"/>
      <c r="G6" s="346"/>
      <c r="H6" s="346"/>
      <c r="I6" s="347"/>
    </row>
    <row r="7" spans="1:9" ht="24" customHeight="1" thickBot="1" x14ac:dyDescent="0.4">
      <c r="A7" s="184"/>
      <c r="B7" s="182"/>
      <c r="C7" s="182"/>
      <c r="D7" s="182"/>
      <c r="E7" s="182"/>
      <c r="F7" s="182"/>
      <c r="G7" s="182"/>
      <c r="H7" s="182"/>
      <c r="I7" s="35"/>
    </row>
    <row r="8" spans="1:9" ht="15.75" thickBot="1" x14ac:dyDescent="0.3">
      <c r="A8" s="74" t="s">
        <v>6342</v>
      </c>
      <c r="B8" s="188" t="s">
        <v>6440</v>
      </c>
      <c r="C8" s="188" t="s">
        <v>2768</v>
      </c>
      <c r="D8" s="188" t="s">
        <v>6439</v>
      </c>
      <c r="E8" s="188" t="s">
        <v>6441</v>
      </c>
      <c r="F8" s="188" t="s">
        <v>6442</v>
      </c>
      <c r="G8" s="188" t="s">
        <v>6443</v>
      </c>
      <c r="H8" s="188" t="s">
        <v>6444</v>
      </c>
      <c r="I8" s="76" t="s">
        <v>6445</v>
      </c>
    </row>
    <row r="9" spans="1:9" x14ac:dyDescent="0.25">
      <c r="A9" s="262" t="s">
        <v>270</v>
      </c>
      <c r="B9" s="230" t="s">
        <v>3041</v>
      </c>
      <c r="C9" s="229" t="s">
        <v>2789</v>
      </c>
      <c r="D9" s="229" t="s">
        <v>3042</v>
      </c>
      <c r="E9" s="229" t="s">
        <v>6446</v>
      </c>
      <c r="F9" s="231" t="s">
        <v>6447</v>
      </c>
      <c r="G9" s="229" t="s">
        <v>5400</v>
      </c>
      <c r="H9" s="232" t="s">
        <v>6448</v>
      </c>
      <c r="I9" s="246" t="s">
        <v>6449</v>
      </c>
    </row>
    <row r="10" spans="1:9" x14ac:dyDescent="0.25">
      <c r="A10" s="262" t="s">
        <v>270</v>
      </c>
      <c r="B10" s="230" t="s">
        <v>3041</v>
      </c>
      <c r="C10" s="229" t="s">
        <v>2789</v>
      </c>
      <c r="D10" s="229" t="s">
        <v>3042</v>
      </c>
      <c r="E10" s="229" t="s">
        <v>6446</v>
      </c>
      <c r="F10" s="231" t="s">
        <v>6447</v>
      </c>
      <c r="G10" s="229" t="s">
        <v>5401</v>
      </c>
      <c r="H10" s="232" t="s">
        <v>6448</v>
      </c>
      <c r="I10" s="246" t="s">
        <v>6450</v>
      </c>
    </row>
    <row r="11" spans="1:9" ht="24" x14ac:dyDescent="0.25">
      <c r="A11" s="262" t="s">
        <v>1472</v>
      </c>
      <c r="B11" s="230" t="s">
        <v>4276</v>
      </c>
      <c r="C11" s="229" t="s">
        <v>2789</v>
      </c>
      <c r="D11" s="229" t="s">
        <v>4277</v>
      </c>
      <c r="E11" s="229" t="s">
        <v>6451</v>
      </c>
      <c r="F11" s="232" t="s">
        <v>6447</v>
      </c>
      <c r="G11" s="229" t="s">
        <v>6452</v>
      </c>
      <c r="H11" s="232" t="s">
        <v>6453</v>
      </c>
      <c r="I11" s="246" t="s">
        <v>6454</v>
      </c>
    </row>
    <row r="12" spans="1:9" ht="24" x14ac:dyDescent="0.25">
      <c r="A12" s="262" t="s">
        <v>5404</v>
      </c>
      <c r="B12" s="230" t="s">
        <v>4786</v>
      </c>
      <c r="C12" s="229" t="s">
        <v>2789</v>
      </c>
      <c r="D12" s="229" t="s">
        <v>4787</v>
      </c>
      <c r="E12" s="229" t="s">
        <v>6451</v>
      </c>
      <c r="F12" s="232" t="s">
        <v>6447</v>
      </c>
      <c r="G12" s="229" t="s">
        <v>5405</v>
      </c>
      <c r="H12" s="232" t="s">
        <v>6448</v>
      </c>
      <c r="I12" s="246" t="s">
        <v>6455</v>
      </c>
    </row>
    <row r="13" spans="1:9" x14ac:dyDescent="0.25">
      <c r="A13" s="262" t="s">
        <v>2436</v>
      </c>
      <c r="B13" s="230" t="s">
        <v>4181</v>
      </c>
      <c r="C13" s="229" t="s">
        <v>2789</v>
      </c>
      <c r="D13" s="229" t="s">
        <v>4182</v>
      </c>
      <c r="E13" s="229" t="s">
        <v>6451</v>
      </c>
      <c r="F13" s="232" t="s">
        <v>6447</v>
      </c>
      <c r="G13" s="229" t="s">
        <v>5406</v>
      </c>
      <c r="H13" s="232" t="s">
        <v>6448</v>
      </c>
      <c r="I13" s="246" t="s">
        <v>6456</v>
      </c>
    </row>
    <row r="14" spans="1:9" ht="24" x14ac:dyDescent="0.25">
      <c r="A14" s="262" t="s">
        <v>5407</v>
      </c>
      <c r="B14" s="230" t="s">
        <v>3500</v>
      </c>
      <c r="C14" s="229" t="s">
        <v>2789</v>
      </c>
      <c r="D14" s="229" t="s">
        <v>3501</v>
      </c>
      <c r="E14" s="229" t="s">
        <v>6446</v>
      </c>
      <c r="F14" s="232" t="s">
        <v>5320</v>
      </c>
      <c r="G14" s="229" t="s">
        <v>5408</v>
      </c>
      <c r="H14" s="232" t="s">
        <v>6448</v>
      </c>
      <c r="I14" s="246" t="s">
        <v>6457</v>
      </c>
    </row>
    <row r="15" spans="1:9" x14ac:dyDescent="0.25">
      <c r="A15" s="262" t="s">
        <v>5407</v>
      </c>
      <c r="B15" s="230" t="s">
        <v>3500</v>
      </c>
      <c r="C15" s="229" t="s">
        <v>2789</v>
      </c>
      <c r="D15" s="229" t="s">
        <v>3501</v>
      </c>
      <c r="E15" s="229" t="s">
        <v>6446</v>
      </c>
      <c r="F15" s="232" t="s">
        <v>5320</v>
      </c>
      <c r="G15" s="229" t="s">
        <v>6458</v>
      </c>
      <c r="H15" s="232" t="s">
        <v>6448</v>
      </c>
      <c r="I15" s="246" t="s">
        <v>6459</v>
      </c>
    </row>
    <row r="16" spans="1:9" ht="24" x14ac:dyDescent="0.25">
      <c r="A16" s="262" t="s">
        <v>5410</v>
      </c>
      <c r="B16" s="230" t="s">
        <v>3915</v>
      </c>
      <c r="C16" s="229" t="s">
        <v>2789</v>
      </c>
      <c r="D16" s="229" t="s">
        <v>3916</v>
      </c>
      <c r="E16" s="229" t="s">
        <v>6446</v>
      </c>
      <c r="F16" s="232" t="s">
        <v>6447</v>
      </c>
      <c r="G16" s="229" t="s">
        <v>5411</v>
      </c>
      <c r="H16" s="232" t="s">
        <v>6453</v>
      </c>
      <c r="I16" s="247" t="s">
        <v>6460</v>
      </c>
    </row>
    <row r="17" spans="1:9" x14ac:dyDescent="0.25">
      <c r="A17" s="262" t="s">
        <v>5404</v>
      </c>
      <c r="B17" s="230" t="s">
        <v>4788</v>
      </c>
      <c r="C17" s="229" t="s">
        <v>2789</v>
      </c>
      <c r="D17" s="229" t="s">
        <v>4789</v>
      </c>
      <c r="E17" s="229" t="s">
        <v>6451</v>
      </c>
      <c r="F17" s="232" t="s">
        <v>6447</v>
      </c>
      <c r="G17" s="229" t="s">
        <v>6382</v>
      </c>
      <c r="H17" s="232" t="s">
        <v>6448</v>
      </c>
      <c r="I17" s="246" t="s">
        <v>6461</v>
      </c>
    </row>
    <row r="18" spans="1:9" ht="84" x14ac:dyDescent="0.25">
      <c r="A18" s="262" t="s">
        <v>5015</v>
      </c>
      <c r="B18" s="230" t="s">
        <v>4330</v>
      </c>
      <c r="C18" s="229" t="s">
        <v>2789</v>
      </c>
      <c r="D18" s="229" t="s">
        <v>4331</v>
      </c>
      <c r="E18" s="229" t="s">
        <v>6451</v>
      </c>
      <c r="F18" s="232" t="s">
        <v>6447</v>
      </c>
      <c r="G18" s="229" t="s">
        <v>5413</v>
      </c>
      <c r="H18" s="232" t="s">
        <v>6448</v>
      </c>
      <c r="I18" s="246" t="s">
        <v>6462</v>
      </c>
    </row>
    <row r="19" spans="1:9" ht="24" x14ac:dyDescent="0.25">
      <c r="A19" s="262" t="s">
        <v>5414</v>
      </c>
      <c r="B19" s="230" t="s">
        <v>4087</v>
      </c>
      <c r="C19" s="229" t="s">
        <v>2789</v>
      </c>
      <c r="D19" s="229" t="s">
        <v>4088</v>
      </c>
      <c r="E19" s="229" t="s">
        <v>6446</v>
      </c>
      <c r="F19" s="232" t="s">
        <v>5320</v>
      </c>
      <c r="G19" s="229" t="s">
        <v>5415</v>
      </c>
      <c r="H19" s="232" t="s">
        <v>6448</v>
      </c>
      <c r="I19" s="246" t="s">
        <v>6463</v>
      </c>
    </row>
    <row r="20" spans="1:9" ht="108" x14ac:dyDescent="0.25">
      <c r="A20" s="262" t="s">
        <v>5416</v>
      </c>
      <c r="B20" s="230" t="s">
        <v>3930</v>
      </c>
      <c r="C20" s="229" t="s">
        <v>2789</v>
      </c>
      <c r="D20" s="229" t="s">
        <v>2898</v>
      </c>
      <c r="E20" s="229" t="s">
        <v>6446</v>
      </c>
      <c r="F20" s="232" t="s">
        <v>6447</v>
      </c>
      <c r="G20" s="229" t="s">
        <v>5417</v>
      </c>
      <c r="H20" s="232" t="s">
        <v>6448</v>
      </c>
      <c r="I20" s="246" t="s">
        <v>6464</v>
      </c>
    </row>
    <row r="21" spans="1:9" x14ac:dyDescent="0.25">
      <c r="A21" s="262" t="s">
        <v>5418</v>
      </c>
      <c r="B21" s="230" t="s">
        <v>4816</v>
      </c>
      <c r="C21" s="229" t="s">
        <v>2789</v>
      </c>
      <c r="D21" s="229" t="s">
        <v>4817</v>
      </c>
      <c r="E21" s="229" t="s">
        <v>6446</v>
      </c>
      <c r="F21" s="232" t="s">
        <v>5320</v>
      </c>
      <c r="G21" s="229" t="s">
        <v>6465</v>
      </c>
      <c r="H21" s="232" t="s">
        <v>6453</v>
      </c>
      <c r="I21" s="246" t="s">
        <v>6466</v>
      </c>
    </row>
    <row r="22" spans="1:9" x14ac:dyDescent="0.25">
      <c r="A22" s="262" t="s">
        <v>5420</v>
      </c>
      <c r="B22" s="230" t="s">
        <v>4137</v>
      </c>
      <c r="C22" s="229" t="s">
        <v>2789</v>
      </c>
      <c r="D22" s="229" t="s">
        <v>4138</v>
      </c>
      <c r="E22" s="229" t="s">
        <v>6446</v>
      </c>
      <c r="F22" s="232" t="s">
        <v>6447</v>
      </c>
      <c r="G22" s="229" t="s">
        <v>5421</v>
      </c>
      <c r="H22" s="232" t="s">
        <v>6448</v>
      </c>
      <c r="I22" s="246" t="s">
        <v>6467</v>
      </c>
    </row>
    <row r="23" spans="1:9" x14ac:dyDescent="0.25">
      <c r="A23" s="262" t="s">
        <v>5420</v>
      </c>
      <c r="B23" s="230" t="s">
        <v>4137</v>
      </c>
      <c r="C23" s="229" t="s">
        <v>2789</v>
      </c>
      <c r="D23" s="229" t="s">
        <v>4138</v>
      </c>
      <c r="E23" s="229" t="s">
        <v>6446</v>
      </c>
      <c r="F23" s="232" t="s">
        <v>6447</v>
      </c>
      <c r="G23" s="229" t="s">
        <v>5422</v>
      </c>
      <c r="H23" s="232" t="s">
        <v>6448</v>
      </c>
      <c r="I23" s="246" t="s">
        <v>6468</v>
      </c>
    </row>
    <row r="24" spans="1:9" ht="24" x14ac:dyDescent="0.25">
      <c r="A24" s="262" t="s">
        <v>5420</v>
      </c>
      <c r="B24" s="230" t="s">
        <v>4137</v>
      </c>
      <c r="C24" s="229" t="s">
        <v>2789</v>
      </c>
      <c r="D24" s="229" t="s">
        <v>4138</v>
      </c>
      <c r="E24" s="229" t="s">
        <v>6446</v>
      </c>
      <c r="F24" s="232" t="s">
        <v>6447</v>
      </c>
      <c r="G24" s="229" t="s">
        <v>5408</v>
      </c>
      <c r="H24" s="232" t="s">
        <v>6448</v>
      </c>
      <c r="I24" s="246" t="s">
        <v>6469</v>
      </c>
    </row>
    <row r="25" spans="1:9" ht="36" x14ac:dyDescent="0.25">
      <c r="A25" s="262" t="s">
        <v>5318</v>
      </c>
      <c r="B25" s="230" t="s">
        <v>4393</v>
      </c>
      <c r="C25" s="229" t="s">
        <v>2789</v>
      </c>
      <c r="D25" s="229" t="s">
        <v>4394</v>
      </c>
      <c r="E25" s="229" t="s">
        <v>6451</v>
      </c>
      <c r="F25" s="232" t="s">
        <v>6447</v>
      </c>
      <c r="G25" s="229" t="s">
        <v>6470</v>
      </c>
      <c r="H25" s="232" t="s">
        <v>6448</v>
      </c>
      <c r="I25" s="246" t="s">
        <v>6471</v>
      </c>
    </row>
    <row r="26" spans="1:9" ht="72" x14ac:dyDescent="0.25">
      <c r="A26" s="262" t="s">
        <v>608</v>
      </c>
      <c r="B26" s="230" t="s">
        <v>3287</v>
      </c>
      <c r="C26" s="229" t="s">
        <v>2789</v>
      </c>
      <c r="D26" s="229" t="s">
        <v>3288</v>
      </c>
      <c r="E26" s="229" t="s">
        <v>6446</v>
      </c>
      <c r="F26" s="232" t="s">
        <v>5320</v>
      </c>
      <c r="G26" s="229" t="s">
        <v>5424</v>
      </c>
      <c r="H26" s="232" t="s">
        <v>6453</v>
      </c>
      <c r="I26" s="246" t="s">
        <v>6472</v>
      </c>
    </row>
    <row r="27" spans="1:9" ht="72" x14ac:dyDescent="0.25">
      <c r="A27" s="262" t="s">
        <v>608</v>
      </c>
      <c r="B27" s="230" t="s">
        <v>3287</v>
      </c>
      <c r="C27" s="229" t="s">
        <v>2789</v>
      </c>
      <c r="D27" s="229" t="s">
        <v>3288</v>
      </c>
      <c r="E27" s="229" t="s">
        <v>6446</v>
      </c>
      <c r="F27" s="232" t="s">
        <v>5320</v>
      </c>
      <c r="G27" s="229" t="s">
        <v>5425</v>
      </c>
      <c r="H27" s="232" t="s">
        <v>6453</v>
      </c>
      <c r="I27" s="246" t="s">
        <v>6472</v>
      </c>
    </row>
    <row r="28" spans="1:9" ht="24" x14ac:dyDescent="0.25">
      <c r="A28" s="262" t="s">
        <v>5046</v>
      </c>
      <c r="B28" s="230" t="s">
        <v>5047</v>
      </c>
      <c r="C28" s="229" t="s">
        <v>2789</v>
      </c>
      <c r="D28" s="229" t="s">
        <v>3083</v>
      </c>
      <c r="E28" s="229" t="s">
        <v>6446</v>
      </c>
      <c r="F28" s="232" t="s">
        <v>6447</v>
      </c>
      <c r="G28" s="229" t="s">
        <v>6473</v>
      </c>
      <c r="H28" s="232" t="s">
        <v>6448</v>
      </c>
      <c r="I28" s="246" t="s">
        <v>6474</v>
      </c>
    </row>
    <row r="29" spans="1:9" ht="24" x14ac:dyDescent="0.25">
      <c r="A29" s="262" t="s">
        <v>5049</v>
      </c>
      <c r="B29" s="230" t="s">
        <v>3202</v>
      </c>
      <c r="C29" s="229" t="s">
        <v>2789</v>
      </c>
      <c r="D29" s="229" t="s">
        <v>3203</v>
      </c>
      <c r="E29" s="229" t="s">
        <v>6451</v>
      </c>
      <c r="F29" s="232" t="s">
        <v>6447</v>
      </c>
      <c r="G29" s="229" t="s">
        <v>5427</v>
      </c>
      <c r="H29" s="232" t="s">
        <v>6448</v>
      </c>
      <c r="I29" s="246" t="s">
        <v>6475</v>
      </c>
    </row>
    <row r="30" spans="1:9" x14ac:dyDescent="0.25">
      <c r="A30" s="262" t="s">
        <v>5049</v>
      </c>
      <c r="B30" s="230" t="s">
        <v>3202</v>
      </c>
      <c r="C30" s="229" t="s">
        <v>2789</v>
      </c>
      <c r="D30" s="229" t="s">
        <v>3203</v>
      </c>
      <c r="E30" s="229" t="s">
        <v>6451</v>
      </c>
      <c r="F30" s="232" t="s">
        <v>6447</v>
      </c>
      <c r="G30" s="229" t="s">
        <v>5428</v>
      </c>
      <c r="H30" s="232" t="s">
        <v>6448</v>
      </c>
      <c r="I30" s="246" t="s">
        <v>6476</v>
      </c>
    </row>
    <row r="31" spans="1:9" ht="24" x14ac:dyDescent="0.25">
      <c r="A31" s="262" t="s">
        <v>2482</v>
      </c>
      <c r="B31" s="230" t="s">
        <v>4199</v>
      </c>
      <c r="C31" s="229" t="s">
        <v>2789</v>
      </c>
      <c r="D31" s="229" t="s">
        <v>5226</v>
      </c>
      <c r="E31" s="229" t="s">
        <v>6451</v>
      </c>
      <c r="F31" s="232" t="s">
        <v>6447</v>
      </c>
      <c r="G31" s="229" t="s">
        <v>6477</v>
      </c>
      <c r="H31" s="232" t="s">
        <v>6448</v>
      </c>
      <c r="I31" s="246" t="s">
        <v>6478</v>
      </c>
    </row>
    <row r="32" spans="1:9" ht="48" x14ac:dyDescent="0.25">
      <c r="A32" s="262" t="s">
        <v>5430</v>
      </c>
      <c r="B32" s="230" t="s">
        <v>4679</v>
      </c>
      <c r="C32" s="229" t="s">
        <v>2789</v>
      </c>
      <c r="D32" s="229" t="s">
        <v>4680</v>
      </c>
      <c r="E32" s="229" t="s">
        <v>6451</v>
      </c>
      <c r="F32" s="232" t="s">
        <v>6447</v>
      </c>
      <c r="G32" s="229" t="s">
        <v>5431</v>
      </c>
      <c r="H32" s="232" t="s">
        <v>6448</v>
      </c>
      <c r="I32" s="246" t="s">
        <v>6479</v>
      </c>
    </row>
    <row r="33" spans="1:9" x14ac:dyDescent="0.25">
      <c r="A33" s="262" t="s">
        <v>5432</v>
      </c>
      <c r="B33" s="230" t="s">
        <v>2814</v>
      </c>
      <c r="C33" s="229" t="s">
        <v>2789</v>
      </c>
      <c r="D33" s="229" t="s">
        <v>2815</v>
      </c>
      <c r="E33" s="229" t="s">
        <v>6451</v>
      </c>
      <c r="F33" s="232" t="s">
        <v>6447</v>
      </c>
      <c r="G33" s="229" t="s">
        <v>5433</v>
      </c>
      <c r="H33" s="232"/>
      <c r="I33" s="246"/>
    </row>
    <row r="34" spans="1:9" ht="36" x14ac:dyDescent="0.25">
      <c r="A34" s="262" t="s">
        <v>5434</v>
      </c>
      <c r="B34" s="230" t="s">
        <v>3241</v>
      </c>
      <c r="C34" s="229" t="s">
        <v>2789</v>
      </c>
      <c r="D34" s="229" t="s">
        <v>3242</v>
      </c>
      <c r="E34" s="229" t="s">
        <v>6451</v>
      </c>
      <c r="F34" s="232" t="s">
        <v>6447</v>
      </c>
      <c r="G34" s="229" t="s">
        <v>5435</v>
      </c>
      <c r="H34" s="232" t="s">
        <v>6448</v>
      </c>
      <c r="I34" s="246" t="s">
        <v>6480</v>
      </c>
    </row>
    <row r="35" spans="1:9" ht="24" x14ac:dyDescent="0.25">
      <c r="A35" s="262" t="s">
        <v>5436</v>
      </c>
      <c r="B35" s="230" t="s">
        <v>4472</v>
      </c>
      <c r="C35" s="229" t="s">
        <v>2789</v>
      </c>
      <c r="D35" s="229" t="s">
        <v>4473</v>
      </c>
      <c r="E35" s="229" t="s">
        <v>6446</v>
      </c>
      <c r="F35" s="232" t="s">
        <v>6447</v>
      </c>
      <c r="G35" s="229" t="s">
        <v>5437</v>
      </c>
      <c r="H35" s="232" t="s">
        <v>6448</v>
      </c>
      <c r="I35" s="246" t="s">
        <v>6481</v>
      </c>
    </row>
    <row r="36" spans="1:9" ht="96" x14ac:dyDescent="0.25">
      <c r="A36" s="262" t="s">
        <v>5438</v>
      </c>
      <c r="B36" s="230" t="s">
        <v>4354</v>
      </c>
      <c r="C36" s="229" t="s">
        <v>2789</v>
      </c>
      <c r="D36" s="229" t="s">
        <v>4355</v>
      </c>
      <c r="E36" s="229" t="s">
        <v>6451</v>
      </c>
      <c r="F36" s="232" t="s">
        <v>6447</v>
      </c>
      <c r="G36" s="229" t="s">
        <v>5439</v>
      </c>
      <c r="H36" s="232" t="s">
        <v>6448</v>
      </c>
      <c r="I36" s="246" t="s">
        <v>6482</v>
      </c>
    </row>
    <row r="37" spans="1:9" x14ac:dyDescent="0.25">
      <c r="A37" s="262" t="s">
        <v>5440</v>
      </c>
      <c r="B37" s="230" t="s">
        <v>3025</v>
      </c>
      <c r="C37" s="229" t="s">
        <v>2789</v>
      </c>
      <c r="D37" s="229" t="s">
        <v>3026</v>
      </c>
      <c r="E37" s="229" t="s">
        <v>6451</v>
      </c>
      <c r="F37" s="232" t="s">
        <v>6447</v>
      </c>
      <c r="G37" s="229" t="s">
        <v>6483</v>
      </c>
      <c r="H37" s="232" t="s">
        <v>6448</v>
      </c>
      <c r="I37" s="246" t="s">
        <v>6484</v>
      </c>
    </row>
    <row r="38" spans="1:9" ht="48" x14ac:dyDescent="0.25">
      <c r="A38" s="262" t="s">
        <v>5059</v>
      </c>
      <c r="B38" s="230" t="s">
        <v>3254</v>
      </c>
      <c r="C38" s="229" t="s">
        <v>2789</v>
      </c>
      <c r="D38" s="229" t="s">
        <v>2865</v>
      </c>
      <c r="E38" s="229" t="s">
        <v>6451</v>
      </c>
      <c r="F38" s="232" t="s">
        <v>6447</v>
      </c>
      <c r="G38" s="229" t="s">
        <v>2865</v>
      </c>
      <c r="H38" s="232" t="s">
        <v>6448</v>
      </c>
      <c r="I38" s="246" t="s">
        <v>6485</v>
      </c>
    </row>
    <row r="39" spans="1:9" ht="24" x14ac:dyDescent="0.25">
      <c r="A39" s="262" t="s">
        <v>5442</v>
      </c>
      <c r="B39" s="233" t="s">
        <v>2980</v>
      </c>
      <c r="C39" s="229" t="s">
        <v>2789</v>
      </c>
      <c r="D39" s="229" t="s">
        <v>2981</v>
      </c>
      <c r="E39" s="234" t="s">
        <v>6451</v>
      </c>
      <c r="F39" s="232" t="s">
        <v>6447</v>
      </c>
      <c r="G39" s="229" t="s">
        <v>3014</v>
      </c>
      <c r="H39" s="232" t="s">
        <v>6448</v>
      </c>
      <c r="I39" s="246" t="s">
        <v>6486</v>
      </c>
    </row>
    <row r="40" spans="1:9" ht="24" x14ac:dyDescent="0.25">
      <c r="A40" s="262" t="s">
        <v>5443</v>
      </c>
      <c r="B40" s="230" t="s">
        <v>3110</v>
      </c>
      <c r="C40" s="229" t="s">
        <v>2789</v>
      </c>
      <c r="D40" s="229" t="s">
        <v>3111</v>
      </c>
      <c r="E40" s="229" t="s">
        <v>6451</v>
      </c>
      <c r="F40" s="232" t="s">
        <v>6447</v>
      </c>
      <c r="G40" s="229" t="s">
        <v>6487</v>
      </c>
      <c r="H40" s="232" t="s">
        <v>6448</v>
      </c>
      <c r="I40" s="246" t="s">
        <v>6488</v>
      </c>
    </row>
    <row r="41" spans="1:9" ht="36" x14ac:dyDescent="0.25">
      <c r="A41" s="262" t="s">
        <v>5015</v>
      </c>
      <c r="B41" s="230" t="s">
        <v>4420</v>
      </c>
      <c r="C41" s="229" t="s">
        <v>2789</v>
      </c>
      <c r="D41" s="229" t="s">
        <v>4421</v>
      </c>
      <c r="E41" s="229" t="s">
        <v>6451</v>
      </c>
      <c r="F41" s="232" t="s">
        <v>6447</v>
      </c>
      <c r="G41" s="229" t="s">
        <v>5446</v>
      </c>
      <c r="H41" s="232" t="s">
        <v>6448</v>
      </c>
      <c r="I41" s="246" t="s">
        <v>6489</v>
      </c>
    </row>
    <row r="42" spans="1:9" ht="24" x14ac:dyDescent="0.25">
      <c r="A42" s="262" t="s">
        <v>5318</v>
      </c>
      <c r="B42" s="230" t="s">
        <v>4270</v>
      </c>
      <c r="C42" s="229" t="s">
        <v>2789</v>
      </c>
      <c r="D42" s="229" t="s">
        <v>4271</v>
      </c>
      <c r="E42" s="229" t="s">
        <v>6451</v>
      </c>
      <c r="F42" s="232" t="s">
        <v>6447</v>
      </c>
      <c r="G42" s="229" t="s">
        <v>6490</v>
      </c>
      <c r="H42" s="232" t="s">
        <v>6448</v>
      </c>
      <c r="I42" s="246" t="s">
        <v>6491</v>
      </c>
    </row>
    <row r="43" spans="1:9" x14ac:dyDescent="0.25">
      <c r="A43" s="262" t="s">
        <v>5448</v>
      </c>
      <c r="B43" s="230" t="s">
        <v>3980</v>
      </c>
      <c r="C43" s="229" t="s">
        <v>2789</v>
      </c>
      <c r="D43" s="229" t="s">
        <v>3302</v>
      </c>
      <c r="E43" s="229" t="s">
        <v>6451</v>
      </c>
      <c r="F43" s="232" t="s">
        <v>6447</v>
      </c>
      <c r="G43" s="229" t="s">
        <v>6492</v>
      </c>
      <c r="H43" s="232" t="s">
        <v>6448</v>
      </c>
      <c r="I43" s="246" t="s">
        <v>6493</v>
      </c>
    </row>
    <row r="44" spans="1:9" x14ac:dyDescent="0.25">
      <c r="A44" s="262" t="s">
        <v>5448</v>
      </c>
      <c r="B44" s="230" t="s">
        <v>3980</v>
      </c>
      <c r="C44" s="229" t="s">
        <v>2789</v>
      </c>
      <c r="D44" s="229" t="s">
        <v>3302</v>
      </c>
      <c r="E44" s="229" t="s">
        <v>6451</v>
      </c>
      <c r="F44" s="232" t="s">
        <v>6494</v>
      </c>
      <c r="G44" s="229" t="s">
        <v>6495</v>
      </c>
      <c r="H44" s="232" t="s">
        <v>6448</v>
      </c>
      <c r="I44" s="246" t="s">
        <v>6496</v>
      </c>
    </row>
    <row r="45" spans="1:9" x14ac:dyDescent="0.25">
      <c r="A45" s="262" t="s">
        <v>5448</v>
      </c>
      <c r="B45" s="230" t="s">
        <v>3980</v>
      </c>
      <c r="C45" s="229" t="s">
        <v>2789</v>
      </c>
      <c r="D45" s="229" t="s">
        <v>3302</v>
      </c>
      <c r="E45" s="229" t="s">
        <v>6451</v>
      </c>
      <c r="F45" s="232" t="s">
        <v>6494</v>
      </c>
      <c r="G45" s="229" t="s">
        <v>6497</v>
      </c>
      <c r="H45" s="232" t="s">
        <v>6448</v>
      </c>
      <c r="I45" s="246" t="s">
        <v>6496</v>
      </c>
    </row>
    <row r="46" spans="1:9" x14ac:dyDescent="0.25">
      <c r="A46" s="262" t="s">
        <v>5051</v>
      </c>
      <c r="B46" s="230" t="s">
        <v>3208</v>
      </c>
      <c r="C46" s="229" t="s">
        <v>2789</v>
      </c>
      <c r="D46" s="229" t="s">
        <v>3209</v>
      </c>
      <c r="E46" s="229" t="s">
        <v>6451</v>
      </c>
      <c r="F46" s="232" t="s">
        <v>6447</v>
      </c>
      <c r="G46" s="235" t="s">
        <v>5452</v>
      </c>
      <c r="H46" s="232" t="s">
        <v>6448</v>
      </c>
      <c r="I46" s="246" t="s">
        <v>6498</v>
      </c>
    </row>
    <row r="47" spans="1:9" x14ac:dyDescent="0.25">
      <c r="A47" s="262" t="s">
        <v>5453</v>
      </c>
      <c r="B47" s="230" t="s">
        <v>2812</v>
      </c>
      <c r="C47" s="229" t="s">
        <v>2789</v>
      </c>
      <c r="D47" s="229" t="s">
        <v>2813</v>
      </c>
      <c r="E47" s="229" t="s">
        <v>6451</v>
      </c>
      <c r="F47" s="232" t="s">
        <v>6447</v>
      </c>
      <c r="G47" s="229" t="s">
        <v>6320</v>
      </c>
      <c r="H47" s="232"/>
      <c r="I47" s="246"/>
    </row>
    <row r="48" spans="1:9" x14ac:dyDescent="0.25">
      <c r="A48" s="262" t="s">
        <v>5457</v>
      </c>
      <c r="B48" s="230" t="s">
        <v>3983</v>
      </c>
      <c r="C48" s="229" t="s">
        <v>2789</v>
      </c>
      <c r="D48" s="229" t="s">
        <v>3984</v>
      </c>
      <c r="E48" s="229" t="s">
        <v>6446</v>
      </c>
      <c r="F48" s="232" t="s">
        <v>5320</v>
      </c>
      <c r="G48" s="229" t="s">
        <v>5458</v>
      </c>
      <c r="H48" s="232" t="s">
        <v>6448</v>
      </c>
      <c r="I48" s="246" t="s">
        <v>6499</v>
      </c>
    </row>
    <row r="49" spans="1:9" x14ac:dyDescent="0.25">
      <c r="A49" s="262" t="s">
        <v>5459</v>
      </c>
      <c r="B49" s="232" t="s">
        <v>3249</v>
      </c>
      <c r="C49" s="229" t="s">
        <v>2789</v>
      </c>
      <c r="D49" s="229" t="s">
        <v>3250</v>
      </c>
      <c r="E49" s="229" t="s">
        <v>6446</v>
      </c>
      <c r="F49" s="232" t="s">
        <v>6447</v>
      </c>
      <c r="G49" s="229" t="s">
        <v>5460</v>
      </c>
      <c r="H49" s="232" t="s">
        <v>6453</v>
      </c>
      <c r="I49" s="246" t="s">
        <v>6500</v>
      </c>
    </row>
    <row r="50" spans="1:9" x14ac:dyDescent="0.25">
      <c r="A50" s="262" t="s">
        <v>548</v>
      </c>
      <c r="B50" s="232" t="s">
        <v>3249</v>
      </c>
      <c r="C50" s="229" t="s">
        <v>2789</v>
      </c>
      <c r="D50" s="229" t="s">
        <v>3250</v>
      </c>
      <c r="E50" s="229" t="s">
        <v>6451</v>
      </c>
      <c r="F50" s="232" t="s">
        <v>6447</v>
      </c>
      <c r="G50" s="229" t="s">
        <v>5461</v>
      </c>
      <c r="H50" s="232"/>
      <c r="I50" s="246"/>
    </row>
    <row r="51" spans="1:9" x14ac:dyDescent="0.25">
      <c r="A51" s="262" t="s">
        <v>604</v>
      </c>
      <c r="B51" s="232" t="s">
        <v>4274</v>
      </c>
      <c r="C51" s="229" t="s">
        <v>2789</v>
      </c>
      <c r="D51" s="229" t="s">
        <v>4275</v>
      </c>
      <c r="E51" s="229" t="s">
        <v>6446</v>
      </c>
      <c r="F51" s="232" t="s">
        <v>6501</v>
      </c>
      <c r="G51" s="229" t="s">
        <v>5462</v>
      </c>
      <c r="H51" s="232" t="s">
        <v>6448</v>
      </c>
      <c r="I51" s="246" t="s">
        <v>6502</v>
      </c>
    </row>
    <row r="52" spans="1:9" x14ac:dyDescent="0.25">
      <c r="A52" s="262" t="s">
        <v>5001</v>
      </c>
      <c r="B52" s="230" t="s">
        <v>2788</v>
      </c>
      <c r="C52" s="229" t="s">
        <v>2789</v>
      </c>
      <c r="D52" s="229" t="s">
        <v>2790</v>
      </c>
      <c r="E52" s="229" t="s">
        <v>6446</v>
      </c>
      <c r="F52" s="232" t="s">
        <v>6447</v>
      </c>
      <c r="G52" s="229" t="s">
        <v>5463</v>
      </c>
      <c r="H52" s="232" t="s">
        <v>6503</v>
      </c>
      <c r="I52" s="246" t="s">
        <v>6504</v>
      </c>
    </row>
    <row r="53" spans="1:9" ht="24" x14ac:dyDescent="0.25">
      <c r="A53" s="262" t="s">
        <v>488</v>
      </c>
      <c r="B53" s="230" t="s">
        <v>4359</v>
      </c>
      <c r="C53" s="229" t="s">
        <v>2789</v>
      </c>
      <c r="D53" s="229" t="s">
        <v>4360</v>
      </c>
      <c r="E53" s="229" t="s">
        <v>6451</v>
      </c>
      <c r="F53" s="232" t="s">
        <v>6447</v>
      </c>
      <c r="G53" s="229" t="s">
        <v>6505</v>
      </c>
      <c r="H53" s="232" t="s">
        <v>6448</v>
      </c>
      <c r="I53" s="246" t="s">
        <v>6506</v>
      </c>
    </row>
    <row r="54" spans="1:9" x14ac:dyDescent="0.25">
      <c r="A54" s="262" t="s">
        <v>488</v>
      </c>
      <c r="B54" s="230" t="s">
        <v>4359</v>
      </c>
      <c r="C54" s="229" t="s">
        <v>2789</v>
      </c>
      <c r="D54" s="229" t="s">
        <v>4360</v>
      </c>
      <c r="E54" s="229" t="s">
        <v>6451</v>
      </c>
      <c r="F54" s="232" t="s">
        <v>6447</v>
      </c>
      <c r="G54" s="229" t="s">
        <v>6507</v>
      </c>
      <c r="H54" s="232" t="s">
        <v>6448</v>
      </c>
      <c r="I54" s="246" t="s">
        <v>6508</v>
      </c>
    </row>
    <row r="55" spans="1:9" x14ac:dyDescent="0.25">
      <c r="A55" s="262" t="s">
        <v>924</v>
      </c>
      <c r="B55" s="230" t="s">
        <v>3479</v>
      </c>
      <c r="C55" s="229" t="s">
        <v>2789</v>
      </c>
      <c r="D55" s="229" t="s">
        <v>3480</v>
      </c>
      <c r="E55" s="229" t="s">
        <v>6446</v>
      </c>
      <c r="F55" s="232" t="s">
        <v>6494</v>
      </c>
      <c r="G55" s="229" t="s">
        <v>5466</v>
      </c>
      <c r="H55" s="232" t="s">
        <v>6453</v>
      </c>
      <c r="I55" s="246" t="s">
        <v>6509</v>
      </c>
    </row>
    <row r="56" spans="1:9" ht="36" x14ac:dyDescent="0.25">
      <c r="A56" s="262" t="s">
        <v>5467</v>
      </c>
      <c r="B56" s="230" t="s">
        <v>3027</v>
      </c>
      <c r="C56" s="229" t="s">
        <v>2789</v>
      </c>
      <c r="D56" s="229" t="s">
        <v>5027</v>
      </c>
      <c r="E56" s="229" t="s">
        <v>6451</v>
      </c>
      <c r="F56" s="232" t="s">
        <v>6447</v>
      </c>
      <c r="G56" s="229" t="s">
        <v>5468</v>
      </c>
      <c r="H56" s="232" t="s">
        <v>6453</v>
      </c>
      <c r="I56" s="246" t="s">
        <v>6510</v>
      </c>
    </row>
    <row r="57" spans="1:9" x14ac:dyDescent="0.25">
      <c r="A57" s="262" t="s">
        <v>1438</v>
      </c>
      <c r="B57" s="230" t="s">
        <v>3735</v>
      </c>
      <c r="C57" s="229" t="s">
        <v>2789</v>
      </c>
      <c r="D57" s="229" t="s">
        <v>3736</v>
      </c>
      <c r="E57" s="229" t="s">
        <v>6446</v>
      </c>
      <c r="F57" s="232" t="s">
        <v>6447</v>
      </c>
      <c r="G57" s="229" t="s">
        <v>5469</v>
      </c>
      <c r="H57" s="232" t="s">
        <v>6503</v>
      </c>
      <c r="I57" s="246" t="s">
        <v>6511</v>
      </c>
    </row>
    <row r="58" spans="1:9" x14ac:dyDescent="0.25">
      <c r="A58" s="262" t="s">
        <v>1438</v>
      </c>
      <c r="B58" s="230" t="s">
        <v>3735</v>
      </c>
      <c r="C58" s="229" t="s">
        <v>2789</v>
      </c>
      <c r="D58" s="229" t="s">
        <v>3736</v>
      </c>
      <c r="E58" s="229" t="s">
        <v>6446</v>
      </c>
      <c r="F58" s="232" t="s">
        <v>6447</v>
      </c>
      <c r="G58" s="229" t="s">
        <v>5470</v>
      </c>
      <c r="H58" s="232" t="s">
        <v>6503</v>
      </c>
      <c r="I58" s="246" t="s">
        <v>6511</v>
      </c>
    </row>
    <row r="59" spans="1:9" x14ac:dyDescent="0.25">
      <c r="A59" s="262" t="s">
        <v>512</v>
      </c>
      <c r="B59" s="230" t="s">
        <v>3220</v>
      </c>
      <c r="C59" s="229" t="s">
        <v>2789</v>
      </c>
      <c r="D59" s="229" t="s">
        <v>3221</v>
      </c>
      <c r="E59" s="229" t="s">
        <v>6451</v>
      </c>
      <c r="F59" s="232" t="s">
        <v>6447</v>
      </c>
      <c r="G59" s="229" t="s">
        <v>5472</v>
      </c>
      <c r="H59" s="232" t="s">
        <v>6448</v>
      </c>
      <c r="I59" s="246" t="s">
        <v>6512</v>
      </c>
    </row>
    <row r="60" spans="1:9" x14ac:dyDescent="0.25">
      <c r="A60" s="262" t="s">
        <v>512</v>
      </c>
      <c r="B60" s="230" t="s">
        <v>3220</v>
      </c>
      <c r="C60" s="229" t="s">
        <v>2789</v>
      </c>
      <c r="D60" s="229" t="s">
        <v>3221</v>
      </c>
      <c r="E60" s="229" t="s">
        <v>6451</v>
      </c>
      <c r="F60" s="232" t="s">
        <v>6447</v>
      </c>
      <c r="G60" s="229" t="s">
        <v>5471</v>
      </c>
      <c r="H60" s="232" t="s">
        <v>6453</v>
      </c>
      <c r="I60" s="246" t="s">
        <v>6513</v>
      </c>
    </row>
    <row r="61" spans="1:9" x14ac:dyDescent="0.25">
      <c r="A61" s="262" t="s">
        <v>5473</v>
      </c>
      <c r="B61" s="230" t="s">
        <v>2791</v>
      </c>
      <c r="C61" s="229" t="s">
        <v>2789</v>
      </c>
      <c r="D61" s="229" t="s">
        <v>2792</v>
      </c>
      <c r="E61" s="229" t="s">
        <v>6446</v>
      </c>
      <c r="F61" s="232" t="s">
        <v>5320</v>
      </c>
      <c r="G61" s="229" t="s">
        <v>5474</v>
      </c>
      <c r="H61" s="232" t="s">
        <v>6448</v>
      </c>
      <c r="I61" s="246" t="s">
        <v>5320</v>
      </c>
    </row>
    <row r="62" spans="1:9" ht="36" x14ac:dyDescent="0.25">
      <c r="A62" s="262" t="s">
        <v>51</v>
      </c>
      <c r="B62" s="230" t="s">
        <v>2791</v>
      </c>
      <c r="C62" s="229" t="s">
        <v>2789</v>
      </c>
      <c r="D62" s="229" t="s">
        <v>2792</v>
      </c>
      <c r="E62" s="229" t="s">
        <v>6451</v>
      </c>
      <c r="F62" s="232" t="s">
        <v>6494</v>
      </c>
      <c r="G62" s="229" t="s">
        <v>5475</v>
      </c>
      <c r="H62" s="232" t="s">
        <v>6448</v>
      </c>
      <c r="I62" s="246" t="s">
        <v>6514</v>
      </c>
    </row>
    <row r="63" spans="1:9" ht="24" x14ac:dyDescent="0.25">
      <c r="A63" s="262" t="s">
        <v>594</v>
      </c>
      <c r="B63" s="230" t="s">
        <v>4644</v>
      </c>
      <c r="C63" s="229" t="s">
        <v>2789</v>
      </c>
      <c r="D63" s="229" t="s">
        <v>4645</v>
      </c>
      <c r="E63" s="229" t="s">
        <v>6446</v>
      </c>
      <c r="F63" s="232" t="s">
        <v>6494</v>
      </c>
      <c r="G63" s="229" t="s">
        <v>5476</v>
      </c>
      <c r="H63" s="232" t="s">
        <v>6448</v>
      </c>
      <c r="I63" s="246" t="s">
        <v>6515</v>
      </c>
    </row>
    <row r="64" spans="1:9" ht="24" x14ac:dyDescent="0.25">
      <c r="A64" s="262" t="s">
        <v>5404</v>
      </c>
      <c r="B64" s="230" t="s">
        <v>4644</v>
      </c>
      <c r="C64" s="229" t="s">
        <v>2789</v>
      </c>
      <c r="D64" s="229" t="s">
        <v>4645</v>
      </c>
      <c r="E64" s="229" t="s">
        <v>6451</v>
      </c>
      <c r="F64" s="232" t="s">
        <v>6447</v>
      </c>
      <c r="G64" s="229" t="s">
        <v>6516</v>
      </c>
      <c r="H64" s="232" t="s">
        <v>6448</v>
      </c>
      <c r="I64" s="246" t="s">
        <v>6517</v>
      </c>
    </row>
    <row r="65" spans="1:9" ht="48" x14ac:dyDescent="0.25">
      <c r="A65" s="262" t="s">
        <v>5478</v>
      </c>
      <c r="B65" s="230" t="s">
        <v>4266</v>
      </c>
      <c r="C65" s="229" t="s">
        <v>2789</v>
      </c>
      <c r="D65" s="229" t="s">
        <v>4267</v>
      </c>
      <c r="E65" s="229" t="s">
        <v>6451</v>
      </c>
      <c r="F65" s="232" t="s">
        <v>6447</v>
      </c>
      <c r="G65" s="229" t="s">
        <v>5479</v>
      </c>
      <c r="H65" s="232" t="s">
        <v>6448</v>
      </c>
      <c r="I65" s="246" t="s">
        <v>6518</v>
      </c>
    </row>
    <row r="66" spans="1:9" x14ac:dyDescent="0.25">
      <c r="A66" s="262" t="s">
        <v>5478</v>
      </c>
      <c r="B66" s="230" t="s">
        <v>4266</v>
      </c>
      <c r="C66" s="229" t="s">
        <v>2789</v>
      </c>
      <c r="D66" s="229" t="s">
        <v>4267</v>
      </c>
      <c r="E66" s="229" t="s">
        <v>6451</v>
      </c>
      <c r="F66" s="232" t="s">
        <v>6494</v>
      </c>
      <c r="G66" s="229" t="s">
        <v>5482</v>
      </c>
      <c r="H66" s="232" t="s">
        <v>6448</v>
      </c>
      <c r="I66" s="246" t="s">
        <v>6519</v>
      </c>
    </row>
    <row r="67" spans="1:9" x14ac:dyDescent="0.25">
      <c r="A67" s="262" t="s">
        <v>5478</v>
      </c>
      <c r="B67" s="230" t="s">
        <v>4266</v>
      </c>
      <c r="C67" s="229" t="s">
        <v>2789</v>
      </c>
      <c r="D67" s="229" t="s">
        <v>4267</v>
      </c>
      <c r="E67" s="229" t="s">
        <v>6451</v>
      </c>
      <c r="F67" s="232" t="s">
        <v>6494</v>
      </c>
      <c r="G67" s="229" t="s">
        <v>5480</v>
      </c>
      <c r="H67" s="232" t="s">
        <v>6448</v>
      </c>
      <c r="I67" s="246" t="s">
        <v>6519</v>
      </c>
    </row>
    <row r="68" spans="1:9" x14ac:dyDescent="0.25">
      <c r="A68" s="262" t="s">
        <v>5478</v>
      </c>
      <c r="B68" s="230" t="s">
        <v>4266</v>
      </c>
      <c r="C68" s="229" t="s">
        <v>2789</v>
      </c>
      <c r="D68" s="229" t="s">
        <v>4267</v>
      </c>
      <c r="E68" s="229" t="s">
        <v>6451</v>
      </c>
      <c r="F68" s="232" t="s">
        <v>6494</v>
      </c>
      <c r="G68" s="229" t="s">
        <v>5481</v>
      </c>
      <c r="H68" s="232" t="s">
        <v>6448</v>
      </c>
      <c r="I68" s="246" t="s">
        <v>6519</v>
      </c>
    </row>
    <row r="69" spans="1:9" ht="24" x14ac:dyDescent="0.25">
      <c r="A69" s="262" t="s">
        <v>6356</v>
      </c>
      <c r="B69" s="230" t="s">
        <v>4320</v>
      </c>
      <c r="C69" s="229" t="s">
        <v>2789</v>
      </c>
      <c r="D69" s="229" t="s">
        <v>2906</v>
      </c>
      <c r="E69" s="229" t="s">
        <v>6451</v>
      </c>
      <c r="F69" s="232" t="s">
        <v>6447</v>
      </c>
      <c r="G69" s="235" t="s">
        <v>5483</v>
      </c>
      <c r="H69" s="232" t="s">
        <v>6448</v>
      </c>
      <c r="I69" s="246" t="s">
        <v>6520</v>
      </c>
    </row>
    <row r="70" spans="1:9" x14ac:dyDescent="0.25">
      <c r="A70" s="262" t="s">
        <v>5484</v>
      </c>
      <c r="B70" s="230" t="s">
        <v>4320</v>
      </c>
      <c r="C70" s="229" t="s">
        <v>2789</v>
      </c>
      <c r="D70" s="229" t="s">
        <v>2906</v>
      </c>
      <c r="E70" s="229" t="s">
        <v>6446</v>
      </c>
      <c r="F70" s="232" t="s">
        <v>5320</v>
      </c>
      <c r="G70" s="229" t="s">
        <v>5483</v>
      </c>
      <c r="H70" s="232" t="s">
        <v>6448</v>
      </c>
      <c r="I70" s="246" t="s">
        <v>5320</v>
      </c>
    </row>
    <row r="71" spans="1:9" x14ac:dyDescent="0.25">
      <c r="A71" s="262" t="s">
        <v>507</v>
      </c>
      <c r="B71" s="230" t="s">
        <v>4320</v>
      </c>
      <c r="C71" s="229" t="s">
        <v>2789</v>
      </c>
      <c r="D71" s="229" t="s">
        <v>2906</v>
      </c>
      <c r="E71" s="229" t="s">
        <v>6446</v>
      </c>
      <c r="F71" s="232" t="s">
        <v>6494</v>
      </c>
      <c r="G71" s="229" t="s">
        <v>5485</v>
      </c>
      <c r="H71" s="232" t="s">
        <v>5320</v>
      </c>
      <c r="I71" s="246" t="s">
        <v>6521</v>
      </c>
    </row>
    <row r="72" spans="1:9" x14ac:dyDescent="0.25">
      <c r="A72" s="262" t="s">
        <v>5486</v>
      </c>
      <c r="B72" s="230" t="s">
        <v>3498</v>
      </c>
      <c r="C72" s="229" t="s">
        <v>2789</v>
      </c>
      <c r="D72" s="229" t="s">
        <v>3499</v>
      </c>
      <c r="E72" s="229" t="s">
        <v>6446</v>
      </c>
      <c r="F72" s="232" t="s">
        <v>5320</v>
      </c>
      <c r="G72" s="229" t="s">
        <v>5487</v>
      </c>
      <c r="H72" s="232" t="s">
        <v>5320</v>
      </c>
      <c r="I72" s="246" t="s">
        <v>5320</v>
      </c>
    </row>
    <row r="73" spans="1:9" ht="84" x14ac:dyDescent="0.25">
      <c r="A73" s="262" t="s">
        <v>953</v>
      </c>
      <c r="B73" s="230" t="s">
        <v>3502</v>
      </c>
      <c r="C73" s="229" t="s">
        <v>2789</v>
      </c>
      <c r="D73" s="229" t="s">
        <v>3503</v>
      </c>
      <c r="E73" s="229" t="s">
        <v>6446</v>
      </c>
      <c r="F73" s="232" t="s">
        <v>5320</v>
      </c>
      <c r="G73" s="229" t="s">
        <v>5488</v>
      </c>
      <c r="H73" s="232" t="s">
        <v>6453</v>
      </c>
      <c r="I73" s="246" t="s">
        <v>6522</v>
      </c>
    </row>
    <row r="74" spans="1:9" ht="48" x14ac:dyDescent="0.25">
      <c r="A74" s="262" t="s">
        <v>6523</v>
      </c>
      <c r="B74" s="230" t="s">
        <v>4165</v>
      </c>
      <c r="C74" s="229" t="s">
        <v>2789</v>
      </c>
      <c r="D74" s="229" t="s">
        <v>4166</v>
      </c>
      <c r="E74" s="229" t="s">
        <v>6446</v>
      </c>
      <c r="F74" s="232" t="s">
        <v>5320</v>
      </c>
      <c r="G74" s="229" t="s">
        <v>5490</v>
      </c>
      <c r="H74" s="232" t="s">
        <v>6448</v>
      </c>
      <c r="I74" s="246" t="s">
        <v>6524</v>
      </c>
    </row>
    <row r="75" spans="1:9" ht="72" x14ac:dyDescent="0.25">
      <c r="A75" s="262" t="s">
        <v>6523</v>
      </c>
      <c r="B75" s="230" t="s">
        <v>4165</v>
      </c>
      <c r="C75" s="229" t="s">
        <v>2789</v>
      </c>
      <c r="D75" s="229" t="s">
        <v>4166</v>
      </c>
      <c r="E75" s="229" t="s">
        <v>6446</v>
      </c>
      <c r="F75" s="232" t="s">
        <v>5320</v>
      </c>
      <c r="G75" s="229" t="s">
        <v>6525</v>
      </c>
      <c r="H75" s="232" t="s">
        <v>6448</v>
      </c>
      <c r="I75" s="246" t="s">
        <v>6526</v>
      </c>
    </row>
    <row r="76" spans="1:9" x14ac:dyDescent="0.25">
      <c r="A76" s="262" t="s">
        <v>5404</v>
      </c>
      <c r="B76" s="230" t="s">
        <v>4791</v>
      </c>
      <c r="C76" s="229" t="s">
        <v>2789</v>
      </c>
      <c r="D76" s="229" t="s">
        <v>5052</v>
      </c>
      <c r="E76" s="229" t="s">
        <v>6451</v>
      </c>
      <c r="F76" s="232" t="s">
        <v>6447</v>
      </c>
      <c r="G76" s="229" t="s">
        <v>5492</v>
      </c>
      <c r="H76" s="232" t="s">
        <v>6448</v>
      </c>
      <c r="I76" s="246" t="s">
        <v>6527</v>
      </c>
    </row>
    <row r="77" spans="1:9" x14ac:dyDescent="0.25">
      <c r="A77" s="262" t="s">
        <v>5404</v>
      </c>
      <c r="B77" s="230" t="s">
        <v>4793</v>
      </c>
      <c r="C77" s="229" t="s">
        <v>2789</v>
      </c>
      <c r="D77" s="229" t="s">
        <v>4794</v>
      </c>
      <c r="E77" s="229" t="s">
        <v>6451</v>
      </c>
      <c r="F77" s="232" t="s">
        <v>5320</v>
      </c>
      <c r="G77" s="236" t="s">
        <v>5493</v>
      </c>
      <c r="H77" s="237" t="s">
        <v>5320</v>
      </c>
      <c r="I77" s="248" t="s">
        <v>5320</v>
      </c>
    </row>
    <row r="78" spans="1:9" x14ac:dyDescent="0.25">
      <c r="A78" s="262" t="s">
        <v>5404</v>
      </c>
      <c r="B78" s="230" t="s">
        <v>4793</v>
      </c>
      <c r="C78" s="229" t="s">
        <v>2789</v>
      </c>
      <c r="D78" s="229" t="s">
        <v>4794</v>
      </c>
      <c r="E78" s="229" t="s">
        <v>6451</v>
      </c>
      <c r="F78" s="232" t="s">
        <v>5320</v>
      </c>
      <c r="G78" s="229" t="s">
        <v>5494</v>
      </c>
      <c r="H78" s="237" t="s">
        <v>5320</v>
      </c>
      <c r="I78" s="248" t="s">
        <v>5320</v>
      </c>
    </row>
    <row r="79" spans="1:9" x14ac:dyDescent="0.25">
      <c r="A79" s="262" t="s">
        <v>5404</v>
      </c>
      <c r="B79" s="230" t="s">
        <v>4793</v>
      </c>
      <c r="C79" s="229" t="s">
        <v>2789</v>
      </c>
      <c r="D79" s="229" t="s">
        <v>4794</v>
      </c>
      <c r="E79" s="229" t="s">
        <v>6451</v>
      </c>
      <c r="F79" s="232" t="s">
        <v>5320</v>
      </c>
      <c r="G79" s="229" t="s">
        <v>5495</v>
      </c>
      <c r="H79" s="237" t="s">
        <v>5320</v>
      </c>
      <c r="I79" s="248" t="s">
        <v>5320</v>
      </c>
    </row>
    <row r="80" spans="1:9" ht="84" x14ac:dyDescent="0.25">
      <c r="A80" s="262" t="s">
        <v>6528</v>
      </c>
      <c r="B80" s="230" t="s">
        <v>4123</v>
      </c>
      <c r="C80" s="229" t="s">
        <v>2789</v>
      </c>
      <c r="D80" s="229" t="s">
        <v>4024</v>
      </c>
      <c r="E80" s="229" t="s">
        <v>6446</v>
      </c>
      <c r="F80" s="232" t="s">
        <v>5320</v>
      </c>
      <c r="G80" s="229" t="s">
        <v>5496</v>
      </c>
      <c r="H80" s="232" t="s">
        <v>6448</v>
      </c>
      <c r="I80" s="246" t="s">
        <v>6529</v>
      </c>
    </row>
    <row r="81" spans="1:9" ht="36" x14ac:dyDescent="0.25">
      <c r="A81" s="262" t="s">
        <v>6528</v>
      </c>
      <c r="B81" s="230" t="s">
        <v>4123</v>
      </c>
      <c r="C81" s="229" t="s">
        <v>2789</v>
      </c>
      <c r="D81" s="229" t="s">
        <v>4024</v>
      </c>
      <c r="E81" s="229" t="s">
        <v>6446</v>
      </c>
      <c r="F81" s="232" t="s">
        <v>5320</v>
      </c>
      <c r="G81" s="229" t="s">
        <v>5497</v>
      </c>
      <c r="H81" s="232" t="s">
        <v>6453</v>
      </c>
      <c r="I81" s="246" t="s">
        <v>6530</v>
      </c>
    </row>
    <row r="82" spans="1:9" ht="24" x14ac:dyDescent="0.25">
      <c r="A82" s="262" t="s">
        <v>5404</v>
      </c>
      <c r="B82" s="230" t="s">
        <v>4397</v>
      </c>
      <c r="C82" s="229" t="s">
        <v>2789</v>
      </c>
      <c r="D82" s="229" t="s">
        <v>4398</v>
      </c>
      <c r="E82" s="229" t="s">
        <v>6451</v>
      </c>
      <c r="F82" s="232" t="s">
        <v>6447</v>
      </c>
      <c r="G82" s="229" t="s">
        <v>5498</v>
      </c>
      <c r="H82" s="232" t="s">
        <v>6448</v>
      </c>
      <c r="I82" s="246" t="s">
        <v>6531</v>
      </c>
    </row>
    <row r="83" spans="1:9" x14ac:dyDescent="0.25">
      <c r="A83" s="262" t="s">
        <v>488</v>
      </c>
      <c r="B83" s="230" t="s">
        <v>4361</v>
      </c>
      <c r="C83" s="229" t="s">
        <v>2789</v>
      </c>
      <c r="D83" s="229" t="s">
        <v>4362</v>
      </c>
      <c r="E83" s="229" t="s">
        <v>6451</v>
      </c>
      <c r="F83" s="232" t="s">
        <v>6447</v>
      </c>
      <c r="G83" s="229" t="s">
        <v>6353</v>
      </c>
      <c r="H83" s="232" t="s">
        <v>6448</v>
      </c>
      <c r="I83" s="246" t="s">
        <v>6532</v>
      </c>
    </row>
    <row r="84" spans="1:9" x14ac:dyDescent="0.25">
      <c r="A84" s="262" t="s">
        <v>488</v>
      </c>
      <c r="B84" s="230" t="s">
        <v>4361</v>
      </c>
      <c r="C84" s="229" t="s">
        <v>2789</v>
      </c>
      <c r="D84" s="229" t="s">
        <v>4362</v>
      </c>
      <c r="E84" s="229" t="s">
        <v>6451</v>
      </c>
      <c r="F84" s="232" t="s">
        <v>6447</v>
      </c>
      <c r="G84" s="229" t="s">
        <v>5499</v>
      </c>
      <c r="H84" s="232" t="s">
        <v>6448</v>
      </c>
      <c r="I84" s="246" t="s">
        <v>6533</v>
      </c>
    </row>
    <row r="85" spans="1:9" ht="36" x14ac:dyDescent="0.25">
      <c r="A85" s="262" t="s">
        <v>5438</v>
      </c>
      <c r="B85" s="230" t="s">
        <v>4417</v>
      </c>
      <c r="C85" s="229" t="s">
        <v>2789</v>
      </c>
      <c r="D85" s="229" t="s">
        <v>3622</v>
      </c>
      <c r="E85" s="229" t="s">
        <v>6451</v>
      </c>
      <c r="F85" s="232" t="s">
        <v>6447</v>
      </c>
      <c r="G85" s="229" t="s">
        <v>5501</v>
      </c>
      <c r="H85" s="232" t="s">
        <v>6448</v>
      </c>
      <c r="I85" s="246" t="s">
        <v>6534</v>
      </c>
    </row>
    <row r="86" spans="1:9" ht="24" x14ac:dyDescent="0.25">
      <c r="A86" s="262" t="s">
        <v>5404</v>
      </c>
      <c r="B86" s="230" t="s">
        <v>4482</v>
      </c>
      <c r="C86" s="229" t="s">
        <v>2789</v>
      </c>
      <c r="D86" s="229" t="s">
        <v>4483</v>
      </c>
      <c r="E86" s="229" t="s">
        <v>6451</v>
      </c>
      <c r="F86" s="232" t="s">
        <v>6447</v>
      </c>
      <c r="G86" s="229" t="s">
        <v>5502</v>
      </c>
      <c r="H86" s="232" t="s">
        <v>6448</v>
      </c>
      <c r="I86" s="246" t="s">
        <v>6535</v>
      </c>
    </row>
    <row r="87" spans="1:9" x14ac:dyDescent="0.25">
      <c r="A87" s="262" t="s">
        <v>865</v>
      </c>
      <c r="B87" s="230" t="s">
        <v>4837</v>
      </c>
      <c r="C87" s="229" t="s">
        <v>2789</v>
      </c>
      <c r="D87" s="229" t="s">
        <v>5230</v>
      </c>
      <c r="E87" s="229" t="s">
        <v>6451</v>
      </c>
      <c r="F87" s="232" t="s">
        <v>6447</v>
      </c>
      <c r="G87" s="229" t="s">
        <v>5504</v>
      </c>
      <c r="H87" s="232" t="s">
        <v>6448</v>
      </c>
      <c r="I87" s="246" t="s">
        <v>6382</v>
      </c>
    </row>
    <row r="88" spans="1:9" ht="24" x14ac:dyDescent="0.25">
      <c r="A88" s="262" t="s">
        <v>5135</v>
      </c>
      <c r="B88" s="230" t="s">
        <v>4117</v>
      </c>
      <c r="C88" s="229" t="s">
        <v>2789</v>
      </c>
      <c r="D88" s="229" t="s">
        <v>4118</v>
      </c>
      <c r="E88" s="229" t="s">
        <v>6451</v>
      </c>
      <c r="F88" s="232" t="s">
        <v>6494</v>
      </c>
      <c r="G88" s="229" t="s">
        <v>5505</v>
      </c>
      <c r="H88" s="232" t="s">
        <v>6448</v>
      </c>
      <c r="I88" s="246" t="s">
        <v>6536</v>
      </c>
    </row>
    <row r="89" spans="1:9" ht="24" x14ac:dyDescent="0.25">
      <c r="A89" s="262" t="s">
        <v>5135</v>
      </c>
      <c r="B89" s="230" t="s">
        <v>4117</v>
      </c>
      <c r="C89" s="229" t="s">
        <v>2789</v>
      </c>
      <c r="D89" s="229" t="s">
        <v>4118</v>
      </c>
      <c r="E89" s="229" t="s">
        <v>6451</v>
      </c>
      <c r="F89" s="232" t="s">
        <v>6447</v>
      </c>
      <c r="G89" s="229" t="s">
        <v>6537</v>
      </c>
      <c r="H89" s="232" t="s">
        <v>6448</v>
      </c>
      <c r="I89" s="246" t="s">
        <v>6538</v>
      </c>
    </row>
    <row r="90" spans="1:9" ht="36" x14ac:dyDescent="0.25">
      <c r="A90" s="262" t="s">
        <v>2427</v>
      </c>
      <c r="B90" s="230" t="s">
        <v>4179</v>
      </c>
      <c r="C90" s="229" t="s">
        <v>2789</v>
      </c>
      <c r="D90" s="229" t="s">
        <v>4180</v>
      </c>
      <c r="E90" s="229" t="s">
        <v>6451</v>
      </c>
      <c r="F90" s="232" t="s">
        <v>6447</v>
      </c>
      <c r="G90" s="229" t="s">
        <v>5507</v>
      </c>
      <c r="H90" s="232" t="s">
        <v>6448</v>
      </c>
      <c r="I90" s="246" t="s">
        <v>6539</v>
      </c>
    </row>
    <row r="91" spans="1:9" ht="48" x14ac:dyDescent="0.25">
      <c r="A91" s="262" t="s">
        <v>1654</v>
      </c>
      <c r="B91" s="230" t="s">
        <v>3852</v>
      </c>
      <c r="C91" s="229" t="s">
        <v>2789</v>
      </c>
      <c r="D91" s="229" t="s">
        <v>3853</v>
      </c>
      <c r="E91" s="229" t="s">
        <v>6446</v>
      </c>
      <c r="F91" s="232" t="s">
        <v>6447</v>
      </c>
      <c r="G91" s="238" t="s">
        <v>5508</v>
      </c>
      <c r="H91" s="232" t="s">
        <v>6448</v>
      </c>
      <c r="I91" s="246" t="s">
        <v>6540</v>
      </c>
    </row>
    <row r="92" spans="1:9" x14ac:dyDescent="0.25">
      <c r="A92" s="262" t="s">
        <v>5404</v>
      </c>
      <c r="B92" s="230" t="s">
        <v>4391</v>
      </c>
      <c r="C92" s="229" t="s">
        <v>2789</v>
      </c>
      <c r="D92" s="229" t="s">
        <v>4392</v>
      </c>
      <c r="E92" s="229" t="s">
        <v>6451</v>
      </c>
      <c r="F92" s="232" t="s">
        <v>6447</v>
      </c>
      <c r="G92" s="229" t="s">
        <v>5510</v>
      </c>
      <c r="H92" s="232" t="s">
        <v>6448</v>
      </c>
      <c r="I92" s="246" t="s">
        <v>6541</v>
      </c>
    </row>
    <row r="93" spans="1:9" x14ac:dyDescent="0.25">
      <c r="A93" s="262" t="s">
        <v>5404</v>
      </c>
      <c r="B93" s="230" t="s">
        <v>4391</v>
      </c>
      <c r="C93" s="229" t="s">
        <v>2789</v>
      </c>
      <c r="D93" s="229" t="s">
        <v>4392</v>
      </c>
      <c r="E93" s="229" t="s">
        <v>6451</v>
      </c>
      <c r="F93" s="232" t="s">
        <v>6447</v>
      </c>
      <c r="G93" s="229" t="s">
        <v>5509</v>
      </c>
      <c r="H93" s="232"/>
      <c r="I93" s="246"/>
    </row>
    <row r="94" spans="1:9" x14ac:dyDescent="0.25">
      <c r="A94" s="262" t="s">
        <v>5503</v>
      </c>
      <c r="B94" s="230" t="s">
        <v>4484</v>
      </c>
      <c r="C94" s="229" t="s">
        <v>2789</v>
      </c>
      <c r="D94" s="229" t="s">
        <v>4485</v>
      </c>
      <c r="E94" s="229" t="s">
        <v>6451</v>
      </c>
      <c r="F94" s="232" t="s">
        <v>6447</v>
      </c>
      <c r="G94" s="229" t="s">
        <v>5511</v>
      </c>
      <c r="H94" s="232" t="s">
        <v>6448</v>
      </c>
      <c r="I94" s="246" t="s">
        <v>6353</v>
      </c>
    </row>
    <row r="95" spans="1:9" ht="36" x14ac:dyDescent="0.25">
      <c r="A95" s="262" t="s">
        <v>5512</v>
      </c>
      <c r="B95" s="230" t="s">
        <v>4114</v>
      </c>
      <c r="C95" s="229" t="s">
        <v>2789</v>
      </c>
      <c r="D95" s="229" t="s">
        <v>4115</v>
      </c>
      <c r="E95" s="229" t="s">
        <v>6451</v>
      </c>
      <c r="F95" s="232" t="s">
        <v>6542</v>
      </c>
      <c r="G95" s="229" t="s">
        <v>5513</v>
      </c>
      <c r="H95" s="232" t="s">
        <v>6543</v>
      </c>
      <c r="I95" s="246" t="s">
        <v>6544</v>
      </c>
    </row>
    <row r="96" spans="1:9" ht="24" x14ac:dyDescent="0.25">
      <c r="A96" s="262" t="s">
        <v>5404</v>
      </c>
      <c r="B96" s="230" t="s">
        <v>4795</v>
      </c>
      <c r="C96" s="229" t="s">
        <v>2789</v>
      </c>
      <c r="D96" s="229" t="s">
        <v>2850</v>
      </c>
      <c r="E96" s="229" t="s">
        <v>6451</v>
      </c>
      <c r="F96" s="232" t="s">
        <v>6447</v>
      </c>
      <c r="G96" s="229" t="s">
        <v>5514</v>
      </c>
      <c r="H96" s="232" t="s">
        <v>6448</v>
      </c>
      <c r="I96" s="246" t="s">
        <v>6545</v>
      </c>
    </row>
    <row r="97" spans="1:9" ht="36" x14ac:dyDescent="0.25">
      <c r="A97" s="262" t="s">
        <v>5120</v>
      </c>
      <c r="B97" s="230" t="s">
        <v>3896</v>
      </c>
      <c r="C97" s="229" t="s">
        <v>2789</v>
      </c>
      <c r="D97" s="229" t="s">
        <v>3897</v>
      </c>
      <c r="E97" s="229" t="s">
        <v>6446</v>
      </c>
      <c r="F97" s="232" t="s">
        <v>6447</v>
      </c>
      <c r="G97" s="229" t="s">
        <v>6407</v>
      </c>
      <c r="H97" s="232" t="s">
        <v>6448</v>
      </c>
      <c r="I97" s="246" t="s">
        <v>6546</v>
      </c>
    </row>
    <row r="98" spans="1:9" ht="36" x14ac:dyDescent="0.25">
      <c r="A98" s="262" t="s">
        <v>5120</v>
      </c>
      <c r="B98" s="230" t="s">
        <v>3896</v>
      </c>
      <c r="C98" s="229" t="s">
        <v>2789</v>
      </c>
      <c r="D98" s="229" t="s">
        <v>3897</v>
      </c>
      <c r="E98" s="229" t="s">
        <v>6446</v>
      </c>
      <c r="F98" s="232" t="s">
        <v>6447</v>
      </c>
      <c r="G98" s="229" t="s">
        <v>6408</v>
      </c>
      <c r="H98" s="232" t="s">
        <v>6448</v>
      </c>
      <c r="I98" s="246" t="s">
        <v>6546</v>
      </c>
    </row>
    <row r="99" spans="1:9" ht="24" x14ac:dyDescent="0.25">
      <c r="A99" s="262" t="s">
        <v>182</v>
      </c>
      <c r="B99" s="230" t="s">
        <v>2922</v>
      </c>
      <c r="C99" s="229" t="s">
        <v>2923</v>
      </c>
      <c r="D99" s="229" t="s">
        <v>2923</v>
      </c>
      <c r="E99" s="229" t="s">
        <v>6451</v>
      </c>
      <c r="F99" s="232" t="s">
        <v>6447</v>
      </c>
      <c r="G99" s="229" t="s">
        <v>6429</v>
      </c>
      <c r="H99" s="232" t="s">
        <v>6448</v>
      </c>
      <c r="I99" s="246" t="s">
        <v>6547</v>
      </c>
    </row>
    <row r="100" spans="1:9" x14ac:dyDescent="0.25">
      <c r="A100" s="262" t="s">
        <v>1109</v>
      </c>
      <c r="B100" s="230" t="s">
        <v>3623</v>
      </c>
      <c r="C100" s="229" t="s">
        <v>2923</v>
      </c>
      <c r="D100" s="229" t="s">
        <v>3624</v>
      </c>
      <c r="E100" s="229" t="s">
        <v>6446</v>
      </c>
      <c r="F100" s="232" t="s">
        <v>5320</v>
      </c>
      <c r="G100" s="229" t="s">
        <v>5518</v>
      </c>
      <c r="H100" s="232" t="s">
        <v>6448</v>
      </c>
      <c r="I100" s="246" t="s">
        <v>6548</v>
      </c>
    </row>
    <row r="101" spans="1:9" x14ac:dyDescent="0.25">
      <c r="A101" s="262" t="s">
        <v>1880</v>
      </c>
      <c r="B101" s="230" t="s">
        <v>4033</v>
      </c>
      <c r="C101" s="229" t="s">
        <v>2923</v>
      </c>
      <c r="D101" s="229" t="s">
        <v>4034</v>
      </c>
      <c r="E101" s="229" t="s">
        <v>6446</v>
      </c>
      <c r="F101" s="232" t="s">
        <v>6447</v>
      </c>
      <c r="G101" s="229" t="s">
        <v>5519</v>
      </c>
      <c r="H101" s="232" t="s">
        <v>6448</v>
      </c>
      <c r="I101" s="246" t="s">
        <v>5320</v>
      </c>
    </row>
    <row r="102" spans="1:9" ht="24" x14ac:dyDescent="0.25">
      <c r="A102" s="262" t="s">
        <v>5520</v>
      </c>
      <c r="B102" s="230" t="s">
        <v>4796</v>
      </c>
      <c r="C102" s="229" t="s">
        <v>2923</v>
      </c>
      <c r="D102" s="229" t="s">
        <v>4797</v>
      </c>
      <c r="E102" s="229" t="s">
        <v>6446</v>
      </c>
      <c r="F102" s="232" t="s">
        <v>6447</v>
      </c>
      <c r="G102" s="229" t="s">
        <v>5521</v>
      </c>
      <c r="H102" s="232" t="s">
        <v>6448</v>
      </c>
      <c r="I102" s="246" t="s">
        <v>6549</v>
      </c>
    </row>
    <row r="103" spans="1:9" x14ac:dyDescent="0.25">
      <c r="A103" s="262" t="s">
        <v>1457</v>
      </c>
      <c r="B103" s="230" t="s">
        <v>3748</v>
      </c>
      <c r="C103" s="229" t="s">
        <v>2923</v>
      </c>
      <c r="D103" s="229" t="s">
        <v>3749</v>
      </c>
      <c r="E103" s="229" t="s">
        <v>6446</v>
      </c>
      <c r="F103" s="232" t="s">
        <v>5320</v>
      </c>
      <c r="G103" s="229" t="s">
        <v>5522</v>
      </c>
      <c r="H103" s="232" t="s">
        <v>6448</v>
      </c>
      <c r="I103" s="246" t="s">
        <v>6353</v>
      </c>
    </row>
    <row r="104" spans="1:9" ht="36" x14ac:dyDescent="0.25">
      <c r="A104" s="262" t="s">
        <v>5523</v>
      </c>
      <c r="B104" s="230" t="s">
        <v>2942</v>
      </c>
      <c r="C104" s="229" t="s">
        <v>2923</v>
      </c>
      <c r="D104" s="229" t="s">
        <v>2943</v>
      </c>
      <c r="E104" s="229" t="s">
        <v>6451</v>
      </c>
      <c r="F104" s="232" t="s">
        <v>6447</v>
      </c>
      <c r="G104" s="229" t="s">
        <v>5524</v>
      </c>
      <c r="H104" s="232" t="s">
        <v>6448</v>
      </c>
      <c r="I104" s="246" t="s">
        <v>6550</v>
      </c>
    </row>
    <row r="105" spans="1:9" x14ac:dyDescent="0.25">
      <c r="A105" s="262" t="s">
        <v>5322</v>
      </c>
      <c r="B105" s="230" t="s">
        <v>2924</v>
      </c>
      <c r="C105" s="229" t="s">
        <v>2923</v>
      </c>
      <c r="D105" s="229" t="s">
        <v>2925</v>
      </c>
      <c r="E105" s="229" t="s">
        <v>6451</v>
      </c>
      <c r="F105" s="232" t="s">
        <v>6447</v>
      </c>
      <c r="G105" s="229" t="s">
        <v>5525</v>
      </c>
      <c r="H105" s="232" t="s">
        <v>6448</v>
      </c>
      <c r="I105" s="246" t="s">
        <v>6551</v>
      </c>
    </row>
    <row r="106" spans="1:9" x14ac:dyDescent="0.25">
      <c r="A106" s="262" t="s">
        <v>5322</v>
      </c>
      <c r="B106" s="230" t="s">
        <v>2924</v>
      </c>
      <c r="C106" s="229" t="s">
        <v>2923</v>
      </c>
      <c r="D106" s="229" t="s">
        <v>2925</v>
      </c>
      <c r="E106" s="229" t="s">
        <v>6451</v>
      </c>
      <c r="F106" s="232" t="s">
        <v>6447</v>
      </c>
      <c r="G106" s="229" t="s">
        <v>5526</v>
      </c>
      <c r="H106" s="232" t="s">
        <v>6448</v>
      </c>
      <c r="I106" s="246" t="s">
        <v>6552</v>
      </c>
    </row>
    <row r="107" spans="1:9" x14ac:dyDescent="0.25">
      <c r="A107" s="262" t="s">
        <v>5322</v>
      </c>
      <c r="B107" s="230" t="s">
        <v>2924</v>
      </c>
      <c r="C107" s="229" t="s">
        <v>2923</v>
      </c>
      <c r="D107" s="229" t="s">
        <v>2925</v>
      </c>
      <c r="E107" s="229" t="s">
        <v>6451</v>
      </c>
      <c r="F107" s="232" t="s">
        <v>6447</v>
      </c>
      <c r="G107" s="229" t="s">
        <v>5527</v>
      </c>
      <c r="H107" s="232" t="s">
        <v>6448</v>
      </c>
      <c r="I107" s="246" t="s">
        <v>6552</v>
      </c>
    </row>
    <row r="108" spans="1:9" x14ac:dyDescent="0.25">
      <c r="A108" s="262" t="s">
        <v>2331</v>
      </c>
      <c r="B108" s="230" t="s">
        <v>4128</v>
      </c>
      <c r="C108" s="229" t="s">
        <v>6553</v>
      </c>
      <c r="D108" s="229" t="s">
        <v>4130</v>
      </c>
      <c r="E108" s="229" t="s">
        <v>6446</v>
      </c>
      <c r="F108" s="232" t="s">
        <v>6494</v>
      </c>
      <c r="G108" s="229" t="s">
        <v>5529</v>
      </c>
      <c r="H108" s="232" t="s">
        <v>6448</v>
      </c>
      <c r="I108" s="216" t="s">
        <v>6554</v>
      </c>
    </row>
    <row r="109" spans="1:9" x14ac:dyDescent="0.25">
      <c r="A109" s="262" t="s">
        <v>2331</v>
      </c>
      <c r="B109" s="230" t="s">
        <v>4128</v>
      </c>
      <c r="C109" s="229" t="s">
        <v>6553</v>
      </c>
      <c r="D109" s="229" t="s">
        <v>4130</v>
      </c>
      <c r="E109" s="229" t="s">
        <v>6446</v>
      </c>
      <c r="F109" s="232" t="s">
        <v>6494</v>
      </c>
      <c r="G109" s="229" t="s">
        <v>5530</v>
      </c>
      <c r="H109" s="239" t="s">
        <v>6448</v>
      </c>
      <c r="I109" s="249" t="s">
        <v>7062</v>
      </c>
    </row>
    <row r="110" spans="1:9" x14ac:dyDescent="0.25">
      <c r="A110" s="262" t="s">
        <v>5093</v>
      </c>
      <c r="B110" s="230" t="s">
        <v>4594</v>
      </c>
      <c r="C110" s="229" t="s">
        <v>6553</v>
      </c>
      <c r="D110" s="229" t="s">
        <v>3117</v>
      </c>
      <c r="E110" s="229" t="s">
        <v>6451</v>
      </c>
      <c r="F110" s="232" t="s">
        <v>6447</v>
      </c>
      <c r="G110" s="229" t="s">
        <v>5532</v>
      </c>
      <c r="H110" s="232" t="s">
        <v>6543</v>
      </c>
      <c r="I110" s="246" t="s">
        <v>6072</v>
      </c>
    </row>
    <row r="111" spans="1:9" x14ac:dyDescent="0.25">
      <c r="A111" s="262" t="s">
        <v>55</v>
      </c>
      <c r="B111" s="230" t="s">
        <v>2793</v>
      </c>
      <c r="C111" s="229" t="s">
        <v>2794</v>
      </c>
      <c r="D111" s="229" t="s">
        <v>2795</v>
      </c>
      <c r="E111" s="229" t="s">
        <v>6451</v>
      </c>
      <c r="F111" s="232" t="s">
        <v>6447</v>
      </c>
      <c r="G111" s="229" t="s">
        <v>5533</v>
      </c>
      <c r="H111" s="232"/>
      <c r="I111" s="246"/>
    </row>
    <row r="112" spans="1:9" x14ac:dyDescent="0.25">
      <c r="A112" s="262" t="s">
        <v>55</v>
      </c>
      <c r="B112" s="230" t="s">
        <v>2796</v>
      </c>
      <c r="C112" s="229" t="s">
        <v>2794</v>
      </c>
      <c r="D112" s="229" t="s">
        <v>2797</v>
      </c>
      <c r="E112" s="229" t="s">
        <v>6451</v>
      </c>
      <c r="F112" s="232" t="s">
        <v>6447</v>
      </c>
      <c r="G112" s="238" t="s">
        <v>5534</v>
      </c>
      <c r="H112" s="232" t="s">
        <v>6543</v>
      </c>
      <c r="I112" s="246" t="s">
        <v>6555</v>
      </c>
    </row>
    <row r="113" spans="1:9" x14ac:dyDescent="0.25">
      <c r="A113" s="262" t="s">
        <v>55</v>
      </c>
      <c r="B113" s="230" t="s">
        <v>2796</v>
      </c>
      <c r="C113" s="229" t="s">
        <v>2794</v>
      </c>
      <c r="D113" s="229" t="s">
        <v>2797</v>
      </c>
      <c r="E113" s="229" t="s">
        <v>6451</v>
      </c>
      <c r="F113" s="232" t="s">
        <v>6447</v>
      </c>
      <c r="G113" s="229" t="s">
        <v>5535</v>
      </c>
      <c r="H113" s="232" t="s">
        <v>6448</v>
      </c>
      <c r="I113" s="246" t="s">
        <v>6556</v>
      </c>
    </row>
    <row r="114" spans="1:9" x14ac:dyDescent="0.25">
      <c r="A114" s="262" t="s">
        <v>6557</v>
      </c>
      <c r="B114" s="230" t="s">
        <v>4883</v>
      </c>
      <c r="C114" s="229" t="s">
        <v>2794</v>
      </c>
      <c r="D114" s="229" t="s">
        <v>4884</v>
      </c>
      <c r="E114" s="229" t="s">
        <v>6451</v>
      </c>
      <c r="F114" s="232" t="s">
        <v>6447</v>
      </c>
      <c r="G114" s="229" t="s">
        <v>5537</v>
      </c>
      <c r="H114" s="232" t="s">
        <v>6448</v>
      </c>
      <c r="I114" s="246" t="s">
        <v>6382</v>
      </c>
    </row>
    <row r="115" spans="1:9" x14ac:dyDescent="0.25">
      <c r="A115" s="262" t="s">
        <v>6557</v>
      </c>
      <c r="B115" s="230" t="s">
        <v>4885</v>
      </c>
      <c r="C115" s="229" t="s">
        <v>2794</v>
      </c>
      <c r="D115" s="229" t="s">
        <v>3439</v>
      </c>
      <c r="E115" s="229" t="s">
        <v>6451</v>
      </c>
      <c r="F115" s="232" t="s">
        <v>6447</v>
      </c>
      <c r="G115" s="229" t="s">
        <v>5538</v>
      </c>
      <c r="H115" s="232" t="s">
        <v>6448</v>
      </c>
      <c r="I115" s="246" t="s">
        <v>6558</v>
      </c>
    </row>
    <row r="116" spans="1:9" x14ac:dyDescent="0.25">
      <c r="A116" s="262" t="s">
        <v>55</v>
      </c>
      <c r="B116" s="230" t="s">
        <v>2798</v>
      </c>
      <c r="C116" s="229" t="s">
        <v>2794</v>
      </c>
      <c r="D116" s="229" t="s">
        <v>2799</v>
      </c>
      <c r="E116" s="229" t="s">
        <v>6451</v>
      </c>
      <c r="F116" s="232" t="s">
        <v>6447</v>
      </c>
      <c r="G116" s="229" t="s">
        <v>5539</v>
      </c>
      <c r="H116" s="232" t="s">
        <v>6448</v>
      </c>
      <c r="I116" s="246" t="s">
        <v>6559</v>
      </c>
    </row>
    <row r="117" spans="1:9" x14ac:dyDescent="0.25">
      <c r="A117" s="262" t="s">
        <v>6557</v>
      </c>
      <c r="B117" s="230" t="s">
        <v>4508</v>
      </c>
      <c r="C117" s="229" t="s">
        <v>2794</v>
      </c>
      <c r="D117" s="229" t="s">
        <v>4509</v>
      </c>
      <c r="E117" s="229" t="s">
        <v>6451</v>
      </c>
      <c r="F117" s="232" t="s">
        <v>6447</v>
      </c>
      <c r="G117" s="229" t="s">
        <v>5542</v>
      </c>
      <c r="H117" s="232" t="s">
        <v>5320</v>
      </c>
      <c r="I117" s="246" t="s">
        <v>5320</v>
      </c>
    </row>
    <row r="118" spans="1:9" x14ac:dyDescent="0.25">
      <c r="A118" s="262" t="s">
        <v>5543</v>
      </c>
      <c r="B118" s="230" t="s">
        <v>2800</v>
      </c>
      <c r="C118" s="229" t="s">
        <v>2794</v>
      </c>
      <c r="D118" s="229" t="s">
        <v>2801</v>
      </c>
      <c r="E118" s="229" t="s">
        <v>6446</v>
      </c>
      <c r="F118" s="232" t="s">
        <v>5320</v>
      </c>
      <c r="G118" s="229" t="s">
        <v>5544</v>
      </c>
      <c r="H118" s="232" t="s">
        <v>6448</v>
      </c>
      <c r="I118" s="246" t="s">
        <v>6560</v>
      </c>
    </row>
    <row r="119" spans="1:9" x14ac:dyDescent="0.25">
      <c r="A119" s="262" t="s">
        <v>6557</v>
      </c>
      <c r="B119" s="230" t="s">
        <v>4886</v>
      </c>
      <c r="C119" s="229" t="s">
        <v>2794</v>
      </c>
      <c r="D119" s="229" t="s">
        <v>4887</v>
      </c>
      <c r="E119" s="229" t="s">
        <v>6451</v>
      </c>
      <c r="F119" s="232" t="s">
        <v>6447</v>
      </c>
      <c r="G119" s="229" t="s">
        <v>5545</v>
      </c>
      <c r="H119" s="232" t="s">
        <v>6448</v>
      </c>
      <c r="I119" s="246"/>
    </row>
    <row r="120" spans="1:9" x14ac:dyDescent="0.25">
      <c r="A120" s="262" t="s">
        <v>5546</v>
      </c>
      <c r="B120" s="230" t="s">
        <v>2802</v>
      </c>
      <c r="C120" s="229" t="s">
        <v>2794</v>
      </c>
      <c r="D120" s="229" t="s">
        <v>2803</v>
      </c>
      <c r="E120" s="229" t="s">
        <v>6446</v>
      </c>
      <c r="F120" s="232" t="s">
        <v>6447</v>
      </c>
      <c r="G120" s="229" t="s">
        <v>5547</v>
      </c>
      <c r="H120" s="232" t="s">
        <v>5320</v>
      </c>
      <c r="I120" s="246" t="s">
        <v>5320</v>
      </c>
    </row>
    <row r="121" spans="1:9" x14ac:dyDescent="0.25">
      <c r="A121" s="262" t="s">
        <v>5546</v>
      </c>
      <c r="B121" s="230" t="s">
        <v>2802</v>
      </c>
      <c r="C121" s="229" t="s">
        <v>2794</v>
      </c>
      <c r="D121" s="229" t="s">
        <v>2803</v>
      </c>
      <c r="E121" s="229" t="s">
        <v>6446</v>
      </c>
      <c r="F121" s="232" t="s">
        <v>6447</v>
      </c>
      <c r="G121" s="229" t="s">
        <v>5548</v>
      </c>
      <c r="H121" s="232" t="s">
        <v>6453</v>
      </c>
      <c r="I121" s="246" t="s">
        <v>5320</v>
      </c>
    </row>
    <row r="122" spans="1:9" x14ac:dyDescent="0.25">
      <c r="A122" s="262" t="s">
        <v>55</v>
      </c>
      <c r="B122" s="230" t="s">
        <v>4510</v>
      </c>
      <c r="C122" s="229" t="s">
        <v>2794</v>
      </c>
      <c r="D122" s="229" t="s">
        <v>4511</v>
      </c>
      <c r="E122" s="229" t="s">
        <v>6451</v>
      </c>
      <c r="F122" s="232" t="s">
        <v>6447</v>
      </c>
      <c r="G122" s="240" t="s">
        <v>5549</v>
      </c>
      <c r="H122" s="232" t="s">
        <v>6448</v>
      </c>
      <c r="I122" s="246" t="s">
        <v>6561</v>
      </c>
    </row>
    <row r="123" spans="1:9" x14ac:dyDescent="0.25">
      <c r="A123" s="262" t="s">
        <v>55</v>
      </c>
      <c r="B123" s="230" t="s">
        <v>2804</v>
      </c>
      <c r="C123" s="229" t="s">
        <v>2794</v>
      </c>
      <c r="D123" s="229" t="s">
        <v>2805</v>
      </c>
      <c r="E123" s="229" t="s">
        <v>6451</v>
      </c>
      <c r="F123" s="232" t="s">
        <v>6447</v>
      </c>
      <c r="G123" s="229" t="s">
        <v>5550</v>
      </c>
      <c r="H123" s="232" t="s">
        <v>6448</v>
      </c>
      <c r="I123" s="246" t="s">
        <v>6559</v>
      </c>
    </row>
    <row r="124" spans="1:9" x14ac:dyDescent="0.25">
      <c r="A124" s="262" t="s">
        <v>6557</v>
      </c>
      <c r="B124" s="230" t="s">
        <v>4426</v>
      </c>
      <c r="C124" s="229" t="s">
        <v>2794</v>
      </c>
      <c r="D124" s="229" t="s">
        <v>4427</v>
      </c>
      <c r="E124" s="229" t="s">
        <v>6451</v>
      </c>
      <c r="F124" s="232" t="s">
        <v>6447</v>
      </c>
      <c r="G124" s="229" t="s">
        <v>5551</v>
      </c>
      <c r="H124" s="232" t="s">
        <v>6448</v>
      </c>
      <c r="I124" s="246"/>
    </row>
    <row r="125" spans="1:9" x14ac:dyDescent="0.25">
      <c r="A125" s="262" t="s">
        <v>55</v>
      </c>
      <c r="B125" s="230" t="s">
        <v>4734</v>
      </c>
      <c r="C125" s="229" t="s">
        <v>2794</v>
      </c>
      <c r="D125" s="229" t="s">
        <v>4735</v>
      </c>
      <c r="E125" s="229" t="s">
        <v>6451</v>
      </c>
      <c r="F125" s="232" t="s">
        <v>6447</v>
      </c>
      <c r="G125" s="229" t="s">
        <v>5552</v>
      </c>
      <c r="H125" s="232" t="s">
        <v>6448</v>
      </c>
      <c r="I125" s="246" t="s">
        <v>6562</v>
      </c>
    </row>
    <row r="126" spans="1:9" x14ac:dyDescent="0.25">
      <c r="A126" s="262" t="s">
        <v>55</v>
      </c>
      <c r="B126" s="230" t="s">
        <v>2806</v>
      </c>
      <c r="C126" s="229" t="s">
        <v>2794</v>
      </c>
      <c r="D126" s="229" t="s">
        <v>2807</v>
      </c>
      <c r="E126" s="229" t="s">
        <v>6451</v>
      </c>
      <c r="F126" s="232" t="s">
        <v>6447</v>
      </c>
      <c r="G126" s="238" t="s">
        <v>5553</v>
      </c>
      <c r="H126" s="232" t="s">
        <v>6448</v>
      </c>
      <c r="I126" s="246" t="s">
        <v>6563</v>
      </c>
    </row>
    <row r="127" spans="1:9" x14ac:dyDescent="0.25">
      <c r="A127" s="262" t="s">
        <v>55</v>
      </c>
      <c r="B127" s="230" t="s">
        <v>2806</v>
      </c>
      <c r="C127" s="229" t="s">
        <v>2794</v>
      </c>
      <c r="D127" s="229" t="s">
        <v>2807</v>
      </c>
      <c r="E127" s="229" t="s">
        <v>6451</v>
      </c>
      <c r="F127" s="232" t="s">
        <v>6447</v>
      </c>
      <c r="G127" s="238" t="s">
        <v>5554</v>
      </c>
      <c r="H127" s="232" t="s">
        <v>6448</v>
      </c>
      <c r="I127" s="246" t="s">
        <v>6564</v>
      </c>
    </row>
    <row r="128" spans="1:9" x14ac:dyDescent="0.25">
      <c r="A128" s="262" t="s">
        <v>5555</v>
      </c>
      <c r="B128" s="230" t="s">
        <v>4636</v>
      </c>
      <c r="C128" s="229" t="s">
        <v>2794</v>
      </c>
      <c r="D128" s="229" t="s">
        <v>4637</v>
      </c>
      <c r="E128" s="229" t="s">
        <v>6446</v>
      </c>
      <c r="F128" s="232" t="s">
        <v>5320</v>
      </c>
      <c r="G128" s="229" t="s">
        <v>6565</v>
      </c>
      <c r="H128" s="232" t="s">
        <v>5320</v>
      </c>
      <c r="I128" s="246" t="s">
        <v>5320</v>
      </c>
    </row>
    <row r="129" spans="1:9" x14ac:dyDescent="0.25">
      <c r="A129" s="262" t="s">
        <v>55</v>
      </c>
      <c r="B129" s="230" t="s">
        <v>4736</v>
      </c>
      <c r="C129" s="229" t="s">
        <v>2794</v>
      </c>
      <c r="D129" s="229" t="s">
        <v>4737</v>
      </c>
      <c r="E129" s="229" t="s">
        <v>6451</v>
      </c>
      <c r="F129" s="232" t="s">
        <v>6447</v>
      </c>
      <c r="G129" s="229" t="s">
        <v>5557</v>
      </c>
      <c r="H129" s="232" t="s">
        <v>6448</v>
      </c>
      <c r="I129" s="246" t="s">
        <v>6566</v>
      </c>
    </row>
    <row r="130" spans="1:9" x14ac:dyDescent="0.25">
      <c r="A130" s="262" t="s">
        <v>55</v>
      </c>
      <c r="B130" s="230" t="s">
        <v>2810</v>
      </c>
      <c r="C130" s="229" t="s">
        <v>2794</v>
      </c>
      <c r="D130" s="229" t="s">
        <v>2811</v>
      </c>
      <c r="E130" s="229" t="s">
        <v>6451</v>
      </c>
      <c r="F130" s="232" t="s">
        <v>6447</v>
      </c>
      <c r="G130" s="229" t="s">
        <v>5558</v>
      </c>
      <c r="H130" s="232" t="s">
        <v>6567</v>
      </c>
      <c r="I130" s="246" t="s">
        <v>6568</v>
      </c>
    </row>
    <row r="131" spans="1:9" x14ac:dyDescent="0.25">
      <c r="A131" s="262" t="s">
        <v>55</v>
      </c>
      <c r="B131" s="230" t="s">
        <v>4738</v>
      </c>
      <c r="C131" s="229" t="s">
        <v>2794</v>
      </c>
      <c r="D131" s="229" t="s">
        <v>4739</v>
      </c>
      <c r="E131" s="229" t="s">
        <v>6451</v>
      </c>
      <c r="F131" s="232" t="s">
        <v>6447</v>
      </c>
      <c r="G131" s="229" t="s">
        <v>6396</v>
      </c>
      <c r="H131" s="232"/>
      <c r="I131" s="246"/>
    </row>
    <row r="132" spans="1:9" ht="84" x14ac:dyDescent="0.25">
      <c r="A132" s="262" t="s">
        <v>5000</v>
      </c>
      <c r="B132" s="230" t="s">
        <v>4476</v>
      </c>
      <c r="C132" s="229" t="s">
        <v>4477</v>
      </c>
      <c r="D132" s="229" t="s">
        <v>4477</v>
      </c>
      <c r="E132" s="229" t="s">
        <v>6451</v>
      </c>
      <c r="F132" s="232" t="s">
        <v>6447</v>
      </c>
      <c r="G132" s="229" t="s">
        <v>5560</v>
      </c>
      <c r="H132" s="232" t="s">
        <v>6453</v>
      </c>
      <c r="I132" s="246" t="s">
        <v>6569</v>
      </c>
    </row>
    <row r="133" spans="1:9" x14ac:dyDescent="0.25">
      <c r="A133" s="262" t="s">
        <v>6570</v>
      </c>
      <c r="B133" s="230" t="s">
        <v>4155</v>
      </c>
      <c r="C133" s="229" t="s">
        <v>2786</v>
      </c>
      <c r="D133" s="229" t="s">
        <v>4156</v>
      </c>
      <c r="E133" s="229" t="s">
        <v>6446</v>
      </c>
      <c r="F133" s="232" t="s">
        <v>5320</v>
      </c>
      <c r="G133" s="229" t="s">
        <v>5562</v>
      </c>
      <c r="H133" s="232" t="s">
        <v>6448</v>
      </c>
      <c r="I133" s="246" t="s">
        <v>6571</v>
      </c>
    </row>
    <row r="134" spans="1:9" x14ac:dyDescent="0.25">
      <c r="A134" s="262" t="s">
        <v>6572</v>
      </c>
      <c r="B134" s="230" t="s">
        <v>4218</v>
      </c>
      <c r="C134" s="229" t="s">
        <v>2786</v>
      </c>
      <c r="D134" s="229" t="s">
        <v>4219</v>
      </c>
      <c r="E134" s="229" t="s">
        <v>6572</v>
      </c>
      <c r="F134" s="232" t="s">
        <v>5320</v>
      </c>
      <c r="G134" s="229" t="s">
        <v>5564</v>
      </c>
      <c r="H134" s="232" t="s">
        <v>5320</v>
      </c>
      <c r="I134" s="246"/>
    </row>
    <row r="135" spans="1:9" x14ac:dyDescent="0.25">
      <c r="A135" s="262" t="s">
        <v>5565</v>
      </c>
      <c r="B135" s="230" t="s">
        <v>4205</v>
      </c>
      <c r="C135" s="229" t="s">
        <v>2786</v>
      </c>
      <c r="D135" s="229" t="s">
        <v>4206</v>
      </c>
      <c r="E135" s="229" t="s">
        <v>6446</v>
      </c>
      <c r="F135" s="232" t="s">
        <v>5320</v>
      </c>
      <c r="G135" s="229" t="s">
        <v>5566</v>
      </c>
      <c r="H135" s="232" t="s">
        <v>5320</v>
      </c>
      <c r="I135" s="246" t="s">
        <v>5320</v>
      </c>
    </row>
    <row r="136" spans="1:9" ht="48" x14ac:dyDescent="0.25">
      <c r="A136" s="262" t="s">
        <v>5568</v>
      </c>
      <c r="B136" s="230" t="s">
        <v>4732</v>
      </c>
      <c r="C136" s="229" t="s">
        <v>2786</v>
      </c>
      <c r="D136" s="229" t="s">
        <v>5233</v>
      </c>
      <c r="E136" s="229" t="s">
        <v>6451</v>
      </c>
      <c r="F136" s="232" t="s">
        <v>6447</v>
      </c>
      <c r="G136" s="229" t="s">
        <v>5569</v>
      </c>
      <c r="H136" s="232" t="s">
        <v>6543</v>
      </c>
      <c r="I136" s="246" t="s">
        <v>6573</v>
      </c>
    </row>
    <row r="137" spans="1:9" x14ac:dyDescent="0.25">
      <c r="A137" s="262" t="s">
        <v>6572</v>
      </c>
      <c r="B137" s="230" t="s">
        <v>4596</v>
      </c>
      <c r="C137" s="229" t="s">
        <v>2786</v>
      </c>
      <c r="D137" s="229" t="s">
        <v>4597</v>
      </c>
      <c r="E137" s="229" t="s">
        <v>6572</v>
      </c>
      <c r="F137" s="232" t="s">
        <v>5320</v>
      </c>
      <c r="G137" s="229" t="s">
        <v>5571</v>
      </c>
      <c r="H137" s="232" t="s">
        <v>6448</v>
      </c>
      <c r="I137" s="246" t="s">
        <v>6382</v>
      </c>
    </row>
    <row r="138" spans="1:9" x14ac:dyDescent="0.25">
      <c r="A138" s="262" t="s">
        <v>5572</v>
      </c>
      <c r="B138" s="230" t="s">
        <v>4480</v>
      </c>
      <c r="C138" s="229" t="s">
        <v>2786</v>
      </c>
      <c r="D138" s="229" t="s">
        <v>4481</v>
      </c>
      <c r="E138" s="229" t="s">
        <v>6446</v>
      </c>
      <c r="F138" s="232" t="s">
        <v>6447</v>
      </c>
      <c r="G138" s="229" t="s">
        <v>6574</v>
      </c>
      <c r="H138" s="232" t="s">
        <v>6448</v>
      </c>
      <c r="I138" s="246" t="s">
        <v>6575</v>
      </c>
    </row>
    <row r="139" spans="1:9" x14ac:dyDescent="0.25">
      <c r="A139" s="262" t="s">
        <v>1578</v>
      </c>
      <c r="B139" s="230" t="s">
        <v>3799</v>
      </c>
      <c r="C139" s="229" t="s">
        <v>2786</v>
      </c>
      <c r="D139" s="229" t="s">
        <v>3800</v>
      </c>
      <c r="E139" s="229" t="s">
        <v>6446</v>
      </c>
      <c r="F139" s="232" t="s">
        <v>5320</v>
      </c>
      <c r="G139" s="229" t="s">
        <v>5574</v>
      </c>
      <c r="H139" s="232" t="s">
        <v>6448</v>
      </c>
      <c r="I139" s="246" t="s">
        <v>6576</v>
      </c>
    </row>
    <row r="140" spans="1:9" x14ac:dyDescent="0.25">
      <c r="A140" s="262" t="s">
        <v>6572</v>
      </c>
      <c r="B140" s="230" t="s">
        <v>3692</v>
      </c>
      <c r="C140" s="229" t="s">
        <v>2786</v>
      </c>
      <c r="D140" s="229" t="s">
        <v>3693</v>
      </c>
      <c r="E140" s="229" t="s">
        <v>6572</v>
      </c>
      <c r="F140" s="232" t="s">
        <v>5320</v>
      </c>
      <c r="G140" s="229" t="s">
        <v>5575</v>
      </c>
      <c r="H140" s="232" t="s">
        <v>6448</v>
      </c>
      <c r="I140" s="246"/>
    </row>
    <row r="141" spans="1:9" x14ac:dyDescent="0.25">
      <c r="A141" s="262" t="s">
        <v>195</v>
      </c>
      <c r="B141" s="230" t="s">
        <v>2944</v>
      </c>
      <c r="C141" s="229" t="s">
        <v>2786</v>
      </c>
      <c r="D141" s="229" t="s">
        <v>2945</v>
      </c>
      <c r="E141" s="229" t="s">
        <v>6446</v>
      </c>
      <c r="F141" s="232" t="s">
        <v>5320</v>
      </c>
      <c r="G141" s="229" t="s">
        <v>5576</v>
      </c>
      <c r="H141" s="232" t="s">
        <v>6448</v>
      </c>
      <c r="I141" s="246" t="s">
        <v>6353</v>
      </c>
    </row>
    <row r="142" spans="1:9" x14ac:dyDescent="0.25">
      <c r="A142" s="262" t="s">
        <v>6572</v>
      </c>
      <c r="B142" s="230" t="s">
        <v>4220</v>
      </c>
      <c r="C142" s="229" t="s">
        <v>2786</v>
      </c>
      <c r="D142" s="229" t="s">
        <v>4221</v>
      </c>
      <c r="E142" s="229" t="s">
        <v>6572</v>
      </c>
      <c r="F142" s="232" t="s">
        <v>5320</v>
      </c>
      <c r="G142" s="229" t="s">
        <v>6577</v>
      </c>
      <c r="H142" s="232" t="s">
        <v>5320</v>
      </c>
      <c r="I142" s="246" t="s">
        <v>5320</v>
      </c>
    </row>
    <row r="143" spans="1:9" x14ac:dyDescent="0.25">
      <c r="A143" s="262" t="s">
        <v>5579</v>
      </c>
      <c r="B143" s="230" t="s">
        <v>4256</v>
      </c>
      <c r="C143" s="229" t="s">
        <v>2786</v>
      </c>
      <c r="D143" s="229" t="s">
        <v>4257</v>
      </c>
      <c r="E143" s="229" t="s">
        <v>6446</v>
      </c>
      <c r="F143" s="232" t="s">
        <v>5320</v>
      </c>
      <c r="G143" s="229" t="s">
        <v>5580</v>
      </c>
      <c r="H143" s="232" t="s">
        <v>6448</v>
      </c>
      <c r="I143" s="246" t="s">
        <v>6353</v>
      </c>
    </row>
    <row r="144" spans="1:9" x14ac:dyDescent="0.25">
      <c r="A144" s="262" t="s">
        <v>5581</v>
      </c>
      <c r="B144" s="230" t="s">
        <v>7078</v>
      </c>
      <c r="C144" s="229" t="s">
        <v>2786</v>
      </c>
      <c r="D144" s="229" t="s">
        <v>5237</v>
      </c>
      <c r="E144" s="229" t="s">
        <v>6446</v>
      </c>
      <c r="F144" s="232" t="s">
        <v>5320</v>
      </c>
      <c r="G144" s="229" t="s">
        <v>5582</v>
      </c>
      <c r="H144" s="232" t="s">
        <v>6448</v>
      </c>
      <c r="I144" s="246" t="s">
        <v>6578</v>
      </c>
    </row>
    <row r="145" spans="1:9" x14ac:dyDescent="0.25">
      <c r="A145" s="262" t="s">
        <v>47</v>
      </c>
      <c r="B145" s="230" t="s">
        <v>2785</v>
      </c>
      <c r="C145" s="229" t="s">
        <v>2786</v>
      </c>
      <c r="D145" s="229" t="s">
        <v>2787</v>
      </c>
      <c r="E145" s="229" t="s">
        <v>6446</v>
      </c>
      <c r="F145" s="232" t="s">
        <v>5320</v>
      </c>
      <c r="G145" s="229" t="s">
        <v>5583</v>
      </c>
      <c r="H145" s="232" t="s">
        <v>6448</v>
      </c>
      <c r="I145" s="246" t="s">
        <v>6382</v>
      </c>
    </row>
    <row r="146" spans="1:9" x14ac:dyDescent="0.25">
      <c r="A146" s="262" t="s">
        <v>6579</v>
      </c>
      <c r="B146" s="230" t="s">
        <v>7079</v>
      </c>
      <c r="C146" s="229" t="s">
        <v>2786</v>
      </c>
      <c r="D146" s="229" t="s">
        <v>5238</v>
      </c>
      <c r="E146" s="229" t="s">
        <v>6446</v>
      </c>
      <c r="F146" s="232" t="s">
        <v>5320</v>
      </c>
      <c r="G146" s="229" t="s">
        <v>5585</v>
      </c>
      <c r="H146" s="232" t="s">
        <v>5320</v>
      </c>
      <c r="I146" s="246" t="s">
        <v>5320</v>
      </c>
    </row>
    <row r="147" spans="1:9" x14ac:dyDescent="0.25">
      <c r="A147" s="262" t="s">
        <v>5324</v>
      </c>
      <c r="B147" s="230" t="s">
        <v>3705</v>
      </c>
      <c r="C147" s="229" t="s">
        <v>2786</v>
      </c>
      <c r="D147" s="229" t="s">
        <v>3706</v>
      </c>
      <c r="E147" s="229" t="s">
        <v>6446</v>
      </c>
      <c r="F147" s="232" t="s">
        <v>5320</v>
      </c>
      <c r="G147" s="229" t="s">
        <v>5586</v>
      </c>
      <c r="H147" s="232" t="s">
        <v>5320</v>
      </c>
      <c r="I147" s="246" t="s">
        <v>5320</v>
      </c>
    </row>
    <row r="148" spans="1:9" x14ac:dyDescent="0.25">
      <c r="A148" s="262" t="s">
        <v>5587</v>
      </c>
      <c r="B148" s="230" t="s">
        <v>4457</v>
      </c>
      <c r="C148" s="229" t="s">
        <v>2786</v>
      </c>
      <c r="D148" s="229" t="s">
        <v>4458</v>
      </c>
      <c r="E148" s="229" t="s">
        <v>6446</v>
      </c>
      <c r="F148" s="232" t="s">
        <v>5320</v>
      </c>
      <c r="G148" s="229" t="s">
        <v>5588</v>
      </c>
      <c r="H148" s="232" t="s">
        <v>5320</v>
      </c>
      <c r="I148" s="246" t="s">
        <v>5320</v>
      </c>
    </row>
    <row r="149" spans="1:9" x14ac:dyDescent="0.25">
      <c r="A149" s="262" t="s">
        <v>5589</v>
      </c>
      <c r="B149" s="230" t="s">
        <v>3742</v>
      </c>
      <c r="C149" s="229" t="s">
        <v>2786</v>
      </c>
      <c r="D149" s="229" t="s">
        <v>3743</v>
      </c>
      <c r="E149" s="229" t="s">
        <v>6446</v>
      </c>
      <c r="F149" s="232" t="s">
        <v>5320</v>
      </c>
      <c r="G149" s="229" t="s">
        <v>6580</v>
      </c>
      <c r="H149" s="232" t="s">
        <v>6448</v>
      </c>
      <c r="I149" s="246" t="s">
        <v>5320</v>
      </c>
    </row>
    <row r="150" spans="1:9" x14ac:dyDescent="0.25">
      <c r="A150" s="262" t="s">
        <v>1723</v>
      </c>
      <c r="B150" s="230" t="s">
        <v>3919</v>
      </c>
      <c r="C150" s="229" t="s">
        <v>2775</v>
      </c>
      <c r="D150" s="229" t="s">
        <v>3920</v>
      </c>
      <c r="E150" s="229" t="s">
        <v>6446</v>
      </c>
      <c r="F150" s="232" t="s">
        <v>6447</v>
      </c>
      <c r="G150" s="229" t="s">
        <v>5591</v>
      </c>
      <c r="H150" s="232" t="s">
        <v>6448</v>
      </c>
      <c r="I150" s="246" t="s">
        <v>6581</v>
      </c>
    </row>
    <row r="151" spans="1:9" ht="24" x14ac:dyDescent="0.25">
      <c r="A151" s="262" t="s">
        <v>4999</v>
      </c>
      <c r="B151" s="230" t="s">
        <v>2783</v>
      </c>
      <c r="C151" s="229" t="s">
        <v>2775</v>
      </c>
      <c r="D151" s="229" t="s">
        <v>2784</v>
      </c>
      <c r="E151" s="229" t="s">
        <v>6446</v>
      </c>
      <c r="F151" s="232" t="s">
        <v>6447</v>
      </c>
      <c r="G151" s="229" t="s">
        <v>5592</v>
      </c>
      <c r="H151" s="232" t="s">
        <v>6567</v>
      </c>
      <c r="I151" s="246" t="s">
        <v>6582</v>
      </c>
    </row>
    <row r="152" spans="1:9" x14ac:dyDescent="0.25">
      <c r="A152" s="262" t="s">
        <v>5593</v>
      </c>
      <c r="B152" s="230" t="s">
        <v>3816</v>
      </c>
      <c r="C152" s="229" t="s">
        <v>2775</v>
      </c>
      <c r="D152" s="229" t="s">
        <v>3817</v>
      </c>
      <c r="E152" s="229" t="s">
        <v>6446</v>
      </c>
      <c r="F152" s="232" t="s">
        <v>6447</v>
      </c>
      <c r="G152" s="229" t="s">
        <v>5594</v>
      </c>
      <c r="H152" s="232" t="s">
        <v>6448</v>
      </c>
      <c r="I152" s="246" t="s">
        <v>6583</v>
      </c>
    </row>
    <row r="153" spans="1:9" x14ac:dyDescent="0.25">
      <c r="A153" s="262" t="s">
        <v>5125</v>
      </c>
      <c r="B153" s="230" t="s">
        <v>3945</v>
      </c>
      <c r="C153" s="229" t="s">
        <v>2775</v>
      </c>
      <c r="D153" s="229" t="s">
        <v>3158</v>
      </c>
      <c r="E153" s="229" t="s">
        <v>6446</v>
      </c>
      <c r="F153" s="232" t="s">
        <v>5320</v>
      </c>
      <c r="G153" s="229" t="s">
        <v>5595</v>
      </c>
      <c r="H153" s="232" t="s">
        <v>6448</v>
      </c>
      <c r="I153" s="246" t="s">
        <v>6584</v>
      </c>
    </row>
    <row r="154" spans="1:9" ht="24" x14ac:dyDescent="0.25">
      <c r="A154" s="262" t="s">
        <v>1031</v>
      </c>
      <c r="B154" s="230" t="s">
        <v>3569</v>
      </c>
      <c r="C154" s="229" t="s">
        <v>2775</v>
      </c>
      <c r="D154" s="229" t="s">
        <v>3570</v>
      </c>
      <c r="E154" s="229" t="s">
        <v>6446</v>
      </c>
      <c r="F154" s="232" t="s">
        <v>5320</v>
      </c>
      <c r="G154" s="229" t="s">
        <v>5596</v>
      </c>
      <c r="H154" s="232" t="s">
        <v>6448</v>
      </c>
      <c r="I154" s="246" t="s">
        <v>6585</v>
      </c>
    </row>
    <row r="155" spans="1:9" x14ac:dyDescent="0.25">
      <c r="A155" s="262" t="s">
        <v>205</v>
      </c>
      <c r="B155" s="230" t="s">
        <v>2960</v>
      </c>
      <c r="C155" s="229" t="s">
        <v>2775</v>
      </c>
      <c r="D155" s="229" t="s">
        <v>2961</v>
      </c>
      <c r="E155" s="229" t="s">
        <v>6451</v>
      </c>
      <c r="F155" s="232" t="s">
        <v>6586</v>
      </c>
      <c r="G155" s="229" t="s">
        <v>5597</v>
      </c>
      <c r="H155" s="232" t="s">
        <v>6448</v>
      </c>
      <c r="I155" s="246" t="s">
        <v>6587</v>
      </c>
    </row>
    <row r="156" spans="1:9" x14ac:dyDescent="0.25">
      <c r="A156" s="262" t="s">
        <v>1825</v>
      </c>
      <c r="B156" s="230" t="s">
        <v>3991</v>
      </c>
      <c r="C156" s="229" t="s">
        <v>2775</v>
      </c>
      <c r="D156" s="229" t="s">
        <v>3992</v>
      </c>
      <c r="E156" s="229" t="s">
        <v>6446</v>
      </c>
      <c r="F156" s="232" t="s">
        <v>5320</v>
      </c>
      <c r="G156" s="229" t="s">
        <v>5598</v>
      </c>
      <c r="H156" s="232" t="s">
        <v>5320</v>
      </c>
      <c r="I156" s="246" t="s">
        <v>5320</v>
      </c>
    </row>
    <row r="157" spans="1:9" x14ac:dyDescent="0.25">
      <c r="A157" s="262" t="s">
        <v>1010</v>
      </c>
      <c r="B157" s="230" t="s">
        <v>3541</v>
      </c>
      <c r="C157" s="229" t="s">
        <v>2775</v>
      </c>
      <c r="D157" s="229" t="s">
        <v>3542</v>
      </c>
      <c r="E157" s="229" t="s">
        <v>6446</v>
      </c>
      <c r="F157" s="232" t="s">
        <v>5320</v>
      </c>
      <c r="G157" s="229" t="s">
        <v>5599</v>
      </c>
      <c r="H157" s="232" t="s">
        <v>6448</v>
      </c>
      <c r="I157" s="246" t="s">
        <v>5320</v>
      </c>
    </row>
    <row r="158" spans="1:9" ht="24" x14ac:dyDescent="0.25">
      <c r="A158" s="262" t="s">
        <v>2017</v>
      </c>
      <c r="B158" s="230" t="s">
        <v>4044</v>
      </c>
      <c r="C158" s="229" t="s">
        <v>2775</v>
      </c>
      <c r="D158" s="229" t="s">
        <v>4045</v>
      </c>
      <c r="E158" s="229" t="s">
        <v>6446</v>
      </c>
      <c r="F158" s="232" t="s">
        <v>6447</v>
      </c>
      <c r="G158" s="229" t="s">
        <v>5600</v>
      </c>
      <c r="H158" s="232" t="s">
        <v>6448</v>
      </c>
      <c r="I158" s="246" t="s">
        <v>6588</v>
      </c>
    </row>
    <row r="159" spans="1:9" ht="24" x14ac:dyDescent="0.25">
      <c r="A159" s="262" t="s">
        <v>5119</v>
      </c>
      <c r="B159" s="230" t="s">
        <v>3885</v>
      </c>
      <c r="C159" s="229" t="s">
        <v>2775</v>
      </c>
      <c r="D159" s="229" t="s">
        <v>3886</v>
      </c>
      <c r="E159" s="229" t="s">
        <v>6446</v>
      </c>
      <c r="F159" s="232" t="s">
        <v>5320</v>
      </c>
      <c r="G159" s="229" t="s">
        <v>5602</v>
      </c>
      <c r="H159" s="232" t="s">
        <v>5320</v>
      </c>
      <c r="I159" s="246" t="s">
        <v>5320</v>
      </c>
    </row>
    <row r="160" spans="1:9" x14ac:dyDescent="0.25">
      <c r="A160" s="262" t="s">
        <v>1645</v>
      </c>
      <c r="B160" s="230" t="s">
        <v>3842</v>
      </c>
      <c r="C160" s="229" t="s">
        <v>2775</v>
      </c>
      <c r="D160" s="229" t="s">
        <v>3843</v>
      </c>
      <c r="E160" s="229" t="s">
        <v>6446</v>
      </c>
      <c r="F160" s="232" t="s">
        <v>5320</v>
      </c>
      <c r="G160" s="229" t="s">
        <v>5604</v>
      </c>
      <c r="H160" s="232" t="s">
        <v>6448</v>
      </c>
      <c r="I160" s="246" t="s">
        <v>5320</v>
      </c>
    </row>
    <row r="161" spans="1:9" x14ac:dyDescent="0.25">
      <c r="A161" s="262" t="s">
        <v>5605</v>
      </c>
      <c r="B161" s="230" t="s">
        <v>2779</v>
      </c>
      <c r="C161" s="229" t="s">
        <v>2775</v>
      </c>
      <c r="D161" s="229" t="s">
        <v>2780</v>
      </c>
      <c r="E161" s="229" t="s">
        <v>6446</v>
      </c>
      <c r="F161" s="232" t="s">
        <v>5320</v>
      </c>
      <c r="G161" s="229" t="s">
        <v>5606</v>
      </c>
      <c r="H161" s="232" t="s">
        <v>6448</v>
      </c>
      <c r="I161" s="246" t="s">
        <v>6589</v>
      </c>
    </row>
    <row r="162" spans="1:9" x14ac:dyDescent="0.25">
      <c r="A162" s="262" t="s">
        <v>206</v>
      </c>
      <c r="B162" s="230" t="s">
        <v>2962</v>
      </c>
      <c r="C162" s="229" t="s">
        <v>2775</v>
      </c>
      <c r="D162" s="229" t="s">
        <v>2963</v>
      </c>
      <c r="E162" s="229" t="s">
        <v>6446</v>
      </c>
      <c r="F162" s="232" t="s">
        <v>6447</v>
      </c>
      <c r="G162" s="229" t="s">
        <v>5607</v>
      </c>
      <c r="H162" s="232" t="s">
        <v>6448</v>
      </c>
      <c r="I162" s="246" t="s">
        <v>6590</v>
      </c>
    </row>
    <row r="163" spans="1:9" ht="24" x14ac:dyDescent="0.25">
      <c r="A163" s="262" t="s">
        <v>1646</v>
      </c>
      <c r="B163" s="230" t="s">
        <v>3844</v>
      </c>
      <c r="C163" s="229" t="s">
        <v>2775</v>
      </c>
      <c r="D163" s="229" t="s">
        <v>3845</v>
      </c>
      <c r="E163" s="229" t="s">
        <v>6446</v>
      </c>
      <c r="F163" s="232" t="s">
        <v>6447</v>
      </c>
      <c r="G163" s="229" t="s">
        <v>5608</v>
      </c>
      <c r="H163" s="232" t="s">
        <v>6448</v>
      </c>
      <c r="I163" s="246" t="s">
        <v>6591</v>
      </c>
    </row>
    <row r="164" spans="1:9" x14ac:dyDescent="0.25">
      <c r="A164" s="262" t="s">
        <v>5329</v>
      </c>
      <c r="B164" s="230" t="s">
        <v>4487</v>
      </c>
      <c r="C164" s="229" t="s">
        <v>2775</v>
      </c>
      <c r="D164" s="229" t="s">
        <v>4488</v>
      </c>
      <c r="E164" s="229" t="s">
        <v>6446</v>
      </c>
      <c r="F164" s="232" t="s">
        <v>6447</v>
      </c>
      <c r="G164" s="229" t="s">
        <v>5609</v>
      </c>
      <c r="H164" s="232" t="s">
        <v>6448</v>
      </c>
      <c r="I164" s="246" t="s">
        <v>6592</v>
      </c>
    </row>
    <row r="165" spans="1:9" ht="24" x14ac:dyDescent="0.25">
      <c r="A165" s="262" t="s">
        <v>1850</v>
      </c>
      <c r="B165" s="230" t="s">
        <v>4003</v>
      </c>
      <c r="C165" s="229" t="s">
        <v>2775</v>
      </c>
      <c r="D165" s="229" t="s">
        <v>4004</v>
      </c>
      <c r="E165" s="229" t="s">
        <v>6451</v>
      </c>
      <c r="F165" s="241" t="s">
        <v>6494</v>
      </c>
      <c r="G165" s="229" t="s">
        <v>5610</v>
      </c>
      <c r="H165" s="232" t="s">
        <v>6448</v>
      </c>
      <c r="I165" s="246" t="s">
        <v>6593</v>
      </c>
    </row>
    <row r="166" spans="1:9" ht="24" x14ac:dyDescent="0.25">
      <c r="A166" s="262" t="s">
        <v>5611</v>
      </c>
      <c r="B166" s="230" t="s">
        <v>4072</v>
      </c>
      <c r="C166" s="229" t="s">
        <v>2775</v>
      </c>
      <c r="D166" s="229" t="s">
        <v>4073</v>
      </c>
      <c r="E166" s="229" t="s">
        <v>6446</v>
      </c>
      <c r="F166" s="232" t="s">
        <v>5320</v>
      </c>
      <c r="G166" s="229" t="s">
        <v>6594</v>
      </c>
      <c r="H166" s="232" t="s">
        <v>6448</v>
      </c>
      <c r="I166" s="246" t="s">
        <v>5320</v>
      </c>
    </row>
    <row r="167" spans="1:9" ht="24" x14ac:dyDescent="0.25">
      <c r="A167" s="262" t="s">
        <v>38</v>
      </c>
      <c r="B167" s="230" t="s">
        <v>2777</v>
      </c>
      <c r="C167" s="229" t="s">
        <v>2775</v>
      </c>
      <c r="D167" s="229" t="s">
        <v>2778</v>
      </c>
      <c r="E167" s="229" t="s">
        <v>6446</v>
      </c>
      <c r="F167" s="232" t="s">
        <v>6447</v>
      </c>
      <c r="G167" s="229" t="s">
        <v>5613</v>
      </c>
      <c r="H167" s="232" t="s">
        <v>6448</v>
      </c>
      <c r="I167" s="246" t="s">
        <v>6595</v>
      </c>
    </row>
    <row r="168" spans="1:9" ht="24" x14ac:dyDescent="0.25">
      <c r="A168" s="262" t="s">
        <v>1806</v>
      </c>
      <c r="B168" s="230" t="s">
        <v>3974</v>
      </c>
      <c r="C168" s="229" t="s">
        <v>2775</v>
      </c>
      <c r="D168" s="229" t="s">
        <v>3975</v>
      </c>
      <c r="E168" s="229" t="s">
        <v>6446</v>
      </c>
      <c r="F168" s="232" t="s">
        <v>6447</v>
      </c>
      <c r="G168" s="229" t="s">
        <v>5614</v>
      </c>
      <c r="H168" s="232" t="s">
        <v>6448</v>
      </c>
      <c r="I168" s="246" t="s">
        <v>6596</v>
      </c>
    </row>
    <row r="169" spans="1:9" ht="48" x14ac:dyDescent="0.25">
      <c r="A169" s="262" t="s">
        <v>5615</v>
      </c>
      <c r="B169" s="230" t="s">
        <v>3850</v>
      </c>
      <c r="C169" s="229" t="s">
        <v>2775</v>
      </c>
      <c r="D169" s="229" t="s">
        <v>3851</v>
      </c>
      <c r="E169" s="229" t="s">
        <v>6451</v>
      </c>
      <c r="F169" s="232" t="s">
        <v>6447</v>
      </c>
      <c r="G169" s="229" t="s">
        <v>5616</v>
      </c>
      <c r="H169" s="232" t="s">
        <v>6448</v>
      </c>
      <c r="I169" s="246" t="s">
        <v>6597</v>
      </c>
    </row>
    <row r="170" spans="1:9" x14ac:dyDescent="0.25">
      <c r="A170" s="262" t="s">
        <v>268</v>
      </c>
      <c r="B170" s="230" t="s">
        <v>3039</v>
      </c>
      <c r="C170" s="229" t="s">
        <v>2775</v>
      </c>
      <c r="D170" s="229" t="s">
        <v>3040</v>
      </c>
      <c r="E170" s="229" t="s">
        <v>6446</v>
      </c>
      <c r="F170" s="232" t="s">
        <v>6447</v>
      </c>
      <c r="G170" s="229" t="s">
        <v>5617</v>
      </c>
      <c r="H170" s="232" t="s">
        <v>6567</v>
      </c>
      <c r="I170" s="246" t="s">
        <v>6598</v>
      </c>
    </row>
    <row r="171" spans="1:9" ht="24" x14ac:dyDescent="0.25">
      <c r="A171" s="262" t="s">
        <v>324</v>
      </c>
      <c r="B171" s="230" t="s">
        <v>3096</v>
      </c>
      <c r="C171" s="229" t="s">
        <v>2775</v>
      </c>
      <c r="D171" s="229" t="s">
        <v>3097</v>
      </c>
      <c r="E171" s="229" t="s">
        <v>6446</v>
      </c>
      <c r="F171" s="232" t="s">
        <v>5320</v>
      </c>
      <c r="G171" s="229" t="s">
        <v>6599</v>
      </c>
      <c r="H171" s="232" t="s">
        <v>6453</v>
      </c>
      <c r="I171" s="246" t="s">
        <v>6600</v>
      </c>
    </row>
    <row r="172" spans="1:9" x14ac:dyDescent="0.25">
      <c r="A172" s="262" t="s">
        <v>5619</v>
      </c>
      <c r="B172" s="232" t="s">
        <v>3672</v>
      </c>
      <c r="C172" s="229" t="s">
        <v>2775</v>
      </c>
      <c r="D172" s="229" t="s">
        <v>3673</v>
      </c>
      <c r="E172" s="229" t="s">
        <v>6446</v>
      </c>
      <c r="F172" s="232" t="s">
        <v>6447</v>
      </c>
      <c r="G172" s="229" t="s">
        <v>5620</v>
      </c>
      <c r="H172" s="232" t="s">
        <v>6453</v>
      </c>
      <c r="I172" s="246" t="s">
        <v>6601</v>
      </c>
    </row>
    <row r="173" spans="1:9" x14ac:dyDescent="0.25">
      <c r="A173" s="262" t="s">
        <v>198</v>
      </c>
      <c r="B173" s="230" t="s">
        <v>2946</v>
      </c>
      <c r="C173" s="229" t="s">
        <v>2775</v>
      </c>
      <c r="D173" s="229" t="s">
        <v>2947</v>
      </c>
      <c r="E173" s="229" t="s">
        <v>6451</v>
      </c>
      <c r="F173" s="232" t="s">
        <v>6447</v>
      </c>
      <c r="G173" s="229" t="s">
        <v>5621</v>
      </c>
      <c r="H173" s="232"/>
      <c r="I173" s="246"/>
    </row>
    <row r="174" spans="1:9" x14ac:dyDescent="0.25">
      <c r="A174" s="262" t="s">
        <v>5622</v>
      </c>
      <c r="B174" s="230" t="s">
        <v>3348</v>
      </c>
      <c r="C174" s="229" t="s">
        <v>2775</v>
      </c>
      <c r="D174" s="229" t="s">
        <v>3349</v>
      </c>
      <c r="E174" s="229" t="s">
        <v>6446</v>
      </c>
      <c r="F174" s="232" t="s">
        <v>6494</v>
      </c>
      <c r="G174" s="229" t="s">
        <v>6602</v>
      </c>
      <c r="H174" s="232" t="s">
        <v>5320</v>
      </c>
      <c r="I174" s="246" t="s">
        <v>5320</v>
      </c>
    </row>
    <row r="175" spans="1:9" ht="24" x14ac:dyDescent="0.25">
      <c r="A175" s="262" t="s">
        <v>2251</v>
      </c>
      <c r="B175" s="230" t="s">
        <v>4102</v>
      </c>
      <c r="C175" s="229" t="s">
        <v>2775</v>
      </c>
      <c r="D175" s="229" t="s">
        <v>4103</v>
      </c>
      <c r="E175" s="229" t="s">
        <v>6446</v>
      </c>
      <c r="F175" s="232" t="s">
        <v>5320</v>
      </c>
      <c r="G175" s="229" t="s">
        <v>6603</v>
      </c>
      <c r="H175" s="232" t="s">
        <v>6567</v>
      </c>
      <c r="I175" s="246" t="s">
        <v>6604</v>
      </c>
    </row>
    <row r="176" spans="1:9" ht="24" x14ac:dyDescent="0.25">
      <c r="A176" s="262" t="s">
        <v>5625</v>
      </c>
      <c r="B176" s="230" t="s">
        <v>4027</v>
      </c>
      <c r="C176" s="229" t="s">
        <v>2775</v>
      </c>
      <c r="D176" s="229" t="s">
        <v>4028</v>
      </c>
      <c r="E176" s="229" t="s">
        <v>6446</v>
      </c>
      <c r="F176" s="232" t="s">
        <v>6447</v>
      </c>
      <c r="G176" s="229" t="s">
        <v>5626</v>
      </c>
      <c r="H176" s="232" t="s">
        <v>6448</v>
      </c>
      <c r="I176" s="246" t="s">
        <v>6605</v>
      </c>
    </row>
    <row r="177" spans="1:9" x14ac:dyDescent="0.25">
      <c r="A177" s="262" t="s">
        <v>5018</v>
      </c>
      <c r="B177" s="230" t="s">
        <v>2950</v>
      </c>
      <c r="C177" s="229" t="s">
        <v>2775</v>
      </c>
      <c r="D177" s="229" t="s">
        <v>2951</v>
      </c>
      <c r="E177" s="229" t="s">
        <v>6451</v>
      </c>
      <c r="F177" s="232" t="s">
        <v>6447</v>
      </c>
      <c r="G177" s="229" t="s">
        <v>5627</v>
      </c>
      <c r="H177" s="232" t="s">
        <v>6503</v>
      </c>
      <c r="I177" s="246" t="s">
        <v>6606</v>
      </c>
    </row>
    <row r="178" spans="1:9" x14ac:dyDescent="0.25">
      <c r="A178" s="262" t="s">
        <v>6607</v>
      </c>
      <c r="B178" s="230" t="s">
        <v>3809</v>
      </c>
      <c r="C178" s="229" t="s">
        <v>2775</v>
      </c>
      <c r="D178" s="229" t="s">
        <v>3810</v>
      </c>
      <c r="E178" s="229" t="s">
        <v>6446</v>
      </c>
      <c r="F178" s="232" t="s">
        <v>5320</v>
      </c>
      <c r="G178" s="229" t="s">
        <v>6608</v>
      </c>
      <c r="H178" s="232" t="s">
        <v>5320</v>
      </c>
      <c r="I178" s="246" t="s">
        <v>5320</v>
      </c>
    </row>
    <row r="179" spans="1:9" ht="24" x14ac:dyDescent="0.25">
      <c r="A179" s="262" t="s">
        <v>5630</v>
      </c>
      <c r="B179" s="230" t="s">
        <v>3411</v>
      </c>
      <c r="C179" s="229" t="s">
        <v>2775</v>
      </c>
      <c r="D179" s="229" t="s">
        <v>3412</v>
      </c>
      <c r="E179" s="229" t="s">
        <v>6446</v>
      </c>
      <c r="F179" s="232" t="s">
        <v>5320</v>
      </c>
      <c r="G179" s="229" t="s">
        <v>6609</v>
      </c>
      <c r="H179" s="232" t="s">
        <v>5320</v>
      </c>
      <c r="I179" s="246" t="s">
        <v>5320</v>
      </c>
    </row>
    <row r="180" spans="1:9" x14ac:dyDescent="0.25">
      <c r="A180" s="262" t="s">
        <v>5035</v>
      </c>
      <c r="B180" s="230" t="s">
        <v>3103</v>
      </c>
      <c r="C180" s="229" t="s">
        <v>2775</v>
      </c>
      <c r="D180" s="229" t="s">
        <v>3104</v>
      </c>
      <c r="E180" s="229" t="s">
        <v>6446</v>
      </c>
      <c r="F180" s="232" t="s">
        <v>5320</v>
      </c>
      <c r="G180" s="229" t="s">
        <v>5632</v>
      </c>
      <c r="H180" s="232" t="s">
        <v>5320</v>
      </c>
      <c r="I180" s="246" t="s">
        <v>5320</v>
      </c>
    </row>
    <row r="181" spans="1:9" ht="24" x14ac:dyDescent="0.25">
      <c r="A181" s="262" t="s">
        <v>6611</v>
      </c>
      <c r="B181" s="230" t="s">
        <v>4011</v>
      </c>
      <c r="C181" s="229" t="s">
        <v>2775</v>
      </c>
      <c r="D181" s="229" t="s">
        <v>6610</v>
      </c>
      <c r="E181" s="229" t="s">
        <v>6446</v>
      </c>
      <c r="F181" s="232" t="s">
        <v>6447</v>
      </c>
      <c r="G181" s="229" t="s">
        <v>6612</v>
      </c>
      <c r="H181" s="232" t="s">
        <v>6567</v>
      </c>
      <c r="I181" s="246" t="s">
        <v>6613</v>
      </c>
    </row>
    <row r="182" spans="1:9" ht="36" x14ac:dyDescent="0.25">
      <c r="A182" s="262" t="s">
        <v>477</v>
      </c>
      <c r="B182" s="230" t="s">
        <v>4494</v>
      </c>
      <c r="C182" s="229" t="s">
        <v>2775</v>
      </c>
      <c r="D182" s="229" t="s">
        <v>4495</v>
      </c>
      <c r="E182" s="229" t="s">
        <v>6451</v>
      </c>
      <c r="F182" s="232" t="s">
        <v>6447</v>
      </c>
      <c r="G182" s="229" t="s">
        <v>5636</v>
      </c>
      <c r="H182" s="232" t="s">
        <v>6448</v>
      </c>
      <c r="I182" s="246" t="s">
        <v>6614</v>
      </c>
    </row>
    <row r="183" spans="1:9" x14ac:dyDescent="0.25">
      <c r="A183" s="262" t="s">
        <v>5637</v>
      </c>
      <c r="B183" s="230" t="s">
        <v>3592</v>
      </c>
      <c r="C183" s="229" t="s">
        <v>2775</v>
      </c>
      <c r="D183" s="229" t="s">
        <v>3593</v>
      </c>
      <c r="E183" s="229" t="s">
        <v>6446</v>
      </c>
      <c r="F183" s="232" t="s">
        <v>5320</v>
      </c>
      <c r="G183" s="229" t="s">
        <v>6615</v>
      </c>
      <c r="H183" s="232" t="s">
        <v>6453</v>
      </c>
      <c r="I183" s="246" t="s">
        <v>6616</v>
      </c>
    </row>
    <row r="184" spans="1:9" ht="24" x14ac:dyDescent="0.25">
      <c r="A184" s="262" t="s">
        <v>5639</v>
      </c>
      <c r="B184" s="230" t="s">
        <v>4048</v>
      </c>
      <c r="C184" s="229" t="s">
        <v>2775</v>
      </c>
      <c r="D184" s="229" t="s">
        <v>4049</v>
      </c>
      <c r="E184" s="229" t="s">
        <v>6446</v>
      </c>
      <c r="F184" s="232" t="s">
        <v>5320</v>
      </c>
      <c r="G184" s="229" t="s">
        <v>5640</v>
      </c>
      <c r="H184" s="232" t="s">
        <v>6448</v>
      </c>
      <c r="I184" s="246" t="s">
        <v>5320</v>
      </c>
    </row>
    <row r="185" spans="1:9" x14ac:dyDescent="0.25">
      <c r="A185" s="262" t="s">
        <v>5641</v>
      </c>
      <c r="B185" s="230" t="s">
        <v>4724</v>
      </c>
      <c r="C185" s="229" t="s">
        <v>2772</v>
      </c>
      <c r="D185" s="229" t="s">
        <v>4725</v>
      </c>
      <c r="E185" s="229" t="s">
        <v>6451</v>
      </c>
      <c r="F185" s="232" t="s">
        <v>6494</v>
      </c>
      <c r="G185" s="229" t="s">
        <v>5642</v>
      </c>
      <c r="H185" s="232" t="s">
        <v>6448</v>
      </c>
      <c r="I185" s="246" t="s">
        <v>6617</v>
      </c>
    </row>
    <row r="186" spans="1:9" ht="24" x14ac:dyDescent="0.25">
      <c r="A186" s="262" t="s">
        <v>5643</v>
      </c>
      <c r="B186" s="230" t="s">
        <v>3521</v>
      </c>
      <c r="C186" s="229" t="s">
        <v>2772</v>
      </c>
      <c r="D186" s="229" t="s">
        <v>3522</v>
      </c>
      <c r="E186" s="229" t="s">
        <v>6446</v>
      </c>
      <c r="F186" s="232" t="s">
        <v>6447</v>
      </c>
      <c r="G186" s="229" t="s">
        <v>5644</v>
      </c>
      <c r="H186" s="232" t="s">
        <v>6448</v>
      </c>
      <c r="I186" s="246" t="s">
        <v>6618</v>
      </c>
    </row>
    <row r="187" spans="1:9" x14ac:dyDescent="0.25">
      <c r="A187" s="262" t="s">
        <v>5641</v>
      </c>
      <c r="B187" s="230" t="s">
        <v>4730</v>
      </c>
      <c r="C187" s="229" t="s">
        <v>2772</v>
      </c>
      <c r="D187" s="229" t="s">
        <v>4731</v>
      </c>
      <c r="E187" s="229" t="s">
        <v>6451</v>
      </c>
      <c r="F187" s="232" t="s">
        <v>6447</v>
      </c>
      <c r="G187" s="229" t="s">
        <v>5645</v>
      </c>
      <c r="H187" s="232" t="s">
        <v>6448</v>
      </c>
      <c r="I187" s="246" t="s">
        <v>6619</v>
      </c>
    </row>
    <row r="188" spans="1:9" x14ac:dyDescent="0.25">
      <c r="A188" s="262" t="s">
        <v>1613</v>
      </c>
      <c r="B188" s="230" t="s">
        <v>3820</v>
      </c>
      <c r="C188" s="229" t="s">
        <v>2932</v>
      </c>
      <c r="D188" s="229" t="s">
        <v>3821</v>
      </c>
      <c r="E188" s="229" t="s">
        <v>6446</v>
      </c>
      <c r="F188" s="232" t="s">
        <v>6447</v>
      </c>
      <c r="G188" s="229" t="s">
        <v>5646</v>
      </c>
      <c r="H188" s="232" t="s">
        <v>6448</v>
      </c>
      <c r="I188" s="246" t="s">
        <v>6620</v>
      </c>
    </row>
    <row r="189" spans="1:9" x14ac:dyDescent="0.25">
      <c r="A189" s="262" t="s">
        <v>187</v>
      </c>
      <c r="B189" s="230" t="s">
        <v>2931</v>
      </c>
      <c r="C189" s="229" t="s">
        <v>2932</v>
      </c>
      <c r="D189" s="229" t="s">
        <v>2933</v>
      </c>
      <c r="E189" s="229" t="s">
        <v>6446</v>
      </c>
      <c r="F189" s="232" t="s">
        <v>6447</v>
      </c>
      <c r="G189" s="229" t="s">
        <v>5647</v>
      </c>
      <c r="H189" s="232" t="s">
        <v>5320</v>
      </c>
      <c r="I189" s="246" t="s">
        <v>6542</v>
      </c>
    </row>
    <row r="190" spans="1:9" ht="24" x14ac:dyDescent="0.25">
      <c r="A190" s="262" t="s">
        <v>2291</v>
      </c>
      <c r="B190" s="230" t="s">
        <v>4110</v>
      </c>
      <c r="C190" s="229" t="s">
        <v>2932</v>
      </c>
      <c r="D190" s="229" t="s">
        <v>4111</v>
      </c>
      <c r="E190" s="229" t="s">
        <v>6451</v>
      </c>
      <c r="F190" s="232" t="s">
        <v>6447</v>
      </c>
      <c r="G190" s="229" t="s">
        <v>5648</v>
      </c>
      <c r="H190" s="232" t="s">
        <v>6448</v>
      </c>
      <c r="I190" s="246" t="s">
        <v>6621</v>
      </c>
    </row>
    <row r="191" spans="1:9" ht="24" x14ac:dyDescent="0.25">
      <c r="A191" s="262" t="s">
        <v>1822</v>
      </c>
      <c r="B191" s="230" t="s">
        <v>3987</v>
      </c>
      <c r="C191" s="229" t="s">
        <v>2932</v>
      </c>
      <c r="D191" s="229" t="s">
        <v>3988</v>
      </c>
      <c r="E191" s="229" t="s">
        <v>6446</v>
      </c>
      <c r="F191" s="231" t="s">
        <v>6447</v>
      </c>
      <c r="G191" s="229" t="s">
        <v>5649</v>
      </c>
      <c r="H191" s="232" t="s">
        <v>6448</v>
      </c>
      <c r="I191" s="246" t="s">
        <v>6622</v>
      </c>
    </row>
    <row r="192" spans="1:9" ht="36" x14ac:dyDescent="0.25">
      <c r="A192" s="262" t="s">
        <v>5650</v>
      </c>
      <c r="B192" s="230" t="s">
        <v>2948</v>
      </c>
      <c r="C192" s="229" t="s">
        <v>2927</v>
      </c>
      <c r="D192" s="229" t="s">
        <v>2949</v>
      </c>
      <c r="E192" s="229" t="s">
        <v>6451</v>
      </c>
      <c r="F192" s="232" t="s">
        <v>6447</v>
      </c>
      <c r="G192" s="229" t="s">
        <v>5651</v>
      </c>
      <c r="H192" s="232" t="s">
        <v>6448</v>
      </c>
      <c r="I192" s="246" t="s">
        <v>6623</v>
      </c>
    </row>
    <row r="193" spans="1:9" x14ac:dyDescent="0.25">
      <c r="A193" s="262" t="s">
        <v>5334</v>
      </c>
      <c r="B193" s="230" t="s">
        <v>3864</v>
      </c>
      <c r="C193" s="229" t="s">
        <v>2927</v>
      </c>
      <c r="D193" s="229" t="s">
        <v>3865</v>
      </c>
      <c r="E193" s="229" t="s">
        <v>6446</v>
      </c>
      <c r="F193" s="232" t="s">
        <v>5320</v>
      </c>
      <c r="G193" s="229" t="s">
        <v>6624</v>
      </c>
      <c r="H193" s="232" t="s">
        <v>6453</v>
      </c>
      <c r="I193" s="246" t="s">
        <v>6625</v>
      </c>
    </row>
    <row r="194" spans="1:9" ht="48" x14ac:dyDescent="0.25">
      <c r="A194" s="262" t="s">
        <v>5653</v>
      </c>
      <c r="B194" s="230" t="s">
        <v>3762</v>
      </c>
      <c r="C194" s="229" t="s">
        <v>2927</v>
      </c>
      <c r="D194" s="229" t="s">
        <v>3763</v>
      </c>
      <c r="E194" s="229" t="s">
        <v>6446</v>
      </c>
      <c r="F194" s="232" t="s">
        <v>6447</v>
      </c>
      <c r="G194" s="229" t="s">
        <v>5654</v>
      </c>
      <c r="H194" s="232" t="s">
        <v>6448</v>
      </c>
      <c r="I194" s="246" t="s">
        <v>6626</v>
      </c>
    </row>
    <row r="195" spans="1:9" x14ac:dyDescent="0.25">
      <c r="A195" s="262" t="s">
        <v>1126</v>
      </c>
      <c r="B195" s="230" t="s">
        <v>3633</v>
      </c>
      <c r="C195" s="229" t="s">
        <v>2927</v>
      </c>
      <c r="D195" s="229" t="s">
        <v>3634</v>
      </c>
      <c r="E195" s="229" t="s">
        <v>6446</v>
      </c>
      <c r="F195" s="232" t="s">
        <v>6447</v>
      </c>
      <c r="G195" s="229" t="s">
        <v>6542</v>
      </c>
      <c r="H195" s="232" t="s">
        <v>5320</v>
      </c>
      <c r="I195" s="246" t="s">
        <v>6542</v>
      </c>
    </row>
    <row r="196" spans="1:9" x14ac:dyDescent="0.25">
      <c r="A196" s="262" t="s">
        <v>1414</v>
      </c>
      <c r="B196" s="230" t="s">
        <v>4517</v>
      </c>
      <c r="C196" s="229" t="s">
        <v>2927</v>
      </c>
      <c r="D196" s="229" t="s">
        <v>4518</v>
      </c>
      <c r="E196" s="229" t="s">
        <v>6451</v>
      </c>
      <c r="F196" s="232" t="s">
        <v>6447</v>
      </c>
      <c r="G196" s="229" t="s">
        <v>6627</v>
      </c>
      <c r="H196" s="232" t="s">
        <v>6448</v>
      </c>
      <c r="I196" s="246" t="s">
        <v>6628</v>
      </c>
    </row>
    <row r="197" spans="1:9" ht="24" x14ac:dyDescent="0.25">
      <c r="A197" s="262" t="s">
        <v>5656</v>
      </c>
      <c r="B197" s="230" t="s">
        <v>3555</v>
      </c>
      <c r="C197" s="229" t="s">
        <v>2927</v>
      </c>
      <c r="D197" s="229" t="s">
        <v>3556</v>
      </c>
      <c r="E197" s="229" t="s">
        <v>6451</v>
      </c>
      <c r="F197" s="232" t="s">
        <v>6447</v>
      </c>
      <c r="G197" s="229" t="s">
        <v>5657</v>
      </c>
      <c r="H197" s="232" t="s">
        <v>6448</v>
      </c>
      <c r="I197" s="246" t="s">
        <v>6629</v>
      </c>
    </row>
    <row r="198" spans="1:9" x14ac:dyDescent="0.25">
      <c r="A198" s="262" t="s">
        <v>191</v>
      </c>
      <c r="B198" s="232" t="s">
        <v>2940</v>
      </c>
      <c r="C198" s="229" t="s">
        <v>2927</v>
      </c>
      <c r="D198" s="229" t="s">
        <v>2941</v>
      </c>
      <c r="E198" s="229" t="s">
        <v>6446</v>
      </c>
      <c r="F198" s="232" t="s">
        <v>6447</v>
      </c>
      <c r="G198" s="229" t="s">
        <v>6630</v>
      </c>
      <c r="H198" s="232" t="s">
        <v>6448</v>
      </c>
      <c r="I198" s="246" t="s">
        <v>6631</v>
      </c>
    </row>
    <row r="199" spans="1:9" x14ac:dyDescent="0.25">
      <c r="A199" s="262" t="s">
        <v>191</v>
      </c>
      <c r="B199" s="232" t="s">
        <v>2940</v>
      </c>
      <c r="C199" s="229" t="s">
        <v>2927</v>
      </c>
      <c r="D199" s="229" t="s">
        <v>2941</v>
      </c>
      <c r="E199" s="229" t="s">
        <v>6446</v>
      </c>
      <c r="F199" s="232" t="s">
        <v>6494</v>
      </c>
      <c r="G199" s="229" t="s">
        <v>5659</v>
      </c>
      <c r="H199" s="232" t="s">
        <v>6448</v>
      </c>
      <c r="I199" s="246" t="s">
        <v>6632</v>
      </c>
    </row>
    <row r="200" spans="1:9" x14ac:dyDescent="0.25">
      <c r="A200" s="262" t="s">
        <v>191</v>
      </c>
      <c r="B200" s="232" t="s">
        <v>2940</v>
      </c>
      <c r="C200" s="229" t="s">
        <v>2927</v>
      </c>
      <c r="D200" s="229" t="s">
        <v>2941</v>
      </c>
      <c r="E200" s="229" t="s">
        <v>6446</v>
      </c>
      <c r="F200" s="232" t="s">
        <v>6494</v>
      </c>
      <c r="G200" s="229" t="s">
        <v>5660</v>
      </c>
      <c r="H200" s="232" t="s">
        <v>6448</v>
      </c>
      <c r="I200" s="246" t="s">
        <v>6633</v>
      </c>
    </row>
    <row r="201" spans="1:9" x14ac:dyDescent="0.25">
      <c r="A201" s="262" t="s">
        <v>1576</v>
      </c>
      <c r="B201" s="230" t="s">
        <v>3796</v>
      </c>
      <c r="C201" s="229" t="s">
        <v>2927</v>
      </c>
      <c r="D201" s="229" t="s">
        <v>3797</v>
      </c>
      <c r="E201" s="229" t="s">
        <v>6446</v>
      </c>
      <c r="F201" s="232" t="s">
        <v>5320</v>
      </c>
      <c r="G201" s="229" t="s">
        <v>6634</v>
      </c>
      <c r="H201" s="232" t="s">
        <v>5320</v>
      </c>
      <c r="I201" s="246" t="s">
        <v>5320</v>
      </c>
    </row>
    <row r="202" spans="1:9" ht="84" x14ac:dyDescent="0.25">
      <c r="A202" s="262" t="s">
        <v>5662</v>
      </c>
      <c r="B202" s="230" t="s">
        <v>3055</v>
      </c>
      <c r="C202" s="229" t="s">
        <v>2927</v>
      </c>
      <c r="D202" s="229" t="s">
        <v>3056</v>
      </c>
      <c r="E202" s="229" t="s">
        <v>6451</v>
      </c>
      <c r="F202" s="232" t="s">
        <v>6447</v>
      </c>
      <c r="G202" s="229" t="s">
        <v>5663</v>
      </c>
      <c r="H202" s="232" t="s">
        <v>6567</v>
      </c>
      <c r="I202" s="246" t="s">
        <v>7063</v>
      </c>
    </row>
    <row r="203" spans="1:9" ht="36" x14ac:dyDescent="0.25">
      <c r="A203" s="262" t="s">
        <v>5664</v>
      </c>
      <c r="B203" s="230" t="s">
        <v>3807</v>
      </c>
      <c r="C203" s="229" t="s">
        <v>2927</v>
      </c>
      <c r="D203" s="229" t="s">
        <v>3808</v>
      </c>
      <c r="E203" s="229" t="s">
        <v>6446</v>
      </c>
      <c r="F203" s="232" t="s">
        <v>6447</v>
      </c>
      <c r="G203" s="229" t="s">
        <v>5665</v>
      </c>
      <c r="H203" s="232" t="s">
        <v>6448</v>
      </c>
      <c r="I203" s="246" t="s">
        <v>6635</v>
      </c>
    </row>
    <row r="204" spans="1:9" ht="24" x14ac:dyDescent="0.25">
      <c r="A204" s="262" t="s">
        <v>5666</v>
      </c>
      <c r="B204" s="230" t="s">
        <v>3900</v>
      </c>
      <c r="C204" s="229" t="s">
        <v>2927</v>
      </c>
      <c r="D204" s="229" t="s">
        <v>3901</v>
      </c>
      <c r="E204" s="229" t="s">
        <v>6446</v>
      </c>
      <c r="F204" s="232" t="s">
        <v>6447</v>
      </c>
      <c r="G204" s="229" t="s">
        <v>5667</v>
      </c>
      <c r="H204" s="232" t="s">
        <v>6448</v>
      </c>
      <c r="I204" s="250" t="s">
        <v>6636</v>
      </c>
    </row>
    <row r="205" spans="1:9" ht="24" x14ac:dyDescent="0.25">
      <c r="A205" s="262" t="s">
        <v>5130</v>
      </c>
      <c r="B205" s="230" t="s">
        <v>4116</v>
      </c>
      <c r="C205" s="229" t="s">
        <v>2927</v>
      </c>
      <c r="D205" s="229" t="s">
        <v>2807</v>
      </c>
      <c r="E205" s="229" t="s">
        <v>6446</v>
      </c>
      <c r="F205" s="232" t="s">
        <v>6494</v>
      </c>
      <c r="G205" s="229" t="s">
        <v>5668</v>
      </c>
      <c r="H205" s="232" t="s">
        <v>6448</v>
      </c>
      <c r="I205" s="246" t="s">
        <v>6637</v>
      </c>
    </row>
    <row r="206" spans="1:9" x14ac:dyDescent="0.25">
      <c r="A206" s="262" t="s">
        <v>5130</v>
      </c>
      <c r="B206" s="230" t="s">
        <v>4116</v>
      </c>
      <c r="C206" s="229" t="s">
        <v>2927</v>
      </c>
      <c r="D206" s="229" t="s">
        <v>2807</v>
      </c>
      <c r="E206" s="229" t="s">
        <v>6446</v>
      </c>
      <c r="F206" s="232" t="s">
        <v>6447</v>
      </c>
      <c r="G206" s="229" t="s">
        <v>5669</v>
      </c>
      <c r="H206" s="232" t="s">
        <v>6448</v>
      </c>
      <c r="I206" s="246" t="s">
        <v>6638</v>
      </c>
    </row>
    <row r="207" spans="1:9" ht="24" x14ac:dyDescent="0.25">
      <c r="A207" s="262" t="s">
        <v>5130</v>
      </c>
      <c r="B207" s="230" t="s">
        <v>4116</v>
      </c>
      <c r="C207" s="229" t="s">
        <v>2927</v>
      </c>
      <c r="D207" s="229" t="s">
        <v>2807</v>
      </c>
      <c r="E207" s="229" t="s">
        <v>6446</v>
      </c>
      <c r="F207" s="232" t="s">
        <v>6494</v>
      </c>
      <c r="G207" s="229" t="s">
        <v>6639</v>
      </c>
      <c r="H207" s="232" t="s">
        <v>6448</v>
      </c>
      <c r="I207" s="246" t="s">
        <v>6640</v>
      </c>
    </row>
    <row r="208" spans="1:9" x14ac:dyDescent="0.25">
      <c r="A208" s="262" t="s">
        <v>5671</v>
      </c>
      <c r="B208" s="230" t="s">
        <v>3966</v>
      </c>
      <c r="C208" s="229" t="s">
        <v>2927</v>
      </c>
      <c r="D208" s="229" t="s">
        <v>3967</v>
      </c>
      <c r="E208" s="229" t="s">
        <v>6446</v>
      </c>
      <c r="F208" s="232" t="s">
        <v>5320</v>
      </c>
      <c r="G208" s="229" t="s">
        <v>5672</v>
      </c>
      <c r="H208" s="232" t="s">
        <v>5320</v>
      </c>
      <c r="I208" s="246" t="s">
        <v>5320</v>
      </c>
    </row>
    <row r="209" spans="1:9" ht="24" x14ac:dyDescent="0.25">
      <c r="A209" s="262" t="s">
        <v>5673</v>
      </c>
      <c r="B209" s="230" t="s">
        <v>4013</v>
      </c>
      <c r="C209" s="229" t="s">
        <v>2927</v>
      </c>
      <c r="D209" s="229" t="s">
        <v>4014</v>
      </c>
      <c r="E209" s="229" t="s">
        <v>6446</v>
      </c>
      <c r="F209" s="232" t="s">
        <v>5320</v>
      </c>
      <c r="G209" s="229" t="s">
        <v>5674</v>
      </c>
      <c r="H209" s="232" t="s">
        <v>6448</v>
      </c>
      <c r="I209" s="246" t="s">
        <v>6641</v>
      </c>
    </row>
    <row r="210" spans="1:9" ht="24" x14ac:dyDescent="0.25">
      <c r="A210" s="262" t="s">
        <v>5675</v>
      </c>
      <c r="B210" s="230" t="s">
        <v>3917</v>
      </c>
      <c r="C210" s="229" t="s">
        <v>2927</v>
      </c>
      <c r="D210" s="229" t="s">
        <v>3918</v>
      </c>
      <c r="E210" s="229" t="s">
        <v>6446</v>
      </c>
      <c r="F210" s="232" t="s">
        <v>6447</v>
      </c>
      <c r="G210" s="229" t="s">
        <v>6642</v>
      </c>
      <c r="H210" s="232" t="s">
        <v>6448</v>
      </c>
      <c r="I210" s="246" t="s">
        <v>6643</v>
      </c>
    </row>
    <row r="211" spans="1:9" ht="24" x14ac:dyDescent="0.25">
      <c r="A211" s="262" t="s">
        <v>5019</v>
      </c>
      <c r="B211" s="230" t="s">
        <v>2952</v>
      </c>
      <c r="C211" s="229" t="s">
        <v>2927</v>
      </c>
      <c r="D211" s="229" t="s">
        <v>2953</v>
      </c>
      <c r="E211" s="229" t="s">
        <v>6451</v>
      </c>
      <c r="F211" s="232" t="s">
        <v>6447</v>
      </c>
      <c r="G211" s="229" t="s">
        <v>5677</v>
      </c>
      <c r="H211" s="232" t="s">
        <v>6448</v>
      </c>
      <c r="I211" s="246" t="s">
        <v>6644</v>
      </c>
    </row>
    <row r="212" spans="1:9" ht="24" x14ac:dyDescent="0.25">
      <c r="A212" s="262" t="s">
        <v>5678</v>
      </c>
      <c r="B212" s="230" t="s">
        <v>2926</v>
      </c>
      <c r="C212" s="229" t="s">
        <v>2927</v>
      </c>
      <c r="D212" s="229" t="s">
        <v>2928</v>
      </c>
      <c r="E212" s="229" t="s">
        <v>6446</v>
      </c>
      <c r="F212" s="232" t="s">
        <v>6447</v>
      </c>
      <c r="G212" s="229" t="s">
        <v>5680</v>
      </c>
      <c r="H212" s="232" t="s">
        <v>6448</v>
      </c>
      <c r="I212" s="246" t="s">
        <v>6645</v>
      </c>
    </row>
    <row r="213" spans="1:9" ht="24" x14ac:dyDescent="0.25">
      <c r="A213" s="262" t="s">
        <v>5678</v>
      </c>
      <c r="B213" s="230" t="s">
        <v>2926</v>
      </c>
      <c r="C213" s="229" t="s">
        <v>2927</v>
      </c>
      <c r="D213" s="229" t="s">
        <v>2928</v>
      </c>
      <c r="E213" s="229" t="s">
        <v>6446</v>
      </c>
      <c r="F213" s="232" t="s">
        <v>6494</v>
      </c>
      <c r="G213" s="229" t="s">
        <v>5679</v>
      </c>
      <c r="H213" s="232" t="s">
        <v>6448</v>
      </c>
      <c r="I213" s="246" t="s">
        <v>6646</v>
      </c>
    </row>
    <row r="214" spans="1:9" ht="24" x14ac:dyDescent="0.25">
      <c r="A214" s="262" t="s">
        <v>5681</v>
      </c>
      <c r="B214" s="230" t="s">
        <v>3828</v>
      </c>
      <c r="C214" s="229" t="s">
        <v>2927</v>
      </c>
      <c r="D214" s="229" t="s">
        <v>3487</v>
      </c>
      <c r="E214" s="229" t="s">
        <v>6451</v>
      </c>
      <c r="F214" s="232" t="s">
        <v>6447</v>
      </c>
      <c r="G214" s="229" t="s">
        <v>5682</v>
      </c>
      <c r="H214" s="232" t="s">
        <v>6567</v>
      </c>
      <c r="I214" s="246" t="s">
        <v>6647</v>
      </c>
    </row>
    <row r="215" spans="1:9" ht="24" x14ac:dyDescent="0.25">
      <c r="A215" s="262" t="s">
        <v>5683</v>
      </c>
      <c r="B215" s="230" t="s">
        <v>3212</v>
      </c>
      <c r="C215" s="229" t="s">
        <v>2927</v>
      </c>
      <c r="D215" s="229" t="s">
        <v>3213</v>
      </c>
      <c r="E215" s="229" t="s">
        <v>6451</v>
      </c>
      <c r="F215" s="232" t="s">
        <v>6447</v>
      </c>
      <c r="G215" s="229" t="s">
        <v>5684</v>
      </c>
      <c r="H215" s="232" t="s">
        <v>6448</v>
      </c>
      <c r="I215" s="246" t="s">
        <v>6648</v>
      </c>
    </row>
    <row r="216" spans="1:9" ht="36" x14ac:dyDescent="0.25">
      <c r="A216" s="262" t="s">
        <v>5685</v>
      </c>
      <c r="B216" s="230" t="s">
        <v>4106</v>
      </c>
      <c r="C216" s="229" t="s">
        <v>2817</v>
      </c>
      <c r="D216" s="229" t="s">
        <v>4107</v>
      </c>
      <c r="E216" s="229" t="s">
        <v>6446</v>
      </c>
      <c r="F216" s="232" t="s">
        <v>6447</v>
      </c>
      <c r="G216" s="229" t="s">
        <v>5686</v>
      </c>
      <c r="H216" s="232" t="s">
        <v>6448</v>
      </c>
      <c r="I216" s="246" t="s">
        <v>6649</v>
      </c>
    </row>
    <row r="217" spans="1:9" ht="36" x14ac:dyDescent="0.25">
      <c r="A217" s="262" t="s">
        <v>5685</v>
      </c>
      <c r="B217" s="230" t="s">
        <v>4106</v>
      </c>
      <c r="C217" s="229" t="s">
        <v>2817</v>
      </c>
      <c r="D217" s="229" t="s">
        <v>4107</v>
      </c>
      <c r="E217" s="229" t="s">
        <v>6446</v>
      </c>
      <c r="F217" s="232" t="s">
        <v>6447</v>
      </c>
      <c r="G217" s="229" t="s">
        <v>5687</v>
      </c>
      <c r="H217" s="232" t="s">
        <v>6448</v>
      </c>
      <c r="I217" s="246" t="s">
        <v>6649</v>
      </c>
    </row>
    <row r="218" spans="1:9" ht="36" x14ac:dyDescent="0.25">
      <c r="A218" s="262" t="s">
        <v>6650</v>
      </c>
      <c r="B218" s="230" t="s">
        <v>3559</v>
      </c>
      <c r="C218" s="229" t="s">
        <v>2817</v>
      </c>
      <c r="D218" s="229" t="s">
        <v>3560</v>
      </c>
      <c r="E218" s="229" t="s">
        <v>6446</v>
      </c>
      <c r="F218" s="232" t="s">
        <v>6447</v>
      </c>
      <c r="G218" s="229" t="s">
        <v>5689</v>
      </c>
      <c r="H218" s="232" t="s">
        <v>6448</v>
      </c>
      <c r="I218" s="246" t="s">
        <v>6651</v>
      </c>
    </row>
    <row r="219" spans="1:9" ht="36" x14ac:dyDescent="0.25">
      <c r="A219" s="262" t="s">
        <v>6652</v>
      </c>
      <c r="B219" s="230" t="s">
        <v>4502</v>
      </c>
      <c r="C219" s="229" t="s">
        <v>2817</v>
      </c>
      <c r="D219" s="229" t="s">
        <v>4503</v>
      </c>
      <c r="E219" s="229" t="s">
        <v>6446</v>
      </c>
      <c r="F219" s="232" t="s">
        <v>6447</v>
      </c>
      <c r="G219" s="229" t="s">
        <v>4166</v>
      </c>
      <c r="H219" s="232" t="s">
        <v>6448</v>
      </c>
      <c r="I219" s="246" t="s">
        <v>6653</v>
      </c>
    </row>
    <row r="220" spans="1:9" ht="36" x14ac:dyDescent="0.25">
      <c r="A220" s="262" t="s">
        <v>5690</v>
      </c>
      <c r="B220" s="230" t="s">
        <v>4502</v>
      </c>
      <c r="C220" s="229" t="s">
        <v>2817</v>
      </c>
      <c r="D220" s="229" t="s">
        <v>4503</v>
      </c>
      <c r="E220" s="229" t="s">
        <v>6446</v>
      </c>
      <c r="F220" s="232" t="s">
        <v>6447</v>
      </c>
      <c r="G220" s="229" t="s">
        <v>5691</v>
      </c>
      <c r="H220" s="232" t="s">
        <v>6448</v>
      </c>
      <c r="I220" s="246" t="s">
        <v>6654</v>
      </c>
    </row>
    <row r="221" spans="1:9" ht="36" x14ac:dyDescent="0.25">
      <c r="A221" s="262" t="s">
        <v>5690</v>
      </c>
      <c r="B221" s="230" t="s">
        <v>4502</v>
      </c>
      <c r="C221" s="229" t="s">
        <v>2817</v>
      </c>
      <c r="D221" s="229" t="s">
        <v>4503</v>
      </c>
      <c r="E221" s="229" t="s">
        <v>6446</v>
      </c>
      <c r="F221" s="232" t="s">
        <v>6447</v>
      </c>
      <c r="G221" s="229" t="s">
        <v>5692</v>
      </c>
      <c r="H221" s="232" t="s">
        <v>6448</v>
      </c>
      <c r="I221" s="246" t="s">
        <v>6655</v>
      </c>
    </row>
    <row r="222" spans="1:9" ht="48" x14ac:dyDescent="0.25">
      <c r="A222" s="262" t="s">
        <v>1668</v>
      </c>
      <c r="B222" s="230" t="s">
        <v>3872</v>
      </c>
      <c r="C222" s="229" t="s">
        <v>2817</v>
      </c>
      <c r="D222" s="229" t="s">
        <v>3873</v>
      </c>
      <c r="E222" s="229" t="s">
        <v>6446</v>
      </c>
      <c r="F222" s="232" t="s">
        <v>6447</v>
      </c>
      <c r="G222" s="229" t="s">
        <v>5694</v>
      </c>
      <c r="H222" s="232" t="s">
        <v>6448</v>
      </c>
      <c r="I222" s="246" t="s">
        <v>6656</v>
      </c>
    </row>
    <row r="223" spans="1:9" ht="36" x14ac:dyDescent="0.25">
      <c r="A223" s="262" t="s">
        <v>746</v>
      </c>
      <c r="B223" s="230" t="s">
        <v>3381</v>
      </c>
      <c r="C223" s="229" t="s">
        <v>2817</v>
      </c>
      <c r="D223" s="229" t="s">
        <v>3382</v>
      </c>
      <c r="E223" s="229" t="s">
        <v>6446</v>
      </c>
      <c r="F223" s="232" t="s">
        <v>6447</v>
      </c>
      <c r="G223" s="229" t="s">
        <v>5695</v>
      </c>
      <c r="H223" s="232" t="s">
        <v>6448</v>
      </c>
      <c r="I223" s="246" t="s">
        <v>6655</v>
      </c>
    </row>
    <row r="224" spans="1:9" ht="24" x14ac:dyDescent="0.25">
      <c r="A224" s="262" t="s">
        <v>5696</v>
      </c>
      <c r="B224" s="230" t="s">
        <v>4278</v>
      </c>
      <c r="C224" s="229" t="s">
        <v>2817</v>
      </c>
      <c r="D224" s="229" t="s">
        <v>4279</v>
      </c>
      <c r="E224" s="229" t="s">
        <v>6446</v>
      </c>
      <c r="F224" s="232" t="s">
        <v>6494</v>
      </c>
      <c r="G224" s="242" t="s">
        <v>5697</v>
      </c>
      <c r="H224" s="232" t="s">
        <v>6448</v>
      </c>
      <c r="I224" s="251" t="s">
        <v>6657</v>
      </c>
    </row>
    <row r="225" spans="1:9" x14ac:dyDescent="0.25">
      <c r="A225" s="262" t="s">
        <v>74</v>
      </c>
      <c r="B225" s="230" t="s">
        <v>4278</v>
      </c>
      <c r="C225" s="229" t="s">
        <v>2817</v>
      </c>
      <c r="D225" s="229" t="s">
        <v>4279</v>
      </c>
      <c r="E225" s="229" t="s">
        <v>6446</v>
      </c>
      <c r="F225" s="232" t="s">
        <v>6447</v>
      </c>
      <c r="G225" s="229" t="s">
        <v>5698</v>
      </c>
      <c r="H225" s="232" t="s">
        <v>6448</v>
      </c>
      <c r="I225" s="246" t="s">
        <v>6658</v>
      </c>
    </row>
    <row r="226" spans="1:9" ht="24" x14ac:dyDescent="0.25">
      <c r="A226" s="262" t="s">
        <v>5699</v>
      </c>
      <c r="B226" s="230" t="s">
        <v>2954</v>
      </c>
      <c r="C226" s="229" t="s">
        <v>2817</v>
      </c>
      <c r="D226" s="229" t="s">
        <v>2955</v>
      </c>
      <c r="E226" s="229" t="s">
        <v>6451</v>
      </c>
      <c r="F226" s="232" t="s">
        <v>6447</v>
      </c>
      <c r="G226" s="229" t="s">
        <v>5701</v>
      </c>
      <c r="H226" s="232" t="s">
        <v>6448</v>
      </c>
      <c r="I226" s="246" t="s">
        <v>6659</v>
      </c>
    </row>
    <row r="227" spans="1:9" ht="36" x14ac:dyDescent="0.25">
      <c r="A227" s="262" t="s">
        <v>5699</v>
      </c>
      <c r="B227" s="230" t="s">
        <v>2954</v>
      </c>
      <c r="C227" s="229" t="s">
        <v>2817</v>
      </c>
      <c r="D227" s="229" t="s">
        <v>2955</v>
      </c>
      <c r="E227" s="229" t="s">
        <v>6451</v>
      </c>
      <c r="F227" s="232" t="s">
        <v>6494</v>
      </c>
      <c r="G227" s="229" t="s">
        <v>5700</v>
      </c>
      <c r="H227" s="232" t="s">
        <v>6448</v>
      </c>
      <c r="I227" s="246" t="s">
        <v>6653</v>
      </c>
    </row>
    <row r="228" spans="1:9" ht="36" x14ac:dyDescent="0.25">
      <c r="A228" s="262" t="s">
        <v>550</v>
      </c>
      <c r="B228" s="230" t="s">
        <v>3251</v>
      </c>
      <c r="C228" s="229" t="s">
        <v>2817</v>
      </c>
      <c r="D228" s="229" t="s">
        <v>2937</v>
      </c>
      <c r="E228" s="229" t="s">
        <v>6446</v>
      </c>
      <c r="F228" s="232" t="s">
        <v>6494</v>
      </c>
      <c r="G228" s="240" t="s">
        <v>5702</v>
      </c>
      <c r="H228" s="232" t="s">
        <v>6448</v>
      </c>
      <c r="I228" s="246" t="s">
        <v>6655</v>
      </c>
    </row>
    <row r="229" spans="1:9" ht="24" x14ac:dyDescent="0.25">
      <c r="A229" s="262" t="s">
        <v>1491</v>
      </c>
      <c r="B229" s="230" t="s">
        <v>4280</v>
      </c>
      <c r="C229" s="229" t="s">
        <v>2817</v>
      </c>
      <c r="D229" s="229" t="s">
        <v>4281</v>
      </c>
      <c r="E229" s="229" t="s">
        <v>6446</v>
      </c>
      <c r="F229" s="232" t="s">
        <v>6447</v>
      </c>
      <c r="G229" s="229" t="s">
        <v>5703</v>
      </c>
      <c r="H229" s="232" t="s">
        <v>6448</v>
      </c>
      <c r="I229" s="250" t="s">
        <v>6660</v>
      </c>
    </row>
    <row r="230" spans="1:9" x14ac:dyDescent="0.25">
      <c r="A230" s="262" t="s">
        <v>6661</v>
      </c>
      <c r="B230" s="230" t="s">
        <v>3598</v>
      </c>
      <c r="C230" s="229" t="s">
        <v>2817</v>
      </c>
      <c r="D230" s="229" t="s">
        <v>3599</v>
      </c>
      <c r="E230" s="229" t="s">
        <v>6446</v>
      </c>
      <c r="F230" s="232" t="s">
        <v>6447</v>
      </c>
      <c r="G230" s="229" t="s">
        <v>5705</v>
      </c>
      <c r="H230" s="232" t="s">
        <v>6448</v>
      </c>
      <c r="I230" s="246" t="s">
        <v>6662</v>
      </c>
    </row>
    <row r="231" spans="1:9" ht="36" x14ac:dyDescent="0.25">
      <c r="A231" s="262" t="s">
        <v>1879</v>
      </c>
      <c r="B231" s="230" t="s">
        <v>4031</v>
      </c>
      <c r="C231" s="229" t="s">
        <v>2817</v>
      </c>
      <c r="D231" s="229" t="s">
        <v>4032</v>
      </c>
      <c r="E231" s="229" t="s">
        <v>6446</v>
      </c>
      <c r="F231" s="232" t="s">
        <v>6447</v>
      </c>
      <c r="G231" s="229" t="s">
        <v>5707</v>
      </c>
      <c r="H231" s="232" t="s">
        <v>6448</v>
      </c>
      <c r="I231" s="246" t="s">
        <v>6663</v>
      </c>
    </row>
    <row r="232" spans="1:9" ht="48" x14ac:dyDescent="0.25">
      <c r="A232" s="262" t="s">
        <v>1183</v>
      </c>
      <c r="B232" s="230" t="s">
        <v>4163</v>
      </c>
      <c r="C232" s="229" t="s">
        <v>2817</v>
      </c>
      <c r="D232" s="229" t="s">
        <v>4164</v>
      </c>
      <c r="E232" s="229" t="s">
        <v>6446</v>
      </c>
      <c r="F232" s="232" t="s">
        <v>6447</v>
      </c>
      <c r="G232" s="229" t="s">
        <v>5709</v>
      </c>
      <c r="H232" s="232" t="s">
        <v>6448</v>
      </c>
      <c r="I232" s="246" t="s">
        <v>6664</v>
      </c>
    </row>
    <row r="233" spans="1:9" ht="36" x14ac:dyDescent="0.25">
      <c r="A233" s="262" t="s">
        <v>5710</v>
      </c>
      <c r="B233" s="230" t="s">
        <v>3188</v>
      </c>
      <c r="C233" s="229" t="s">
        <v>2817</v>
      </c>
      <c r="D233" s="229" t="s">
        <v>3189</v>
      </c>
      <c r="E233" s="229" t="s">
        <v>6446</v>
      </c>
      <c r="F233" s="232" t="s">
        <v>6447</v>
      </c>
      <c r="G233" s="229" t="s">
        <v>6665</v>
      </c>
      <c r="H233" s="232" t="s">
        <v>6448</v>
      </c>
      <c r="I233" s="246" t="s">
        <v>6653</v>
      </c>
    </row>
    <row r="234" spans="1:9" ht="36" x14ac:dyDescent="0.25">
      <c r="A234" s="262" t="s">
        <v>75</v>
      </c>
      <c r="B234" s="230" t="s">
        <v>2816</v>
      </c>
      <c r="C234" s="229" t="s">
        <v>2817</v>
      </c>
      <c r="D234" s="229" t="s">
        <v>2818</v>
      </c>
      <c r="E234" s="229" t="s">
        <v>6451</v>
      </c>
      <c r="F234" s="232" t="s">
        <v>6447</v>
      </c>
      <c r="G234" s="229" t="s">
        <v>5712</v>
      </c>
      <c r="H234" s="232" t="s">
        <v>6448</v>
      </c>
      <c r="I234" s="246" t="s">
        <v>6666</v>
      </c>
    </row>
    <row r="235" spans="1:9" x14ac:dyDescent="0.25">
      <c r="A235" s="262" t="s">
        <v>966</v>
      </c>
      <c r="B235" s="243" t="s">
        <v>4450</v>
      </c>
      <c r="C235" s="229" t="s">
        <v>2817</v>
      </c>
      <c r="D235" s="229" t="s">
        <v>2945</v>
      </c>
      <c r="E235" s="229" t="s">
        <v>6446</v>
      </c>
      <c r="F235" s="232" t="s">
        <v>6447</v>
      </c>
      <c r="G235" s="229" t="s">
        <v>6667</v>
      </c>
      <c r="H235" s="232" t="s">
        <v>6448</v>
      </c>
      <c r="I235" s="246" t="s">
        <v>6668</v>
      </c>
    </row>
    <row r="236" spans="1:9" ht="24" x14ac:dyDescent="0.25">
      <c r="A236" s="262" t="s">
        <v>744</v>
      </c>
      <c r="B236" s="230" t="s">
        <v>3379</v>
      </c>
      <c r="C236" s="229" t="s">
        <v>2817</v>
      </c>
      <c r="D236" s="229" t="s">
        <v>3380</v>
      </c>
      <c r="E236" s="229" t="s">
        <v>6446</v>
      </c>
      <c r="F236" s="232" t="s">
        <v>6447</v>
      </c>
      <c r="G236" s="229" t="s">
        <v>5714</v>
      </c>
      <c r="H236" s="232" t="s">
        <v>6448</v>
      </c>
      <c r="I236" s="246" t="s">
        <v>6659</v>
      </c>
    </row>
    <row r="237" spans="1:9" ht="36" x14ac:dyDescent="0.25">
      <c r="A237" s="262" t="s">
        <v>744</v>
      </c>
      <c r="B237" s="230" t="s">
        <v>3379</v>
      </c>
      <c r="C237" s="229" t="s">
        <v>2817</v>
      </c>
      <c r="D237" s="229" t="s">
        <v>3380</v>
      </c>
      <c r="E237" s="229" t="s">
        <v>6446</v>
      </c>
      <c r="F237" s="232" t="s">
        <v>6494</v>
      </c>
      <c r="G237" s="229" t="s">
        <v>5715</v>
      </c>
      <c r="H237" s="232" t="s">
        <v>6448</v>
      </c>
      <c r="I237" s="246" t="s">
        <v>6653</v>
      </c>
    </row>
    <row r="238" spans="1:9" ht="36" x14ac:dyDescent="0.25">
      <c r="A238" s="262" t="s">
        <v>744</v>
      </c>
      <c r="B238" s="230" t="s">
        <v>3379</v>
      </c>
      <c r="C238" s="229" t="s">
        <v>2817</v>
      </c>
      <c r="D238" s="229" t="s">
        <v>3380</v>
      </c>
      <c r="E238" s="229" t="s">
        <v>6446</v>
      </c>
      <c r="F238" s="232" t="s">
        <v>6494</v>
      </c>
      <c r="G238" s="229" t="s">
        <v>5716</v>
      </c>
      <c r="H238" s="232" t="s">
        <v>6448</v>
      </c>
      <c r="I238" s="246" t="s">
        <v>6653</v>
      </c>
    </row>
    <row r="239" spans="1:9" x14ac:dyDescent="0.25">
      <c r="A239" s="262" t="s">
        <v>744</v>
      </c>
      <c r="B239" s="230" t="s">
        <v>3379</v>
      </c>
      <c r="C239" s="229" t="s">
        <v>2817</v>
      </c>
      <c r="D239" s="229" t="s">
        <v>3380</v>
      </c>
      <c r="E239" s="229" t="s">
        <v>6446</v>
      </c>
      <c r="F239" s="232" t="s">
        <v>6494</v>
      </c>
      <c r="G239" s="229" t="s">
        <v>5717</v>
      </c>
      <c r="H239" s="232" t="s">
        <v>6448</v>
      </c>
      <c r="I239" s="246"/>
    </row>
    <row r="240" spans="1:9" x14ac:dyDescent="0.25">
      <c r="A240" s="262" t="s">
        <v>272</v>
      </c>
      <c r="B240" s="230" t="s">
        <v>3043</v>
      </c>
      <c r="C240" s="229" t="s">
        <v>2817</v>
      </c>
      <c r="D240" s="229" t="s">
        <v>3044</v>
      </c>
      <c r="E240" s="229" t="s">
        <v>6451</v>
      </c>
      <c r="F240" s="232" t="s">
        <v>6447</v>
      </c>
      <c r="G240" s="229" t="s">
        <v>5718</v>
      </c>
      <c r="H240" s="232" t="s">
        <v>6448</v>
      </c>
      <c r="I240" s="246" t="s">
        <v>6669</v>
      </c>
    </row>
    <row r="241" spans="1:9" x14ac:dyDescent="0.25">
      <c r="A241" s="262" t="s">
        <v>5344</v>
      </c>
      <c r="B241" s="230" t="s">
        <v>3776</v>
      </c>
      <c r="C241" s="229" t="s">
        <v>2817</v>
      </c>
      <c r="D241" s="229" t="s">
        <v>3777</v>
      </c>
      <c r="E241" s="229" t="s">
        <v>6446</v>
      </c>
      <c r="F241" s="232" t="s">
        <v>6447</v>
      </c>
      <c r="G241" s="229" t="s">
        <v>5719</v>
      </c>
      <c r="H241" s="232" t="s">
        <v>6448</v>
      </c>
      <c r="I241" s="246" t="s">
        <v>6670</v>
      </c>
    </row>
    <row r="242" spans="1:9" ht="24" x14ac:dyDescent="0.25">
      <c r="A242" s="262" t="s">
        <v>203</v>
      </c>
      <c r="B242" s="230" t="s">
        <v>2956</v>
      </c>
      <c r="C242" s="229" t="s">
        <v>2817</v>
      </c>
      <c r="D242" s="229" t="s">
        <v>2957</v>
      </c>
      <c r="E242" s="229" t="s">
        <v>6451</v>
      </c>
      <c r="F242" s="232" t="s">
        <v>6447</v>
      </c>
      <c r="G242" s="229" t="s">
        <v>5720</v>
      </c>
      <c r="H242" s="232" t="s">
        <v>6448</v>
      </c>
      <c r="I242" s="246" t="s">
        <v>6671</v>
      </c>
    </row>
    <row r="243" spans="1:9" ht="48" x14ac:dyDescent="0.25">
      <c r="A243" s="262" t="s">
        <v>203</v>
      </c>
      <c r="B243" s="230" t="s">
        <v>2956</v>
      </c>
      <c r="C243" s="229" t="s">
        <v>2817</v>
      </c>
      <c r="D243" s="229" t="s">
        <v>2957</v>
      </c>
      <c r="E243" s="229" t="s">
        <v>6451</v>
      </c>
      <c r="F243" s="232" t="s">
        <v>6447</v>
      </c>
      <c r="G243" s="229" t="s">
        <v>5721</v>
      </c>
      <c r="H243" s="232" t="s">
        <v>6448</v>
      </c>
      <c r="I243" s="246" t="s">
        <v>6672</v>
      </c>
    </row>
    <row r="244" spans="1:9" ht="36" x14ac:dyDescent="0.25">
      <c r="A244" s="262" t="s">
        <v>5722</v>
      </c>
      <c r="B244" s="230" t="s">
        <v>4282</v>
      </c>
      <c r="C244" s="229" t="s">
        <v>2817</v>
      </c>
      <c r="D244" s="229" t="s">
        <v>4283</v>
      </c>
      <c r="E244" s="229" t="s">
        <v>6451</v>
      </c>
      <c r="F244" s="232" t="s">
        <v>6447</v>
      </c>
      <c r="G244" s="229" t="s">
        <v>5723</v>
      </c>
      <c r="H244" s="232" t="s">
        <v>6448</v>
      </c>
      <c r="I244" s="246" t="s">
        <v>6673</v>
      </c>
    </row>
    <row r="245" spans="1:9" ht="24" x14ac:dyDescent="0.25">
      <c r="A245" s="262" t="s">
        <v>1390</v>
      </c>
      <c r="B245" s="230" t="s">
        <v>4150</v>
      </c>
      <c r="C245" s="229" t="s">
        <v>2817</v>
      </c>
      <c r="D245" s="229" t="s">
        <v>4151</v>
      </c>
      <c r="E245" s="229" t="s">
        <v>6446</v>
      </c>
      <c r="F245" s="232" t="s">
        <v>5320</v>
      </c>
      <c r="G245" s="229" t="s">
        <v>5724</v>
      </c>
      <c r="H245" s="232" t="s">
        <v>6448</v>
      </c>
      <c r="I245" s="246" t="s">
        <v>5320</v>
      </c>
    </row>
    <row r="246" spans="1:9" x14ac:dyDescent="0.25">
      <c r="A246" s="262" t="s">
        <v>873</v>
      </c>
      <c r="B246" s="230" t="s">
        <v>2819</v>
      </c>
      <c r="C246" s="229" t="s">
        <v>2817</v>
      </c>
      <c r="D246" s="229" t="s">
        <v>2820</v>
      </c>
      <c r="E246" s="229" t="s">
        <v>6446</v>
      </c>
      <c r="F246" s="232" t="s">
        <v>5320</v>
      </c>
      <c r="G246" s="229" t="s">
        <v>5725</v>
      </c>
      <c r="H246" s="232" t="s">
        <v>5320</v>
      </c>
      <c r="I246" s="246" t="s">
        <v>5320</v>
      </c>
    </row>
    <row r="247" spans="1:9" x14ac:dyDescent="0.25">
      <c r="A247" s="262" t="s">
        <v>5726</v>
      </c>
      <c r="B247" s="230" t="s">
        <v>3279</v>
      </c>
      <c r="C247" s="229" t="s">
        <v>2817</v>
      </c>
      <c r="D247" s="229" t="s">
        <v>3280</v>
      </c>
      <c r="E247" s="229" t="s">
        <v>6446</v>
      </c>
      <c r="F247" s="232" t="s">
        <v>6447</v>
      </c>
      <c r="G247" s="229" t="s">
        <v>5727</v>
      </c>
      <c r="H247" s="232" t="s">
        <v>6448</v>
      </c>
      <c r="I247" s="246" t="s">
        <v>6674</v>
      </c>
    </row>
    <row r="248" spans="1:9" ht="36" x14ac:dyDescent="0.25">
      <c r="A248" s="262" t="s">
        <v>1881</v>
      </c>
      <c r="B248" s="230" t="s">
        <v>4035</v>
      </c>
      <c r="C248" s="229" t="s">
        <v>2817</v>
      </c>
      <c r="D248" s="229" t="s">
        <v>4036</v>
      </c>
      <c r="E248" s="229" t="s">
        <v>6446</v>
      </c>
      <c r="F248" s="232" t="s">
        <v>6447</v>
      </c>
      <c r="G248" s="240" t="s">
        <v>5729</v>
      </c>
      <c r="H248" s="232" t="s">
        <v>6448</v>
      </c>
      <c r="I248" s="246" t="s">
        <v>6675</v>
      </c>
    </row>
    <row r="249" spans="1:9" ht="36" x14ac:dyDescent="0.25">
      <c r="A249" s="262" t="s">
        <v>5730</v>
      </c>
      <c r="B249" s="243" t="s">
        <v>3453</v>
      </c>
      <c r="C249" s="229" t="s">
        <v>2817</v>
      </c>
      <c r="D249" s="229" t="s">
        <v>3454</v>
      </c>
      <c r="E249" s="229" t="s">
        <v>6446</v>
      </c>
      <c r="F249" s="232" t="s">
        <v>6447</v>
      </c>
      <c r="G249" s="229" t="s">
        <v>6676</v>
      </c>
      <c r="H249" s="232" t="s">
        <v>6448</v>
      </c>
      <c r="I249" s="246" t="s">
        <v>6677</v>
      </c>
    </row>
    <row r="250" spans="1:9" ht="36" x14ac:dyDescent="0.25">
      <c r="A250" s="262" t="s">
        <v>439</v>
      </c>
      <c r="B250" s="230" t="s">
        <v>4157</v>
      </c>
      <c r="C250" s="229" t="s">
        <v>2817</v>
      </c>
      <c r="D250" s="229" t="s">
        <v>3157</v>
      </c>
      <c r="E250" s="229" t="s">
        <v>6446</v>
      </c>
      <c r="F250" s="232" t="s">
        <v>6447</v>
      </c>
      <c r="G250" s="229" t="s">
        <v>5732</v>
      </c>
      <c r="H250" s="232" t="s">
        <v>6448</v>
      </c>
      <c r="I250" s="246" t="s">
        <v>6678</v>
      </c>
    </row>
    <row r="251" spans="1:9" ht="36" x14ac:dyDescent="0.25">
      <c r="A251" s="262" t="s">
        <v>5733</v>
      </c>
      <c r="B251" s="230" t="s">
        <v>4519</v>
      </c>
      <c r="C251" s="229" t="s">
        <v>2817</v>
      </c>
      <c r="D251" s="229" t="s">
        <v>4520</v>
      </c>
      <c r="E251" s="229" t="s">
        <v>6446</v>
      </c>
      <c r="F251" s="232" t="s">
        <v>6447</v>
      </c>
      <c r="G251" s="229" t="s">
        <v>5734</v>
      </c>
      <c r="H251" s="232" t="s">
        <v>6448</v>
      </c>
      <c r="I251" s="246" t="s">
        <v>6679</v>
      </c>
    </row>
    <row r="252" spans="1:9" x14ac:dyDescent="0.25">
      <c r="A252" s="262" t="s">
        <v>5735</v>
      </c>
      <c r="B252" s="230" t="s">
        <v>4185</v>
      </c>
      <c r="C252" s="229" t="s">
        <v>2817</v>
      </c>
      <c r="D252" s="229" t="s">
        <v>4186</v>
      </c>
      <c r="E252" s="229" t="s">
        <v>6446</v>
      </c>
      <c r="F252" s="232" t="s">
        <v>5320</v>
      </c>
      <c r="G252" s="229" t="s">
        <v>5736</v>
      </c>
      <c r="H252" s="232" t="s">
        <v>6448</v>
      </c>
      <c r="I252" s="246" t="s">
        <v>5320</v>
      </c>
    </row>
    <row r="253" spans="1:9" ht="24" x14ac:dyDescent="0.25">
      <c r="A253" s="262" t="s">
        <v>5737</v>
      </c>
      <c r="B253" s="230" t="s">
        <v>4143</v>
      </c>
      <c r="C253" s="229" t="s">
        <v>2817</v>
      </c>
      <c r="D253" s="229" t="s">
        <v>4144</v>
      </c>
      <c r="E253" s="229" t="s">
        <v>6446</v>
      </c>
      <c r="F253" s="232" t="s">
        <v>6447</v>
      </c>
      <c r="G253" s="229" t="s">
        <v>5738</v>
      </c>
      <c r="H253" s="232" t="s">
        <v>6448</v>
      </c>
      <c r="I253" s="246" t="s">
        <v>6680</v>
      </c>
    </row>
    <row r="254" spans="1:9" x14ac:dyDescent="0.25">
      <c r="A254" s="262" t="s">
        <v>5739</v>
      </c>
      <c r="B254" s="230" t="s">
        <v>4533</v>
      </c>
      <c r="C254" s="229" t="s">
        <v>2822</v>
      </c>
      <c r="D254" s="229" t="s">
        <v>4534</v>
      </c>
      <c r="E254" s="229" t="s">
        <v>6451</v>
      </c>
      <c r="F254" s="232" t="s">
        <v>6447</v>
      </c>
      <c r="G254" s="229" t="s">
        <v>5740</v>
      </c>
      <c r="H254" s="232" t="s">
        <v>6448</v>
      </c>
      <c r="I254" s="246" t="s">
        <v>6681</v>
      </c>
    </row>
    <row r="255" spans="1:9" x14ac:dyDescent="0.25">
      <c r="A255" s="262" t="s">
        <v>5739</v>
      </c>
      <c r="B255" s="230" t="s">
        <v>4533</v>
      </c>
      <c r="C255" s="229" t="s">
        <v>2822</v>
      </c>
      <c r="D255" s="229" t="s">
        <v>4534</v>
      </c>
      <c r="E255" s="229" t="s">
        <v>6451</v>
      </c>
      <c r="F255" s="232" t="s">
        <v>6447</v>
      </c>
      <c r="G255" s="229" t="s">
        <v>3643</v>
      </c>
      <c r="H255" s="232" t="s">
        <v>6448</v>
      </c>
      <c r="I255" s="246" t="s">
        <v>6682</v>
      </c>
    </row>
    <row r="256" spans="1:9" ht="36" x14ac:dyDescent="0.25">
      <c r="A256" s="262" t="s">
        <v>5741</v>
      </c>
      <c r="B256" s="230" t="s">
        <v>2821</v>
      </c>
      <c r="C256" s="229" t="s">
        <v>2822</v>
      </c>
      <c r="D256" s="229" t="s">
        <v>2823</v>
      </c>
      <c r="E256" s="229" t="s">
        <v>6451</v>
      </c>
      <c r="F256" s="232" t="s">
        <v>6447</v>
      </c>
      <c r="G256" s="229" t="s">
        <v>5742</v>
      </c>
      <c r="H256" s="232" t="s">
        <v>6448</v>
      </c>
      <c r="I256" s="246" t="s">
        <v>6683</v>
      </c>
    </row>
    <row r="257" spans="1:9" x14ac:dyDescent="0.25">
      <c r="A257" s="262" t="s">
        <v>5743</v>
      </c>
      <c r="B257" s="230" t="s">
        <v>4776</v>
      </c>
      <c r="C257" s="229" t="s">
        <v>2822</v>
      </c>
      <c r="D257" s="229" t="s">
        <v>4777</v>
      </c>
      <c r="E257" s="229" t="s">
        <v>6446</v>
      </c>
      <c r="F257" s="232" t="s">
        <v>6447</v>
      </c>
      <c r="G257" s="229" t="s">
        <v>5744</v>
      </c>
      <c r="H257" s="232" t="s">
        <v>6448</v>
      </c>
      <c r="I257" s="246" t="s">
        <v>6353</v>
      </c>
    </row>
    <row r="258" spans="1:9" x14ac:dyDescent="0.25">
      <c r="A258" s="262" t="s">
        <v>5743</v>
      </c>
      <c r="B258" s="230" t="s">
        <v>4776</v>
      </c>
      <c r="C258" s="229" t="s">
        <v>2822</v>
      </c>
      <c r="D258" s="229" t="s">
        <v>4777</v>
      </c>
      <c r="E258" s="229" t="s">
        <v>6446</v>
      </c>
      <c r="F258" s="232" t="s">
        <v>6447</v>
      </c>
      <c r="G258" s="229" t="s">
        <v>5745</v>
      </c>
      <c r="H258" s="232" t="s">
        <v>6448</v>
      </c>
      <c r="I258" s="246" t="s">
        <v>6684</v>
      </c>
    </row>
    <row r="259" spans="1:9" x14ac:dyDescent="0.25">
      <c r="A259" s="262" t="s">
        <v>208</v>
      </c>
      <c r="B259" s="230" t="s">
        <v>4768</v>
      </c>
      <c r="C259" s="229" t="s">
        <v>2822</v>
      </c>
      <c r="D259" s="229" t="s">
        <v>4769</v>
      </c>
      <c r="E259" s="229" t="s">
        <v>6451</v>
      </c>
      <c r="F259" s="232" t="s">
        <v>6447</v>
      </c>
      <c r="G259" s="229" t="s">
        <v>5746</v>
      </c>
      <c r="H259" s="232" t="s">
        <v>6448</v>
      </c>
      <c r="I259" s="246" t="s">
        <v>6685</v>
      </c>
    </row>
    <row r="260" spans="1:9" x14ac:dyDescent="0.25">
      <c r="A260" s="262" t="s">
        <v>80</v>
      </c>
      <c r="B260" s="230" t="s">
        <v>4740</v>
      </c>
      <c r="C260" s="229" t="s">
        <v>2822</v>
      </c>
      <c r="D260" s="229" t="s">
        <v>4741</v>
      </c>
      <c r="E260" s="229" t="s">
        <v>6451</v>
      </c>
      <c r="F260" s="232" t="s">
        <v>6447</v>
      </c>
      <c r="G260" s="229" t="s">
        <v>6686</v>
      </c>
      <c r="H260" s="232" t="s">
        <v>6448</v>
      </c>
      <c r="I260" s="246" t="s">
        <v>6687</v>
      </c>
    </row>
    <row r="261" spans="1:9" x14ac:dyDescent="0.25">
      <c r="A261" s="262" t="s">
        <v>82</v>
      </c>
      <c r="B261" s="230" t="s">
        <v>2824</v>
      </c>
      <c r="C261" s="229" t="s">
        <v>2822</v>
      </c>
      <c r="D261" s="229" t="s">
        <v>2825</v>
      </c>
      <c r="E261" s="229" t="s">
        <v>6446</v>
      </c>
      <c r="F261" s="232" t="s">
        <v>5320</v>
      </c>
      <c r="G261" s="229" t="s">
        <v>5748</v>
      </c>
      <c r="H261" s="232" t="s">
        <v>5320</v>
      </c>
      <c r="I261" s="246" t="s">
        <v>5320</v>
      </c>
    </row>
    <row r="262" spans="1:9" x14ac:dyDescent="0.25">
      <c r="A262" s="262" t="s">
        <v>732</v>
      </c>
      <c r="B262" s="230" t="s">
        <v>3367</v>
      </c>
      <c r="C262" s="229" t="s">
        <v>2822</v>
      </c>
      <c r="D262" s="229" t="s">
        <v>3368</v>
      </c>
      <c r="E262" s="229" t="s">
        <v>6446</v>
      </c>
      <c r="F262" s="232" t="s">
        <v>5320</v>
      </c>
      <c r="G262" s="229" t="s">
        <v>6688</v>
      </c>
      <c r="H262" s="232" t="s">
        <v>6448</v>
      </c>
      <c r="I262" s="246" t="s">
        <v>6689</v>
      </c>
    </row>
    <row r="263" spans="1:9" ht="24" x14ac:dyDescent="0.25">
      <c r="A263" s="262" t="s">
        <v>5750</v>
      </c>
      <c r="B263" s="230" t="s">
        <v>4772</v>
      </c>
      <c r="C263" s="229" t="s">
        <v>2822</v>
      </c>
      <c r="D263" s="229" t="s">
        <v>4773</v>
      </c>
      <c r="E263" s="229" t="s">
        <v>6451</v>
      </c>
      <c r="F263" s="232" t="s">
        <v>6447</v>
      </c>
      <c r="G263" s="229" t="s">
        <v>6382</v>
      </c>
      <c r="H263" s="232" t="s">
        <v>6448</v>
      </c>
      <c r="I263" s="246" t="s">
        <v>6690</v>
      </c>
    </row>
    <row r="264" spans="1:9" x14ac:dyDescent="0.25">
      <c r="A264" s="262" t="s">
        <v>405</v>
      </c>
      <c r="B264" s="230" t="s">
        <v>4778</v>
      </c>
      <c r="C264" s="229" t="s">
        <v>2822</v>
      </c>
      <c r="D264" s="229" t="s">
        <v>4779</v>
      </c>
      <c r="E264" s="229" t="s">
        <v>6451</v>
      </c>
      <c r="F264" s="232" t="s">
        <v>6447</v>
      </c>
      <c r="G264" s="229" t="s">
        <v>5751</v>
      </c>
      <c r="H264" s="232" t="s">
        <v>6448</v>
      </c>
      <c r="I264" s="246" t="s">
        <v>6691</v>
      </c>
    </row>
    <row r="265" spans="1:9" x14ac:dyDescent="0.25">
      <c r="A265" s="262" t="s">
        <v>805</v>
      </c>
      <c r="B265" s="230" t="s">
        <v>4810</v>
      </c>
      <c r="C265" s="229" t="s">
        <v>2822</v>
      </c>
      <c r="D265" s="229" t="s">
        <v>4811</v>
      </c>
      <c r="E265" s="229" t="s">
        <v>6451</v>
      </c>
      <c r="F265" s="232" t="s">
        <v>6447</v>
      </c>
      <c r="G265" s="229" t="s">
        <v>5752</v>
      </c>
      <c r="H265" s="232" t="s">
        <v>6448</v>
      </c>
      <c r="I265" s="246" t="s">
        <v>6692</v>
      </c>
    </row>
    <row r="266" spans="1:9" ht="36" x14ac:dyDescent="0.25">
      <c r="A266" s="262" t="s">
        <v>5753</v>
      </c>
      <c r="B266" s="230" t="s">
        <v>4869</v>
      </c>
      <c r="C266" s="229" t="s">
        <v>2822</v>
      </c>
      <c r="D266" s="229" t="s">
        <v>4870</v>
      </c>
      <c r="E266" s="229" t="s">
        <v>6451</v>
      </c>
      <c r="F266" s="232" t="s">
        <v>5320</v>
      </c>
      <c r="G266" s="229" t="s">
        <v>5754</v>
      </c>
      <c r="H266" s="232" t="s">
        <v>6448</v>
      </c>
      <c r="I266" s="246" t="s">
        <v>6576</v>
      </c>
    </row>
    <row r="267" spans="1:9" ht="24" x14ac:dyDescent="0.25">
      <c r="A267" s="262" t="s">
        <v>2467</v>
      </c>
      <c r="B267" s="230" t="s">
        <v>4873</v>
      </c>
      <c r="C267" s="229" t="s">
        <v>2822</v>
      </c>
      <c r="D267" s="229" t="s">
        <v>4874</v>
      </c>
      <c r="E267" s="229" t="s">
        <v>6451</v>
      </c>
      <c r="F267" s="232" t="s">
        <v>6447</v>
      </c>
      <c r="G267" s="229" t="s">
        <v>5755</v>
      </c>
      <c r="H267" s="232"/>
      <c r="I267" s="246"/>
    </row>
    <row r="268" spans="1:9" ht="24" x14ac:dyDescent="0.25">
      <c r="A268" s="262" t="s">
        <v>2467</v>
      </c>
      <c r="B268" s="230" t="s">
        <v>4873</v>
      </c>
      <c r="C268" s="229" t="s">
        <v>2822</v>
      </c>
      <c r="D268" s="229" t="s">
        <v>4874</v>
      </c>
      <c r="E268" s="229" t="s">
        <v>6451</v>
      </c>
      <c r="F268" s="232" t="s">
        <v>6447</v>
      </c>
      <c r="G268" s="229" t="s">
        <v>5744</v>
      </c>
      <c r="H268" s="232"/>
      <c r="I268" s="246"/>
    </row>
    <row r="269" spans="1:9" x14ac:dyDescent="0.25">
      <c r="A269" s="262" t="s">
        <v>5153</v>
      </c>
      <c r="B269" s="230" t="s">
        <v>4744</v>
      </c>
      <c r="C269" s="229" t="s">
        <v>2822</v>
      </c>
      <c r="D269" s="229" t="s">
        <v>4593</v>
      </c>
      <c r="E269" s="229" t="s">
        <v>6451</v>
      </c>
      <c r="F269" s="232" t="s">
        <v>6447</v>
      </c>
      <c r="G269" s="229" t="s">
        <v>5756</v>
      </c>
      <c r="H269" s="232" t="s">
        <v>6448</v>
      </c>
      <c r="I269" s="246" t="s">
        <v>6693</v>
      </c>
    </row>
    <row r="270" spans="1:9" x14ac:dyDescent="0.25">
      <c r="A270" s="262" t="s">
        <v>5757</v>
      </c>
      <c r="B270" s="230" t="s">
        <v>3074</v>
      </c>
      <c r="C270" s="229" t="s">
        <v>2822</v>
      </c>
      <c r="D270" s="229" t="s">
        <v>4918</v>
      </c>
      <c r="E270" s="229" t="s">
        <v>6446</v>
      </c>
      <c r="F270" s="232" t="s">
        <v>6447</v>
      </c>
      <c r="G270" s="229" t="s">
        <v>5758</v>
      </c>
      <c r="H270" s="232" t="s">
        <v>6448</v>
      </c>
      <c r="I270" s="246" t="s">
        <v>6694</v>
      </c>
    </row>
    <row r="271" spans="1:9" x14ac:dyDescent="0.25">
      <c r="A271" s="262" t="s">
        <v>5759</v>
      </c>
      <c r="B271" s="230" t="s">
        <v>4742</v>
      </c>
      <c r="C271" s="229" t="s">
        <v>2822</v>
      </c>
      <c r="D271" s="229" t="s">
        <v>4743</v>
      </c>
      <c r="E271" s="229" t="s">
        <v>6451</v>
      </c>
      <c r="F271" s="232" t="s">
        <v>6447</v>
      </c>
      <c r="G271" s="229" t="s">
        <v>6695</v>
      </c>
      <c r="H271" s="232" t="s">
        <v>6448</v>
      </c>
      <c r="I271" s="246" t="s">
        <v>6696</v>
      </c>
    </row>
    <row r="272" spans="1:9" x14ac:dyDescent="0.25">
      <c r="A272" s="262" t="s">
        <v>997</v>
      </c>
      <c r="B272" s="230" t="s">
        <v>4822</v>
      </c>
      <c r="C272" s="229" t="s">
        <v>2822</v>
      </c>
      <c r="D272" s="229" t="s">
        <v>4823</v>
      </c>
      <c r="E272" s="229" t="s">
        <v>6446</v>
      </c>
      <c r="F272" s="232" t="s">
        <v>6447</v>
      </c>
      <c r="G272" s="229" t="s">
        <v>6353</v>
      </c>
      <c r="H272" s="232" t="s">
        <v>6448</v>
      </c>
      <c r="I272" s="246" t="s">
        <v>6382</v>
      </c>
    </row>
    <row r="273" spans="1:9" x14ac:dyDescent="0.25">
      <c r="A273" s="262" t="s">
        <v>5761</v>
      </c>
      <c r="B273" s="230" t="s">
        <v>4814</v>
      </c>
      <c r="C273" s="229" t="s">
        <v>2822</v>
      </c>
      <c r="D273" s="229" t="s">
        <v>4815</v>
      </c>
      <c r="E273" s="229" t="s">
        <v>6446</v>
      </c>
      <c r="F273" s="232" t="s">
        <v>6447</v>
      </c>
      <c r="G273" s="229" t="s">
        <v>5762</v>
      </c>
      <c r="H273" s="232" t="s">
        <v>6448</v>
      </c>
      <c r="I273" s="246" t="s">
        <v>6697</v>
      </c>
    </row>
    <row r="274" spans="1:9" x14ac:dyDescent="0.25">
      <c r="A274" s="262" t="s">
        <v>5761</v>
      </c>
      <c r="B274" s="230" t="s">
        <v>4814</v>
      </c>
      <c r="C274" s="229" t="s">
        <v>2822</v>
      </c>
      <c r="D274" s="229" t="s">
        <v>4815</v>
      </c>
      <c r="E274" s="229" t="s">
        <v>6446</v>
      </c>
      <c r="F274" s="232" t="s">
        <v>6447</v>
      </c>
      <c r="G274" s="229" t="s">
        <v>5762</v>
      </c>
      <c r="H274" s="232" t="s">
        <v>6448</v>
      </c>
      <c r="I274" s="246" t="s">
        <v>5320</v>
      </c>
    </row>
    <row r="275" spans="1:9" ht="24" x14ac:dyDescent="0.25">
      <c r="A275" s="262" t="s">
        <v>6698</v>
      </c>
      <c r="B275" s="230" t="s">
        <v>3539</v>
      </c>
      <c r="C275" s="229" t="s">
        <v>2822</v>
      </c>
      <c r="D275" s="229" t="s">
        <v>3540</v>
      </c>
      <c r="E275" s="229" t="s">
        <v>6446</v>
      </c>
      <c r="F275" s="232" t="s">
        <v>5320</v>
      </c>
      <c r="G275" s="229" t="s">
        <v>6699</v>
      </c>
      <c r="H275" s="232" t="s">
        <v>6453</v>
      </c>
      <c r="I275" s="246" t="s">
        <v>6700</v>
      </c>
    </row>
    <row r="276" spans="1:9" ht="24" x14ac:dyDescent="0.25">
      <c r="A276" s="262" t="s">
        <v>5765</v>
      </c>
      <c r="B276" s="230" t="s">
        <v>4774</v>
      </c>
      <c r="C276" s="229" t="s">
        <v>2822</v>
      </c>
      <c r="D276" s="229" t="s">
        <v>4775</v>
      </c>
      <c r="E276" s="229" t="s">
        <v>6451</v>
      </c>
      <c r="F276" s="232" t="s">
        <v>6447</v>
      </c>
      <c r="G276" s="229" t="s">
        <v>6371</v>
      </c>
      <c r="H276" s="232" t="s">
        <v>6448</v>
      </c>
      <c r="I276" s="246" t="s">
        <v>6701</v>
      </c>
    </row>
    <row r="277" spans="1:9" x14ac:dyDescent="0.25">
      <c r="A277" s="262" t="s">
        <v>6702</v>
      </c>
      <c r="B277" s="230" t="s">
        <v>3114</v>
      </c>
      <c r="C277" s="229" t="s">
        <v>2822</v>
      </c>
      <c r="D277" s="229" t="s">
        <v>3115</v>
      </c>
      <c r="E277" s="229" t="s">
        <v>6446</v>
      </c>
      <c r="F277" s="232" t="s">
        <v>6447</v>
      </c>
      <c r="G277" s="229" t="s">
        <v>5767</v>
      </c>
      <c r="H277" s="232" t="s">
        <v>6448</v>
      </c>
      <c r="I277" s="246" t="s">
        <v>6703</v>
      </c>
    </row>
    <row r="278" spans="1:9" x14ac:dyDescent="0.25">
      <c r="A278" s="262" t="s">
        <v>5768</v>
      </c>
      <c r="B278" s="230" t="s">
        <v>4841</v>
      </c>
      <c r="C278" s="229" t="s">
        <v>2822</v>
      </c>
      <c r="D278" s="229" t="s">
        <v>4842</v>
      </c>
      <c r="E278" s="229" t="s">
        <v>6446</v>
      </c>
      <c r="F278" s="232" t="s">
        <v>5320</v>
      </c>
      <c r="G278" s="229" t="s">
        <v>5769</v>
      </c>
      <c r="H278" s="232" t="s">
        <v>6448</v>
      </c>
      <c r="I278" s="246" t="s">
        <v>6704</v>
      </c>
    </row>
    <row r="279" spans="1:9" x14ac:dyDescent="0.25">
      <c r="A279" s="262" t="s">
        <v>5768</v>
      </c>
      <c r="B279" s="230" t="s">
        <v>4841</v>
      </c>
      <c r="C279" s="229" t="s">
        <v>2822</v>
      </c>
      <c r="D279" s="229" t="s">
        <v>4842</v>
      </c>
      <c r="E279" s="229" t="s">
        <v>6446</v>
      </c>
      <c r="F279" s="232" t="s">
        <v>5320</v>
      </c>
      <c r="G279" s="229" t="s">
        <v>5769</v>
      </c>
      <c r="H279" s="232" t="s">
        <v>6448</v>
      </c>
      <c r="I279" s="246" t="s">
        <v>5320</v>
      </c>
    </row>
    <row r="280" spans="1:9" x14ac:dyDescent="0.25">
      <c r="A280" s="262" t="s">
        <v>5770</v>
      </c>
      <c r="B280" s="230" t="s">
        <v>4663</v>
      </c>
      <c r="C280" s="229" t="s">
        <v>2822</v>
      </c>
      <c r="D280" s="229" t="s">
        <v>4664</v>
      </c>
      <c r="E280" s="229" t="s">
        <v>6451</v>
      </c>
      <c r="F280" s="232" t="s">
        <v>6447</v>
      </c>
      <c r="G280" s="229" t="s">
        <v>5771</v>
      </c>
      <c r="H280" s="232" t="s">
        <v>6448</v>
      </c>
      <c r="I280" s="246" t="s">
        <v>6705</v>
      </c>
    </row>
    <row r="281" spans="1:9" ht="24" x14ac:dyDescent="0.25">
      <c r="A281" s="262" t="s">
        <v>5770</v>
      </c>
      <c r="B281" s="230" t="s">
        <v>4663</v>
      </c>
      <c r="C281" s="229" t="s">
        <v>2822</v>
      </c>
      <c r="D281" s="229" t="s">
        <v>4664</v>
      </c>
      <c r="E281" s="229" t="s">
        <v>6451</v>
      </c>
      <c r="F281" s="232" t="s">
        <v>6447</v>
      </c>
      <c r="G281" s="229" t="s">
        <v>5772</v>
      </c>
      <c r="H281" s="232" t="s">
        <v>6448</v>
      </c>
      <c r="I281" s="246" t="s">
        <v>6706</v>
      </c>
    </row>
    <row r="282" spans="1:9" x14ac:dyDescent="0.25">
      <c r="A282" s="262" t="s">
        <v>1056</v>
      </c>
      <c r="B282" s="230" t="s">
        <v>3703</v>
      </c>
      <c r="C282" s="229" t="s">
        <v>3108</v>
      </c>
      <c r="D282" s="229" t="s">
        <v>3704</v>
      </c>
      <c r="E282" s="229" t="s">
        <v>6446</v>
      </c>
      <c r="F282" s="232" t="s">
        <v>6447</v>
      </c>
      <c r="G282" s="229" t="s">
        <v>6707</v>
      </c>
      <c r="H282" s="232" t="s">
        <v>5320</v>
      </c>
      <c r="I282" s="246" t="s">
        <v>5320</v>
      </c>
    </row>
    <row r="283" spans="1:9" x14ac:dyDescent="0.25">
      <c r="A283" s="262" t="s">
        <v>5774</v>
      </c>
      <c r="B283" s="230" t="s">
        <v>3746</v>
      </c>
      <c r="C283" s="229" t="s">
        <v>3108</v>
      </c>
      <c r="D283" s="229" t="s">
        <v>3747</v>
      </c>
      <c r="E283" s="229" t="s">
        <v>6446</v>
      </c>
      <c r="F283" s="232" t="s">
        <v>6447</v>
      </c>
      <c r="G283" s="229" t="s">
        <v>5775</v>
      </c>
      <c r="H283" s="232" t="s">
        <v>6453</v>
      </c>
      <c r="I283" s="246" t="s">
        <v>6708</v>
      </c>
    </row>
    <row r="284" spans="1:9" x14ac:dyDescent="0.25">
      <c r="A284" s="262" t="s">
        <v>6709</v>
      </c>
      <c r="B284" s="230" t="s">
        <v>4009</v>
      </c>
      <c r="C284" s="229" t="s">
        <v>3108</v>
      </c>
      <c r="D284" s="229" t="s">
        <v>4010</v>
      </c>
      <c r="E284" s="229" t="s">
        <v>6446</v>
      </c>
      <c r="F284" s="232" t="s">
        <v>6447</v>
      </c>
      <c r="G284" s="229" t="s">
        <v>5777</v>
      </c>
      <c r="H284" s="232" t="s">
        <v>5320</v>
      </c>
      <c r="I284" s="246" t="s">
        <v>5320</v>
      </c>
    </row>
    <row r="285" spans="1:9" ht="24" x14ac:dyDescent="0.25">
      <c r="A285" s="262" t="s">
        <v>5778</v>
      </c>
      <c r="B285" s="230" t="s">
        <v>4147</v>
      </c>
      <c r="C285" s="229" t="s">
        <v>3108</v>
      </c>
      <c r="D285" s="229" t="s">
        <v>4148</v>
      </c>
      <c r="E285" s="229" t="s">
        <v>6446</v>
      </c>
      <c r="F285" s="232" t="s">
        <v>5320</v>
      </c>
      <c r="G285" s="229" t="s">
        <v>6710</v>
      </c>
      <c r="H285" s="232" t="s">
        <v>6543</v>
      </c>
      <c r="I285" s="246" t="s">
        <v>6711</v>
      </c>
    </row>
    <row r="286" spans="1:9" x14ac:dyDescent="0.25">
      <c r="A286" s="262" t="s">
        <v>5132</v>
      </c>
      <c r="B286" s="230" t="s">
        <v>4145</v>
      </c>
      <c r="C286" s="229" t="s">
        <v>3108</v>
      </c>
      <c r="D286" s="229" t="s">
        <v>4146</v>
      </c>
      <c r="E286" s="229" t="s">
        <v>6446</v>
      </c>
      <c r="F286" s="232" t="s">
        <v>5320</v>
      </c>
      <c r="G286" s="229" t="s">
        <v>6712</v>
      </c>
      <c r="H286" s="232" t="s">
        <v>5320</v>
      </c>
      <c r="I286" s="246" t="s">
        <v>5320</v>
      </c>
    </row>
    <row r="287" spans="1:9" ht="48" x14ac:dyDescent="0.25">
      <c r="A287" s="262" t="s">
        <v>865</v>
      </c>
      <c r="B287" s="230" t="s">
        <v>3427</v>
      </c>
      <c r="C287" s="229" t="s">
        <v>3108</v>
      </c>
      <c r="D287" s="229" t="s">
        <v>3428</v>
      </c>
      <c r="E287" s="229" t="s">
        <v>6451</v>
      </c>
      <c r="F287" s="232" t="s">
        <v>6494</v>
      </c>
      <c r="G287" s="229" t="s">
        <v>5781</v>
      </c>
      <c r="H287" s="232" t="s">
        <v>6448</v>
      </c>
      <c r="I287" s="246" t="s">
        <v>6713</v>
      </c>
    </row>
    <row r="288" spans="1:9" ht="36" x14ac:dyDescent="0.25">
      <c r="A288" s="262" t="s">
        <v>865</v>
      </c>
      <c r="B288" s="230" t="s">
        <v>3427</v>
      </c>
      <c r="C288" s="229" t="s">
        <v>3108</v>
      </c>
      <c r="D288" s="229" t="s">
        <v>3428</v>
      </c>
      <c r="E288" s="229" t="s">
        <v>6451</v>
      </c>
      <c r="F288" s="232" t="s">
        <v>6494</v>
      </c>
      <c r="G288" s="229" t="s">
        <v>5782</v>
      </c>
      <c r="H288" s="232" t="s">
        <v>6448</v>
      </c>
      <c r="I288" s="246" t="s">
        <v>6714</v>
      </c>
    </row>
    <row r="289" spans="1:9" ht="36" x14ac:dyDescent="0.25">
      <c r="A289" s="262" t="s">
        <v>865</v>
      </c>
      <c r="B289" s="230" t="s">
        <v>3427</v>
      </c>
      <c r="C289" s="229" t="s">
        <v>3108</v>
      </c>
      <c r="D289" s="229" t="s">
        <v>3428</v>
      </c>
      <c r="E289" s="229" t="s">
        <v>6451</v>
      </c>
      <c r="F289" s="232" t="s">
        <v>6494</v>
      </c>
      <c r="G289" s="229" t="s">
        <v>5783</v>
      </c>
      <c r="H289" s="232" t="s">
        <v>6448</v>
      </c>
      <c r="I289" s="246" t="s">
        <v>6715</v>
      </c>
    </row>
    <row r="290" spans="1:9" ht="36" x14ac:dyDescent="0.25">
      <c r="A290" s="262" t="s">
        <v>865</v>
      </c>
      <c r="B290" s="230" t="s">
        <v>3427</v>
      </c>
      <c r="C290" s="229" t="s">
        <v>3108</v>
      </c>
      <c r="D290" s="229" t="s">
        <v>3428</v>
      </c>
      <c r="E290" s="229" t="s">
        <v>6451</v>
      </c>
      <c r="F290" s="232" t="s">
        <v>6494</v>
      </c>
      <c r="G290" s="229" t="s">
        <v>5784</v>
      </c>
      <c r="H290" s="232" t="s">
        <v>6448</v>
      </c>
      <c r="I290" s="246" t="s">
        <v>6716</v>
      </c>
    </row>
    <row r="291" spans="1:9" x14ac:dyDescent="0.25">
      <c r="A291" s="262" t="s">
        <v>6717</v>
      </c>
      <c r="B291" s="230" t="s">
        <v>4671</v>
      </c>
      <c r="C291" s="229" t="s">
        <v>3332</v>
      </c>
      <c r="D291" s="229" t="s">
        <v>3158</v>
      </c>
      <c r="E291" s="229" t="s">
        <v>6446</v>
      </c>
      <c r="F291" s="232" t="s">
        <v>5320</v>
      </c>
      <c r="G291" s="229" t="s">
        <v>5786</v>
      </c>
      <c r="H291" s="232" t="s">
        <v>5320</v>
      </c>
      <c r="I291" s="246" t="s">
        <v>5320</v>
      </c>
    </row>
    <row r="292" spans="1:9" x14ac:dyDescent="0.25">
      <c r="A292" s="262" t="s">
        <v>650</v>
      </c>
      <c r="B292" s="230" t="s">
        <v>3331</v>
      </c>
      <c r="C292" s="229" t="s">
        <v>3332</v>
      </c>
      <c r="D292" s="229" t="s">
        <v>3333</v>
      </c>
      <c r="E292" s="229" t="s">
        <v>6446</v>
      </c>
      <c r="F292" s="232" t="s">
        <v>5320</v>
      </c>
      <c r="G292" s="229" t="s">
        <v>5787</v>
      </c>
      <c r="H292" s="232" t="s">
        <v>6448</v>
      </c>
      <c r="I292" s="246" t="s">
        <v>6718</v>
      </c>
    </row>
    <row r="293" spans="1:9" x14ac:dyDescent="0.25">
      <c r="A293" s="262" t="s">
        <v>1496</v>
      </c>
      <c r="B293" s="230" t="s">
        <v>4893</v>
      </c>
      <c r="C293" s="229" t="s">
        <v>3332</v>
      </c>
      <c r="D293" s="229" t="s">
        <v>3665</v>
      </c>
      <c r="E293" s="229" t="s">
        <v>6451</v>
      </c>
      <c r="F293" s="232" t="s">
        <v>6447</v>
      </c>
      <c r="G293" s="229" t="s">
        <v>6380</v>
      </c>
      <c r="H293" s="232" t="s">
        <v>6448</v>
      </c>
      <c r="I293" s="246" t="s">
        <v>6382</v>
      </c>
    </row>
    <row r="294" spans="1:9" x14ac:dyDescent="0.25">
      <c r="A294" s="262" t="s">
        <v>857</v>
      </c>
      <c r="B294" s="230" t="s">
        <v>4675</v>
      </c>
      <c r="C294" s="229" t="s">
        <v>3332</v>
      </c>
      <c r="D294" s="229" t="s">
        <v>4676</v>
      </c>
      <c r="E294" s="229" t="s">
        <v>6451</v>
      </c>
      <c r="F294" s="232" t="s">
        <v>6447</v>
      </c>
      <c r="G294" s="229" t="s">
        <v>5789</v>
      </c>
      <c r="H294" s="232" t="s">
        <v>6448</v>
      </c>
      <c r="I294" s="246" t="s">
        <v>6719</v>
      </c>
    </row>
    <row r="295" spans="1:9" x14ac:dyDescent="0.25">
      <c r="A295" s="262" t="s">
        <v>857</v>
      </c>
      <c r="B295" s="230" t="s">
        <v>4675</v>
      </c>
      <c r="C295" s="229" t="s">
        <v>3332</v>
      </c>
      <c r="D295" s="229" t="s">
        <v>4676</v>
      </c>
      <c r="E295" s="229" t="s">
        <v>6451</v>
      </c>
      <c r="F295" s="232" t="s">
        <v>6447</v>
      </c>
      <c r="G295" s="229" t="s">
        <v>5790</v>
      </c>
      <c r="H295" s="232" t="s">
        <v>6448</v>
      </c>
      <c r="I295" s="246" t="s">
        <v>6720</v>
      </c>
    </row>
    <row r="296" spans="1:9" ht="24" x14ac:dyDescent="0.25">
      <c r="A296" s="262" t="s">
        <v>5791</v>
      </c>
      <c r="B296" s="230" t="s">
        <v>4894</v>
      </c>
      <c r="C296" s="229" t="s">
        <v>3332</v>
      </c>
      <c r="D296" s="229" t="s">
        <v>4895</v>
      </c>
      <c r="E296" s="229" t="s">
        <v>6451</v>
      </c>
      <c r="F296" s="232" t="s">
        <v>6447</v>
      </c>
      <c r="G296" s="229" t="s">
        <v>6721</v>
      </c>
      <c r="H296" s="232" t="s">
        <v>6448</v>
      </c>
      <c r="I296" s="246" t="s">
        <v>6722</v>
      </c>
    </row>
    <row r="297" spans="1:9" x14ac:dyDescent="0.25">
      <c r="A297" s="262" t="s">
        <v>6572</v>
      </c>
      <c r="B297" s="230" t="s">
        <v>4444</v>
      </c>
      <c r="C297" s="229" t="s">
        <v>3332</v>
      </c>
      <c r="D297" s="229" t="s">
        <v>4445</v>
      </c>
      <c r="E297" s="229" t="s">
        <v>6572</v>
      </c>
      <c r="F297" s="232" t="s">
        <v>6447</v>
      </c>
      <c r="G297" s="229" t="s">
        <v>5794</v>
      </c>
      <c r="H297" s="232" t="s">
        <v>6448</v>
      </c>
      <c r="I297" s="246" t="s">
        <v>6723</v>
      </c>
    </row>
    <row r="298" spans="1:9" x14ac:dyDescent="0.25">
      <c r="A298" s="262" t="s">
        <v>5795</v>
      </c>
      <c r="B298" s="230" t="s">
        <v>4854</v>
      </c>
      <c r="C298" s="229" t="s">
        <v>3332</v>
      </c>
      <c r="D298" s="229" t="s">
        <v>4855</v>
      </c>
      <c r="E298" s="229" t="s">
        <v>6446</v>
      </c>
      <c r="F298" s="232" t="s">
        <v>6447</v>
      </c>
      <c r="G298" s="229" t="s">
        <v>6724</v>
      </c>
      <c r="H298" s="232" t="s">
        <v>6453</v>
      </c>
      <c r="I298" s="246" t="s">
        <v>6561</v>
      </c>
    </row>
    <row r="299" spans="1:9" x14ac:dyDescent="0.25">
      <c r="A299" s="262" t="s">
        <v>1496</v>
      </c>
      <c r="B299" s="230" t="s">
        <v>4446</v>
      </c>
      <c r="C299" s="229" t="s">
        <v>3332</v>
      </c>
      <c r="D299" s="229" t="s">
        <v>4447</v>
      </c>
      <c r="E299" s="229" t="s">
        <v>6451</v>
      </c>
      <c r="F299" s="232" t="s">
        <v>6447</v>
      </c>
      <c r="G299" s="229" t="s">
        <v>5797</v>
      </c>
      <c r="H299" s="232" t="s">
        <v>6448</v>
      </c>
      <c r="I299" s="246" t="s">
        <v>6725</v>
      </c>
    </row>
    <row r="300" spans="1:9" ht="24" x14ac:dyDescent="0.25">
      <c r="A300" s="262" t="s">
        <v>6726</v>
      </c>
      <c r="B300" s="230" t="s">
        <v>4056</v>
      </c>
      <c r="C300" s="229" t="s">
        <v>3332</v>
      </c>
      <c r="D300" s="229" t="s">
        <v>4057</v>
      </c>
      <c r="E300" s="229" t="s">
        <v>6446</v>
      </c>
      <c r="F300" s="232" t="s">
        <v>5320</v>
      </c>
      <c r="G300" s="229" t="s">
        <v>5799</v>
      </c>
      <c r="H300" s="232" t="s">
        <v>5320</v>
      </c>
      <c r="I300" s="246" t="s">
        <v>5320</v>
      </c>
    </row>
    <row r="301" spans="1:9" x14ac:dyDescent="0.25">
      <c r="A301" s="262" t="s">
        <v>1496</v>
      </c>
      <c r="B301" s="230" t="s">
        <v>4896</v>
      </c>
      <c r="C301" s="229" t="s">
        <v>3332</v>
      </c>
      <c r="D301" s="229" t="s">
        <v>4897</v>
      </c>
      <c r="E301" s="229" t="s">
        <v>6451</v>
      </c>
      <c r="F301" s="232" t="s">
        <v>6447</v>
      </c>
      <c r="G301" s="229" t="s">
        <v>5800</v>
      </c>
      <c r="H301" s="232" t="s">
        <v>6448</v>
      </c>
      <c r="I301" s="246" t="s">
        <v>6727</v>
      </c>
    </row>
    <row r="302" spans="1:9" ht="24" x14ac:dyDescent="0.25">
      <c r="A302" s="262" t="s">
        <v>5801</v>
      </c>
      <c r="B302" s="230" t="s">
        <v>4849</v>
      </c>
      <c r="C302" s="229" t="s">
        <v>3332</v>
      </c>
      <c r="D302" s="229" t="s">
        <v>4850</v>
      </c>
      <c r="E302" s="229" t="s">
        <v>6451</v>
      </c>
      <c r="F302" s="232" t="s">
        <v>6447</v>
      </c>
      <c r="G302" s="229" t="s">
        <v>5802</v>
      </c>
      <c r="H302" s="232" t="s">
        <v>6448</v>
      </c>
      <c r="I302" s="246" t="s">
        <v>6728</v>
      </c>
    </row>
    <row r="303" spans="1:9" ht="36" x14ac:dyDescent="0.25">
      <c r="A303" s="262" t="s">
        <v>5068</v>
      </c>
      <c r="B303" s="230" t="s">
        <v>4605</v>
      </c>
      <c r="C303" s="229" t="s">
        <v>3332</v>
      </c>
      <c r="D303" s="229" t="s">
        <v>4606</v>
      </c>
      <c r="E303" s="229" t="s">
        <v>6451</v>
      </c>
      <c r="F303" s="232" t="s">
        <v>6447</v>
      </c>
      <c r="G303" s="229" t="s">
        <v>5803</v>
      </c>
      <c r="H303" s="232" t="s">
        <v>6448</v>
      </c>
      <c r="I303" s="246" t="s">
        <v>6729</v>
      </c>
    </row>
    <row r="304" spans="1:9" ht="24" x14ac:dyDescent="0.25">
      <c r="A304" s="262" t="s">
        <v>5068</v>
      </c>
      <c r="B304" s="230" t="s">
        <v>4605</v>
      </c>
      <c r="C304" s="229" t="s">
        <v>3332</v>
      </c>
      <c r="D304" s="229" t="s">
        <v>4606</v>
      </c>
      <c r="E304" s="229" t="s">
        <v>6451</v>
      </c>
      <c r="F304" s="232" t="s">
        <v>6447</v>
      </c>
      <c r="G304" s="229" t="s">
        <v>5804</v>
      </c>
      <c r="H304" s="232" t="s">
        <v>6448</v>
      </c>
      <c r="I304" s="246" t="s">
        <v>6730</v>
      </c>
    </row>
    <row r="305" spans="1:9" ht="36" x14ac:dyDescent="0.25">
      <c r="A305" s="262" t="s">
        <v>5068</v>
      </c>
      <c r="B305" s="230" t="s">
        <v>4605</v>
      </c>
      <c r="C305" s="229" t="s">
        <v>3332</v>
      </c>
      <c r="D305" s="229" t="s">
        <v>4606</v>
      </c>
      <c r="E305" s="229" t="s">
        <v>6451</v>
      </c>
      <c r="F305" s="232" t="s">
        <v>6447</v>
      </c>
      <c r="G305" s="229" t="s">
        <v>6731</v>
      </c>
      <c r="H305" s="232" t="s">
        <v>6448</v>
      </c>
      <c r="I305" s="246" t="s">
        <v>6732</v>
      </c>
    </row>
    <row r="306" spans="1:9" x14ac:dyDescent="0.25">
      <c r="A306" s="262" t="s">
        <v>5806</v>
      </c>
      <c r="B306" s="230" t="s">
        <v>4800</v>
      </c>
      <c r="C306" s="229" t="s">
        <v>3332</v>
      </c>
      <c r="D306" s="229" t="s">
        <v>4801</v>
      </c>
      <c r="E306" s="229" t="s">
        <v>6451</v>
      </c>
      <c r="F306" s="232" t="s">
        <v>6447</v>
      </c>
      <c r="G306" s="229" t="s">
        <v>5807</v>
      </c>
      <c r="H306" s="232" t="s">
        <v>6448</v>
      </c>
      <c r="I306" s="246" t="s">
        <v>6134</v>
      </c>
    </row>
    <row r="307" spans="1:9" ht="24" x14ac:dyDescent="0.25">
      <c r="A307" s="262" t="s">
        <v>5806</v>
      </c>
      <c r="B307" s="230" t="s">
        <v>4800</v>
      </c>
      <c r="C307" s="229" t="s">
        <v>3332</v>
      </c>
      <c r="D307" s="229" t="s">
        <v>4801</v>
      </c>
      <c r="E307" s="229" t="s">
        <v>6451</v>
      </c>
      <c r="F307" s="232" t="s">
        <v>6447</v>
      </c>
      <c r="G307" s="229" t="s">
        <v>5808</v>
      </c>
      <c r="H307" s="232" t="s">
        <v>6448</v>
      </c>
      <c r="I307" s="246" t="s">
        <v>6733</v>
      </c>
    </row>
    <row r="308" spans="1:9" x14ac:dyDescent="0.25">
      <c r="A308" s="262" t="s">
        <v>5809</v>
      </c>
      <c r="B308" s="230" t="s">
        <v>4825</v>
      </c>
      <c r="C308" s="229" t="s">
        <v>3332</v>
      </c>
      <c r="D308" s="229" t="s">
        <v>4826</v>
      </c>
      <c r="E308" s="229" t="s">
        <v>6446</v>
      </c>
      <c r="F308" s="232" t="s">
        <v>5320</v>
      </c>
      <c r="G308" s="229" t="s">
        <v>5810</v>
      </c>
      <c r="H308" s="232" t="s">
        <v>6453</v>
      </c>
      <c r="I308" s="246" t="s">
        <v>5320</v>
      </c>
    </row>
    <row r="309" spans="1:9" ht="24" x14ac:dyDescent="0.25">
      <c r="A309" s="262" t="s">
        <v>1682</v>
      </c>
      <c r="B309" s="230" t="s">
        <v>4856</v>
      </c>
      <c r="C309" s="229" t="s">
        <v>3332</v>
      </c>
      <c r="D309" s="229" t="s">
        <v>4857</v>
      </c>
      <c r="E309" s="229" t="s">
        <v>6446</v>
      </c>
      <c r="F309" s="232" t="s">
        <v>5320</v>
      </c>
      <c r="G309" s="229" t="s">
        <v>5812</v>
      </c>
      <c r="H309" s="232" t="s">
        <v>6453</v>
      </c>
      <c r="I309" s="246" t="s">
        <v>5320</v>
      </c>
    </row>
    <row r="310" spans="1:9" x14ac:dyDescent="0.25">
      <c r="A310" s="262" t="s">
        <v>1496</v>
      </c>
      <c r="B310" s="230" t="s">
        <v>4898</v>
      </c>
      <c r="C310" s="229" t="s">
        <v>3332</v>
      </c>
      <c r="D310" s="229" t="s">
        <v>5813</v>
      </c>
      <c r="E310" s="229" t="s">
        <v>6451</v>
      </c>
      <c r="F310" s="232" t="s">
        <v>6447</v>
      </c>
      <c r="G310" s="229" t="s">
        <v>6374</v>
      </c>
      <c r="H310" s="232" t="s">
        <v>6448</v>
      </c>
      <c r="I310" s="246" t="s">
        <v>6734</v>
      </c>
    </row>
    <row r="311" spans="1:9" x14ac:dyDescent="0.25">
      <c r="A311" s="262" t="s">
        <v>5791</v>
      </c>
      <c r="B311" s="230" t="s">
        <v>4900</v>
      </c>
      <c r="C311" s="229" t="s">
        <v>3332</v>
      </c>
      <c r="D311" s="229" t="s">
        <v>4901</v>
      </c>
      <c r="E311" s="229" t="s">
        <v>6451</v>
      </c>
      <c r="F311" s="232" t="s">
        <v>6447</v>
      </c>
      <c r="G311" s="229" t="s">
        <v>5816</v>
      </c>
      <c r="H311" s="232" t="s">
        <v>6448</v>
      </c>
      <c r="I311" s="246" t="s">
        <v>6397</v>
      </c>
    </row>
    <row r="312" spans="1:9" x14ac:dyDescent="0.25">
      <c r="A312" s="262" t="s">
        <v>5791</v>
      </c>
      <c r="B312" s="230" t="s">
        <v>4900</v>
      </c>
      <c r="C312" s="229" t="s">
        <v>3332</v>
      </c>
      <c r="D312" s="229" t="s">
        <v>4901</v>
      </c>
      <c r="E312" s="229" t="s">
        <v>6451</v>
      </c>
      <c r="F312" s="232" t="s">
        <v>6447</v>
      </c>
      <c r="G312" s="229" t="s">
        <v>5815</v>
      </c>
      <c r="H312" s="232" t="s">
        <v>6448</v>
      </c>
      <c r="I312" s="246" t="s">
        <v>6735</v>
      </c>
    </row>
    <row r="313" spans="1:9" x14ac:dyDescent="0.25">
      <c r="A313" s="262" t="s">
        <v>1496</v>
      </c>
      <c r="B313" s="230" t="s">
        <v>4902</v>
      </c>
      <c r="C313" s="229" t="s">
        <v>3332</v>
      </c>
      <c r="D313" s="229" t="s">
        <v>5817</v>
      </c>
      <c r="E313" s="229" t="s">
        <v>6451</v>
      </c>
      <c r="F313" s="232" t="s">
        <v>6447</v>
      </c>
      <c r="G313" s="229" t="s">
        <v>6378</v>
      </c>
      <c r="H313" s="232" t="s">
        <v>6448</v>
      </c>
      <c r="I313" s="246" t="s">
        <v>6736</v>
      </c>
    </row>
    <row r="314" spans="1:9" ht="24" x14ac:dyDescent="0.25">
      <c r="A314" s="262" t="s">
        <v>1496</v>
      </c>
      <c r="B314" s="230" t="s">
        <v>4904</v>
      </c>
      <c r="C314" s="229" t="s">
        <v>3332</v>
      </c>
      <c r="D314" s="229" t="s">
        <v>4905</v>
      </c>
      <c r="E314" s="229" t="s">
        <v>6451</v>
      </c>
      <c r="F314" s="232" t="s">
        <v>6447</v>
      </c>
      <c r="G314" s="229" t="s">
        <v>6386</v>
      </c>
      <c r="H314" s="232" t="s">
        <v>6448</v>
      </c>
      <c r="I314" s="246" t="s">
        <v>6737</v>
      </c>
    </row>
    <row r="315" spans="1:9" ht="24" x14ac:dyDescent="0.25">
      <c r="A315" s="262" t="s">
        <v>5128</v>
      </c>
      <c r="B315" s="230" t="s">
        <v>4253</v>
      </c>
      <c r="C315" s="229" t="s">
        <v>3332</v>
      </c>
      <c r="D315" s="229" t="s">
        <v>4254</v>
      </c>
      <c r="E315" s="229" t="s">
        <v>6446</v>
      </c>
      <c r="F315" s="232" t="s">
        <v>6447</v>
      </c>
      <c r="G315" s="229" t="s">
        <v>5821</v>
      </c>
      <c r="H315" s="232" t="s">
        <v>6448</v>
      </c>
      <c r="I315" s="250" t="s">
        <v>6738</v>
      </c>
    </row>
    <row r="316" spans="1:9" x14ac:dyDescent="0.25">
      <c r="A316" s="262" t="s">
        <v>2416</v>
      </c>
      <c r="B316" s="230" t="s">
        <v>5183</v>
      </c>
      <c r="C316" s="229" t="s">
        <v>3332</v>
      </c>
      <c r="D316" s="229" t="s">
        <v>4967</v>
      </c>
      <c r="E316" s="229" t="s">
        <v>6446</v>
      </c>
      <c r="F316" s="232" t="s">
        <v>6447</v>
      </c>
      <c r="G316" s="229" t="s">
        <v>6739</v>
      </c>
      <c r="H316" s="232" t="s">
        <v>6448</v>
      </c>
      <c r="I316" s="246" t="s">
        <v>6723</v>
      </c>
    </row>
    <row r="317" spans="1:9" x14ac:dyDescent="0.25">
      <c r="A317" s="262" t="s">
        <v>212</v>
      </c>
      <c r="B317" s="230" t="s">
        <v>4442</v>
      </c>
      <c r="C317" s="229" t="s">
        <v>3332</v>
      </c>
      <c r="D317" s="229" t="s">
        <v>4443</v>
      </c>
      <c r="E317" s="229" t="s">
        <v>6451</v>
      </c>
      <c r="F317" s="232" t="s">
        <v>6447</v>
      </c>
      <c r="G317" s="229" t="s">
        <v>5824</v>
      </c>
      <c r="H317" s="232" t="s">
        <v>6448</v>
      </c>
      <c r="I317" s="246" t="s">
        <v>6740</v>
      </c>
    </row>
    <row r="318" spans="1:9" ht="24" x14ac:dyDescent="0.25">
      <c r="A318" s="262" t="s">
        <v>6741</v>
      </c>
      <c r="B318" s="230" t="s">
        <v>4807</v>
      </c>
      <c r="C318" s="229" t="s">
        <v>3332</v>
      </c>
      <c r="D318" s="229" t="s">
        <v>4808</v>
      </c>
      <c r="E318" s="229" t="s">
        <v>6451</v>
      </c>
      <c r="F318" s="232" t="s">
        <v>6447</v>
      </c>
      <c r="G318" s="229" t="s">
        <v>5826</v>
      </c>
      <c r="H318" s="232" t="s">
        <v>6448</v>
      </c>
      <c r="I318" s="246" t="s">
        <v>6742</v>
      </c>
    </row>
    <row r="319" spans="1:9" x14ac:dyDescent="0.25">
      <c r="A319" s="262" t="s">
        <v>1496</v>
      </c>
      <c r="B319" s="230" t="s">
        <v>5150</v>
      </c>
      <c r="C319" s="229" t="s">
        <v>3332</v>
      </c>
      <c r="D319" s="229" t="s">
        <v>4906</v>
      </c>
      <c r="E319" s="229" t="s">
        <v>6451</v>
      </c>
      <c r="F319" s="232" t="s">
        <v>6447</v>
      </c>
      <c r="G319" s="229" t="s">
        <v>6743</v>
      </c>
      <c r="H319" s="232" t="s">
        <v>6448</v>
      </c>
      <c r="I319" s="246" t="s">
        <v>6744</v>
      </c>
    </row>
    <row r="320" spans="1:9" ht="24" x14ac:dyDescent="0.25">
      <c r="A320" s="262" t="s">
        <v>5828</v>
      </c>
      <c r="B320" s="230" t="s">
        <v>4889</v>
      </c>
      <c r="C320" s="229" t="s">
        <v>3332</v>
      </c>
      <c r="D320" s="229" t="s">
        <v>4890</v>
      </c>
      <c r="E320" s="229" t="s">
        <v>6451</v>
      </c>
      <c r="F320" s="232" t="s">
        <v>6447</v>
      </c>
      <c r="G320" s="229" t="s">
        <v>5829</v>
      </c>
      <c r="H320" s="232" t="s">
        <v>6448</v>
      </c>
      <c r="I320" s="246" t="s">
        <v>6745</v>
      </c>
    </row>
    <row r="321" spans="1:9" ht="24" x14ac:dyDescent="0.25">
      <c r="A321" s="262" t="s">
        <v>2330</v>
      </c>
      <c r="B321" s="230" t="s">
        <v>4863</v>
      </c>
      <c r="C321" s="229" t="s">
        <v>2827</v>
      </c>
      <c r="D321" s="229" t="s">
        <v>4864</v>
      </c>
      <c r="E321" s="229" t="s">
        <v>6451</v>
      </c>
      <c r="F321" s="232" t="s">
        <v>6447</v>
      </c>
      <c r="G321" s="229" t="s">
        <v>5830</v>
      </c>
      <c r="H321" s="232" t="s">
        <v>6567</v>
      </c>
      <c r="I321" s="246" t="s">
        <v>6746</v>
      </c>
    </row>
    <row r="322" spans="1:9" ht="24" x14ac:dyDescent="0.25">
      <c r="A322" s="262" t="s">
        <v>2330</v>
      </c>
      <c r="B322" s="230" t="s">
        <v>4863</v>
      </c>
      <c r="C322" s="229" t="s">
        <v>2827</v>
      </c>
      <c r="D322" s="229" t="s">
        <v>4864</v>
      </c>
      <c r="E322" s="229" t="s">
        <v>6451</v>
      </c>
      <c r="F322" s="232" t="s">
        <v>6447</v>
      </c>
      <c r="G322" s="229" t="s">
        <v>5831</v>
      </c>
      <c r="H322" s="232" t="s">
        <v>6567</v>
      </c>
      <c r="I322" s="246" t="s">
        <v>6747</v>
      </c>
    </row>
    <row r="323" spans="1:9" ht="24" x14ac:dyDescent="0.25">
      <c r="A323" s="262" t="s">
        <v>1746</v>
      </c>
      <c r="B323" s="230" t="s">
        <v>4284</v>
      </c>
      <c r="C323" s="229" t="s">
        <v>2827</v>
      </c>
      <c r="D323" s="229" t="s">
        <v>4285</v>
      </c>
      <c r="E323" s="229" t="s">
        <v>6451</v>
      </c>
      <c r="F323" s="232" t="s">
        <v>6586</v>
      </c>
      <c r="G323" s="240" t="s">
        <v>5832</v>
      </c>
      <c r="H323" s="232" t="s">
        <v>6448</v>
      </c>
      <c r="I323" s="246" t="s">
        <v>6748</v>
      </c>
    </row>
    <row r="324" spans="1:9" x14ac:dyDescent="0.25">
      <c r="A324" s="262" t="s">
        <v>5833</v>
      </c>
      <c r="B324" s="230" t="s">
        <v>4342</v>
      </c>
      <c r="C324" s="229" t="s">
        <v>2827</v>
      </c>
      <c r="D324" s="229" t="s">
        <v>4343</v>
      </c>
      <c r="E324" s="229" t="s">
        <v>6446</v>
      </c>
      <c r="F324" s="232" t="s">
        <v>5320</v>
      </c>
      <c r="G324" s="229" t="s">
        <v>6749</v>
      </c>
      <c r="H324" s="232" t="s">
        <v>5320</v>
      </c>
      <c r="I324" s="246" t="s">
        <v>6750</v>
      </c>
    </row>
    <row r="325" spans="1:9" ht="24" x14ac:dyDescent="0.25">
      <c r="A325" s="262" t="s">
        <v>6751</v>
      </c>
      <c r="B325" s="230" t="s">
        <v>3076</v>
      </c>
      <c r="C325" s="229" t="s">
        <v>2827</v>
      </c>
      <c r="D325" s="229" t="s">
        <v>3077</v>
      </c>
      <c r="E325" s="229" t="s">
        <v>6446</v>
      </c>
      <c r="F325" s="232" t="s">
        <v>6752</v>
      </c>
      <c r="G325" s="229" t="s">
        <v>6753</v>
      </c>
      <c r="H325" s="232" t="s">
        <v>6448</v>
      </c>
      <c r="I325" s="246" t="s">
        <v>6754</v>
      </c>
    </row>
    <row r="326" spans="1:9" ht="24" x14ac:dyDescent="0.25">
      <c r="A326" s="262" t="s">
        <v>288</v>
      </c>
      <c r="B326" s="230" t="s">
        <v>3063</v>
      </c>
      <c r="C326" s="229" t="s">
        <v>2827</v>
      </c>
      <c r="D326" s="229" t="s">
        <v>3064</v>
      </c>
      <c r="E326" s="229" t="s">
        <v>6446</v>
      </c>
      <c r="F326" s="232" t="s">
        <v>6447</v>
      </c>
      <c r="G326" s="229" t="s">
        <v>5837</v>
      </c>
      <c r="H326" s="232" t="s">
        <v>6448</v>
      </c>
      <c r="I326" s="246" t="s">
        <v>6755</v>
      </c>
    </row>
    <row r="327" spans="1:9" ht="24" x14ac:dyDescent="0.25">
      <c r="A327" s="262" t="s">
        <v>288</v>
      </c>
      <c r="B327" s="230" t="s">
        <v>3063</v>
      </c>
      <c r="C327" s="229" t="s">
        <v>2827</v>
      </c>
      <c r="D327" s="229" t="s">
        <v>3064</v>
      </c>
      <c r="E327" s="229" t="s">
        <v>6446</v>
      </c>
      <c r="F327" s="232" t="s">
        <v>6447</v>
      </c>
      <c r="G327" s="229" t="s">
        <v>5838</v>
      </c>
      <c r="H327" s="232" t="s">
        <v>6448</v>
      </c>
      <c r="I327" s="246" t="s">
        <v>6756</v>
      </c>
    </row>
    <row r="328" spans="1:9" ht="24" x14ac:dyDescent="0.25">
      <c r="A328" s="262" t="s">
        <v>288</v>
      </c>
      <c r="B328" s="230" t="s">
        <v>3063</v>
      </c>
      <c r="C328" s="229" t="s">
        <v>2827</v>
      </c>
      <c r="D328" s="229" t="s">
        <v>3064</v>
      </c>
      <c r="E328" s="229" t="s">
        <v>6446</v>
      </c>
      <c r="F328" s="232" t="s">
        <v>6494</v>
      </c>
      <c r="G328" s="229" t="s">
        <v>6757</v>
      </c>
      <c r="H328" s="232" t="s">
        <v>6448</v>
      </c>
      <c r="I328" s="246" t="s">
        <v>6755</v>
      </c>
    </row>
    <row r="329" spans="1:9" x14ac:dyDescent="0.25">
      <c r="A329" s="262" t="s">
        <v>5841</v>
      </c>
      <c r="B329" s="230" t="s">
        <v>3234</v>
      </c>
      <c r="C329" s="229" t="s">
        <v>2827</v>
      </c>
      <c r="D329" s="229" t="s">
        <v>3235</v>
      </c>
      <c r="E329" s="229" t="s">
        <v>6451</v>
      </c>
      <c r="F329" s="232" t="s">
        <v>6447</v>
      </c>
      <c r="G329" s="229" t="s">
        <v>5842</v>
      </c>
      <c r="H329" s="232" t="s">
        <v>6448</v>
      </c>
      <c r="I329" s="246" t="s">
        <v>6578</v>
      </c>
    </row>
    <row r="330" spans="1:9" x14ac:dyDescent="0.25">
      <c r="A330" s="262" t="s">
        <v>5841</v>
      </c>
      <c r="B330" s="230" t="s">
        <v>3234</v>
      </c>
      <c r="C330" s="229" t="s">
        <v>2827</v>
      </c>
      <c r="D330" s="229" t="s">
        <v>3235</v>
      </c>
      <c r="E330" s="229" t="s">
        <v>6451</v>
      </c>
      <c r="F330" s="232" t="s">
        <v>6494</v>
      </c>
      <c r="G330" s="229" t="s">
        <v>6758</v>
      </c>
      <c r="H330" s="232" t="s">
        <v>6448</v>
      </c>
      <c r="I330" s="246" t="s">
        <v>6759</v>
      </c>
    </row>
    <row r="331" spans="1:9" x14ac:dyDescent="0.25">
      <c r="A331" s="262" t="s">
        <v>87</v>
      </c>
      <c r="B331" s="230" t="s">
        <v>2826</v>
      </c>
      <c r="C331" s="229" t="s">
        <v>2827</v>
      </c>
      <c r="D331" s="229" t="s">
        <v>2828</v>
      </c>
      <c r="E331" s="229" t="s">
        <v>6451</v>
      </c>
      <c r="F331" s="232" t="s">
        <v>6586</v>
      </c>
      <c r="G331" s="229" t="s">
        <v>6354</v>
      </c>
      <c r="H331" s="232" t="s">
        <v>6448</v>
      </c>
      <c r="I331" s="246" t="s">
        <v>6760</v>
      </c>
    </row>
    <row r="332" spans="1:9" ht="24" x14ac:dyDescent="0.25">
      <c r="A332" s="262" t="s">
        <v>361</v>
      </c>
      <c r="B332" s="230" t="s">
        <v>3126</v>
      </c>
      <c r="C332" s="229" t="s">
        <v>2827</v>
      </c>
      <c r="D332" s="229" t="s">
        <v>3127</v>
      </c>
      <c r="E332" s="229" t="s">
        <v>6446</v>
      </c>
      <c r="F332" s="232" t="s">
        <v>6447</v>
      </c>
      <c r="G332" s="229" t="s">
        <v>6364</v>
      </c>
      <c r="H332" s="232" t="s">
        <v>6761</v>
      </c>
      <c r="I332" s="246" t="s">
        <v>6762</v>
      </c>
    </row>
    <row r="333" spans="1:9" x14ac:dyDescent="0.25">
      <c r="A333" s="262" t="s">
        <v>5846</v>
      </c>
      <c r="B333" s="232" t="s">
        <v>3017</v>
      </c>
      <c r="C333" s="229" t="s">
        <v>2827</v>
      </c>
      <c r="D333" s="229" t="s">
        <v>3018</v>
      </c>
      <c r="E333" s="242" t="s">
        <v>6446</v>
      </c>
      <c r="F333" s="244" t="s">
        <v>6447</v>
      </c>
      <c r="G333" s="242" t="s">
        <v>5855</v>
      </c>
      <c r="H333" s="244" t="s">
        <v>6448</v>
      </c>
      <c r="I333" s="251" t="s">
        <v>6763</v>
      </c>
    </row>
    <row r="334" spans="1:9" x14ac:dyDescent="0.25">
      <c r="A334" s="262" t="s">
        <v>5846</v>
      </c>
      <c r="B334" s="232" t="s">
        <v>3017</v>
      </c>
      <c r="C334" s="229" t="s">
        <v>2827</v>
      </c>
      <c r="D334" s="229" t="s">
        <v>3018</v>
      </c>
      <c r="E334" s="242" t="s">
        <v>6446</v>
      </c>
      <c r="F334" s="244" t="s">
        <v>6494</v>
      </c>
      <c r="G334" s="242" t="s">
        <v>5847</v>
      </c>
      <c r="H334" s="244" t="s">
        <v>6448</v>
      </c>
      <c r="I334" s="251" t="s">
        <v>6764</v>
      </c>
    </row>
    <row r="335" spans="1:9" x14ac:dyDescent="0.25">
      <c r="A335" s="262" t="s">
        <v>5846</v>
      </c>
      <c r="B335" s="232" t="s">
        <v>3017</v>
      </c>
      <c r="C335" s="229" t="s">
        <v>2827</v>
      </c>
      <c r="D335" s="229" t="s">
        <v>3018</v>
      </c>
      <c r="E335" s="242" t="s">
        <v>6446</v>
      </c>
      <c r="F335" s="244" t="s">
        <v>6494</v>
      </c>
      <c r="G335" s="242" t="s">
        <v>5848</v>
      </c>
      <c r="H335" s="244" t="s">
        <v>6448</v>
      </c>
      <c r="I335" s="251" t="s">
        <v>6765</v>
      </c>
    </row>
    <row r="336" spans="1:9" x14ac:dyDescent="0.25">
      <c r="A336" s="262" t="s">
        <v>5846</v>
      </c>
      <c r="B336" s="232" t="s">
        <v>3017</v>
      </c>
      <c r="C336" s="229" t="s">
        <v>2827</v>
      </c>
      <c r="D336" s="229" t="s">
        <v>3018</v>
      </c>
      <c r="E336" s="242" t="s">
        <v>6446</v>
      </c>
      <c r="F336" s="244" t="s">
        <v>6494</v>
      </c>
      <c r="G336" s="242" t="s">
        <v>5849</v>
      </c>
      <c r="H336" s="244" t="s">
        <v>6448</v>
      </c>
      <c r="I336" s="251" t="s">
        <v>6766</v>
      </c>
    </row>
    <row r="337" spans="1:9" x14ac:dyDescent="0.25">
      <c r="A337" s="262" t="s">
        <v>5846</v>
      </c>
      <c r="B337" s="232" t="s">
        <v>3017</v>
      </c>
      <c r="C337" s="229" t="s">
        <v>2827</v>
      </c>
      <c r="D337" s="229" t="s">
        <v>3018</v>
      </c>
      <c r="E337" s="242" t="s">
        <v>6446</v>
      </c>
      <c r="F337" s="244" t="s">
        <v>6494</v>
      </c>
      <c r="G337" s="242" t="s">
        <v>5850</v>
      </c>
      <c r="H337" s="244" t="s">
        <v>6448</v>
      </c>
      <c r="I337" s="251" t="s">
        <v>6767</v>
      </c>
    </row>
    <row r="338" spans="1:9" x14ac:dyDescent="0.25">
      <c r="A338" s="262" t="s">
        <v>5846</v>
      </c>
      <c r="B338" s="232" t="s">
        <v>3017</v>
      </c>
      <c r="C338" s="229" t="s">
        <v>2827</v>
      </c>
      <c r="D338" s="229" t="s">
        <v>3018</v>
      </c>
      <c r="E338" s="242" t="s">
        <v>6446</v>
      </c>
      <c r="F338" s="244" t="s">
        <v>6494</v>
      </c>
      <c r="G338" s="242" t="s">
        <v>5851</v>
      </c>
      <c r="H338" s="244" t="s">
        <v>6448</v>
      </c>
      <c r="I338" s="251" t="s">
        <v>6768</v>
      </c>
    </row>
    <row r="339" spans="1:9" x14ac:dyDescent="0.25">
      <c r="A339" s="262" t="s">
        <v>5846</v>
      </c>
      <c r="B339" s="232" t="s">
        <v>3017</v>
      </c>
      <c r="C339" s="229" t="s">
        <v>2827</v>
      </c>
      <c r="D339" s="229" t="s">
        <v>3018</v>
      </c>
      <c r="E339" s="242" t="s">
        <v>6446</v>
      </c>
      <c r="F339" s="244" t="s">
        <v>6494</v>
      </c>
      <c r="G339" s="242" t="s">
        <v>5852</v>
      </c>
      <c r="H339" s="244" t="s">
        <v>6448</v>
      </c>
      <c r="I339" s="251" t="s">
        <v>6766</v>
      </c>
    </row>
    <row r="340" spans="1:9" x14ac:dyDescent="0.25">
      <c r="A340" s="262" t="s">
        <v>5846</v>
      </c>
      <c r="B340" s="232" t="s">
        <v>3017</v>
      </c>
      <c r="C340" s="229" t="s">
        <v>2827</v>
      </c>
      <c r="D340" s="229" t="s">
        <v>3018</v>
      </c>
      <c r="E340" s="242" t="s">
        <v>6446</v>
      </c>
      <c r="F340" s="244" t="s">
        <v>6494</v>
      </c>
      <c r="G340" s="242" t="s">
        <v>6769</v>
      </c>
      <c r="H340" s="244" t="s">
        <v>6448</v>
      </c>
      <c r="I340" s="251" t="s">
        <v>6766</v>
      </c>
    </row>
    <row r="341" spans="1:9" x14ac:dyDescent="0.25">
      <c r="A341" s="262" t="s">
        <v>5846</v>
      </c>
      <c r="B341" s="232" t="s">
        <v>3017</v>
      </c>
      <c r="C341" s="229" t="s">
        <v>2827</v>
      </c>
      <c r="D341" s="229" t="s">
        <v>3018</v>
      </c>
      <c r="E341" s="242" t="s">
        <v>6446</v>
      </c>
      <c r="F341" s="244" t="s">
        <v>6494</v>
      </c>
      <c r="G341" s="242" t="s">
        <v>5854</v>
      </c>
      <c r="H341" s="244" t="s">
        <v>6448</v>
      </c>
      <c r="I341" s="251" t="s">
        <v>6768</v>
      </c>
    </row>
    <row r="342" spans="1:9" ht="24" x14ac:dyDescent="0.25">
      <c r="A342" s="262" t="s">
        <v>5856</v>
      </c>
      <c r="B342" s="230" t="s">
        <v>3694</v>
      </c>
      <c r="C342" s="229" t="s">
        <v>2827</v>
      </c>
      <c r="D342" s="229" t="s">
        <v>3695</v>
      </c>
      <c r="E342" s="229" t="s">
        <v>6446</v>
      </c>
      <c r="F342" s="232" t="s">
        <v>6494</v>
      </c>
      <c r="G342" s="229" t="s">
        <v>5857</v>
      </c>
      <c r="H342" s="232" t="s">
        <v>6448</v>
      </c>
      <c r="I342" s="246" t="s">
        <v>6770</v>
      </c>
    </row>
    <row r="343" spans="1:9" x14ac:dyDescent="0.25">
      <c r="A343" s="262" t="s">
        <v>1342</v>
      </c>
      <c r="B343" s="230" t="s">
        <v>3694</v>
      </c>
      <c r="C343" s="229" t="s">
        <v>2827</v>
      </c>
      <c r="D343" s="229" t="s">
        <v>3695</v>
      </c>
      <c r="E343" s="229" t="s">
        <v>6451</v>
      </c>
      <c r="F343" s="232" t="s">
        <v>6494</v>
      </c>
      <c r="G343" s="229" t="s">
        <v>5859</v>
      </c>
      <c r="H343" s="232" t="s">
        <v>6448</v>
      </c>
      <c r="I343" s="246" t="s">
        <v>6766</v>
      </c>
    </row>
    <row r="344" spans="1:9" x14ac:dyDescent="0.25">
      <c r="A344" s="262" t="s">
        <v>1342</v>
      </c>
      <c r="B344" s="230" t="s">
        <v>3694</v>
      </c>
      <c r="C344" s="229" t="s">
        <v>2827</v>
      </c>
      <c r="D344" s="229" t="s">
        <v>3695</v>
      </c>
      <c r="E344" s="229" t="s">
        <v>6451</v>
      </c>
      <c r="F344" s="232" t="s">
        <v>6447</v>
      </c>
      <c r="G344" s="229" t="s">
        <v>5858</v>
      </c>
      <c r="H344" s="232" t="s">
        <v>6448</v>
      </c>
      <c r="I344" s="246" t="s">
        <v>6771</v>
      </c>
    </row>
    <row r="345" spans="1:9" x14ac:dyDescent="0.25">
      <c r="A345" s="262" t="s">
        <v>5131</v>
      </c>
      <c r="B345" s="230" t="s">
        <v>4124</v>
      </c>
      <c r="C345" s="229" t="s">
        <v>2827</v>
      </c>
      <c r="D345" s="229" t="s">
        <v>4125</v>
      </c>
      <c r="E345" s="229" t="s">
        <v>6451</v>
      </c>
      <c r="F345" s="232" t="s">
        <v>6447</v>
      </c>
      <c r="G345" s="229" t="s">
        <v>6772</v>
      </c>
      <c r="H345" s="232" t="s">
        <v>6448</v>
      </c>
      <c r="I345" s="246" t="s">
        <v>6353</v>
      </c>
    </row>
    <row r="346" spans="1:9" x14ac:dyDescent="0.25">
      <c r="A346" s="262" t="s">
        <v>92</v>
      </c>
      <c r="B346" s="230" t="s">
        <v>2835</v>
      </c>
      <c r="C346" s="229" t="s">
        <v>2827</v>
      </c>
      <c r="D346" s="229" t="s">
        <v>5005</v>
      </c>
      <c r="E346" s="229" t="s">
        <v>6446</v>
      </c>
      <c r="F346" s="232" t="s">
        <v>6447</v>
      </c>
      <c r="G346" s="229" t="s">
        <v>6773</v>
      </c>
      <c r="H346" s="232" t="s">
        <v>6448</v>
      </c>
      <c r="I346" s="246" t="s">
        <v>6589</v>
      </c>
    </row>
    <row r="347" spans="1:9" ht="24" x14ac:dyDescent="0.25">
      <c r="A347" s="262" t="s">
        <v>1735</v>
      </c>
      <c r="B347" s="230" t="s">
        <v>3931</v>
      </c>
      <c r="C347" s="229" t="s">
        <v>2827</v>
      </c>
      <c r="D347" s="229" t="s">
        <v>3932</v>
      </c>
      <c r="E347" s="229" t="s">
        <v>6451</v>
      </c>
      <c r="F347" s="232" t="s">
        <v>6447</v>
      </c>
      <c r="G347" s="229" t="s">
        <v>5862</v>
      </c>
      <c r="H347" s="232" t="s">
        <v>6448</v>
      </c>
      <c r="I347" s="246" t="s">
        <v>6774</v>
      </c>
    </row>
    <row r="348" spans="1:9" x14ac:dyDescent="0.25">
      <c r="A348" s="262" t="s">
        <v>5865</v>
      </c>
      <c r="B348" s="230" t="s">
        <v>3239</v>
      </c>
      <c r="C348" s="229" t="s">
        <v>2827</v>
      </c>
      <c r="D348" s="229" t="s">
        <v>3240</v>
      </c>
      <c r="E348" s="229" t="s">
        <v>6446</v>
      </c>
      <c r="F348" s="232" t="s">
        <v>6494</v>
      </c>
      <c r="G348" s="229" t="s">
        <v>5866</v>
      </c>
      <c r="H348" s="232" t="s">
        <v>6448</v>
      </c>
      <c r="I348" s="246" t="s">
        <v>6508</v>
      </c>
    </row>
    <row r="349" spans="1:9" x14ac:dyDescent="0.25">
      <c r="A349" s="262" t="s">
        <v>5865</v>
      </c>
      <c r="B349" s="230" t="s">
        <v>3239</v>
      </c>
      <c r="C349" s="229" t="s">
        <v>2827</v>
      </c>
      <c r="D349" s="229" t="s">
        <v>3240</v>
      </c>
      <c r="E349" s="229" t="s">
        <v>6446</v>
      </c>
      <c r="F349" s="232" t="s">
        <v>6494</v>
      </c>
      <c r="G349" s="229" t="s">
        <v>3927</v>
      </c>
      <c r="H349" s="232" t="s">
        <v>6448</v>
      </c>
      <c r="I349" s="246" t="s">
        <v>6508</v>
      </c>
    </row>
    <row r="350" spans="1:9" x14ac:dyDescent="0.25">
      <c r="A350" s="262" t="s">
        <v>5865</v>
      </c>
      <c r="B350" s="230" t="s">
        <v>3239</v>
      </c>
      <c r="C350" s="229" t="s">
        <v>2827</v>
      </c>
      <c r="D350" s="229" t="s">
        <v>3240</v>
      </c>
      <c r="E350" s="229" t="s">
        <v>6446</v>
      </c>
      <c r="F350" s="232" t="s">
        <v>6494</v>
      </c>
      <c r="G350" s="229" t="s">
        <v>5867</v>
      </c>
      <c r="H350" s="232" t="s">
        <v>6448</v>
      </c>
      <c r="I350" s="246" t="s">
        <v>6775</v>
      </c>
    </row>
    <row r="351" spans="1:9" x14ac:dyDescent="0.25">
      <c r="A351" s="262" t="s">
        <v>5865</v>
      </c>
      <c r="B351" s="230" t="s">
        <v>3239</v>
      </c>
      <c r="C351" s="229" t="s">
        <v>2827</v>
      </c>
      <c r="D351" s="229" t="s">
        <v>3240</v>
      </c>
      <c r="E351" s="229" t="s">
        <v>6446</v>
      </c>
      <c r="F351" s="232" t="s">
        <v>6494</v>
      </c>
      <c r="G351" s="229" t="s">
        <v>5868</v>
      </c>
      <c r="H351" s="232" t="s">
        <v>6448</v>
      </c>
      <c r="I351" s="246" t="s">
        <v>6508</v>
      </c>
    </row>
    <row r="352" spans="1:9" x14ac:dyDescent="0.25">
      <c r="A352" s="262" t="s">
        <v>5865</v>
      </c>
      <c r="B352" s="230" t="s">
        <v>3239</v>
      </c>
      <c r="C352" s="229" t="s">
        <v>2827</v>
      </c>
      <c r="D352" s="229" t="s">
        <v>3240</v>
      </c>
      <c r="E352" s="229" t="s">
        <v>6446</v>
      </c>
      <c r="F352" s="232" t="s">
        <v>6494</v>
      </c>
      <c r="G352" s="229" t="s">
        <v>5869</v>
      </c>
      <c r="H352" s="232" t="s">
        <v>6448</v>
      </c>
      <c r="I352" s="246" t="s">
        <v>6776</v>
      </c>
    </row>
    <row r="353" spans="1:9" ht="36" x14ac:dyDescent="0.25">
      <c r="A353" s="262" t="s">
        <v>5863</v>
      </c>
      <c r="B353" s="230" t="s">
        <v>3239</v>
      </c>
      <c r="C353" s="229" t="s">
        <v>2827</v>
      </c>
      <c r="D353" s="229" t="s">
        <v>3240</v>
      </c>
      <c r="E353" s="229" t="s">
        <v>6451</v>
      </c>
      <c r="F353" s="232" t="s">
        <v>6447</v>
      </c>
      <c r="G353" s="235" t="s">
        <v>5864</v>
      </c>
      <c r="H353" s="232" t="s">
        <v>6448</v>
      </c>
      <c r="I353" s="246" t="s">
        <v>6777</v>
      </c>
    </row>
    <row r="354" spans="1:9" ht="36" x14ac:dyDescent="0.25">
      <c r="A354" s="262" t="s">
        <v>5870</v>
      </c>
      <c r="B354" s="232" t="s">
        <v>4453</v>
      </c>
      <c r="C354" s="229" t="s">
        <v>2827</v>
      </c>
      <c r="D354" s="229" t="s">
        <v>4454</v>
      </c>
      <c r="E354" s="229" t="s">
        <v>6446</v>
      </c>
      <c r="F354" s="232" t="s">
        <v>6447</v>
      </c>
      <c r="G354" s="229" t="s">
        <v>5871</v>
      </c>
      <c r="H354" s="232" t="s">
        <v>6448</v>
      </c>
      <c r="I354" s="246" t="s">
        <v>6778</v>
      </c>
    </row>
    <row r="355" spans="1:9" ht="24" x14ac:dyDescent="0.25">
      <c r="A355" s="262" t="s">
        <v>96</v>
      </c>
      <c r="B355" s="230" t="s">
        <v>2839</v>
      </c>
      <c r="C355" s="229" t="s">
        <v>2827</v>
      </c>
      <c r="D355" s="229" t="s">
        <v>2840</v>
      </c>
      <c r="E355" s="229" t="s">
        <v>6451</v>
      </c>
      <c r="F355" s="232" t="s">
        <v>6586</v>
      </c>
      <c r="G355" s="229" t="s">
        <v>5872</v>
      </c>
      <c r="H355" s="232" t="s">
        <v>6448</v>
      </c>
      <c r="I355" s="246" t="s">
        <v>6779</v>
      </c>
    </row>
    <row r="356" spans="1:9" ht="24" x14ac:dyDescent="0.25">
      <c r="A356" s="262" t="s">
        <v>5069</v>
      </c>
      <c r="B356" s="230" t="s">
        <v>3356</v>
      </c>
      <c r="C356" s="229" t="s">
        <v>2827</v>
      </c>
      <c r="D356" s="229" t="s">
        <v>3357</v>
      </c>
      <c r="E356" s="229" t="s">
        <v>6446</v>
      </c>
      <c r="F356" s="232" t="s">
        <v>6447</v>
      </c>
      <c r="G356" s="229" t="s">
        <v>6780</v>
      </c>
      <c r="H356" s="232" t="s">
        <v>6453</v>
      </c>
      <c r="I356" s="246" t="s">
        <v>6781</v>
      </c>
    </row>
    <row r="357" spans="1:9" x14ac:dyDescent="0.25">
      <c r="A357" s="262" t="s">
        <v>210</v>
      </c>
      <c r="B357" s="230" t="s">
        <v>2964</v>
      </c>
      <c r="C357" s="229" t="s">
        <v>2827</v>
      </c>
      <c r="D357" s="229" t="s">
        <v>2965</v>
      </c>
      <c r="E357" s="229" t="s">
        <v>6446</v>
      </c>
      <c r="F357" s="232" t="s">
        <v>6447</v>
      </c>
      <c r="G357" s="229" t="s">
        <v>6782</v>
      </c>
      <c r="H357" s="232" t="s">
        <v>5320</v>
      </c>
      <c r="I357" s="246" t="s">
        <v>5320</v>
      </c>
    </row>
    <row r="358" spans="1:9" ht="24" x14ac:dyDescent="0.25">
      <c r="A358" s="262" t="s">
        <v>1148</v>
      </c>
      <c r="B358" s="230" t="s">
        <v>4264</v>
      </c>
      <c r="C358" s="229" t="s">
        <v>2827</v>
      </c>
      <c r="D358" s="229" t="s">
        <v>4265</v>
      </c>
      <c r="E358" s="229" t="s">
        <v>6446</v>
      </c>
      <c r="F358" s="232" t="s">
        <v>6447</v>
      </c>
      <c r="G358" s="229" t="s">
        <v>6783</v>
      </c>
      <c r="H358" s="232" t="s">
        <v>6761</v>
      </c>
      <c r="I358" s="246" t="s">
        <v>6784</v>
      </c>
    </row>
    <row r="359" spans="1:9" ht="24" x14ac:dyDescent="0.25">
      <c r="A359" s="262" t="s">
        <v>6785</v>
      </c>
      <c r="B359" s="230" t="s">
        <v>3699</v>
      </c>
      <c r="C359" s="229" t="s">
        <v>2827</v>
      </c>
      <c r="D359" s="229" t="s">
        <v>3700</v>
      </c>
      <c r="E359" s="229" t="s">
        <v>6446</v>
      </c>
      <c r="F359" s="232" t="s">
        <v>5320</v>
      </c>
      <c r="G359" s="229" t="s">
        <v>6786</v>
      </c>
      <c r="H359" s="232" t="s">
        <v>5320</v>
      </c>
      <c r="I359" s="246" t="s">
        <v>5320</v>
      </c>
    </row>
    <row r="360" spans="1:9" ht="24" x14ac:dyDescent="0.25">
      <c r="A360" s="262" t="s">
        <v>322</v>
      </c>
      <c r="B360" s="230" t="s">
        <v>3092</v>
      </c>
      <c r="C360" s="229" t="s">
        <v>2827</v>
      </c>
      <c r="D360" s="229" t="s">
        <v>3093</v>
      </c>
      <c r="E360" s="229" t="s">
        <v>6446</v>
      </c>
      <c r="F360" s="232" t="s">
        <v>5320</v>
      </c>
      <c r="G360" s="229" t="s">
        <v>5878</v>
      </c>
      <c r="H360" s="232" t="s">
        <v>6448</v>
      </c>
      <c r="I360" s="246" t="s">
        <v>6787</v>
      </c>
    </row>
    <row r="361" spans="1:9" x14ac:dyDescent="0.25">
      <c r="A361" s="262" t="s">
        <v>5879</v>
      </c>
      <c r="B361" s="230" t="s">
        <v>4745</v>
      </c>
      <c r="C361" s="229" t="s">
        <v>2827</v>
      </c>
      <c r="D361" s="229" t="s">
        <v>4746</v>
      </c>
      <c r="E361" s="229" t="s">
        <v>6446</v>
      </c>
      <c r="F361" s="232" t="s">
        <v>6494</v>
      </c>
      <c r="G361" s="229" t="s">
        <v>5880</v>
      </c>
      <c r="H361" s="232" t="s">
        <v>6448</v>
      </c>
      <c r="I361" s="246" t="s">
        <v>6766</v>
      </c>
    </row>
    <row r="362" spans="1:9" ht="36" x14ac:dyDescent="0.25">
      <c r="A362" s="262" t="s">
        <v>1049</v>
      </c>
      <c r="B362" s="230" t="s">
        <v>4347</v>
      </c>
      <c r="C362" s="229" t="s">
        <v>2827</v>
      </c>
      <c r="D362" s="229" t="s">
        <v>2865</v>
      </c>
      <c r="E362" s="229" t="s">
        <v>6451</v>
      </c>
      <c r="F362" s="232" t="s">
        <v>5320</v>
      </c>
      <c r="G362" s="229" t="s">
        <v>5881</v>
      </c>
      <c r="H362" s="232" t="s">
        <v>6448</v>
      </c>
      <c r="I362" s="246" t="s">
        <v>6788</v>
      </c>
    </row>
    <row r="363" spans="1:9" x14ac:dyDescent="0.25">
      <c r="A363" s="262" t="s">
        <v>5884</v>
      </c>
      <c r="B363" s="232" t="s">
        <v>4079</v>
      </c>
      <c r="C363" s="229" t="s">
        <v>2827</v>
      </c>
      <c r="D363" s="229" t="s">
        <v>4080</v>
      </c>
      <c r="E363" s="242" t="s">
        <v>6446</v>
      </c>
      <c r="F363" s="244" t="s">
        <v>6447</v>
      </c>
      <c r="G363" s="242" t="s">
        <v>5885</v>
      </c>
      <c r="H363" s="244" t="s">
        <v>6448</v>
      </c>
      <c r="I363" s="251" t="s">
        <v>6789</v>
      </c>
    </row>
    <row r="364" spans="1:9" ht="24" x14ac:dyDescent="0.25">
      <c r="A364" s="262" t="s">
        <v>5882</v>
      </c>
      <c r="B364" s="232" t="s">
        <v>4079</v>
      </c>
      <c r="C364" s="229" t="s">
        <v>2827</v>
      </c>
      <c r="D364" s="229" t="s">
        <v>4080</v>
      </c>
      <c r="E364" s="242" t="s">
        <v>6446</v>
      </c>
      <c r="F364" s="244" t="s">
        <v>6494</v>
      </c>
      <c r="G364" s="242" t="s">
        <v>5888</v>
      </c>
      <c r="H364" s="244" t="s">
        <v>6448</v>
      </c>
      <c r="I364" s="251" t="s">
        <v>6790</v>
      </c>
    </row>
    <row r="365" spans="1:9" ht="24" x14ac:dyDescent="0.25">
      <c r="A365" s="262" t="s">
        <v>5884</v>
      </c>
      <c r="B365" s="232" t="s">
        <v>4079</v>
      </c>
      <c r="C365" s="229" t="s">
        <v>2827</v>
      </c>
      <c r="D365" s="229" t="s">
        <v>4080</v>
      </c>
      <c r="E365" s="242" t="s">
        <v>6446</v>
      </c>
      <c r="F365" s="244" t="s">
        <v>6494</v>
      </c>
      <c r="G365" s="242" t="s">
        <v>5889</v>
      </c>
      <c r="H365" s="244" t="s">
        <v>6448</v>
      </c>
      <c r="I365" s="251" t="s">
        <v>6790</v>
      </c>
    </row>
    <row r="366" spans="1:9" ht="24" x14ac:dyDescent="0.25">
      <c r="A366" s="262" t="s">
        <v>5882</v>
      </c>
      <c r="B366" s="232" t="s">
        <v>4079</v>
      </c>
      <c r="C366" s="229" t="s">
        <v>2827</v>
      </c>
      <c r="D366" s="229" t="s">
        <v>4080</v>
      </c>
      <c r="E366" s="242" t="s">
        <v>6446</v>
      </c>
      <c r="F366" s="244" t="s">
        <v>6494</v>
      </c>
      <c r="G366" s="242" t="s">
        <v>5886</v>
      </c>
      <c r="H366" s="244" t="s">
        <v>6448</v>
      </c>
      <c r="I366" s="251" t="s">
        <v>6790</v>
      </c>
    </row>
    <row r="367" spans="1:9" ht="24" x14ac:dyDescent="0.25">
      <c r="A367" s="262" t="s">
        <v>5882</v>
      </c>
      <c r="B367" s="232" t="s">
        <v>4079</v>
      </c>
      <c r="C367" s="229" t="s">
        <v>2827</v>
      </c>
      <c r="D367" s="229" t="s">
        <v>4080</v>
      </c>
      <c r="E367" s="242" t="s">
        <v>6446</v>
      </c>
      <c r="F367" s="244" t="s">
        <v>6494</v>
      </c>
      <c r="G367" s="242" t="s">
        <v>5492</v>
      </c>
      <c r="H367" s="244" t="s">
        <v>6448</v>
      </c>
      <c r="I367" s="251" t="s">
        <v>6790</v>
      </c>
    </row>
    <row r="368" spans="1:9" ht="24" x14ac:dyDescent="0.25">
      <c r="A368" s="262" t="s">
        <v>5882</v>
      </c>
      <c r="B368" s="232" t="s">
        <v>4079</v>
      </c>
      <c r="C368" s="229" t="s">
        <v>2827</v>
      </c>
      <c r="D368" s="229" t="s">
        <v>4080</v>
      </c>
      <c r="E368" s="242" t="s">
        <v>6446</v>
      </c>
      <c r="F368" s="244" t="s">
        <v>6494</v>
      </c>
      <c r="G368" s="242" t="s">
        <v>5887</v>
      </c>
      <c r="H368" s="244" t="s">
        <v>6448</v>
      </c>
      <c r="I368" s="251" t="s">
        <v>6790</v>
      </c>
    </row>
    <row r="369" spans="1:9" x14ac:dyDescent="0.25">
      <c r="A369" s="262" t="s">
        <v>2230</v>
      </c>
      <c r="B369" s="230" t="s">
        <v>4091</v>
      </c>
      <c r="C369" s="229" t="s">
        <v>2827</v>
      </c>
      <c r="D369" s="229" t="s">
        <v>4092</v>
      </c>
      <c r="E369" s="229" t="s">
        <v>6446</v>
      </c>
      <c r="F369" s="232" t="s">
        <v>6447</v>
      </c>
      <c r="G369" s="229" t="s">
        <v>5890</v>
      </c>
      <c r="H369" s="232" t="s">
        <v>6761</v>
      </c>
      <c r="I369" s="246" t="s">
        <v>6791</v>
      </c>
    </row>
    <row r="370" spans="1:9" ht="24" x14ac:dyDescent="0.25">
      <c r="A370" s="262" t="s">
        <v>990</v>
      </c>
      <c r="B370" s="230" t="s">
        <v>3533</v>
      </c>
      <c r="C370" s="229" t="s">
        <v>2827</v>
      </c>
      <c r="D370" s="229" t="s">
        <v>3534</v>
      </c>
      <c r="E370" s="229" t="s">
        <v>6446</v>
      </c>
      <c r="F370" s="232" t="s">
        <v>6447</v>
      </c>
      <c r="G370" s="229" t="s">
        <v>6792</v>
      </c>
      <c r="H370" s="232" t="s">
        <v>6448</v>
      </c>
      <c r="I370" s="246" t="s">
        <v>6793</v>
      </c>
    </row>
    <row r="371" spans="1:9" ht="24" x14ac:dyDescent="0.25">
      <c r="A371" s="262" t="s">
        <v>5892</v>
      </c>
      <c r="B371" s="232" t="s">
        <v>3088</v>
      </c>
      <c r="C371" s="229" t="s">
        <v>2827</v>
      </c>
      <c r="D371" s="229" t="s">
        <v>3089</v>
      </c>
      <c r="E371" s="229" t="s">
        <v>6446</v>
      </c>
      <c r="F371" s="232" t="s">
        <v>6447</v>
      </c>
      <c r="G371" s="229" t="s">
        <v>5893</v>
      </c>
      <c r="H371" s="232" t="s">
        <v>6448</v>
      </c>
      <c r="I371" s="246" t="s">
        <v>6794</v>
      </c>
    </row>
    <row r="372" spans="1:9" ht="48" x14ac:dyDescent="0.25">
      <c r="A372" s="262" t="s">
        <v>1164</v>
      </c>
      <c r="B372" s="230" t="s">
        <v>3642</v>
      </c>
      <c r="C372" s="229" t="s">
        <v>2827</v>
      </c>
      <c r="D372" s="229" t="s">
        <v>3643</v>
      </c>
      <c r="E372" s="229" t="s">
        <v>6446</v>
      </c>
      <c r="F372" s="232" t="s">
        <v>6447</v>
      </c>
      <c r="G372" s="229" t="s">
        <v>6795</v>
      </c>
      <c r="H372" s="232" t="s">
        <v>6448</v>
      </c>
      <c r="I372" s="246" t="s">
        <v>6796</v>
      </c>
    </row>
    <row r="373" spans="1:9" x14ac:dyDescent="0.25">
      <c r="A373" s="262" t="s">
        <v>5895</v>
      </c>
      <c r="B373" s="230" t="s">
        <v>3031</v>
      </c>
      <c r="C373" s="229" t="s">
        <v>2827</v>
      </c>
      <c r="D373" s="229" t="s">
        <v>3032</v>
      </c>
      <c r="E373" s="229" t="s">
        <v>6451</v>
      </c>
      <c r="F373" s="232" t="s">
        <v>6447</v>
      </c>
      <c r="G373" s="229" t="s">
        <v>5896</v>
      </c>
      <c r="H373" s="232" t="s">
        <v>6448</v>
      </c>
      <c r="I373" s="246" t="s">
        <v>6797</v>
      </c>
    </row>
    <row r="374" spans="1:9" x14ac:dyDescent="0.25">
      <c r="A374" s="262" t="s">
        <v>6798</v>
      </c>
      <c r="B374" s="230" t="s">
        <v>3031</v>
      </c>
      <c r="C374" s="229" t="s">
        <v>2827</v>
      </c>
      <c r="D374" s="229" t="s">
        <v>3032</v>
      </c>
      <c r="E374" s="229" t="s">
        <v>6446</v>
      </c>
      <c r="F374" s="232" t="s">
        <v>6494</v>
      </c>
      <c r="G374" s="229" t="s">
        <v>5897</v>
      </c>
      <c r="H374" s="232" t="s">
        <v>6567</v>
      </c>
      <c r="I374" s="246" t="s">
        <v>6799</v>
      </c>
    </row>
    <row r="375" spans="1:9" x14ac:dyDescent="0.25">
      <c r="A375" s="262" t="s">
        <v>1746</v>
      </c>
      <c r="B375" s="230" t="s">
        <v>3941</v>
      </c>
      <c r="C375" s="229" t="s">
        <v>2827</v>
      </c>
      <c r="D375" s="229" t="s">
        <v>3942</v>
      </c>
      <c r="E375" s="229" t="s">
        <v>6451</v>
      </c>
      <c r="F375" s="232" t="s">
        <v>6447</v>
      </c>
      <c r="G375" s="229" t="s">
        <v>5898</v>
      </c>
      <c r="H375" s="232" t="s">
        <v>6448</v>
      </c>
      <c r="I375" s="246" t="s">
        <v>6766</v>
      </c>
    </row>
    <row r="376" spans="1:9" x14ac:dyDescent="0.25">
      <c r="A376" s="262" t="s">
        <v>1746</v>
      </c>
      <c r="B376" s="230" t="s">
        <v>3941</v>
      </c>
      <c r="C376" s="229" t="s">
        <v>2827</v>
      </c>
      <c r="D376" s="229" t="s">
        <v>3942</v>
      </c>
      <c r="E376" s="229" t="s">
        <v>6451</v>
      </c>
      <c r="F376" s="232" t="s">
        <v>6447</v>
      </c>
      <c r="G376" s="229" t="s">
        <v>5899</v>
      </c>
      <c r="H376" s="232" t="s">
        <v>6448</v>
      </c>
      <c r="I376" s="246" t="s">
        <v>6800</v>
      </c>
    </row>
    <row r="377" spans="1:9" ht="24" x14ac:dyDescent="0.25">
      <c r="A377" s="262" t="s">
        <v>1746</v>
      </c>
      <c r="B377" s="230" t="s">
        <v>3941</v>
      </c>
      <c r="C377" s="229" t="s">
        <v>2827</v>
      </c>
      <c r="D377" s="229" t="s">
        <v>3942</v>
      </c>
      <c r="E377" s="229" t="s">
        <v>6451</v>
      </c>
      <c r="F377" s="232" t="s">
        <v>6447</v>
      </c>
      <c r="G377" s="229" t="s">
        <v>5900</v>
      </c>
      <c r="H377" s="232" t="s">
        <v>6448</v>
      </c>
      <c r="I377" s="246" t="s">
        <v>6801</v>
      </c>
    </row>
    <row r="378" spans="1:9" x14ac:dyDescent="0.25">
      <c r="A378" s="262" t="s">
        <v>211</v>
      </c>
      <c r="B378" s="230" t="s">
        <v>2966</v>
      </c>
      <c r="C378" s="229" t="s">
        <v>2827</v>
      </c>
      <c r="D378" s="229" t="s">
        <v>5021</v>
      </c>
      <c r="E378" s="229" t="s">
        <v>6446</v>
      </c>
      <c r="F378" s="232" t="s">
        <v>5320</v>
      </c>
      <c r="G378" s="229" t="s">
        <v>5501</v>
      </c>
      <c r="H378" s="232" t="s">
        <v>5320</v>
      </c>
      <c r="I378" s="246" t="s">
        <v>6802</v>
      </c>
    </row>
    <row r="379" spans="1:9" ht="36" x14ac:dyDescent="0.25">
      <c r="A379" s="262" t="s">
        <v>218</v>
      </c>
      <c r="B379" s="230" t="s">
        <v>2972</v>
      </c>
      <c r="C379" s="229" t="s">
        <v>2827</v>
      </c>
      <c r="D379" s="229" t="s">
        <v>2973</v>
      </c>
      <c r="E379" s="229" t="s">
        <v>6451</v>
      </c>
      <c r="F379" s="232" t="s">
        <v>6447</v>
      </c>
      <c r="G379" s="229" t="s">
        <v>5901</v>
      </c>
      <c r="H379" s="232" t="s">
        <v>6448</v>
      </c>
      <c r="I379" s="246" t="s">
        <v>6803</v>
      </c>
    </row>
    <row r="380" spans="1:9" x14ac:dyDescent="0.25">
      <c r="A380" s="262" t="s">
        <v>101</v>
      </c>
      <c r="B380" s="230" t="s">
        <v>2845</v>
      </c>
      <c r="C380" s="229" t="s">
        <v>2827</v>
      </c>
      <c r="D380" s="229" t="s">
        <v>2846</v>
      </c>
      <c r="E380" s="229" t="s">
        <v>6446</v>
      </c>
      <c r="F380" s="232" t="s">
        <v>5320</v>
      </c>
      <c r="G380" s="229" t="s">
        <v>5902</v>
      </c>
      <c r="H380" s="232" t="s">
        <v>6448</v>
      </c>
      <c r="I380" s="246" t="s">
        <v>6766</v>
      </c>
    </row>
    <row r="381" spans="1:9" ht="24" x14ac:dyDescent="0.25">
      <c r="A381" s="262" t="s">
        <v>6804</v>
      </c>
      <c r="B381" s="230" t="s">
        <v>3177</v>
      </c>
      <c r="C381" s="229" t="s">
        <v>2827</v>
      </c>
      <c r="D381" s="229" t="s">
        <v>3178</v>
      </c>
      <c r="E381" s="229" t="s">
        <v>6446</v>
      </c>
      <c r="F381" s="232" t="s">
        <v>6447</v>
      </c>
      <c r="G381" s="229" t="s">
        <v>6805</v>
      </c>
      <c r="H381" s="232" t="s">
        <v>6448</v>
      </c>
      <c r="I381" s="246" t="s">
        <v>6806</v>
      </c>
    </row>
    <row r="382" spans="1:9" ht="24" x14ac:dyDescent="0.25">
      <c r="A382" s="262" t="s">
        <v>102</v>
      </c>
      <c r="B382" s="230" t="s">
        <v>2847</v>
      </c>
      <c r="C382" s="229" t="s">
        <v>2827</v>
      </c>
      <c r="D382" s="229" t="s">
        <v>2848</v>
      </c>
      <c r="E382" s="229" t="s">
        <v>6451</v>
      </c>
      <c r="F382" s="232" t="s">
        <v>6447</v>
      </c>
      <c r="G382" s="229" t="s">
        <v>5905</v>
      </c>
      <c r="H382" s="232" t="s">
        <v>6448</v>
      </c>
      <c r="I382" s="246" t="s">
        <v>6807</v>
      </c>
    </row>
    <row r="383" spans="1:9" ht="24" x14ac:dyDescent="0.25">
      <c r="A383" s="262" t="s">
        <v>102</v>
      </c>
      <c r="B383" s="230" t="s">
        <v>2847</v>
      </c>
      <c r="C383" s="229" t="s">
        <v>2827</v>
      </c>
      <c r="D383" s="229" t="s">
        <v>2848</v>
      </c>
      <c r="E383" s="229" t="s">
        <v>6451</v>
      </c>
      <c r="F383" s="232" t="s">
        <v>6447</v>
      </c>
      <c r="G383" s="229" t="s">
        <v>5904</v>
      </c>
      <c r="H383" s="232" t="s">
        <v>6448</v>
      </c>
      <c r="I383" s="246" t="s">
        <v>6808</v>
      </c>
    </row>
    <row r="384" spans="1:9" x14ac:dyDescent="0.25">
      <c r="A384" s="262" t="s">
        <v>5906</v>
      </c>
      <c r="B384" s="230" t="s">
        <v>2847</v>
      </c>
      <c r="C384" s="229" t="s">
        <v>2827</v>
      </c>
      <c r="D384" s="229" t="s">
        <v>2848</v>
      </c>
      <c r="E384" s="229" t="s">
        <v>6446</v>
      </c>
      <c r="F384" s="232" t="s">
        <v>6494</v>
      </c>
      <c r="G384" s="229" t="s">
        <v>5907</v>
      </c>
      <c r="H384" s="232" t="s">
        <v>6448</v>
      </c>
      <c r="I384" s="246" t="s">
        <v>6809</v>
      </c>
    </row>
    <row r="385" spans="1:9" x14ac:dyDescent="0.25">
      <c r="A385" s="262" t="s">
        <v>5906</v>
      </c>
      <c r="B385" s="230" t="s">
        <v>2847</v>
      </c>
      <c r="C385" s="229" t="s">
        <v>2827</v>
      </c>
      <c r="D385" s="229" t="s">
        <v>2848</v>
      </c>
      <c r="E385" s="229" t="s">
        <v>6446</v>
      </c>
      <c r="F385" s="232" t="s">
        <v>6494</v>
      </c>
      <c r="G385" s="229" t="s">
        <v>5908</v>
      </c>
      <c r="H385" s="232" t="s">
        <v>6448</v>
      </c>
      <c r="I385" s="246" t="s">
        <v>6809</v>
      </c>
    </row>
    <row r="386" spans="1:9" ht="24" x14ac:dyDescent="0.25">
      <c r="A386" s="262" t="s">
        <v>102</v>
      </c>
      <c r="B386" s="230" t="s">
        <v>2847</v>
      </c>
      <c r="C386" s="229" t="s">
        <v>2827</v>
      </c>
      <c r="D386" s="229" t="s">
        <v>2848</v>
      </c>
      <c r="E386" s="229" t="s">
        <v>6451</v>
      </c>
      <c r="F386" s="232" t="s">
        <v>6447</v>
      </c>
      <c r="G386" s="229" t="s">
        <v>6810</v>
      </c>
      <c r="H386" s="232" t="s">
        <v>6448</v>
      </c>
      <c r="I386" s="246" t="s">
        <v>6811</v>
      </c>
    </row>
    <row r="387" spans="1:9" ht="24" x14ac:dyDescent="0.25">
      <c r="A387" s="262" t="s">
        <v>5036</v>
      </c>
      <c r="B387" s="230" t="s">
        <v>3118</v>
      </c>
      <c r="C387" s="229" t="s">
        <v>2827</v>
      </c>
      <c r="D387" s="229" t="s">
        <v>3119</v>
      </c>
      <c r="E387" s="229" t="s">
        <v>6446</v>
      </c>
      <c r="F387" s="232" t="s">
        <v>6447</v>
      </c>
      <c r="G387" s="229" t="s">
        <v>5910</v>
      </c>
      <c r="H387" s="232" t="s">
        <v>6448</v>
      </c>
      <c r="I387" s="246" t="s">
        <v>6812</v>
      </c>
    </row>
    <row r="388" spans="1:9" ht="24" x14ac:dyDescent="0.25">
      <c r="A388" s="262" t="s">
        <v>6813</v>
      </c>
      <c r="B388" s="230" t="s">
        <v>4780</v>
      </c>
      <c r="C388" s="229" t="s">
        <v>2827</v>
      </c>
      <c r="D388" s="229" t="s">
        <v>4781</v>
      </c>
      <c r="E388" s="229" t="s">
        <v>6451</v>
      </c>
      <c r="F388" s="232" t="s">
        <v>6447</v>
      </c>
      <c r="G388" s="229" t="s">
        <v>5911</v>
      </c>
      <c r="H388" s="232" t="s">
        <v>6448</v>
      </c>
      <c r="I388" s="246" t="s">
        <v>6814</v>
      </c>
    </row>
    <row r="389" spans="1:9" x14ac:dyDescent="0.25">
      <c r="A389" s="262" t="s">
        <v>5912</v>
      </c>
      <c r="B389" s="230" t="s">
        <v>4780</v>
      </c>
      <c r="C389" s="229" t="s">
        <v>2827</v>
      </c>
      <c r="D389" s="229" t="s">
        <v>4781</v>
      </c>
      <c r="E389" s="229" t="s">
        <v>6451</v>
      </c>
      <c r="F389" s="232" t="s">
        <v>6447</v>
      </c>
      <c r="G389" s="229" t="s">
        <v>6815</v>
      </c>
      <c r="H389" s="232" t="s">
        <v>6448</v>
      </c>
      <c r="I389" s="246" t="s">
        <v>6766</v>
      </c>
    </row>
    <row r="390" spans="1:9" x14ac:dyDescent="0.25">
      <c r="A390" s="262" t="s">
        <v>5915</v>
      </c>
      <c r="B390" s="230" t="s">
        <v>3100</v>
      </c>
      <c r="C390" s="229" t="s">
        <v>2827</v>
      </c>
      <c r="D390" s="229" t="s">
        <v>5006</v>
      </c>
      <c r="E390" s="229" t="s">
        <v>6446</v>
      </c>
      <c r="F390" s="232" t="s">
        <v>6447</v>
      </c>
      <c r="G390" s="229" t="s">
        <v>5916</v>
      </c>
      <c r="H390" s="232" t="s">
        <v>5320</v>
      </c>
      <c r="I390" s="246" t="s">
        <v>6766</v>
      </c>
    </row>
    <row r="391" spans="1:9" ht="24" x14ac:dyDescent="0.25">
      <c r="A391" s="262" t="s">
        <v>485</v>
      </c>
      <c r="B391" s="232" t="s">
        <v>3206</v>
      </c>
      <c r="C391" s="229" t="s">
        <v>2827</v>
      </c>
      <c r="D391" s="229" t="s">
        <v>3207</v>
      </c>
      <c r="E391" s="229" t="s">
        <v>6446</v>
      </c>
      <c r="F391" s="232" t="s">
        <v>6494</v>
      </c>
      <c r="G391" s="229" t="s">
        <v>5917</v>
      </c>
      <c r="H391" s="241" t="s">
        <v>5320</v>
      </c>
      <c r="I391" s="247" t="s">
        <v>6542</v>
      </c>
    </row>
    <row r="392" spans="1:9" ht="24" x14ac:dyDescent="0.25">
      <c r="A392" s="262" t="s">
        <v>485</v>
      </c>
      <c r="B392" s="232" t="s">
        <v>3206</v>
      </c>
      <c r="C392" s="229" t="s">
        <v>2827</v>
      </c>
      <c r="D392" s="229" t="s">
        <v>3207</v>
      </c>
      <c r="E392" s="229" t="s">
        <v>6446</v>
      </c>
      <c r="F392" s="232" t="s">
        <v>6494</v>
      </c>
      <c r="G392" s="229" t="s">
        <v>5918</v>
      </c>
      <c r="H392" s="232" t="s">
        <v>6448</v>
      </c>
      <c r="I392" s="246" t="s">
        <v>6816</v>
      </c>
    </row>
    <row r="393" spans="1:9" ht="24" x14ac:dyDescent="0.25">
      <c r="A393" s="262" t="s">
        <v>485</v>
      </c>
      <c r="B393" s="230" t="s">
        <v>3206</v>
      </c>
      <c r="C393" s="229" t="s">
        <v>2827</v>
      </c>
      <c r="D393" s="229" t="s">
        <v>3207</v>
      </c>
      <c r="E393" s="229" t="s">
        <v>6446</v>
      </c>
      <c r="F393" s="232" t="s">
        <v>6447</v>
      </c>
      <c r="G393" s="229" t="s">
        <v>6817</v>
      </c>
      <c r="H393" s="232" t="s">
        <v>6761</v>
      </c>
      <c r="I393" s="246" t="s">
        <v>6818</v>
      </c>
    </row>
    <row r="394" spans="1:9" ht="48" x14ac:dyDescent="0.25">
      <c r="A394" s="262" t="s">
        <v>5920</v>
      </c>
      <c r="B394" s="230" t="s">
        <v>4112</v>
      </c>
      <c r="C394" s="229" t="s">
        <v>2827</v>
      </c>
      <c r="D394" s="229" t="s">
        <v>4113</v>
      </c>
      <c r="E394" s="229" t="s">
        <v>6446</v>
      </c>
      <c r="F394" s="231" t="s">
        <v>6586</v>
      </c>
      <c r="G394" s="229" t="s">
        <v>5921</v>
      </c>
      <c r="H394" s="232" t="s">
        <v>6448</v>
      </c>
      <c r="I394" s="246" t="s">
        <v>6819</v>
      </c>
    </row>
    <row r="395" spans="1:9" ht="36" x14ac:dyDescent="0.25">
      <c r="A395" s="262" t="s">
        <v>5920</v>
      </c>
      <c r="B395" s="230" t="s">
        <v>4112</v>
      </c>
      <c r="C395" s="229" t="s">
        <v>2827</v>
      </c>
      <c r="D395" s="229" t="s">
        <v>4113</v>
      </c>
      <c r="E395" s="229" t="s">
        <v>6446</v>
      </c>
      <c r="F395" s="232" t="s">
        <v>6494</v>
      </c>
      <c r="G395" s="229" t="s">
        <v>4826</v>
      </c>
      <c r="H395" s="232" t="s">
        <v>6453</v>
      </c>
      <c r="I395" s="246" t="s">
        <v>7064</v>
      </c>
    </row>
    <row r="396" spans="1:9" x14ac:dyDescent="0.25">
      <c r="A396" s="262" t="s">
        <v>5922</v>
      </c>
      <c r="B396" s="230" t="s">
        <v>3962</v>
      </c>
      <c r="C396" s="229" t="s">
        <v>2827</v>
      </c>
      <c r="D396" s="229" t="s">
        <v>3963</v>
      </c>
      <c r="E396" s="229" t="s">
        <v>6446</v>
      </c>
      <c r="F396" s="232" t="s">
        <v>6447</v>
      </c>
      <c r="G396" s="229" t="s">
        <v>5923</v>
      </c>
      <c r="H396" s="232" t="s">
        <v>6448</v>
      </c>
      <c r="I396" s="246" t="s">
        <v>6820</v>
      </c>
    </row>
    <row r="397" spans="1:9" x14ac:dyDescent="0.25">
      <c r="A397" s="262" t="s">
        <v>5922</v>
      </c>
      <c r="B397" s="230" t="s">
        <v>3962</v>
      </c>
      <c r="C397" s="229" t="s">
        <v>2827</v>
      </c>
      <c r="D397" s="229" t="s">
        <v>3963</v>
      </c>
      <c r="E397" s="229" t="s">
        <v>6446</v>
      </c>
      <c r="F397" s="232" t="s">
        <v>6494</v>
      </c>
      <c r="G397" s="229" t="s">
        <v>4101</v>
      </c>
      <c r="H397" s="232" t="s">
        <v>5320</v>
      </c>
      <c r="I397" s="246" t="s">
        <v>6628</v>
      </c>
    </row>
    <row r="398" spans="1:9" x14ac:dyDescent="0.25">
      <c r="A398" s="262" t="s">
        <v>5924</v>
      </c>
      <c r="B398" s="230" t="s">
        <v>3266</v>
      </c>
      <c r="C398" s="229" t="s">
        <v>2827</v>
      </c>
      <c r="D398" s="229" t="s">
        <v>3267</v>
      </c>
      <c r="E398" s="229" t="s">
        <v>6446</v>
      </c>
      <c r="F398" s="232" t="s">
        <v>5320</v>
      </c>
      <c r="G398" s="229" t="s">
        <v>5925</v>
      </c>
      <c r="H398" s="232" t="s">
        <v>5320</v>
      </c>
      <c r="I398" s="246" t="s">
        <v>5320</v>
      </c>
    </row>
    <row r="399" spans="1:9" ht="36" x14ac:dyDescent="0.25">
      <c r="A399" s="262" t="s">
        <v>582</v>
      </c>
      <c r="B399" s="230" t="s">
        <v>3264</v>
      </c>
      <c r="C399" s="229" t="s">
        <v>2827</v>
      </c>
      <c r="D399" s="229" t="s">
        <v>3265</v>
      </c>
      <c r="E399" s="229" t="s">
        <v>6446</v>
      </c>
      <c r="F399" s="232" t="s">
        <v>6447</v>
      </c>
      <c r="G399" s="229" t="s">
        <v>5926</v>
      </c>
      <c r="H399" s="232" t="s">
        <v>6448</v>
      </c>
      <c r="I399" s="246" t="s">
        <v>6821</v>
      </c>
    </row>
    <row r="400" spans="1:9" x14ac:dyDescent="0.25">
      <c r="A400" s="262" t="s">
        <v>5927</v>
      </c>
      <c r="B400" s="232" t="s">
        <v>3519</v>
      </c>
      <c r="C400" s="229" t="s">
        <v>2827</v>
      </c>
      <c r="D400" s="229" t="s">
        <v>3520</v>
      </c>
      <c r="E400" s="229" t="s">
        <v>6446</v>
      </c>
      <c r="F400" s="232" t="s">
        <v>5320</v>
      </c>
      <c r="G400" s="229" t="s">
        <v>5928</v>
      </c>
      <c r="H400" s="232" t="s">
        <v>6448</v>
      </c>
      <c r="I400" s="246" t="s">
        <v>6822</v>
      </c>
    </row>
    <row r="401" spans="1:9" ht="168" x14ac:dyDescent="0.25">
      <c r="A401" s="262" t="s">
        <v>5929</v>
      </c>
      <c r="B401" s="230" t="s">
        <v>3519</v>
      </c>
      <c r="C401" s="229" t="s">
        <v>2827</v>
      </c>
      <c r="D401" s="229" t="s">
        <v>3520</v>
      </c>
      <c r="E401" s="229" t="s">
        <v>6446</v>
      </c>
      <c r="F401" s="232" t="s">
        <v>5320</v>
      </c>
      <c r="G401" s="229" t="s">
        <v>5930</v>
      </c>
      <c r="H401" s="232" t="s">
        <v>6448</v>
      </c>
      <c r="I401" s="246" t="s">
        <v>6823</v>
      </c>
    </row>
    <row r="402" spans="1:9" ht="36" x14ac:dyDescent="0.25">
      <c r="A402" s="262" t="s">
        <v>5931</v>
      </c>
      <c r="B402" s="230" t="s">
        <v>4747</v>
      </c>
      <c r="C402" s="229" t="s">
        <v>2827</v>
      </c>
      <c r="D402" s="229" t="s">
        <v>3879</v>
      </c>
      <c r="E402" s="229" t="s">
        <v>6451</v>
      </c>
      <c r="F402" s="232" t="s">
        <v>6447</v>
      </c>
      <c r="G402" s="229" t="s">
        <v>6824</v>
      </c>
      <c r="H402" s="232" t="s">
        <v>6448</v>
      </c>
      <c r="I402" s="246" t="s">
        <v>6825</v>
      </c>
    </row>
    <row r="403" spans="1:9" ht="36" x14ac:dyDescent="0.25">
      <c r="A403" s="262" t="s">
        <v>5931</v>
      </c>
      <c r="B403" s="232" t="s">
        <v>4747</v>
      </c>
      <c r="C403" s="229" t="s">
        <v>2827</v>
      </c>
      <c r="D403" s="229" t="s">
        <v>3879</v>
      </c>
      <c r="E403" s="229" t="s">
        <v>6451</v>
      </c>
      <c r="F403" s="232" t="s">
        <v>6447</v>
      </c>
      <c r="G403" s="229" t="s">
        <v>5932</v>
      </c>
      <c r="H403" s="232" t="s">
        <v>5320</v>
      </c>
      <c r="I403" s="246" t="s">
        <v>6766</v>
      </c>
    </row>
    <row r="404" spans="1:9" x14ac:dyDescent="0.25">
      <c r="A404" s="262" t="s">
        <v>5935</v>
      </c>
      <c r="B404" s="232" t="s">
        <v>4081</v>
      </c>
      <c r="C404" s="229" t="s">
        <v>2827</v>
      </c>
      <c r="D404" s="229" t="s">
        <v>4082</v>
      </c>
      <c r="E404" s="229" t="s">
        <v>6446</v>
      </c>
      <c r="F404" s="232" t="s">
        <v>6494</v>
      </c>
      <c r="G404" s="229" t="s">
        <v>5936</v>
      </c>
      <c r="H404" s="232" t="s">
        <v>5320</v>
      </c>
      <c r="I404" s="246" t="s">
        <v>5320</v>
      </c>
    </row>
    <row r="405" spans="1:9" x14ac:dyDescent="0.25">
      <c r="A405" s="262" t="s">
        <v>5935</v>
      </c>
      <c r="B405" s="232" t="s">
        <v>4081</v>
      </c>
      <c r="C405" s="229" t="s">
        <v>2827</v>
      </c>
      <c r="D405" s="229" t="s">
        <v>4082</v>
      </c>
      <c r="E405" s="229" t="s">
        <v>6446</v>
      </c>
      <c r="F405" s="232" t="s">
        <v>6494</v>
      </c>
      <c r="G405" s="229" t="s">
        <v>5937</v>
      </c>
      <c r="H405" s="232" t="s">
        <v>6448</v>
      </c>
      <c r="I405" s="246" t="s">
        <v>6826</v>
      </c>
    </row>
    <row r="406" spans="1:9" x14ac:dyDescent="0.25">
      <c r="A406" s="262" t="s">
        <v>5029</v>
      </c>
      <c r="B406" s="230" t="s">
        <v>3051</v>
      </c>
      <c r="C406" s="229" t="s">
        <v>2827</v>
      </c>
      <c r="D406" s="229" t="s">
        <v>3052</v>
      </c>
      <c r="E406" s="229" t="s">
        <v>6446</v>
      </c>
      <c r="F406" s="232" t="s">
        <v>6447</v>
      </c>
      <c r="G406" s="229" t="s">
        <v>5938</v>
      </c>
      <c r="H406" s="232" t="s">
        <v>6448</v>
      </c>
      <c r="I406" s="246" t="s">
        <v>6827</v>
      </c>
    </row>
    <row r="407" spans="1:9" x14ac:dyDescent="0.25">
      <c r="A407" s="262" t="s">
        <v>1684</v>
      </c>
      <c r="B407" s="230" t="s">
        <v>3890</v>
      </c>
      <c r="C407" s="229" t="s">
        <v>2827</v>
      </c>
      <c r="D407" s="229" t="s">
        <v>3891</v>
      </c>
      <c r="E407" s="229" t="s">
        <v>6446</v>
      </c>
      <c r="F407" s="232" t="s">
        <v>5320</v>
      </c>
      <c r="G407" s="229" t="s">
        <v>5939</v>
      </c>
      <c r="H407" s="232" t="s">
        <v>6448</v>
      </c>
      <c r="I407" s="246" t="s">
        <v>6828</v>
      </c>
    </row>
    <row r="408" spans="1:9" x14ac:dyDescent="0.25">
      <c r="A408" s="262" t="s">
        <v>1684</v>
      </c>
      <c r="B408" s="230" t="s">
        <v>3890</v>
      </c>
      <c r="C408" s="229" t="s">
        <v>2827</v>
      </c>
      <c r="D408" s="229" t="s">
        <v>3891</v>
      </c>
      <c r="E408" s="229" t="s">
        <v>6446</v>
      </c>
      <c r="F408" s="232" t="s">
        <v>5320</v>
      </c>
      <c r="G408" s="229" t="s">
        <v>5940</v>
      </c>
      <c r="H408" s="232" t="s">
        <v>6448</v>
      </c>
      <c r="I408" s="246" t="s">
        <v>6628</v>
      </c>
    </row>
    <row r="409" spans="1:9" x14ac:dyDescent="0.25">
      <c r="A409" s="262" t="s">
        <v>5941</v>
      </c>
      <c r="B409" s="230" t="s">
        <v>4349</v>
      </c>
      <c r="C409" s="229" t="s">
        <v>2827</v>
      </c>
      <c r="D409" s="229" t="s">
        <v>4350</v>
      </c>
      <c r="E409" s="229" t="s">
        <v>6446</v>
      </c>
      <c r="F409" s="232" t="s">
        <v>6494</v>
      </c>
      <c r="G409" s="229" t="s">
        <v>6829</v>
      </c>
      <c r="H409" s="232" t="s">
        <v>6448</v>
      </c>
      <c r="I409" s="246" t="s">
        <v>6508</v>
      </c>
    </row>
    <row r="410" spans="1:9" x14ac:dyDescent="0.25">
      <c r="A410" s="262" t="s">
        <v>277</v>
      </c>
      <c r="B410" s="230" t="s">
        <v>4351</v>
      </c>
      <c r="C410" s="229" t="s">
        <v>2827</v>
      </c>
      <c r="D410" s="229" t="s">
        <v>4352</v>
      </c>
      <c r="E410" s="229" t="s">
        <v>6451</v>
      </c>
      <c r="F410" s="232" t="s">
        <v>6447</v>
      </c>
      <c r="G410" s="229" t="s">
        <v>5943</v>
      </c>
      <c r="H410" s="232"/>
      <c r="I410" s="246"/>
    </row>
    <row r="411" spans="1:9" ht="24" x14ac:dyDescent="0.25">
      <c r="A411" s="262" t="s">
        <v>5944</v>
      </c>
      <c r="B411" s="232" t="s">
        <v>4351</v>
      </c>
      <c r="C411" s="229" t="s">
        <v>2827</v>
      </c>
      <c r="D411" s="229" t="s">
        <v>4352</v>
      </c>
      <c r="E411" s="229" t="s">
        <v>6446</v>
      </c>
      <c r="F411" s="232" t="s">
        <v>6447</v>
      </c>
      <c r="G411" s="229" t="s">
        <v>5945</v>
      </c>
      <c r="H411" s="232" t="s">
        <v>6567</v>
      </c>
      <c r="I411" s="246" t="s">
        <v>6830</v>
      </c>
    </row>
    <row r="412" spans="1:9" x14ac:dyDescent="0.25">
      <c r="A412" s="262" t="s">
        <v>244</v>
      </c>
      <c r="B412" s="230" t="s">
        <v>4363</v>
      </c>
      <c r="C412" s="229" t="s">
        <v>2827</v>
      </c>
      <c r="D412" s="229" t="s">
        <v>4364</v>
      </c>
      <c r="E412" s="229" t="s">
        <v>6451</v>
      </c>
      <c r="F412" s="232" t="s">
        <v>6447</v>
      </c>
      <c r="G412" s="229" t="s">
        <v>6389</v>
      </c>
      <c r="H412" s="232" t="s">
        <v>6448</v>
      </c>
      <c r="I412" s="246" t="s">
        <v>6831</v>
      </c>
    </row>
    <row r="413" spans="1:9" x14ac:dyDescent="0.25">
      <c r="A413" s="262" t="s">
        <v>244</v>
      </c>
      <c r="B413" s="230" t="s">
        <v>4363</v>
      </c>
      <c r="C413" s="229" t="s">
        <v>2827</v>
      </c>
      <c r="D413" s="229" t="s">
        <v>4364</v>
      </c>
      <c r="E413" s="229" t="s">
        <v>6451</v>
      </c>
      <c r="F413" s="232" t="s">
        <v>6586</v>
      </c>
      <c r="G413" s="229" t="s">
        <v>5117</v>
      </c>
      <c r="H413" s="232" t="s">
        <v>6448</v>
      </c>
      <c r="I413" s="246" t="s">
        <v>6628</v>
      </c>
    </row>
    <row r="414" spans="1:9" ht="24" x14ac:dyDescent="0.25">
      <c r="A414" s="262" t="s">
        <v>5948</v>
      </c>
      <c r="B414" s="230" t="s">
        <v>4338</v>
      </c>
      <c r="C414" s="229" t="s">
        <v>2827</v>
      </c>
      <c r="D414" s="229" t="s">
        <v>4339</v>
      </c>
      <c r="E414" s="229" t="s">
        <v>6451</v>
      </c>
      <c r="F414" s="232" t="s">
        <v>6447</v>
      </c>
      <c r="G414" s="229" t="s">
        <v>5950</v>
      </c>
      <c r="H414" s="232" t="s">
        <v>6448</v>
      </c>
      <c r="I414" s="246" t="s">
        <v>6832</v>
      </c>
    </row>
    <row r="415" spans="1:9" x14ac:dyDescent="0.25">
      <c r="A415" s="262" t="s">
        <v>5948</v>
      </c>
      <c r="B415" s="230" t="s">
        <v>4338</v>
      </c>
      <c r="C415" s="229" t="s">
        <v>2827</v>
      </c>
      <c r="D415" s="229" t="s">
        <v>4339</v>
      </c>
      <c r="E415" s="229" t="s">
        <v>6451</v>
      </c>
      <c r="F415" s="232" t="s">
        <v>6494</v>
      </c>
      <c r="G415" s="229" t="s">
        <v>5951</v>
      </c>
      <c r="H415" s="232" t="s">
        <v>6448</v>
      </c>
      <c r="I415" s="246" t="s">
        <v>6833</v>
      </c>
    </row>
    <row r="416" spans="1:9" x14ac:dyDescent="0.25">
      <c r="A416" s="262" t="s">
        <v>5948</v>
      </c>
      <c r="B416" s="230" t="s">
        <v>4338</v>
      </c>
      <c r="C416" s="229" t="s">
        <v>2827</v>
      </c>
      <c r="D416" s="229" t="s">
        <v>4339</v>
      </c>
      <c r="E416" s="229" t="s">
        <v>6451</v>
      </c>
      <c r="F416" s="232" t="s">
        <v>6494</v>
      </c>
      <c r="G416" s="229" t="s">
        <v>5949</v>
      </c>
      <c r="H416" s="232" t="s">
        <v>6448</v>
      </c>
      <c r="I416" s="246" t="s">
        <v>6833</v>
      </c>
    </row>
    <row r="417" spans="1:9" ht="24" x14ac:dyDescent="0.25">
      <c r="A417" s="262" t="s">
        <v>619</v>
      </c>
      <c r="B417" s="230" t="s">
        <v>3303</v>
      </c>
      <c r="C417" s="229" t="s">
        <v>2827</v>
      </c>
      <c r="D417" s="229" t="s">
        <v>3304</v>
      </c>
      <c r="E417" s="229" t="s">
        <v>6446</v>
      </c>
      <c r="F417" s="232" t="s">
        <v>6447</v>
      </c>
      <c r="G417" s="229" t="s">
        <v>5952</v>
      </c>
      <c r="H417" s="232" t="s">
        <v>6448</v>
      </c>
      <c r="I417" s="246" t="s">
        <v>6834</v>
      </c>
    </row>
    <row r="418" spans="1:9" ht="24" x14ac:dyDescent="0.25">
      <c r="A418" s="262" t="s">
        <v>5063</v>
      </c>
      <c r="B418" s="230" t="s">
        <v>3268</v>
      </c>
      <c r="C418" s="229" t="s">
        <v>2827</v>
      </c>
      <c r="D418" s="229" t="s">
        <v>3269</v>
      </c>
      <c r="E418" s="229" t="s">
        <v>6446</v>
      </c>
      <c r="F418" s="232" t="s">
        <v>6447</v>
      </c>
      <c r="G418" s="229" t="s">
        <v>6835</v>
      </c>
      <c r="H418" s="232" t="s">
        <v>5320</v>
      </c>
      <c r="I418" s="246" t="s">
        <v>6836</v>
      </c>
    </row>
    <row r="419" spans="1:9" ht="24" x14ac:dyDescent="0.25">
      <c r="A419" s="262" t="s">
        <v>5954</v>
      </c>
      <c r="B419" s="230" t="s">
        <v>3860</v>
      </c>
      <c r="C419" s="229" t="s">
        <v>2827</v>
      </c>
      <c r="D419" s="229" t="s">
        <v>3861</v>
      </c>
      <c r="E419" s="229" t="s">
        <v>6451</v>
      </c>
      <c r="F419" s="232" t="s">
        <v>6447</v>
      </c>
      <c r="G419" s="229" t="s">
        <v>5955</v>
      </c>
      <c r="H419" s="232" t="s">
        <v>6448</v>
      </c>
      <c r="I419" s="246" t="s">
        <v>6837</v>
      </c>
    </row>
    <row r="420" spans="1:9" ht="24" x14ac:dyDescent="0.25">
      <c r="A420" s="262" t="s">
        <v>5956</v>
      </c>
      <c r="B420" s="230" t="s">
        <v>4207</v>
      </c>
      <c r="C420" s="229" t="s">
        <v>2827</v>
      </c>
      <c r="D420" s="229" t="s">
        <v>4208</v>
      </c>
      <c r="E420" s="229" t="s">
        <v>6446</v>
      </c>
      <c r="F420" s="232" t="s">
        <v>6447</v>
      </c>
      <c r="G420" s="229" t="s">
        <v>5957</v>
      </c>
      <c r="H420" s="232" t="s">
        <v>6448</v>
      </c>
      <c r="I420" s="246" t="s">
        <v>6838</v>
      </c>
    </row>
    <row r="421" spans="1:9" ht="24" x14ac:dyDescent="0.25">
      <c r="A421" s="262" t="s">
        <v>5956</v>
      </c>
      <c r="B421" s="232" t="s">
        <v>4207</v>
      </c>
      <c r="C421" s="229" t="s">
        <v>2827</v>
      </c>
      <c r="D421" s="229" t="s">
        <v>4208</v>
      </c>
      <c r="E421" s="229" t="s">
        <v>6446</v>
      </c>
      <c r="F421" s="232" t="s">
        <v>6447</v>
      </c>
      <c r="G421" s="229" t="s">
        <v>5958</v>
      </c>
      <c r="H421" s="232" t="s">
        <v>6448</v>
      </c>
      <c r="I421" s="246" t="s">
        <v>6766</v>
      </c>
    </row>
    <row r="422" spans="1:9" ht="36" x14ac:dyDescent="0.25">
      <c r="A422" s="262" t="s">
        <v>5956</v>
      </c>
      <c r="B422" s="232" t="s">
        <v>4207</v>
      </c>
      <c r="C422" s="229" t="s">
        <v>2827</v>
      </c>
      <c r="D422" s="229" t="s">
        <v>4208</v>
      </c>
      <c r="E422" s="229" t="s">
        <v>6446</v>
      </c>
      <c r="F422" s="232" t="s">
        <v>6494</v>
      </c>
      <c r="G422" s="229" t="s">
        <v>6839</v>
      </c>
      <c r="H422" s="232" t="s">
        <v>6448</v>
      </c>
      <c r="I422" s="246" t="s">
        <v>6840</v>
      </c>
    </row>
    <row r="423" spans="1:9" ht="24" x14ac:dyDescent="0.25">
      <c r="A423" s="262" t="s">
        <v>6841</v>
      </c>
      <c r="B423" s="230" t="s">
        <v>3713</v>
      </c>
      <c r="C423" s="229" t="s">
        <v>2827</v>
      </c>
      <c r="D423" s="229" t="s">
        <v>3714</v>
      </c>
      <c r="E423" s="229" t="s">
        <v>6451</v>
      </c>
      <c r="F423" s="232" t="s">
        <v>6447</v>
      </c>
      <c r="G423" s="229" t="s">
        <v>6842</v>
      </c>
      <c r="H423" s="232" t="s">
        <v>6448</v>
      </c>
      <c r="I423" s="246" t="s">
        <v>6843</v>
      </c>
    </row>
    <row r="424" spans="1:9" ht="36" x14ac:dyDescent="0.25">
      <c r="A424" s="262" t="s">
        <v>6841</v>
      </c>
      <c r="B424" s="230" t="s">
        <v>3713</v>
      </c>
      <c r="C424" s="229" t="s">
        <v>2827</v>
      </c>
      <c r="D424" s="229" t="s">
        <v>3714</v>
      </c>
      <c r="E424" s="229" t="s">
        <v>6451</v>
      </c>
      <c r="F424" s="232" t="s">
        <v>6447</v>
      </c>
      <c r="G424" s="229" t="s">
        <v>5962</v>
      </c>
      <c r="H424" s="232" t="s">
        <v>6448</v>
      </c>
      <c r="I424" s="246" t="s">
        <v>6844</v>
      </c>
    </row>
    <row r="425" spans="1:9" x14ac:dyDescent="0.25">
      <c r="A425" s="262" t="s">
        <v>5963</v>
      </c>
      <c r="B425" s="230" t="s">
        <v>3713</v>
      </c>
      <c r="C425" s="229" t="s">
        <v>2827</v>
      </c>
      <c r="D425" s="229" t="s">
        <v>3714</v>
      </c>
      <c r="E425" s="229" t="s">
        <v>6451</v>
      </c>
      <c r="F425" s="232" t="s">
        <v>6501</v>
      </c>
      <c r="G425" s="229" t="s">
        <v>6845</v>
      </c>
      <c r="H425" s="232" t="s">
        <v>6448</v>
      </c>
      <c r="I425" s="246" t="s">
        <v>6846</v>
      </c>
    </row>
    <row r="426" spans="1:9" ht="24" x14ac:dyDescent="0.25">
      <c r="A426" s="262" t="s">
        <v>5963</v>
      </c>
      <c r="B426" s="230" t="s">
        <v>3713</v>
      </c>
      <c r="C426" s="229" t="s">
        <v>2827</v>
      </c>
      <c r="D426" s="229" t="s">
        <v>3714</v>
      </c>
      <c r="E426" s="229" t="s">
        <v>6451</v>
      </c>
      <c r="F426" s="232" t="s">
        <v>6501</v>
      </c>
      <c r="G426" s="229" t="s">
        <v>5964</v>
      </c>
      <c r="H426" s="232" t="s">
        <v>6448</v>
      </c>
      <c r="I426" s="246" t="s">
        <v>6847</v>
      </c>
    </row>
    <row r="427" spans="1:9" x14ac:dyDescent="0.25">
      <c r="A427" s="262" t="s">
        <v>625</v>
      </c>
      <c r="B427" s="230" t="s">
        <v>3307</v>
      </c>
      <c r="C427" s="229" t="s">
        <v>2827</v>
      </c>
      <c r="D427" s="229" t="s">
        <v>3308</v>
      </c>
      <c r="E427" s="229" t="s">
        <v>6446</v>
      </c>
      <c r="F427" s="232" t="s">
        <v>6447</v>
      </c>
      <c r="G427" s="229" t="s">
        <v>5966</v>
      </c>
      <c r="H427" s="232" t="s">
        <v>6448</v>
      </c>
      <c r="I427" s="246" t="s">
        <v>6848</v>
      </c>
    </row>
    <row r="428" spans="1:9" x14ac:dyDescent="0.25">
      <c r="A428" s="262" t="s">
        <v>625</v>
      </c>
      <c r="B428" s="230" t="s">
        <v>3307</v>
      </c>
      <c r="C428" s="229" t="s">
        <v>2827</v>
      </c>
      <c r="D428" s="229" t="s">
        <v>3308</v>
      </c>
      <c r="E428" s="229" t="s">
        <v>6446</v>
      </c>
      <c r="F428" s="232" t="s">
        <v>6494</v>
      </c>
      <c r="G428" s="229" t="s">
        <v>5967</v>
      </c>
      <c r="H428" s="232" t="s">
        <v>6448</v>
      </c>
      <c r="I428" s="246" t="s">
        <v>6849</v>
      </c>
    </row>
    <row r="429" spans="1:9" x14ac:dyDescent="0.25">
      <c r="A429" s="262" t="s">
        <v>5968</v>
      </c>
      <c r="B429" s="230" t="s">
        <v>4286</v>
      </c>
      <c r="C429" s="229" t="s">
        <v>2827</v>
      </c>
      <c r="D429" s="229" t="s">
        <v>4287</v>
      </c>
      <c r="E429" s="229" t="s">
        <v>6446</v>
      </c>
      <c r="F429" s="232" t="s">
        <v>6494</v>
      </c>
      <c r="G429" s="229" t="s">
        <v>5969</v>
      </c>
      <c r="H429" s="232" t="s">
        <v>6453</v>
      </c>
      <c r="I429" s="246" t="s">
        <v>6850</v>
      </c>
    </row>
    <row r="430" spans="1:9" ht="36" x14ac:dyDescent="0.25">
      <c r="A430" s="262" t="s">
        <v>5970</v>
      </c>
      <c r="B430" s="230" t="s">
        <v>3764</v>
      </c>
      <c r="C430" s="229" t="s">
        <v>2827</v>
      </c>
      <c r="D430" s="229" t="s">
        <v>3765</v>
      </c>
      <c r="E430" s="229" t="s">
        <v>6451</v>
      </c>
      <c r="F430" s="241" t="s">
        <v>6447</v>
      </c>
      <c r="G430" s="229" t="s">
        <v>5972</v>
      </c>
      <c r="H430" s="232" t="s">
        <v>6448</v>
      </c>
      <c r="I430" s="246" t="s">
        <v>6851</v>
      </c>
    </row>
    <row r="431" spans="1:9" ht="36" x14ac:dyDescent="0.25">
      <c r="A431" s="262" t="s">
        <v>5970</v>
      </c>
      <c r="B431" s="230" t="s">
        <v>3764</v>
      </c>
      <c r="C431" s="229" t="s">
        <v>2827</v>
      </c>
      <c r="D431" s="229" t="s">
        <v>3765</v>
      </c>
      <c r="E431" s="229" t="s">
        <v>6451</v>
      </c>
      <c r="F431" s="241" t="s">
        <v>6494</v>
      </c>
      <c r="G431" s="229" t="s">
        <v>5971</v>
      </c>
      <c r="H431" s="232" t="s">
        <v>6448</v>
      </c>
      <c r="I431" s="246" t="s">
        <v>6852</v>
      </c>
    </row>
    <row r="432" spans="1:9" ht="36" x14ac:dyDescent="0.25">
      <c r="A432" s="262" t="s">
        <v>5970</v>
      </c>
      <c r="B432" s="230" t="s">
        <v>3764</v>
      </c>
      <c r="C432" s="229" t="s">
        <v>2827</v>
      </c>
      <c r="D432" s="229" t="s">
        <v>3765</v>
      </c>
      <c r="E432" s="229" t="s">
        <v>6451</v>
      </c>
      <c r="F432" s="241" t="s">
        <v>6494</v>
      </c>
      <c r="G432" s="229" t="s">
        <v>5973</v>
      </c>
      <c r="H432" s="232" t="s">
        <v>6448</v>
      </c>
      <c r="I432" s="246" t="s">
        <v>6853</v>
      </c>
    </row>
    <row r="433" spans="1:9" ht="36" x14ac:dyDescent="0.25">
      <c r="A433" s="262" t="s">
        <v>5970</v>
      </c>
      <c r="B433" s="230" t="s">
        <v>3764</v>
      </c>
      <c r="C433" s="229" t="s">
        <v>2827</v>
      </c>
      <c r="D433" s="229" t="s">
        <v>3765</v>
      </c>
      <c r="E433" s="229" t="s">
        <v>6451</v>
      </c>
      <c r="F433" s="241" t="s">
        <v>6494</v>
      </c>
      <c r="G433" s="229" t="s">
        <v>5975</v>
      </c>
      <c r="H433" s="232" t="s">
        <v>6448</v>
      </c>
      <c r="I433" s="246" t="s">
        <v>6854</v>
      </c>
    </row>
    <row r="434" spans="1:9" ht="36" x14ac:dyDescent="0.25">
      <c r="A434" s="262" t="s">
        <v>5970</v>
      </c>
      <c r="B434" s="230" t="s">
        <v>3764</v>
      </c>
      <c r="C434" s="229" t="s">
        <v>2827</v>
      </c>
      <c r="D434" s="229" t="s">
        <v>3765</v>
      </c>
      <c r="E434" s="229" t="s">
        <v>6451</v>
      </c>
      <c r="F434" s="241" t="s">
        <v>6494</v>
      </c>
      <c r="G434" s="229" t="s">
        <v>5974</v>
      </c>
      <c r="H434" s="232" t="s">
        <v>6448</v>
      </c>
      <c r="I434" s="246" t="s">
        <v>6855</v>
      </c>
    </row>
    <row r="435" spans="1:9" x14ac:dyDescent="0.25">
      <c r="A435" s="262" t="s">
        <v>5066</v>
      </c>
      <c r="B435" s="230" t="s">
        <v>3327</v>
      </c>
      <c r="C435" s="229" t="s">
        <v>2827</v>
      </c>
      <c r="D435" s="229" t="s">
        <v>3328</v>
      </c>
      <c r="E435" s="229" t="s">
        <v>6446</v>
      </c>
      <c r="F435" s="232" t="s">
        <v>5320</v>
      </c>
      <c r="G435" s="229" t="s">
        <v>5976</v>
      </c>
      <c r="H435" s="232" t="s">
        <v>6448</v>
      </c>
      <c r="I435" s="246" t="s">
        <v>6802</v>
      </c>
    </row>
    <row r="436" spans="1:9" x14ac:dyDescent="0.25">
      <c r="A436" s="262" t="s">
        <v>5977</v>
      </c>
      <c r="B436" s="230" t="s">
        <v>4108</v>
      </c>
      <c r="C436" s="229" t="s">
        <v>2827</v>
      </c>
      <c r="D436" s="229" t="s">
        <v>4109</v>
      </c>
      <c r="E436" s="229" t="s">
        <v>6446</v>
      </c>
      <c r="F436" s="232" t="s">
        <v>6447</v>
      </c>
      <c r="G436" s="229" t="s">
        <v>5978</v>
      </c>
      <c r="H436" s="232" t="s">
        <v>6448</v>
      </c>
      <c r="I436" s="246" t="s">
        <v>6589</v>
      </c>
    </row>
    <row r="437" spans="1:9" ht="24" x14ac:dyDescent="0.25">
      <c r="A437" s="262" t="s">
        <v>2464</v>
      </c>
      <c r="B437" s="230" t="s">
        <v>4189</v>
      </c>
      <c r="C437" s="229" t="s">
        <v>2827</v>
      </c>
      <c r="D437" s="229" t="s">
        <v>4190</v>
      </c>
      <c r="E437" s="229" t="s">
        <v>6451</v>
      </c>
      <c r="F437" s="232" t="s">
        <v>6447</v>
      </c>
      <c r="G437" s="229" t="s">
        <v>6369</v>
      </c>
      <c r="H437" s="232" t="s">
        <v>6448</v>
      </c>
      <c r="I437" s="246" t="s">
        <v>6856</v>
      </c>
    </row>
    <row r="438" spans="1:9" ht="24" x14ac:dyDescent="0.25">
      <c r="A438" s="262" t="s">
        <v>356</v>
      </c>
      <c r="B438" s="230" t="s">
        <v>3122</v>
      </c>
      <c r="C438" s="229" t="s">
        <v>2827</v>
      </c>
      <c r="D438" s="229" t="s">
        <v>3123</v>
      </c>
      <c r="E438" s="229" t="s">
        <v>6451</v>
      </c>
      <c r="F438" s="232" t="s">
        <v>6447</v>
      </c>
      <c r="G438" s="229" t="s">
        <v>5980</v>
      </c>
      <c r="H438" s="232" t="s">
        <v>6448</v>
      </c>
      <c r="I438" s="246" t="s">
        <v>6857</v>
      </c>
    </row>
    <row r="439" spans="1:9" ht="36" x14ac:dyDescent="0.25">
      <c r="A439" s="262" t="s">
        <v>356</v>
      </c>
      <c r="B439" s="230" t="s">
        <v>3122</v>
      </c>
      <c r="C439" s="229" t="s">
        <v>2827</v>
      </c>
      <c r="D439" s="229" t="s">
        <v>3123</v>
      </c>
      <c r="E439" s="229" t="s">
        <v>6451</v>
      </c>
      <c r="F439" s="232" t="s">
        <v>6447</v>
      </c>
      <c r="G439" s="229" t="s">
        <v>5981</v>
      </c>
      <c r="H439" s="232" t="s">
        <v>6448</v>
      </c>
      <c r="I439" s="246" t="s">
        <v>6858</v>
      </c>
    </row>
    <row r="440" spans="1:9" ht="36" x14ac:dyDescent="0.25">
      <c r="A440" s="262" t="s">
        <v>6859</v>
      </c>
      <c r="B440" s="230" t="s">
        <v>4851</v>
      </c>
      <c r="C440" s="229" t="s">
        <v>4852</v>
      </c>
      <c r="D440" s="229" t="s">
        <v>4853</v>
      </c>
      <c r="E440" s="229" t="s">
        <v>6446</v>
      </c>
      <c r="F440" s="232" t="s">
        <v>6447</v>
      </c>
      <c r="G440" s="229" t="s">
        <v>6860</v>
      </c>
      <c r="H440" s="232" t="s">
        <v>6448</v>
      </c>
      <c r="I440" s="246" t="s">
        <v>6584</v>
      </c>
    </row>
    <row r="441" spans="1:9" ht="36" x14ac:dyDescent="0.25">
      <c r="A441" s="262" t="s">
        <v>6859</v>
      </c>
      <c r="B441" s="230" t="s">
        <v>4851</v>
      </c>
      <c r="C441" s="229" t="s">
        <v>4852</v>
      </c>
      <c r="D441" s="229" t="s">
        <v>4853</v>
      </c>
      <c r="E441" s="229" t="s">
        <v>6446</v>
      </c>
      <c r="F441" s="232" t="s">
        <v>6447</v>
      </c>
      <c r="G441" s="229" t="s">
        <v>6861</v>
      </c>
      <c r="H441" s="232" t="s">
        <v>5320</v>
      </c>
      <c r="I441" s="246" t="s">
        <v>6750</v>
      </c>
    </row>
    <row r="442" spans="1:9" ht="24" x14ac:dyDescent="0.25">
      <c r="A442" s="262" t="s">
        <v>5985</v>
      </c>
      <c r="B442" s="230" t="s">
        <v>3413</v>
      </c>
      <c r="C442" s="229" t="s">
        <v>2856</v>
      </c>
      <c r="D442" s="229" t="s">
        <v>3414</v>
      </c>
      <c r="E442" s="229" t="s">
        <v>6451</v>
      </c>
      <c r="F442" s="232" t="s">
        <v>6447</v>
      </c>
      <c r="G442" s="229" t="s">
        <v>5986</v>
      </c>
      <c r="H442" s="232" t="s">
        <v>6448</v>
      </c>
      <c r="I442" s="246" t="s">
        <v>6862</v>
      </c>
    </row>
    <row r="443" spans="1:9" x14ac:dyDescent="0.25">
      <c r="A443" s="262" t="s">
        <v>1618</v>
      </c>
      <c r="B443" s="230" t="s">
        <v>3822</v>
      </c>
      <c r="C443" s="229" t="s">
        <v>2856</v>
      </c>
      <c r="D443" s="229" t="s">
        <v>3823</v>
      </c>
      <c r="E443" s="229" t="s">
        <v>6451</v>
      </c>
      <c r="F443" s="232" t="s">
        <v>6447</v>
      </c>
      <c r="G443" s="229" t="s">
        <v>5510</v>
      </c>
      <c r="H443" s="232"/>
      <c r="I443" s="246"/>
    </row>
    <row r="444" spans="1:9" x14ac:dyDescent="0.25">
      <c r="A444" s="262" t="s">
        <v>5988</v>
      </c>
      <c r="B444" s="230" t="s">
        <v>3543</v>
      </c>
      <c r="C444" s="229" t="s">
        <v>2856</v>
      </c>
      <c r="D444" s="229" t="s">
        <v>3544</v>
      </c>
      <c r="E444" s="229" t="s">
        <v>6446</v>
      </c>
      <c r="F444" s="232" t="s">
        <v>5320</v>
      </c>
      <c r="G444" s="229" t="s">
        <v>5989</v>
      </c>
      <c r="H444" s="232" t="s">
        <v>6448</v>
      </c>
      <c r="I444" s="246" t="s">
        <v>6863</v>
      </c>
    </row>
    <row r="445" spans="1:9" ht="24" x14ac:dyDescent="0.25">
      <c r="A445" s="262" t="s">
        <v>1430</v>
      </c>
      <c r="B445" s="230" t="s">
        <v>3731</v>
      </c>
      <c r="C445" s="229" t="s">
        <v>2856</v>
      </c>
      <c r="D445" s="229" t="s">
        <v>3732</v>
      </c>
      <c r="E445" s="229" t="s">
        <v>6451</v>
      </c>
      <c r="F445" s="232" t="s">
        <v>6447</v>
      </c>
      <c r="G445" s="229" t="s">
        <v>5990</v>
      </c>
      <c r="H445" s="232" t="s">
        <v>6448</v>
      </c>
      <c r="I445" s="246" t="s">
        <v>6864</v>
      </c>
    </row>
    <row r="446" spans="1:9" ht="24" x14ac:dyDescent="0.25">
      <c r="A446" s="262" t="s">
        <v>779</v>
      </c>
      <c r="B446" s="230" t="s">
        <v>3403</v>
      </c>
      <c r="C446" s="229" t="s">
        <v>2856</v>
      </c>
      <c r="D446" s="229" t="s">
        <v>3404</v>
      </c>
      <c r="E446" s="229" t="s">
        <v>6446</v>
      </c>
      <c r="F446" s="232" t="s">
        <v>6447</v>
      </c>
      <c r="G446" s="229" t="s">
        <v>5991</v>
      </c>
      <c r="H446" s="232" t="s">
        <v>6448</v>
      </c>
      <c r="I446" s="246" t="s">
        <v>6865</v>
      </c>
    </row>
    <row r="447" spans="1:9" ht="24" x14ac:dyDescent="0.25">
      <c r="A447" s="262" t="s">
        <v>5992</v>
      </c>
      <c r="B447" s="230" t="s">
        <v>3801</v>
      </c>
      <c r="C447" s="229" t="s">
        <v>2856</v>
      </c>
      <c r="D447" s="229" t="s">
        <v>3802</v>
      </c>
      <c r="E447" s="229" t="s">
        <v>6451</v>
      </c>
      <c r="F447" s="232" t="s">
        <v>6447</v>
      </c>
      <c r="G447" s="229" t="s">
        <v>5993</v>
      </c>
      <c r="H447" s="232" t="s">
        <v>6448</v>
      </c>
      <c r="I447" s="246" t="s">
        <v>6866</v>
      </c>
    </row>
    <row r="448" spans="1:9" x14ac:dyDescent="0.25">
      <c r="A448" s="262" t="s">
        <v>1463</v>
      </c>
      <c r="B448" s="230" t="s">
        <v>3752</v>
      </c>
      <c r="C448" s="229" t="s">
        <v>2856</v>
      </c>
      <c r="D448" s="229" t="s">
        <v>3753</v>
      </c>
      <c r="E448" s="229" t="s">
        <v>6446</v>
      </c>
      <c r="F448" s="232" t="s">
        <v>6447</v>
      </c>
      <c r="G448" s="229" t="s">
        <v>5914</v>
      </c>
      <c r="H448" s="232" t="s">
        <v>6448</v>
      </c>
      <c r="I448" s="246" t="s">
        <v>6353</v>
      </c>
    </row>
    <row r="449" spans="1:9" x14ac:dyDescent="0.25">
      <c r="A449" s="262" t="s">
        <v>5996</v>
      </c>
      <c r="B449" s="230" t="s">
        <v>3752</v>
      </c>
      <c r="C449" s="229" t="s">
        <v>2856</v>
      </c>
      <c r="D449" s="229" t="s">
        <v>3753</v>
      </c>
      <c r="E449" s="229" t="s">
        <v>6446</v>
      </c>
      <c r="F449" s="232" t="s">
        <v>5320</v>
      </c>
      <c r="G449" s="229" t="s">
        <v>5997</v>
      </c>
      <c r="H449" s="232" t="s">
        <v>5320</v>
      </c>
      <c r="I449" s="246" t="s">
        <v>5320</v>
      </c>
    </row>
    <row r="450" spans="1:9" x14ac:dyDescent="0.25">
      <c r="A450" s="262" t="s">
        <v>1532</v>
      </c>
      <c r="B450" s="230" t="s">
        <v>3774</v>
      </c>
      <c r="C450" s="229" t="s">
        <v>2856</v>
      </c>
      <c r="D450" s="229" t="s">
        <v>3775</v>
      </c>
      <c r="E450" s="229" t="s">
        <v>6446</v>
      </c>
      <c r="F450" s="232" t="s">
        <v>5320</v>
      </c>
      <c r="G450" s="229" t="s">
        <v>5998</v>
      </c>
      <c r="H450" s="232" t="s">
        <v>5320</v>
      </c>
      <c r="I450" s="246" t="s">
        <v>5320</v>
      </c>
    </row>
    <row r="451" spans="1:9" x14ac:dyDescent="0.25">
      <c r="A451" s="262" t="s">
        <v>1065</v>
      </c>
      <c r="B451" s="230" t="s">
        <v>3602</v>
      </c>
      <c r="C451" s="229" t="s">
        <v>2856</v>
      </c>
      <c r="D451" s="229" t="s">
        <v>3603</v>
      </c>
      <c r="E451" s="229" t="s">
        <v>6451</v>
      </c>
      <c r="F451" s="232" t="s">
        <v>6447</v>
      </c>
      <c r="G451" s="229" t="s">
        <v>3603</v>
      </c>
      <c r="H451" s="232"/>
      <c r="I451" s="246"/>
    </row>
    <row r="452" spans="1:9" x14ac:dyDescent="0.25">
      <c r="A452" s="262" t="s">
        <v>188</v>
      </c>
      <c r="B452" s="230" t="s">
        <v>2934</v>
      </c>
      <c r="C452" s="229" t="s">
        <v>2856</v>
      </c>
      <c r="D452" s="229" t="s">
        <v>2935</v>
      </c>
      <c r="E452" s="229" t="s">
        <v>6451</v>
      </c>
      <c r="F452" s="232" t="s">
        <v>6447</v>
      </c>
      <c r="G452" s="229" t="s">
        <v>5999</v>
      </c>
      <c r="H452" s="232" t="s">
        <v>6448</v>
      </c>
      <c r="I452" s="246" t="s">
        <v>6867</v>
      </c>
    </row>
    <row r="453" spans="1:9" x14ac:dyDescent="0.25">
      <c r="A453" s="262" t="s">
        <v>188</v>
      </c>
      <c r="B453" s="230" t="s">
        <v>2934</v>
      </c>
      <c r="C453" s="229" t="s">
        <v>2856</v>
      </c>
      <c r="D453" s="229" t="s">
        <v>2935</v>
      </c>
      <c r="E453" s="229" t="s">
        <v>6451</v>
      </c>
      <c r="F453" s="232" t="s">
        <v>6447</v>
      </c>
      <c r="G453" s="229" t="s">
        <v>6401</v>
      </c>
      <c r="H453" s="232" t="s">
        <v>6543</v>
      </c>
      <c r="I453" s="246" t="s">
        <v>6868</v>
      </c>
    </row>
    <row r="454" spans="1:9" ht="24" x14ac:dyDescent="0.25">
      <c r="A454" s="262" t="s">
        <v>6001</v>
      </c>
      <c r="B454" s="230" t="s">
        <v>4525</v>
      </c>
      <c r="C454" s="229" t="s">
        <v>2856</v>
      </c>
      <c r="D454" s="229" t="s">
        <v>4526</v>
      </c>
      <c r="E454" s="229" t="s">
        <v>6451</v>
      </c>
      <c r="F454" s="232" t="s">
        <v>6447</v>
      </c>
      <c r="G454" s="229" t="s">
        <v>6002</v>
      </c>
      <c r="H454" s="232" t="s">
        <v>6453</v>
      </c>
      <c r="I454" s="246" t="s">
        <v>6869</v>
      </c>
    </row>
    <row r="455" spans="1:9" ht="24" x14ac:dyDescent="0.25">
      <c r="A455" s="262" t="s">
        <v>6003</v>
      </c>
      <c r="B455" s="230" t="s">
        <v>3778</v>
      </c>
      <c r="C455" s="229" t="s">
        <v>2856</v>
      </c>
      <c r="D455" s="229" t="s">
        <v>3779</v>
      </c>
      <c r="E455" s="229" t="s">
        <v>6446</v>
      </c>
      <c r="F455" s="232" t="s">
        <v>6447</v>
      </c>
      <c r="G455" s="229" t="s">
        <v>6004</v>
      </c>
      <c r="H455" s="232" t="s">
        <v>6448</v>
      </c>
      <c r="I455" s="246" t="s">
        <v>6870</v>
      </c>
    </row>
    <row r="456" spans="1:9" x14ac:dyDescent="0.25">
      <c r="A456" s="262" t="s">
        <v>6005</v>
      </c>
      <c r="B456" s="232" t="s">
        <v>2986</v>
      </c>
      <c r="C456" s="229" t="s">
        <v>2856</v>
      </c>
      <c r="D456" s="229" t="s">
        <v>2987</v>
      </c>
      <c r="E456" s="229" t="s">
        <v>6451</v>
      </c>
      <c r="F456" s="232" t="s">
        <v>6447</v>
      </c>
      <c r="G456" s="229" t="s">
        <v>6006</v>
      </c>
      <c r="H456" s="232" t="s">
        <v>6448</v>
      </c>
      <c r="I456" s="246" t="s">
        <v>6871</v>
      </c>
    </row>
    <row r="457" spans="1:9" ht="24" x14ac:dyDescent="0.25">
      <c r="A457" s="262" t="s">
        <v>1065</v>
      </c>
      <c r="B457" s="230" t="s">
        <v>4562</v>
      </c>
      <c r="C457" s="229" t="s">
        <v>2856</v>
      </c>
      <c r="D457" s="229" t="s">
        <v>3071</v>
      </c>
      <c r="E457" s="229" t="s">
        <v>6451</v>
      </c>
      <c r="F457" s="232" t="s">
        <v>6447</v>
      </c>
      <c r="G457" s="229" t="s">
        <v>6425</v>
      </c>
      <c r="H457" s="232" t="s">
        <v>6448</v>
      </c>
      <c r="I457" s="246" t="s">
        <v>6872</v>
      </c>
    </row>
    <row r="458" spans="1:9" ht="24" x14ac:dyDescent="0.25">
      <c r="A458" s="262" t="s">
        <v>2310</v>
      </c>
      <c r="B458" s="230" t="s">
        <v>4119</v>
      </c>
      <c r="C458" s="229" t="s">
        <v>2856</v>
      </c>
      <c r="D458" s="229" t="s">
        <v>4120</v>
      </c>
      <c r="E458" s="229" t="s">
        <v>6446</v>
      </c>
      <c r="F458" s="232" t="s">
        <v>6447</v>
      </c>
      <c r="G458" s="229" t="s">
        <v>6008</v>
      </c>
      <c r="H458" s="232" t="s">
        <v>6448</v>
      </c>
      <c r="I458" s="246" t="s">
        <v>6873</v>
      </c>
    </row>
    <row r="459" spans="1:9" ht="24" x14ac:dyDescent="0.25">
      <c r="A459" s="262" t="s">
        <v>1065</v>
      </c>
      <c r="B459" s="230" t="s">
        <v>3606</v>
      </c>
      <c r="C459" s="229" t="s">
        <v>2856</v>
      </c>
      <c r="D459" s="229" t="s">
        <v>3607</v>
      </c>
      <c r="E459" s="229" t="s">
        <v>6451</v>
      </c>
      <c r="F459" s="232" t="s">
        <v>6447</v>
      </c>
      <c r="G459" s="229" t="s">
        <v>6387</v>
      </c>
      <c r="H459" s="232" t="s">
        <v>6448</v>
      </c>
      <c r="I459" s="246" t="s">
        <v>6874</v>
      </c>
    </row>
    <row r="460" spans="1:9" ht="24" x14ac:dyDescent="0.25">
      <c r="A460" s="262" t="s">
        <v>1788</v>
      </c>
      <c r="B460" s="230" t="s">
        <v>3964</v>
      </c>
      <c r="C460" s="229" t="s">
        <v>2856</v>
      </c>
      <c r="D460" s="229" t="s">
        <v>3965</v>
      </c>
      <c r="E460" s="229" t="s">
        <v>6446</v>
      </c>
      <c r="F460" s="232" t="s">
        <v>5320</v>
      </c>
      <c r="G460" s="229" t="s">
        <v>6010</v>
      </c>
      <c r="H460" s="232" t="s">
        <v>6453</v>
      </c>
      <c r="I460" s="246" t="s">
        <v>6875</v>
      </c>
    </row>
    <row r="461" spans="1:9" ht="24" x14ac:dyDescent="0.25">
      <c r="A461" s="262" t="s">
        <v>6011</v>
      </c>
      <c r="B461" s="230" t="s">
        <v>3952</v>
      </c>
      <c r="C461" s="229" t="s">
        <v>2856</v>
      </c>
      <c r="D461" s="229" t="s">
        <v>3953</v>
      </c>
      <c r="E461" s="229" t="s">
        <v>6446</v>
      </c>
      <c r="F461" s="232" t="s">
        <v>5320</v>
      </c>
      <c r="G461" s="229" t="s">
        <v>6012</v>
      </c>
      <c r="H461" s="232" t="s">
        <v>6448</v>
      </c>
      <c r="I461" s="246" t="s">
        <v>6876</v>
      </c>
    </row>
    <row r="462" spans="1:9" ht="24" x14ac:dyDescent="0.25">
      <c r="A462" s="262" t="s">
        <v>6013</v>
      </c>
      <c r="B462" s="230" t="s">
        <v>3784</v>
      </c>
      <c r="C462" s="229" t="s">
        <v>2856</v>
      </c>
      <c r="D462" s="229" t="s">
        <v>3785</v>
      </c>
      <c r="E462" s="229" t="s">
        <v>6446</v>
      </c>
      <c r="F462" s="232" t="s">
        <v>6447</v>
      </c>
      <c r="G462" s="229" t="s">
        <v>6877</v>
      </c>
      <c r="H462" s="232" t="s">
        <v>6453</v>
      </c>
      <c r="I462" s="246" t="s">
        <v>6878</v>
      </c>
    </row>
    <row r="463" spans="1:9" x14ac:dyDescent="0.25">
      <c r="A463" s="262" t="s">
        <v>2501</v>
      </c>
      <c r="B463" s="230" t="s">
        <v>4875</v>
      </c>
      <c r="C463" s="229" t="s">
        <v>3572</v>
      </c>
      <c r="D463" s="229" t="s">
        <v>3491</v>
      </c>
      <c r="E463" s="229" t="s">
        <v>6451</v>
      </c>
      <c r="F463" s="232" t="s">
        <v>6447</v>
      </c>
      <c r="G463" s="229" t="s">
        <v>6017</v>
      </c>
      <c r="H463" s="232"/>
      <c r="I463" s="246"/>
    </row>
    <row r="464" spans="1:9" x14ac:dyDescent="0.25">
      <c r="A464" s="262" t="s">
        <v>2501</v>
      </c>
      <c r="B464" s="230" t="s">
        <v>4875</v>
      </c>
      <c r="C464" s="229" t="s">
        <v>3572</v>
      </c>
      <c r="D464" s="229" t="s">
        <v>3491</v>
      </c>
      <c r="E464" s="229" t="s">
        <v>6451</v>
      </c>
      <c r="F464" s="232" t="s">
        <v>6447</v>
      </c>
      <c r="G464" s="229" t="s">
        <v>6018</v>
      </c>
      <c r="H464" s="232"/>
      <c r="I464" s="246"/>
    </row>
    <row r="465" spans="1:9" x14ac:dyDescent="0.25">
      <c r="A465" s="262" t="s">
        <v>6015</v>
      </c>
      <c r="B465" s="230" t="s">
        <v>4875</v>
      </c>
      <c r="C465" s="229" t="s">
        <v>3572</v>
      </c>
      <c r="D465" s="229" t="s">
        <v>3491</v>
      </c>
      <c r="E465" s="229" t="s">
        <v>6446</v>
      </c>
      <c r="F465" s="232" t="s">
        <v>5320</v>
      </c>
      <c r="G465" s="229" t="s">
        <v>6016</v>
      </c>
      <c r="H465" s="232" t="s">
        <v>5320</v>
      </c>
      <c r="I465" s="246" t="s">
        <v>5320</v>
      </c>
    </row>
    <row r="466" spans="1:9" x14ac:dyDescent="0.25">
      <c r="A466" s="262" t="s">
        <v>2508</v>
      </c>
      <c r="B466" s="230" t="s">
        <v>4603</v>
      </c>
      <c r="C466" s="229" t="s">
        <v>3572</v>
      </c>
      <c r="D466" s="229" t="s">
        <v>4604</v>
      </c>
      <c r="E466" s="229" t="s">
        <v>6451</v>
      </c>
      <c r="F466" s="232" t="s">
        <v>6447</v>
      </c>
      <c r="G466" s="229" t="s">
        <v>6019</v>
      </c>
      <c r="H466" s="232"/>
      <c r="I466" s="246"/>
    </row>
    <row r="467" spans="1:9" x14ac:dyDescent="0.25">
      <c r="A467" s="262" t="s">
        <v>2508</v>
      </c>
      <c r="B467" s="230" t="s">
        <v>4603</v>
      </c>
      <c r="C467" s="229" t="s">
        <v>3572</v>
      </c>
      <c r="D467" s="229" t="s">
        <v>4604</v>
      </c>
      <c r="E467" s="229" t="s">
        <v>6451</v>
      </c>
      <c r="F467" s="232" t="s">
        <v>6494</v>
      </c>
      <c r="G467" s="229" t="s">
        <v>6020</v>
      </c>
      <c r="H467" s="232"/>
      <c r="I467" s="246"/>
    </row>
    <row r="468" spans="1:9" x14ac:dyDescent="0.25">
      <c r="A468" s="262" t="s">
        <v>2508</v>
      </c>
      <c r="B468" s="230" t="s">
        <v>4603</v>
      </c>
      <c r="C468" s="229" t="s">
        <v>3572</v>
      </c>
      <c r="D468" s="229" t="s">
        <v>4604</v>
      </c>
      <c r="E468" s="229" t="s">
        <v>6451</v>
      </c>
      <c r="F468" s="232" t="s">
        <v>6494</v>
      </c>
      <c r="G468" s="229" t="s">
        <v>6879</v>
      </c>
      <c r="H468" s="232"/>
      <c r="I468" s="246"/>
    </row>
    <row r="469" spans="1:9" x14ac:dyDescent="0.25">
      <c r="A469" s="262" t="s">
        <v>2147</v>
      </c>
      <c r="B469" s="230" t="s">
        <v>4961</v>
      </c>
      <c r="C469" s="229" t="s">
        <v>3572</v>
      </c>
      <c r="D469" s="229" t="s">
        <v>4962</v>
      </c>
      <c r="E469" s="229" t="s">
        <v>6451</v>
      </c>
      <c r="F469" s="232" t="s">
        <v>6447</v>
      </c>
      <c r="G469" s="229" t="s">
        <v>6023</v>
      </c>
      <c r="H469" s="232"/>
      <c r="I469" s="246"/>
    </row>
    <row r="470" spans="1:9" x14ac:dyDescent="0.25">
      <c r="A470" s="262" t="s">
        <v>2147</v>
      </c>
      <c r="B470" s="230" t="s">
        <v>4961</v>
      </c>
      <c r="C470" s="229" t="s">
        <v>3572</v>
      </c>
      <c r="D470" s="229" t="s">
        <v>4962</v>
      </c>
      <c r="E470" s="229" t="s">
        <v>6451</v>
      </c>
      <c r="F470" s="232" t="s">
        <v>6494</v>
      </c>
      <c r="G470" s="229" t="s">
        <v>6022</v>
      </c>
      <c r="H470" s="232"/>
      <c r="I470" s="246"/>
    </row>
    <row r="471" spans="1:9" x14ac:dyDescent="0.25">
      <c r="A471" s="262" t="s">
        <v>5210</v>
      </c>
      <c r="B471" s="230" t="s">
        <v>4642</v>
      </c>
      <c r="C471" s="229" t="s">
        <v>3572</v>
      </c>
      <c r="D471" s="229" t="s">
        <v>4643</v>
      </c>
      <c r="E471" s="229" t="s">
        <v>6451</v>
      </c>
      <c r="F471" s="232" t="s">
        <v>6494</v>
      </c>
      <c r="G471" s="229" t="s">
        <v>6880</v>
      </c>
      <c r="H471" s="232" t="s">
        <v>6448</v>
      </c>
      <c r="I471" s="246"/>
    </row>
    <row r="472" spans="1:9" ht="24" x14ac:dyDescent="0.25">
      <c r="A472" s="262" t="s">
        <v>5210</v>
      </c>
      <c r="B472" s="230" t="s">
        <v>5074</v>
      </c>
      <c r="C472" s="229" t="s">
        <v>3572</v>
      </c>
      <c r="D472" s="229" t="s">
        <v>5075</v>
      </c>
      <c r="E472" s="229" t="s">
        <v>6451</v>
      </c>
      <c r="F472" s="232" t="s">
        <v>6447</v>
      </c>
      <c r="G472" s="229" t="s">
        <v>6435</v>
      </c>
      <c r="H472" s="232" t="s">
        <v>6448</v>
      </c>
      <c r="I472" s="246" t="s">
        <v>6881</v>
      </c>
    </row>
    <row r="473" spans="1:9" x14ac:dyDescent="0.25">
      <c r="A473" s="262" t="s">
        <v>5210</v>
      </c>
      <c r="B473" s="230" t="s">
        <v>4377</v>
      </c>
      <c r="C473" s="229" t="s">
        <v>3572</v>
      </c>
      <c r="D473" s="229" t="s">
        <v>4378</v>
      </c>
      <c r="E473" s="229" t="s">
        <v>6451</v>
      </c>
      <c r="F473" s="232" t="s">
        <v>6447</v>
      </c>
      <c r="G473" s="229" t="s">
        <v>6434</v>
      </c>
      <c r="H473" s="232" t="s">
        <v>6448</v>
      </c>
      <c r="I473" s="246"/>
    </row>
    <row r="474" spans="1:9" x14ac:dyDescent="0.25">
      <c r="A474" s="262" t="s">
        <v>5210</v>
      </c>
      <c r="B474" s="230" t="s">
        <v>5076</v>
      </c>
      <c r="C474" s="229" t="s">
        <v>3572</v>
      </c>
      <c r="D474" s="229" t="s">
        <v>5077</v>
      </c>
      <c r="E474" s="229" t="s">
        <v>6451</v>
      </c>
      <c r="F474" s="232" t="s">
        <v>6447</v>
      </c>
      <c r="G474" s="229" t="s">
        <v>6438</v>
      </c>
      <c r="H474" s="232" t="s">
        <v>6448</v>
      </c>
      <c r="I474" s="246"/>
    </row>
    <row r="475" spans="1:9" x14ac:dyDescent="0.25">
      <c r="A475" s="262" t="s">
        <v>1033</v>
      </c>
      <c r="B475" s="230" t="s">
        <v>3571</v>
      </c>
      <c r="C475" s="229" t="s">
        <v>3572</v>
      </c>
      <c r="D475" s="229" t="s">
        <v>3573</v>
      </c>
      <c r="E475" s="229" t="s">
        <v>6446</v>
      </c>
      <c r="F475" s="232" t="s">
        <v>6447</v>
      </c>
      <c r="G475" s="229" t="s">
        <v>6028</v>
      </c>
      <c r="H475" s="232" t="s">
        <v>6448</v>
      </c>
      <c r="I475" s="246" t="s">
        <v>6882</v>
      </c>
    </row>
    <row r="476" spans="1:9" x14ac:dyDescent="0.25">
      <c r="A476" s="262" t="s">
        <v>6029</v>
      </c>
      <c r="B476" s="230" t="s">
        <v>4685</v>
      </c>
      <c r="C476" s="229" t="s">
        <v>3572</v>
      </c>
      <c r="D476" s="229" t="s">
        <v>4686</v>
      </c>
      <c r="E476" s="229" t="s">
        <v>6451</v>
      </c>
      <c r="F476" s="232" t="s">
        <v>6447</v>
      </c>
      <c r="G476" s="229" t="s">
        <v>6883</v>
      </c>
      <c r="H476" s="232" t="s">
        <v>6448</v>
      </c>
      <c r="I476" s="246" t="s">
        <v>6884</v>
      </c>
    </row>
    <row r="477" spans="1:9" ht="24" x14ac:dyDescent="0.25">
      <c r="A477" s="262" t="s">
        <v>6029</v>
      </c>
      <c r="B477" s="230" t="s">
        <v>4685</v>
      </c>
      <c r="C477" s="229" t="s">
        <v>3572</v>
      </c>
      <c r="D477" s="229" t="s">
        <v>4686</v>
      </c>
      <c r="E477" s="229" t="s">
        <v>6451</v>
      </c>
      <c r="F477" s="232" t="s">
        <v>6447</v>
      </c>
      <c r="G477" s="229" t="s">
        <v>6030</v>
      </c>
      <c r="H477" s="232" t="s">
        <v>6448</v>
      </c>
      <c r="I477" s="246" t="s">
        <v>6885</v>
      </c>
    </row>
    <row r="478" spans="1:9" x14ac:dyDescent="0.25">
      <c r="A478" s="262" t="s">
        <v>927</v>
      </c>
      <c r="B478" s="230" t="s">
        <v>4917</v>
      </c>
      <c r="C478" s="229" t="s">
        <v>3572</v>
      </c>
      <c r="D478" s="229" t="s">
        <v>4918</v>
      </c>
      <c r="E478" s="229" t="s">
        <v>6446</v>
      </c>
      <c r="F478" s="232" t="s">
        <v>6447</v>
      </c>
      <c r="G478" s="229" t="s">
        <v>6032</v>
      </c>
      <c r="H478" s="232" t="s">
        <v>5320</v>
      </c>
      <c r="I478" s="246" t="s">
        <v>5320</v>
      </c>
    </row>
    <row r="479" spans="1:9" ht="24" x14ac:dyDescent="0.25">
      <c r="A479" s="262" t="s">
        <v>5210</v>
      </c>
      <c r="B479" s="230" t="s">
        <v>5078</v>
      </c>
      <c r="C479" s="229" t="s">
        <v>3572</v>
      </c>
      <c r="D479" s="229" t="s">
        <v>5079</v>
      </c>
      <c r="E479" s="229" t="s">
        <v>6451</v>
      </c>
      <c r="F479" s="232" t="s">
        <v>6447</v>
      </c>
      <c r="G479" s="229" t="s">
        <v>6886</v>
      </c>
      <c r="H479" s="232" t="s">
        <v>6448</v>
      </c>
      <c r="I479" s="246" t="s">
        <v>6887</v>
      </c>
    </row>
    <row r="480" spans="1:9" x14ac:dyDescent="0.25">
      <c r="A480" s="262" t="s">
        <v>5358</v>
      </c>
      <c r="B480" s="230" t="s">
        <v>4025</v>
      </c>
      <c r="C480" s="229" t="s">
        <v>3572</v>
      </c>
      <c r="D480" s="229" t="s">
        <v>4026</v>
      </c>
      <c r="E480" s="229" t="s">
        <v>6451</v>
      </c>
      <c r="F480" s="232" t="s">
        <v>6447</v>
      </c>
      <c r="G480" s="229" t="s">
        <v>6353</v>
      </c>
      <c r="H480" s="232" t="s">
        <v>6448</v>
      </c>
      <c r="I480" s="246" t="s">
        <v>6353</v>
      </c>
    </row>
    <row r="481" spans="1:9" x14ac:dyDescent="0.25">
      <c r="A481" s="262" t="s">
        <v>2101</v>
      </c>
      <c r="B481" s="230" t="s">
        <v>4859</v>
      </c>
      <c r="C481" s="229" t="s">
        <v>3572</v>
      </c>
      <c r="D481" s="229" t="s">
        <v>4860</v>
      </c>
      <c r="E481" s="229" t="s">
        <v>6446</v>
      </c>
      <c r="F481" s="232" t="s">
        <v>6447</v>
      </c>
      <c r="G481" s="229" t="s">
        <v>6034</v>
      </c>
      <c r="H481" s="232" t="s">
        <v>6448</v>
      </c>
      <c r="I481" s="246" t="s">
        <v>6888</v>
      </c>
    </row>
    <row r="482" spans="1:9" x14ac:dyDescent="0.25">
      <c r="A482" s="262" t="s">
        <v>5210</v>
      </c>
      <c r="B482" s="230" t="s">
        <v>5080</v>
      </c>
      <c r="C482" s="229" t="s">
        <v>3572</v>
      </c>
      <c r="D482" s="229" t="s">
        <v>3487</v>
      </c>
      <c r="E482" s="229" t="s">
        <v>6451</v>
      </c>
      <c r="F482" s="232" t="s">
        <v>6447</v>
      </c>
      <c r="G482" s="229" t="s">
        <v>6432</v>
      </c>
      <c r="H482" s="232" t="s">
        <v>6448</v>
      </c>
      <c r="I482" s="246" t="s">
        <v>6382</v>
      </c>
    </row>
    <row r="483" spans="1:9" x14ac:dyDescent="0.25">
      <c r="A483" s="262" t="s">
        <v>6889</v>
      </c>
      <c r="B483" s="230" t="s">
        <v>3523</v>
      </c>
      <c r="C483" s="229" t="s">
        <v>2859</v>
      </c>
      <c r="D483" s="229" t="s">
        <v>3524</v>
      </c>
      <c r="E483" s="229" t="s">
        <v>6446</v>
      </c>
      <c r="F483" s="232" t="s">
        <v>6447</v>
      </c>
      <c r="G483" s="229" t="s">
        <v>6037</v>
      </c>
      <c r="H483" s="232" t="s">
        <v>5320</v>
      </c>
      <c r="I483" s="246" t="s">
        <v>6353</v>
      </c>
    </row>
    <row r="484" spans="1:9" x14ac:dyDescent="0.25">
      <c r="A484" s="262" t="s">
        <v>6038</v>
      </c>
      <c r="B484" s="230" t="s">
        <v>4611</v>
      </c>
      <c r="C484" s="229" t="s">
        <v>2859</v>
      </c>
      <c r="D484" s="229" t="s">
        <v>4612</v>
      </c>
      <c r="E484" s="229" t="s">
        <v>6451</v>
      </c>
      <c r="F484" s="232" t="s">
        <v>6447</v>
      </c>
      <c r="G484" s="229" t="s">
        <v>6039</v>
      </c>
      <c r="H484" s="232" t="s">
        <v>6448</v>
      </c>
      <c r="I484" s="246" t="s">
        <v>5412</v>
      </c>
    </row>
    <row r="485" spans="1:9" ht="24" x14ac:dyDescent="0.25">
      <c r="A485" s="262" t="s">
        <v>6890</v>
      </c>
      <c r="B485" s="230" t="s">
        <v>4923</v>
      </c>
      <c r="C485" s="229" t="s">
        <v>2859</v>
      </c>
      <c r="D485" s="229" t="s">
        <v>4924</v>
      </c>
      <c r="E485" s="229" t="s">
        <v>6446</v>
      </c>
      <c r="F485" s="232" t="s">
        <v>5320</v>
      </c>
      <c r="G485" s="229" t="s">
        <v>6041</v>
      </c>
      <c r="H485" s="232" t="s">
        <v>5320</v>
      </c>
      <c r="I485" s="246" t="s">
        <v>5320</v>
      </c>
    </row>
    <row r="486" spans="1:9" x14ac:dyDescent="0.25">
      <c r="A486" s="262" t="s">
        <v>1013</v>
      </c>
      <c r="B486" s="230" t="s">
        <v>3547</v>
      </c>
      <c r="C486" s="229" t="s">
        <v>2859</v>
      </c>
      <c r="D486" s="229" t="s">
        <v>3548</v>
      </c>
      <c r="E486" s="229" t="s">
        <v>6446</v>
      </c>
      <c r="F486" s="232" t="s">
        <v>5320</v>
      </c>
      <c r="G486" s="229" t="s">
        <v>6043</v>
      </c>
      <c r="H486" s="232" t="s">
        <v>6448</v>
      </c>
      <c r="I486" s="246" t="s">
        <v>6891</v>
      </c>
    </row>
    <row r="487" spans="1:9" x14ac:dyDescent="0.25">
      <c r="A487" s="262" t="s">
        <v>6044</v>
      </c>
      <c r="B487" s="230" t="s">
        <v>3407</v>
      </c>
      <c r="C487" s="229" t="s">
        <v>2859</v>
      </c>
      <c r="D487" s="229" t="s">
        <v>3408</v>
      </c>
      <c r="E487" s="229" t="s">
        <v>6451</v>
      </c>
      <c r="F487" s="232" t="s">
        <v>6447</v>
      </c>
      <c r="G487" s="229" t="s">
        <v>6353</v>
      </c>
      <c r="H487" s="232" t="s">
        <v>6448</v>
      </c>
      <c r="I487" s="246" t="s">
        <v>6892</v>
      </c>
    </row>
    <row r="488" spans="1:9" x14ac:dyDescent="0.25">
      <c r="A488" s="262" t="s">
        <v>964</v>
      </c>
      <c r="B488" s="230" t="s">
        <v>3510</v>
      </c>
      <c r="C488" s="229" t="s">
        <v>2859</v>
      </c>
      <c r="D488" s="229" t="s">
        <v>3203</v>
      </c>
      <c r="E488" s="229" t="s">
        <v>6446</v>
      </c>
      <c r="F488" s="232" t="s">
        <v>6447</v>
      </c>
      <c r="G488" s="229" t="s">
        <v>6045</v>
      </c>
      <c r="H488" s="241" t="s">
        <v>5320</v>
      </c>
      <c r="I488" s="246" t="s">
        <v>6134</v>
      </c>
    </row>
    <row r="489" spans="1:9" ht="48" x14ac:dyDescent="0.25">
      <c r="A489" s="262" t="s">
        <v>6893</v>
      </c>
      <c r="B489" s="230" t="s">
        <v>2858</v>
      </c>
      <c r="C489" s="229" t="s">
        <v>2859</v>
      </c>
      <c r="D489" s="229" t="s">
        <v>2860</v>
      </c>
      <c r="E489" s="229" t="s">
        <v>6451</v>
      </c>
      <c r="F489" s="232" t="s">
        <v>6447</v>
      </c>
      <c r="G489" s="229" t="s">
        <v>6047</v>
      </c>
      <c r="H489" s="232" t="s">
        <v>6448</v>
      </c>
      <c r="I489" s="246" t="s">
        <v>6894</v>
      </c>
    </row>
    <row r="490" spans="1:9" x14ac:dyDescent="0.25">
      <c r="A490" s="262" t="s">
        <v>1421</v>
      </c>
      <c r="B490" s="230" t="s">
        <v>4943</v>
      </c>
      <c r="C490" s="229" t="s">
        <v>2859</v>
      </c>
      <c r="D490" s="229" t="s">
        <v>5107</v>
      </c>
      <c r="E490" s="229" t="s">
        <v>6446</v>
      </c>
      <c r="F490" s="232" t="s">
        <v>6447</v>
      </c>
      <c r="G490" s="229" t="s">
        <v>5107</v>
      </c>
      <c r="H490" s="232" t="s">
        <v>6453</v>
      </c>
      <c r="I490" s="246" t="s">
        <v>5320</v>
      </c>
    </row>
    <row r="491" spans="1:9" x14ac:dyDescent="0.25">
      <c r="A491" s="262" t="s">
        <v>6050</v>
      </c>
      <c r="B491" s="230" t="s">
        <v>4478</v>
      </c>
      <c r="C491" s="229" t="s">
        <v>2859</v>
      </c>
      <c r="D491" s="229" t="s">
        <v>4479</v>
      </c>
      <c r="E491" s="229" t="s">
        <v>6446</v>
      </c>
      <c r="F491" s="232" t="s">
        <v>6447</v>
      </c>
      <c r="G491" s="229" t="s">
        <v>6051</v>
      </c>
      <c r="H491" s="232" t="s">
        <v>5320</v>
      </c>
      <c r="I491" s="246" t="s">
        <v>6895</v>
      </c>
    </row>
    <row r="492" spans="1:9" x14ac:dyDescent="0.25">
      <c r="A492" s="262" t="s">
        <v>5187</v>
      </c>
      <c r="B492" s="230" t="s">
        <v>4876</v>
      </c>
      <c r="C492" s="229" t="s">
        <v>2859</v>
      </c>
      <c r="D492" s="229" t="s">
        <v>4877</v>
      </c>
      <c r="E492" s="229" t="s">
        <v>6451</v>
      </c>
      <c r="F492" s="232" t="s">
        <v>6447</v>
      </c>
      <c r="G492" s="229" t="s">
        <v>6052</v>
      </c>
      <c r="H492" s="232" t="s">
        <v>6448</v>
      </c>
      <c r="I492" s="246" t="s">
        <v>6397</v>
      </c>
    </row>
    <row r="493" spans="1:9" x14ac:dyDescent="0.25">
      <c r="A493" s="262" t="s">
        <v>6053</v>
      </c>
      <c r="B493" s="230" t="s">
        <v>3651</v>
      </c>
      <c r="C493" s="229" t="s">
        <v>2859</v>
      </c>
      <c r="D493" s="229" t="s">
        <v>3652</v>
      </c>
      <c r="E493" s="229" t="s">
        <v>6446</v>
      </c>
      <c r="F493" s="232" t="s">
        <v>5320</v>
      </c>
      <c r="G493" s="229" t="s">
        <v>6054</v>
      </c>
      <c r="H493" s="232" t="s">
        <v>5320</v>
      </c>
      <c r="I493" s="246" t="s">
        <v>5320</v>
      </c>
    </row>
    <row r="494" spans="1:9" x14ac:dyDescent="0.25">
      <c r="A494" s="262" t="s">
        <v>6055</v>
      </c>
      <c r="B494" s="230" t="s">
        <v>4224</v>
      </c>
      <c r="C494" s="229" t="s">
        <v>2859</v>
      </c>
      <c r="D494" s="229" t="s">
        <v>4225</v>
      </c>
      <c r="E494" s="229" t="s">
        <v>6446</v>
      </c>
      <c r="F494" s="232" t="s">
        <v>5320</v>
      </c>
      <c r="G494" s="229" t="s">
        <v>6056</v>
      </c>
      <c r="H494" s="232" t="s">
        <v>5320</v>
      </c>
      <c r="I494" s="246" t="s">
        <v>5320</v>
      </c>
    </row>
    <row r="495" spans="1:9" x14ac:dyDescent="0.25">
      <c r="A495" s="262" t="s">
        <v>6057</v>
      </c>
      <c r="B495" s="230" t="s">
        <v>3291</v>
      </c>
      <c r="C495" s="229" t="s">
        <v>2859</v>
      </c>
      <c r="D495" s="229" t="s">
        <v>3292</v>
      </c>
      <c r="E495" s="229" t="s">
        <v>6446</v>
      </c>
      <c r="F495" s="232" t="s">
        <v>5320</v>
      </c>
      <c r="G495" s="229" t="s">
        <v>6896</v>
      </c>
      <c r="H495" s="232" t="s">
        <v>6448</v>
      </c>
      <c r="I495" s="246" t="s">
        <v>6897</v>
      </c>
    </row>
    <row r="496" spans="1:9" x14ac:dyDescent="0.25">
      <c r="A496" s="262" t="s">
        <v>6058</v>
      </c>
      <c r="B496" s="230" t="s">
        <v>3494</v>
      </c>
      <c r="C496" s="229" t="s">
        <v>2859</v>
      </c>
      <c r="D496" s="229" t="s">
        <v>5145</v>
      </c>
      <c r="E496" s="229" t="s">
        <v>6446</v>
      </c>
      <c r="F496" s="232" t="s">
        <v>5320</v>
      </c>
      <c r="G496" s="229" t="s">
        <v>6059</v>
      </c>
      <c r="H496" s="232" t="s">
        <v>6448</v>
      </c>
      <c r="I496" s="246" t="s">
        <v>6353</v>
      </c>
    </row>
    <row r="497" spans="1:9" x14ac:dyDescent="0.25">
      <c r="A497" s="262" t="s">
        <v>6060</v>
      </c>
      <c r="B497" s="230" t="s">
        <v>4843</v>
      </c>
      <c r="C497" s="229" t="s">
        <v>2859</v>
      </c>
      <c r="D497" s="229" t="s">
        <v>4844</v>
      </c>
      <c r="E497" s="229" t="s">
        <v>6451</v>
      </c>
      <c r="F497" s="232" t="s">
        <v>6447</v>
      </c>
      <c r="G497" s="240" t="s">
        <v>6353</v>
      </c>
      <c r="H497" s="232" t="s">
        <v>6448</v>
      </c>
      <c r="I497" s="247" t="s">
        <v>6353</v>
      </c>
    </row>
    <row r="498" spans="1:9" x14ac:dyDescent="0.25">
      <c r="A498" s="262" t="s">
        <v>6061</v>
      </c>
      <c r="B498" s="230" t="s">
        <v>4845</v>
      </c>
      <c r="C498" s="229" t="s">
        <v>2859</v>
      </c>
      <c r="D498" s="229" t="s">
        <v>4846</v>
      </c>
      <c r="E498" s="229" t="s">
        <v>6446</v>
      </c>
      <c r="F498" s="232" t="s">
        <v>5320</v>
      </c>
      <c r="G498" s="229" t="s">
        <v>6062</v>
      </c>
      <c r="H498" s="232" t="s">
        <v>5320</v>
      </c>
      <c r="I498" s="246" t="s">
        <v>5320</v>
      </c>
    </row>
    <row r="499" spans="1:9" x14ac:dyDescent="0.25">
      <c r="A499" s="262" t="s">
        <v>5361</v>
      </c>
      <c r="B499" s="230" t="s">
        <v>3506</v>
      </c>
      <c r="C499" s="229" t="s">
        <v>2859</v>
      </c>
      <c r="D499" s="229" t="s">
        <v>3507</v>
      </c>
      <c r="E499" s="229" t="s">
        <v>6446</v>
      </c>
      <c r="F499" s="232" t="s">
        <v>5320</v>
      </c>
      <c r="G499" s="229" t="s">
        <v>6063</v>
      </c>
      <c r="H499" s="232" t="s">
        <v>6448</v>
      </c>
      <c r="I499" s="246" t="s">
        <v>6353</v>
      </c>
    </row>
    <row r="500" spans="1:9" x14ac:dyDescent="0.25">
      <c r="A500" s="262" t="s">
        <v>1421</v>
      </c>
      <c r="B500" s="230" t="s">
        <v>4945</v>
      </c>
      <c r="C500" s="229" t="s">
        <v>2859</v>
      </c>
      <c r="D500" s="229" t="s">
        <v>4624</v>
      </c>
      <c r="E500" s="229" t="s">
        <v>6446</v>
      </c>
      <c r="F500" s="232" t="s">
        <v>6447</v>
      </c>
      <c r="G500" s="229" t="s">
        <v>4624</v>
      </c>
      <c r="H500" s="232" t="s">
        <v>6453</v>
      </c>
      <c r="I500" s="246" t="s">
        <v>6898</v>
      </c>
    </row>
    <row r="501" spans="1:9" x14ac:dyDescent="0.25">
      <c r="A501" s="262" t="s">
        <v>6064</v>
      </c>
      <c r="B501" s="230" t="s">
        <v>4921</v>
      </c>
      <c r="C501" s="229" t="s">
        <v>2859</v>
      </c>
      <c r="D501" s="229" t="s">
        <v>4922</v>
      </c>
      <c r="E501" s="229" t="s">
        <v>6446</v>
      </c>
      <c r="F501" s="232" t="s">
        <v>6447</v>
      </c>
      <c r="G501" s="229" t="s">
        <v>6899</v>
      </c>
      <c r="H501" s="232" t="s">
        <v>5320</v>
      </c>
      <c r="I501" s="246" t="s">
        <v>6353</v>
      </c>
    </row>
    <row r="502" spans="1:9" x14ac:dyDescent="0.25">
      <c r="A502" s="262" t="s">
        <v>956</v>
      </c>
      <c r="B502" s="230" t="s">
        <v>3504</v>
      </c>
      <c r="C502" s="229" t="s">
        <v>2859</v>
      </c>
      <c r="D502" s="229" t="s">
        <v>3505</v>
      </c>
      <c r="E502" s="229" t="s">
        <v>6446</v>
      </c>
      <c r="F502" s="232" t="s">
        <v>5320</v>
      </c>
      <c r="G502" s="229" t="s">
        <v>6900</v>
      </c>
      <c r="H502" s="232" t="s">
        <v>5320</v>
      </c>
      <c r="I502" s="246" t="s">
        <v>5320</v>
      </c>
    </row>
    <row r="503" spans="1:9" ht="24" x14ac:dyDescent="0.25">
      <c r="A503" s="262" t="s">
        <v>6067</v>
      </c>
      <c r="B503" s="230" t="s">
        <v>3492</v>
      </c>
      <c r="C503" s="229" t="s">
        <v>2859</v>
      </c>
      <c r="D503" s="229" t="s">
        <v>3493</v>
      </c>
      <c r="E503" s="229" t="s">
        <v>6446</v>
      </c>
      <c r="F503" s="232" t="s">
        <v>5320</v>
      </c>
      <c r="G503" s="229" t="s">
        <v>6068</v>
      </c>
      <c r="H503" s="232" t="s">
        <v>5320</v>
      </c>
      <c r="I503" s="246" t="s">
        <v>5320</v>
      </c>
    </row>
    <row r="504" spans="1:9" x14ac:dyDescent="0.25">
      <c r="A504" s="262" t="s">
        <v>6069</v>
      </c>
      <c r="B504" s="230" t="s">
        <v>4197</v>
      </c>
      <c r="C504" s="229" t="s">
        <v>2859</v>
      </c>
      <c r="D504" s="229" t="s">
        <v>4198</v>
      </c>
      <c r="E504" s="229" t="s">
        <v>6446</v>
      </c>
      <c r="F504" s="232" t="s">
        <v>6447</v>
      </c>
      <c r="G504" s="229" t="s">
        <v>6070</v>
      </c>
      <c r="H504" s="232" t="s">
        <v>5320</v>
      </c>
      <c r="I504" s="246" t="s">
        <v>6353</v>
      </c>
    </row>
    <row r="505" spans="1:9" x14ac:dyDescent="0.25">
      <c r="A505" s="262" t="s">
        <v>6901</v>
      </c>
      <c r="B505" s="230" t="s">
        <v>4438</v>
      </c>
      <c r="C505" s="229" t="s">
        <v>2859</v>
      </c>
      <c r="D505" s="229" t="s">
        <v>4439</v>
      </c>
      <c r="E505" s="229" t="s">
        <v>6451</v>
      </c>
      <c r="F505" s="232" t="s">
        <v>6447</v>
      </c>
      <c r="G505" s="229" t="s">
        <v>6072</v>
      </c>
      <c r="H505" s="232" t="s">
        <v>6543</v>
      </c>
      <c r="I505" s="246" t="s">
        <v>6072</v>
      </c>
    </row>
    <row r="506" spans="1:9" x14ac:dyDescent="0.25">
      <c r="A506" s="262" t="s">
        <v>6073</v>
      </c>
      <c r="B506" s="230" t="s">
        <v>4847</v>
      </c>
      <c r="C506" s="229" t="s">
        <v>2859</v>
      </c>
      <c r="D506" s="229" t="s">
        <v>4848</v>
      </c>
      <c r="E506" s="229" t="s">
        <v>6446</v>
      </c>
      <c r="F506" s="232" t="s">
        <v>5320</v>
      </c>
      <c r="G506" s="229" t="s">
        <v>6074</v>
      </c>
      <c r="H506" s="232" t="s">
        <v>5320</v>
      </c>
      <c r="I506" s="246" t="s">
        <v>6543</v>
      </c>
    </row>
    <row r="507" spans="1:9" x14ac:dyDescent="0.25">
      <c r="A507" s="262" t="s">
        <v>6075</v>
      </c>
      <c r="B507" s="230" t="s">
        <v>3537</v>
      </c>
      <c r="C507" s="229" t="s">
        <v>2859</v>
      </c>
      <c r="D507" s="229" t="s">
        <v>3538</v>
      </c>
      <c r="E507" s="229" t="s">
        <v>6446</v>
      </c>
      <c r="F507" s="232" t="s">
        <v>6447</v>
      </c>
      <c r="G507" s="229" t="s">
        <v>6902</v>
      </c>
      <c r="H507" s="232" t="s">
        <v>5320</v>
      </c>
      <c r="I507" s="246" t="s">
        <v>6353</v>
      </c>
    </row>
    <row r="508" spans="1:9" x14ac:dyDescent="0.25">
      <c r="A508" s="262" t="s">
        <v>6077</v>
      </c>
      <c r="B508" s="230" t="s">
        <v>3228</v>
      </c>
      <c r="C508" s="229" t="s">
        <v>2862</v>
      </c>
      <c r="D508" s="229" t="s">
        <v>3229</v>
      </c>
      <c r="E508" s="229" t="s">
        <v>6451</v>
      </c>
      <c r="F508" s="232" t="s">
        <v>6447</v>
      </c>
      <c r="G508" s="229" t="s">
        <v>6351</v>
      </c>
      <c r="H508" s="232" t="s">
        <v>6567</v>
      </c>
      <c r="I508" s="246" t="s">
        <v>6903</v>
      </c>
    </row>
    <row r="509" spans="1:9" x14ac:dyDescent="0.25">
      <c r="A509" s="262" t="s">
        <v>6079</v>
      </c>
      <c r="B509" s="230" t="s">
        <v>3909</v>
      </c>
      <c r="C509" s="229" t="s">
        <v>2862</v>
      </c>
      <c r="D509" s="229" t="s">
        <v>3910</v>
      </c>
      <c r="E509" s="229" t="s">
        <v>6446</v>
      </c>
      <c r="F509" s="232" t="s">
        <v>5320</v>
      </c>
      <c r="G509" s="229" t="s">
        <v>6080</v>
      </c>
      <c r="H509" s="232" t="s">
        <v>5320</v>
      </c>
      <c r="I509" s="246" t="s">
        <v>5320</v>
      </c>
    </row>
    <row r="510" spans="1:9" x14ac:dyDescent="0.25">
      <c r="A510" s="262" t="s">
        <v>1598</v>
      </c>
      <c r="B510" s="230" t="s">
        <v>3813</v>
      </c>
      <c r="C510" s="229" t="s">
        <v>2862</v>
      </c>
      <c r="D510" s="229" t="s">
        <v>3814</v>
      </c>
      <c r="E510" s="229" t="s">
        <v>6446</v>
      </c>
      <c r="F510" s="232" t="s">
        <v>5320</v>
      </c>
      <c r="G510" s="229" t="s">
        <v>6081</v>
      </c>
      <c r="H510" s="232" t="s">
        <v>6542</v>
      </c>
      <c r="I510" s="246" t="s">
        <v>6542</v>
      </c>
    </row>
    <row r="511" spans="1:9" ht="24" x14ac:dyDescent="0.25">
      <c r="A511" s="262" t="s">
        <v>922</v>
      </c>
      <c r="B511" s="230" t="s">
        <v>3457</v>
      </c>
      <c r="C511" s="229" t="s">
        <v>2862</v>
      </c>
      <c r="D511" s="229" t="s">
        <v>3458</v>
      </c>
      <c r="E511" s="229" t="s">
        <v>6451</v>
      </c>
      <c r="F511" s="232" t="s">
        <v>6447</v>
      </c>
      <c r="G511" s="229" t="s">
        <v>6082</v>
      </c>
      <c r="H511" s="232" t="s">
        <v>6567</v>
      </c>
      <c r="I511" s="246" t="s">
        <v>6904</v>
      </c>
    </row>
    <row r="512" spans="1:9" x14ac:dyDescent="0.25">
      <c r="A512" s="262" t="s">
        <v>679</v>
      </c>
      <c r="B512" s="230" t="s">
        <v>3352</v>
      </c>
      <c r="C512" s="229" t="s">
        <v>2862</v>
      </c>
      <c r="D512" s="229" t="s">
        <v>3353</v>
      </c>
      <c r="E512" s="229" t="s">
        <v>6446</v>
      </c>
      <c r="F512" s="232" t="s">
        <v>5320</v>
      </c>
      <c r="G512" s="229" t="s">
        <v>6083</v>
      </c>
      <c r="H512" s="232" t="s">
        <v>6448</v>
      </c>
      <c r="I512" s="246" t="s">
        <v>6905</v>
      </c>
    </row>
    <row r="513" spans="1:9" ht="24" x14ac:dyDescent="0.25">
      <c r="A513" s="262" t="s">
        <v>922</v>
      </c>
      <c r="B513" s="230" t="s">
        <v>4497</v>
      </c>
      <c r="C513" s="229" t="s">
        <v>2862</v>
      </c>
      <c r="D513" s="229" t="s">
        <v>3652</v>
      </c>
      <c r="E513" s="229" t="s">
        <v>6451</v>
      </c>
      <c r="F513" s="232" t="s">
        <v>6447</v>
      </c>
      <c r="G513" s="229" t="s">
        <v>6084</v>
      </c>
      <c r="H513" s="232" t="s">
        <v>6567</v>
      </c>
      <c r="I513" s="246" t="s">
        <v>6906</v>
      </c>
    </row>
    <row r="514" spans="1:9" x14ac:dyDescent="0.25">
      <c r="A514" s="262" t="s">
        <v>6085</v>
      </c>
      <c r="B514" s="230" t="s">
        <v>3101</v>
      </c>
      <c r="C514" s="229" t="s">
        <v>2862</v>
      </c>
      <c r="D514" s="229" t="s">
        <v>3102</v>
      </c>
      <c r="E514" s="229" t="s">
        <v>6451</v>
      </c>
      <c r="F514" s="232" t="s">
        <v>5320</v>
      </c>
      <c r="G514" s="229" t="s">
        <v>6907</v>
      </c>
      <c r="H514" s="232"/>
      <c r="I514" s="246"/>
    </row>
    <row r="515" spans="1:9" ht="36" x14ac:dyDescent="0.25">
      <c r="A515" s="262" t="s">
        <v>6087</v>
      </c>
      <c r="B515" s="230" t="s">
        <v>3768</v>
      </c>
      <c r="C515" s="229" t="s">
        <v>2862</v>
      </c>
      <c r="D515" s="229" t="s">
        <v>3769</v>
      </c>
      <c r="E515" s="229" t="s">
        <v>6451</v>
      </c>
      <c r="F515" s="232" t="s">
        <v>6501</v>
      </c>
      <c r="G515" s="229" t="s">
        <v>6908</v>
      </c>
      <c r="H515" s="232" t="s">
        <v>6448</v>
      </c>
      <c r="I515" s="246" t="s">
        <v>6909</v>
      </c>
    </row>
    <row r="516" spans="1:9" ht="24" x14ac:dyDescent="0.25">
      <c r="A516" s="262" t="s">
        <v>5134</v>
      </c>
      <c r="B516" s="230" t="s">
        <v>4158</v>
      </c>
      <c r="C516" s="229" t="s">
        <v>2862</v>
      </c>
      <c r="D516" s="229" t="s">
        <v>4159</v>
      </c>
      <c r="E516" s="229" t="s">
        <v>6451</v>
      </c>
      <c r="F516" s="232" t="s">
        <v>6447</v>
      </c>
      <c r="G516" s="229" t="s">
        <v>6910</v>
      </c>
      <c r="H516" s="232" t="s">
        <v>6448</v>
      </c>
      <c r="I516" s="246" t="s">
        <v>6911</v>
      </c>
    </row>
    <row r="517" spans="1:9" ht="36" x14ac:dyDescent="0.25">
      <c r="A517" s="262" t="s">
        <v>922</v>
      </c>
      <c r="B517" s="230" t="s">
        <v>3477</v>
      </c>
      <c r="C517" s="229" t="s">
        <v>2862</v>
      </c>
      <c r="D517" s="229" t="s">
        <v>3478</v>
      </c>
      <c r="E517" s="229" t="s">
        <v>6451</v>
      </c>
      <c r="F517" s="232" t="s">
        <v>6447</v>
      </c>
      <c r="G517" s="229" t="s">
        <v>6090</v>
      </c>
      <c r="H517" s="232" t="s">
        <v>6567</v>
      </c>
      <c r="I517" s="246" t="s">
        <v>6912</v>
      </c>
    </row>
    <row r="518" spans="1:9" x14ac:dyDescent="0.25">
      <c r="A518" s="262" t="s">
        <v>2369</v>
      </c>
      <c r="B518" s="243" t="s">
        <v>4328</v>
      </c>
      <c r="C518" s="229" t="s">
        <v>2862</v>
      </c>
      <c r="D518" s="229" t="s">
        <v>4329</v>
      </c>
      <c r="E518" s="229" t="s">
        <v>6446</v>
      </c>
      <c r="F518" s="232" t="s">
        <v>6494</v>
      </c>
      <c r="G518" s="229" t="s">
        <v>6091</v>
      </c>
      <c r="H518" s="232" t="s">
        <v>6448</v>
      </c>
      <c r="I518" s="246" t="s">
        <v>6542</v>
      </c>
    </row>
    <row r="519" spans="1:9" x14ac:dyDescent="0.25">
      <c r="A519" s="262" t="s">
        <v>981</v>
      </c>
      <c r="B519" s="230" t="s">
        <v>3525</v>
      </c>
      <c r="C519" s="229" t="s">
        <v>2862</v>
      </c>
      <c r="D519" s="229" t="s">
        <v>3526</v>
      </c>
      <c r="E519" s="229" t="s">
        <v>6446</v>
      </c>
      <c r="F519" s="232" t="s">
        <v>5320</v>
      </c>
      <c r="G519" s="229" t="s">
        <v>6092</v>
      </c>
      <c r="H519" s="232" t="s">
        <v>5320</v>
      </c>
      <c r="I519" s="246" t="s">
        <v>6750</v>
      </c>
    </row>
    <row r="520" spans="1:9" ht="24" x14ac:dyDescent="0.25">
      <c r="A520" s="262" t="s">
        <v>6093</v>
      </c>
      <c r="B520" s="230" t="s">
        <v>3866</v>
      </c>
      <c r="C520" s="229" t="s">
        <v>5006</v>
      </c>
      <c r="D520" s="229" t="s">
        <v>3867</v>
      </c>
      <c r="E520" s="229" t="s">
        <v>6446</v>
      </c>
      <c r="F520" s="232" t="s">
        <v>5320</v>
      </c>
      <c r="G520" s="229" t="s">
        <v>6094</v>
      </c>
      <c r="H520" s="232" t="s">
        <v>5320</v>
      </c>
      <c r="I520" s="246" t="s">
        <v>5320</v>
      </c>
    </row>
    <row r="521" spans="1:9" ht="24" x14ac:dyDescent="0.25">
      <c r="A521" s="262" t="s">
        <v>6093</v>
      </c>
      <c r="B521" s="230" t="s">
        <v>3866</v>
      </c>
      <c r="C521" s="229" t="s">
        <v>5006</v>
      </c>
      <c r="D521" s="229" t="s">
        <v>3867</v>
      </c>
      <c r="E521" s="229" t="s">
        <v>6446</v>
      </c>
      <c r="F521" s="232" t="s">
        <v>5320</v>
      </c>
      <c r="G521" s="229" t="s">
        <v>6095</v>
      </c>
      <c r="H521" s="232" t="s">
        <v>5320</v>
      </c>
      <c r="I521" s="246" t="s">
        <v>5320</v>
      </c>
    </row>
    <row r="522" spans="1:9" ht="24" x14ac:dyDescent="0.25">
      <c r="A522" s="262" t="s">
        <v>6913</v>
      </c>
      <c r="B522" s="230" t="s">
        <v>4093</v>
      </c>
      <c r="C522" s="229" t="s">
        <v>5006</v>
      </c>
      <c r="D522" s="229" t="s">
        <v>4094</v>
      </c>
      <c r="E522" s="229" t="s">
        <v>6446</v>
      </c>
      <c r="F522" s="232" t="s">
        <v>6447</v>
      </c>
      <c r="G522" s="229" t="s">
        <v>6097</v>
      </c>
      <c r="H522" s="232" t="s">
        <v>6448</v>
      </c>
      <c r="I522" s="246" t="s">
        <v>6914</v>
      </c>
    </row>
    <row r="523" spans="1:9" ht="24" x14ac:dyDescent="0.25">
      <c r="A523" s="262" t="s">
        <v>6913</v>
      </c>
      <c r="B523" s="230" t="s">
        <v>4093</v>
      </c>
      <c r="C523" s="229" t="s">
        <v>5006</v>
      </c>
      <c r="D523" s="229" t="s">
        <v>4094</v>
      </c>
      <c r="E523" s="229" t="s">
        <v>6446</v>
      </c>
      <c r="F523" s="232" t="s">
        <v>6447</v>
      </c>
      <c r="G523" s="229" t="s">
        <v>6098</v>
      </c>
      <c r="H523" s="232" t="s">
        <v>6448</v>
      </c>
      <c r="I523" s="246" t="s">
        <v>6914</v>
      </c>
    </row>
    <row r="524" spans="1:9" x14ac:dyDescent="0.25">
      <c r="A524" s="262" t="s">
        <v>6572</v>
      </c>
      <c r="B524" s="230" t="s">
        <v>7081</v>
      </c>
      <c r="C524" s="229" t="s">
        <v>5006</v>
      </c>
      <c r="D524" s="229" t="s">
        <v>5283</v>
      </c>
      <c r="E524" s="229" t="s">
        <v>6572</v>
      </c>
      <c r="F524" s="232" t="s">
        <v>5320</v>
      </c>
      <c r="G524" s="229" t="s">
        <v>6100</v>
      </c>
      <c r="H524" s="232" t="s">
        <v>6448</v>
      </c>
      <c r="I524" s="246" t="s">
        <v>6508</v>
      </c>
    </row>
    <row r="525" spans="1:9" x14ac:dyDescent="0.25">
      <c r="A525" s="262" t="s">
        <v>228</v>
      </c>
      <c r="B525" s="230" t="s">
        <v>2988</v>
      </c>
      <c r="C525" s="229" t="s">
        <v>5006</v>
      </c>
      <c r="D525" s="229" t="s">
        <v>2989</v>
      </c>
      <c r="E525" s="229" t="s">
        <v>6451</v>
      </c>
      <c r="F525" s="232" t="s">
        <v>6447</v>
      </c>
      <c r="G525" s="229" t="s">
        <v>6915</v>
      </c>
      <c r="H525" s="232"/>
      <c r="I525" s="246"/>
    </row>
    <row r="526" spans="1:9" x14ac:dyDescent="0.25">
      <c r="A526" s="262" t="s">
        <v>6102</v>
      </c>
      <c r="B526" s="230" t="s">
        <v>2875</v>
      </c>
      <c r="C526" s="229" t="s">
        <v>2876</v>
      </c>
      <c r="D526" s="229" t="s">
        <v>2877</v>
      </c>
      <c r="E526" s="229" t="s">
        <v>6446</v>
      </c>
      <c r="F526" s="232" t="s">
        <v>6447</v>
      </c>
      <c r="G526" s="229" t="s">
        <v>6353</v>
      </c>
      <c r="H526" s="232" t="s">
        <v>6448</v>
      </c>
      <c r="I526" s="246" t="s">
        <v>6382</v>
      </c>
    </row>
    <row r="527" spans="1:9" x14ac:dyDescent="0.25">
      <c r="A527" s="262" t="s">
        <v>6102</v>
      </c>
      <c r="B527" s="230" t="s">
        <v>2875</v>
      </c>
      <c r="C527" s="229" t="s">
        <v>2876</v>
      </c>
      <c r="D527" s="229" t="s">
        <v>2877</v>
      </c>
      <c r="E527" s="229" t="s">
        <v>6446</v>
      </c>
      <c r="F527" s="232" t="s">
        <v>6447</v>
      </c>
      <c r="G527" s="229" t="s">
        <v>6103</v>
      </c>
      <c r="H527" s="232" t="s">
        <v>6448</v>
      </c>
      <c r="I527" s="246" t="s">
        <v>6916</v>
      </c>
    </row>
    <row r="528" spans="1:9" ht="24" x14ac:dyDescent="0.25">
      <c r="A528" s="262" t="s">
        <v>5367</v>
      </c>
      <c r="B528" s="230" t="s">
        <v>2878</v>
      </c>
      <c r="C528" s="229" t="s">
        <v>2876</v>
      </c>
      <c r="D528" s="229" t="s">
        <v>2879</v>
      </c>
      <c r="E528" s="229" t="s">
        <v>6446</v>
      </c>
      <c r="F528" s="232" t="s">
        <v>5320</v>
      </c>
      <c r="G528" s="229" t="s">
        <v>6104</v>
      </c>
      <c r="H528" s="232" t="s">
        <v>6543</v>
      </c>
      <c r="I528" s="246" t="s">
        <v>6917</v>
      </c>
    </row>
    <row r="529" spans="1:9" x14ac:dyDescent="0.25">
      <c r="A529" s="262" t="s">
        <v>6105</v>
      </c>
      <c r="B529" s="230" t="s">
        <v>3255</v>
      </c>
      <c r="C529" s="229" t="s">
        <v>2876</v>
      </c>
      <c r="D529" s="229" t="s">
        <v>3256</v>
      </c>
      <c r="E529" s="229" t="s">
        <v>6446</v>
      </c>
      <c r="F529" s="232" t="s">
        <v>6447</v>
      </c>
      <c r="G529" s="229" t="s">
        <v>6106</v>
      </c>
      <c r="H529" s="232" t="s">
        <v>5320</v>
      </c>
      <c r="I529" s="246" t="s">
        <v>5320</v>
      </c>
    </row>
    <row r="530" spans="1:9" ht="84" x14ac:dyDescent="0.25">
      <c r="A530" s="262" t="s">
        <v>5370</v>
      </c>
      <c r="B530" s="230" t="s">
        <v>3649</v>
      </c>
      <c r="C530" s="229" t="s">
        <v>2876</v>
      </c>
      <c r="D530" s="229" t="s">
        <v>3650</v>
      </c>
      <c r="E530" s="229" t="s">
        <v>6446</v>
      </c>
      <c r="F530" s="232" t="s">
        <v>5320</v>
      </c>
      <c r="G530" s="229" t="s">
        <v>6108</v>
      </c>
      <c r="H530" s="232" t="s">
        <v>6448</v>
      </c>
      <c r="I530" s="246" t="s">
        <v>6918</v>
      </c>
    </row>
    <row r="531" spans="1:9" ht="24" x14ac:dyDescent="0.25">
      <c r="A531" s="262" t="s">
        <v>1420</v>
      </c>
      <c r="B531" s="230" t="s">
        <v>4291</v>
      </c>
      <c r="C531" s="229" t="s">
        <v>2876</v>
      </c>
      <c r="D531" s="229" t="s">
        <v>4292</v>
      </c>
      <c r="E531" s="229" t="s">
        <v>6451</v>
      </c>
      <c r="F531" s="232" t="s">
        <v>6447</v>
      </c>
      <c r="G531" s="229" t="s">
        <v>6109</v>
      </c>
      <c r="H531" s="232" t="s">
        <v>6448</v>
      </c>
      <c r="I531" s="246" t="s">
        <v>6919</v>
      </c>
    </row>
    <row r="532" spans="1:9" x14ac:dyDescent="0.25">
      <c r="A532" s="262" t="s">
        <v>142</v>
      </c>
      <c r="B532" s="230" t="s">
        <v>4291</v>
      </c>
      <c r="C532" s="229" t="s">
        <v>2876</v>
      </c>
      <c r="D532" s="229" t="s">
        <v>4292</v>
      </c>
      <c r="E532" s="229" t="s">
        <v>6446</v>
      </c>
      <c r="F532" s="232" t="s">
        <v>6447</v>
      </c>
      <c r="G532" s="229" t="s">
        <v>6920</v>
      </c>
      <c r="H532" s="232" t="s">
        <v>6448</v>
      </c>
      <c r="I532" s="246" t="s">
        <v>6921</v>
      </c>
    </row>
    <row r="533" spans="1:9" ht="36" x14ac:dyDescent="0.25">
      <c r="A533" s="262" t="s">
        <v>1247</v>
      </c>
      <c r="B533" s="230" t="s">
        <v>4291</v>
      </c>
      <c r="C533" s="229" t="s">
        <v>2876</v>
      </c>
      <c r="D533" s="229" t="s">
        <v>4292</v>
      </c>
      <c r="E533" s="229" t="s">
        <v>6446</v>
      </c>
      <c r="F533" s="232" t="s">
        <v>5320</v>
      </c>
      <c r="G533" s="229" t="s">
        <v>6111</v>
      </c>
      <c r="H533" s="232" t="s">
        <v>6448</v>
      </c>
      <c r="I533" s="246" t="s">
        <v>6922</v>
      </c>
    </row>
    <row r="534" spans="1:9" x14ac:dyDescent="0.25">
      <c r="A534" s="262" t="s">
        <v>620</v>
      </c>
      <c r="B534" s="230" t="s">
        <v>3305</v>
      </c>
      <c r="C534" s="229" t="s">
        <v>2876</v>
      </c>
      <c r="D534" s="229" t="s">
        <v>3306</v>
      </c>
      <c r="E534" s="229" t="s">
        <v>6446</v>
      </c>
      <c r="F534" s="232" t="s">
        <v>5320</v>
      </c>
      <c r="G534" s="229" t="s">
        <v>6112</v>
      </c>
      <c r="H534" s="232" t="s">
        <v>6448</v>
      </c>
      <c r="I534" s="246" t="s">
        <v>6923</v>
      </c>
    </row>
    <row r="535" spans="1:9" ht="24" x14ac:dyDescent="0.25">
      <c r="A535" s="262" t="s">
        <v>6113</v>
      </c>
      <c r="B535" s="232" t="s">
        <v>3496</v>
      </c>
      <c r="C535" s="229" t="s">
        <v>2876</v>
      </c>
      <c r="D535" s="229" t="s">
        <v>3497</v>
      </c>
      <c r="E535" s="229" t="s">
        <v>6446</v>
      </c>
      <c r="F535" s="232" t="s">
        <v>5320</v>
      </c>
      <c r="G535" s="229" t="s">
        <v>6114</v>
      </c>
      <c r="H535" s="232" t="s">
        <v>5320</v>
      </c>
      <c r="I535" s="246" t="s">
        <v>5320</v>
      </c>
    </row>
    <row r="536" spans="1:9" ht="72" x14ac:dyDescent="0.25">
      <c r="A536" s="262" t="s">
        <v>644</v>
      </c>
      <c r="B536" s="230" t="s">
        <v>3326</v>
      </c>
      <c r="C536" s="229" t="s">
        <v>2876</v>
      </c>
      <c r="D536" s="229" t="s">
        <v>3052</v>
      </c>
      <c r="E536" s="229" t="s">
        <v>6446</v>
      </c>
      <c r="F536" s="232" t="s">
        <v>5320</v>
      </c>
      <c r="G536" s="229" t="s">
        <v>6115</v>
      </c>
      <c r="H536" s="232" t="s">
        <v>6448</v>
      </c>
      <c r="I536" s="246" t="s">
        <v>6924</v>
      </c>
    </row>
    <row r="537" spans="1:9" ht="24" x14ac:dyDescent="0.25">
      <c r="A537" s="262" t="s">
        <v>614</v>
      </c>
      <c r="B537" s="230" t="s">
        <v>3297</v>
      </c>
      <c r="C537" s="229" t="s">
        <v>2876</v>
      </c>
      <c r="D537" s="229" t="s">
        <v>3298</v>
      </c>
      <c r="E537" s="229" t="s">
        <v>6446</v>
      </c>
      <c r="F537" s="232" t="s">
        <v>6447</v>
      </c>
      <c r="G537" s="229" t="s">
        <v>6116</v>
      </c>
      <c r="H537" s="232" t="s">
        <v>6448</v>
      </c>
      <c r="I537" s="252" t="s">
        <v>6925</v>
      </c>
    </row>
    <row r="538" spans="1:9" x14ac:dyDescent="0.25">
      <c r="A538" s="262" t="s">
        <v>967</v>
      </c>
      <c r="B538" s="230" t="s">
        <v>3511</v>
      </c>
      <c r="C538" s="229" t="s">
        <v>2876</v>
      </c>
      <c r="D538" s="229" t="s">
        <v>3512</v>
      </c>
      <c r="E538" s="229" t="s">
        <v>6446</v>
      </c>
      <c r="F538" s="232" t="s">
        <v>6447</v>
      </c>
      <c r="G538" s="240" t="s">
        <v>6542</v>
      </c>
      <c r="H538" s="241" t="s">
        <v>5320</v>
      </c>
      <c r="I538" s="247" t="s">
        <v>6542</v>
      </c>
    </row>
    <row r="539" spans="1:9" ht="96" x14ac:dyDescent="0.25">
      <c r="A539" s="262" t="s">
        <v>6926</v>
      </c>
      <c r="B539" s="230" t="s">
        <v>3656</v>
      </c>
      <c r="C539" s="229" t="s">
        <v>2876</v>
      </c>
      <c r="D539" s="229" t="s">
        <v>3657</v>
      </c>
      <c r="E539" s="229" t="s">
        <v>6446</v>
      </c>
      <c r="F539" s="232" t="s">
        <v>5320</v>
      </c>
      <c r="G539" s="229" t="s">
        <v>6118</v>
      </c>
      <c r="H539" s="232" t="s">
        <v>6448</v>
      </c>
      <c r="I539" s="246" t="s">
        <v>6927</v>
      </c>
    </row>
    <row r="540" spans="1:9" ht="96" x14ac:dyDescent="0.25">
      <c r="A540" s="262" t="s">
        <v>6926</v>
      </c>
      <c r="B540" s="230" t="s">
        <v>3656</v>
      </c>
      <c r="C540" s="229" t="s">
        <v>2876</v>
      </c>
      <c r="D540" s="229" t="s">
        <v>3657</v>
      </c>
      <c r="E540" s="229" t="s">
        <v>6446</v>
      </c>
      <c r="F540" s="232" t="s">
        <v>5320</v>
      </c>
      <c r="G540" s="229" t="s">
        <v>6118</v>
      </c>
      <c r="H540" s="232" t="s">
        <v>6448</v>
      </c>
      <c r="I540" s="246" t="s">
        <v>6927</v>
      </c>
    </row>
    <row r="541" spans="1:9" ht="24" x14ac:dyDescent="0.25">
      <c r="A541" s="262" t="s">
        <v>6926</v>
      </c>
      <c r="B541" s="230" t="s">
        <v>3656</v>
      </c>
      <c r="C541" s="229" t="s">
        <v>2876</v>
      </c>
      <c r="D541" s="229" t="s">
        <v>3657</v>
      </c>
      <c r="E541" s="229" t="s">
        <v>6446</v>
      </c>
      <c r="F541" s="232" t="s">
        <v>5320</v>
      </c>
      <c r="G541" s="229" t="s">
        <v>6118</v>
      </c>
      <c r="H541" s="232" t="s">
        <v>6543</v>
      </c>
      <c r="I541" s="246" t="s">
        <v>6928</v>
      </c>
    </row>
    <row r="542" spans="1:9" ht="24" x14ac:dyDescent="0.25">
      <c r="A542" s="262" t="s">
        <v>6926</v>
      </c>
      <c r="B542" s="230" t="s">
        <v>3656</v>
      </c>
      <c r="C542" s="229" t="s">
        <v>2876</v>
      </c>
      <c r="D542" s="229" t="s">
        <v>3657</v>
      </c>
      <c r="E542" s="229" t="s">
        <v>6446</v>
      </c>
      <c r="F542" s="232" t="s">
        <v>5320</v>
      </c>
      <c r="G542" s="229" t="s">
        <v>6118</v>
      </c>
      <c r="H542" s="232" t="s">
        <v>6543</v>
      </c>
      <c r="I542" s="246" t="s">
        <v>6928</v>
      </c>
    </row>
    <row r="543" spans="1:9" ht="24" x14ac:dyDescent="0.25">
      <c r="A543" s="262" t="s">
        <v>6926</v>
      </c>
      <c r="B543" s="230" t="s">
        <v>3656</v>
      </c>
      <c r="C543" s="229" t="s">
        <v>2876</v>
      </c>
      <c r="D543" s="229" t="s">
        <v>3657</v>
      </c>
      <c r="E543" s="229" t="s">
        <v>6446</v>
      </c>
      <c r="F543" s="232" t="s">
        <v>5320</v>
      </c>
      <c r="G543" s="229" t="s">
        <v>6118</v>
      </c>
      <c r="H543" s="232" t="s">
        <v>6543</v>
      </c>
      <c r="I543" s="246" t="s">
        <v>6928</v>
      </c>
    </row>
    <row r="544" spans="1:9" ht="24" x14ac:dyDescent="0.25">
      <c r="A544" s="262" t="s">
        <v>6929</v>
      </c>
      <c r="B544" s="230" t="s">
        <v>2880</v>
      </c>
      <c r="C544" s="229" t="s">
        <v>2876</v>
      </c>
      <c r="D544" s="229" t="s">
        <v>2881</v>
      </c>
      <c r="E544" s="229" t="s">
        <v>6451</v>
      </c>
      <c r="F544" s="232" t="s">
        <v>6447</v>
      </c>
      <c r="G544" s="229" t="s">
        <v>6930</v>
      </c>
      <c r="H544" s="232" t="s">
        <v>6448</v>
      </c>
      <c r="I544" s="246" t="s">
        <v>6931</v>
      </c>
    </row>
    <row r="545" spans="1:9" x14ac:dyDescent="0.25">
      <c r="A545" s="262" t="s">
        <v>6121</v>
      </c>
      <c r="B545" s="230" t="s">
        <v>4912</v>
      </c>
      <c r="C545" s="229" t="s">
        <v>3237</v>
      </c>
      <c r="D545" s="229" t="s">
        <v>5288</v>
      </c>
      <c r="E545" s="229" t="s">
        <v>6451</v>
      </c>
      <c r="F545" s="232" t="s">
        <v>5320</v>
      </c>
      <c r="G545" s="229" t="s">
        <v>6122</v>
      </c>
      <c r="H545" s="232" t="s">
        <v>5320</v>
      </c>
      <c r="I545" s="246" t="s">
        <v>5320</v>
      </c>
    </row>
    <row r="546" spans="1:9" x14ac:dyDescent="0.25">
      <c r="A546" s="262" t="s">
        <v>235</v>
      </c>
      <c r="B546" s="230" t="s">
        <v>4324</v>
      </c>
      <c r="C546" s="229" t="s">
        <v>3237</v>
      </c>
      <c r="D546" s="229" t="s">
        <v>4325</v>
      </c>
      <c r="E546" s="229" t="s">
        <v>6451</v>
      </c>
      <c r="F546" s="232" t="s">
        <v>6447</v>
      </c>
      <c r="G546" s="229" t="s">
        <v>6123</v>
      </c>
      <c r="H546" s="232" t="s">
        <v>6448</v>
      </c>
      <c r="I546" s="246" t="s">
        <v>6508</v>
      </c>
    </row>
    <row r="547" spans="1:9" x14ac:dyDescent="0.25">
      <c r="A547" s="262" t="s">
        <v>235</v>
      </c>
      <c r="B547" s="230" t="s">
        <v>4324</v>
      </c>
      <c r="C547" s="229" t="s">
        <v>3237</v>
      </c>
      <c r="D547" s="229" t="s">
        <v>4325</v>
      </c>
      <c r="E547" s="229" t="s">
        <v>6451</v>
      </c>
      <c r="F547" s="232" t="s">
        <v>6447</v>
      </c>
      <c r="G547" s="229" t="s">
        <v>6123</v>
      </c>
      <c r="H547" s="232" t="s">
        <v>6448</v>
      </c>
      <c r="I547" s="246" t="s">
        <v>6382</v>
      </c>
    </row>
    <row r="548" spans="1:9" x14ac:dyDescent="0.25">
      <c r="A548" s="262" t="s">
        <v>6124</v>
      </c>
      <c r="B548" s="230" t="s">
        <v>4191</v>
      </c>
      <c r="C548" s="229" t="s">
        <v>3237</v>
      </c>
      <c r="D548" s="229" t="s">
        <v>4192</v>
      </c>
      <c r="E548" s="229" t="s">
        <v>6446</v>
      </c>
      <c r="F548" s="232" t="s">
        <v>5320</v>
      </c>
      <c r="G548" s="229" t="s">
        <v>6125</v>
      </c>
      <c r="H548" s="232" t="s">
        <v>6453</v>
      </c>
      <c r="I548" s="246" t="s">
        <v>6932</v>
      </c>
    </row>
    <row r="549" spans="1:9" x14ac:dyDescent="0.25">
      <c r="A549" s="262" t="s">
        <v>6126</v>
      </c>
      <c r="B549" s="230" t="s">
        <v>4183</v>
      </c>
      <c r="C549" s="229" t="s">
        <v>3237</v>
      </c>
      <c r="D549" s="229" t="s">
        <v>4184</v>
      </c>
      <c r="E549" s="229" t="s">
        <v>6446</v>
      </c>
      <c r="F549" s="232" t="s">
        <v>5320</v>
      </c>
      <c r="G549" s="229" t="s">
        <v>6933</v>
      </c>
      <c r="H549" s="232" t="s">
        <v>5320</v>
      </c>
      <c r="I549" s="246" t="s">
        <v>5320</v>
      </c>
    </row>
    <row r="550" spans="1:9" ht="24" x14ac:dyDescent="0.25">
      <c r="A550" s="262" t="s">
        <v>6132</v>
      </c>
      <c r="B550" s="232" t="s">
        <v>4882</v>
      </c>
      <c r="C550" s="229" t="s">
        <v>3237</v>
      </c>
      <c r="D550" s="229" t="s">
        <v>4166</v>
      </c>
      <c r="E550" s="229" t="s">
        <v>6446</v>
      </c>
      <c r="F550" s="232" t="s">
        <v>5320</v>
      </c>
      <c r="G550" s="229" t="s">
        <v>6133</v>
      </c>
      <c r="H550" s="232" t="s">
        <v>6448</v>
      </c>
      <c r="I550" s="246" t="s">
        <v>6934</v>
      </c>
    </row>
    <row r="551" spans="1:9" x14ac:dyDescent="0.25">
      <c r="A551" s="262" t="s">
        <v>5373</v>
      </c>
      <c r="B551" s="230" t="s">
        <v>4598</v>
      </c>
      <c r="C551" s="229" t="s">
        <v>3237</v>
      </c>
      <c r="D551" s="229" t="s">
        <v>3514</v>
      </c>
      <c r="E551" s="229" t="s">
        <v>6451</v>
      </c>
      <c r="F551" s="232" t="s">
        <v>6447</v>
      </c>
      <c r="G551" s="229" t="s">
        <v>6134</v>
      </c>
      <c r="H551" s="232" t="s">
        <v>6543</v>
      </c>
      <c r="I551" s="246"/>
    </row>
    <row r="552" spans="1:9" x14ac:dyDescent="0.25">
      <c r="A552" s="262" t="s">
        <v>6135</v>
      </c>
      <c r="B552" s="232" t="s">
        <v>4561</v>
      </c>
      <c r="C552" s="229" t="s">
        <v>3237</v>
      </c>
      <c r="D552" s="229" t="s">
        <v>3298</v>
      </c>
      <c r="E552" s="229" t="s">
        <v>6446</v>
      </c>
      <c r="F552" s="232" t="s">
        <v>5320</v>
      </c>
      <c r="G552" s="229" t="s">
        <v>6116</v>
      </c>
      <c r="H552" s="232" t="s">
        <v>6453</v>
      </c>
      <c r="I552" s="246" t="s">
        <v>6935</v>
      </c>
    </row>
    <row r="553" spans="1:9" ht="72" x14ac:dyDescent="0.25">
      <c r="A553" s="262" t="s">
        <v>6936</v>
      </c>
      <c r="B553" s="230" t="s">
        <v>4630</v>
      </c>
      <c r="C553" s="229" t="s">
        <v>3237</v>
      </c>
      <c r="D553" s="229" t="s">
        <v>4631</v>
      </c>
      <c r="E553" s="229" t="s">
        <v>6446</v>
      </c>
      <c r="F553" s="232" t="s">
        <v>5320</v>
      </c>
      <c r="G553" s="229" t="s">
        <v>6137</v>
      </c>
      <c r="H553" s="232" t="s">
        <v>6448</v>
      </c>
      <c r="I553" s="246" t="s">
        <v>6937</v>
      </c>
    </row>
    <row r="554" spans="1:9" ht="36" x14ac:dyDescent="0.25">
      <c r="A554" s="262" t="s">
        <v>1748</v>
      </c>
      <c r="B554" s="230" t="s">
        <v>4546</v>
      </c>
      <c r="C554" s="229" t="s">
        <v>3237</v>
      </c>
      <c r="D554" s="229" t="s">
        <v>4547</v>
      </c>
      <c r="E554" s="229" t="s">
        <v>6451</v>
      </c>
      <c r="F554" s="232" t="s">
        <v>6447</v>
      </c>
      <c r="G554" s="229" t="s">
        <v>6138</v>
      </c>
      <c r="H554" s="232" t="s">
        <v>6567</v>
      </c>
      <c r="I554" s="246" t="s">
        <v>6938</v>
      </c>
    </row>
    <row r="555" spans="1:9" ht="36" x14ac:dyDescent="0.25">
      <c r="A555" s="262" t="s">
        <v>6139</v>
      </c>
      <c r="B555" s="230" t="s">
        <v>2998</v>
      </c>
      <c r="C555" s="229" t="s">
        <v>2999</v>
      </c>
      <c r="D555" s="229" t="s">
        <v>3000</v>
      </c>
      <c r="E555" s="229" t="s">
        <v>6451</v>
      </c>
      <c r="F555" s="232" t="s">
        <v>6447</v>
      </c>
      <c r="G555" s="229" t="s">
        <v>6140</v>
      </c>
      <c r="H555" s="232" t="s">
        <v>6448</v>
      </c>
      <c r="I555" s="246" t="s">
        <v>6939</v>
      </c>
    </row>
    <row r="556" spans="1:9" x14ac:dyDescent="0.25">
      <c r="A556" s="262" t="s">
        <v>6139</v>
      </c>
      <c r="B556" s="230" t="s">
        <v>2998</v>
      </c>
      <c r="C556" s="229" t="s">
        <v>2999</v>
      </c>
      <c r="D556" s="229" t="s">
        <v>3000</v>
      </c>
      <c r="E556" s="229" t="s">
        <v>6451</v>
      </c>
      <c r="F556" s="232" t="s">
        <v>6447</v>
      </c>
      <c r="G556" s="229" t="s">
        <v>6142</v>
      </c>
      <c r="H556" s="232" t="s">
        <v>6448</v>
      </c>
      <c r="I556" s="246" t="s">
        <v>6940</v>
      </c>
    </row>
    <row r="557" spans="1:9" ht="24" x14ac:dyDescent="0.25">
      <c r="A557" s="262" t="s">
        <v>6139</v>
      </c>
      <c r="B557" s="230" t="s">
        <v>2998</v>
      </c>
      <c r="C557" s="229" t="s">
        <v>2999</v>
      </c>
      <c r="D557" s="229" t="s">
        <v>3000</v>
      </c>
      <c r="E557" s="229" t="s">
        <v>6451</v>
      </c>
      <c r="F557" s="232" t="s">
        <v>6447</v>
      </c>
      <c r="G557" s="229" t="s">
        <v>6141</v>
      </c>
      <c r="H557" s="232" t="s">
        <v>6448</v>
      </c>
      <c r="I557" s="246" t="s">
        <v>6941</v>
      </c>
    </row>
    <row r="558" spans="1:9" x14ac:dyDescent="0.25">
      <c r="A558" s="262" t="s">
        <v>6143</v>
      </c>
      <c r="B558" s="230" t="s">
        <v>4748</v>
      </c>
      <c r="C558" s="229" t="s">
        <v>2999</v>
      </c>
      <c r="D558" s="229" t="s">
        <v>3158</v>
      </c>
      <c r="E558" s="229" t="s">
        <v>6451</v>
      </c>
      <c r="F558" s="232" t="s">
        <v>6447</v>
      </c>
      <c r="G558" s="229" t="s">
        <v>6144</v>
      </c>
      <c r="H558" s="232" t="s">
        <v>6448</v>
      </c>
      <c r="I558" s="246" t="s">
        <v>6942</v>
      </c>
    </row>
    <row r="559" spans="1:9" x14ac:dyDescent="0.25">
      <c r="A559" s="262" t="s">
        <v>6143</v>
      </c>
      <c r="B559" s="230" t="s">
        <v>4749</v>
      </c>
      <c r="C559" s="229" t="s">
        <v>2999</v>
      </c>
      <c r="D559" s="229" t="s">
        <v>4750</v>
      </c>
      <c r="E559" s="229" t="s">
        <v>6451</v>
      </c>
      <c r="F559" s="232" t="s">
        <v>6447</v>
      </c>
      <c r="G559" s="229" t="s">
        <v>6145</v>
      </c>
      <c r="H559" s="232" t="s">
        <v>6448</v>
      </c>
      <c r="I559" s="246" t="s">
        <v>6942</v>
      </c>
    </row>
    <row r="560" spans="1:9" x14ac:dyDescent="0.25">
      <c r="A560" s="262" t="s">
        <v>6143</v>
      </c>
      <c r="B560" s="230" t="s">
        <v>4470</v>
      </c>
      <c r="C560" s="229" t="s">
        <v>2999</v>
      </c>
      <c r="D560" s="229" t="s">
        <v>4471</v>
      </c>
      <c r="E560" s="229" t="s">
        <v>6451</v>
      </c>
      <c r="F560" s="232" t="s">
        <v>6447</v>
      </c>
      <c r="G560" s="229" t="s">
        <v>6146</v>
      </c>
      <c r="H560" s="232" t="s">
        <v>6448</v>
      </c>
      <c r="I560" s="246" t="s">
        <v>6943</v>
      </c>
    </row>
    <row r="561" spans="1:9" ht="24" x14ac:dyDescent="0.25">
      <c r="A561" s="263" t="s">
        <v>6147</v>
      </c>
      <c r="B561" s="233" t="s">
        <v>2892</v>
      </c>
      <c r="C561" s="234" t="s">
        <v>2867</v>
      </c>
      <c r="D561" s="234" t="s">
        <v>2893</v>
      </c>
      <c r="E561" s="229" t="s">
        <v>6451</v>
      </c>
      <c r="F561" s="245" t="s">
        <v>6447</v>
      </c>
      <c r="G561" s="234" t="s">
        <v>6148</v>
      </c>
      <c r="H561" s="245" t="s">
        <v>6448</v>
      </c>
      <c r="I561" s="250" t="s">
        <v>6944</v>
      </c>
    </row>
    <row r="562" spans="1:9" ht="24" x14ac:dyDescent="0.25">
      <c r="A562" s="262" t="s">
        <v>772</v>
      </c>
      <c r="B562" s="230" t="s">
        <v>3399</v>
      </c>
      <c r="C562" s="229" t="s">
        <v>2897</v>
      </c>
      <c r="D562" s="229" t="s">
        <v>3400</v>
      </c>
      <c r="E562" s="229" t="s">
        <v>6446</v>
      </c>
      <c r="F562" s="232" t="s">
        <v>5320</v>
      </c>
      <c r="G562" s="229" t="s">
        <v>6149</v>
      </c>
      <c r="H562" s="232" t="s">
        <v>5320</v>
      </c>
      <c r="I562" s="246" t="s">
        <v>6750</v>
      </c>
    </row>
    <row r="563" spans="1:9" ht="24" x14ac:dyDescent="0.25">
      <c r="A563" s="262" t="s">
        <v>6154</v>
      </c>
      <c r="B563" s="230" t="s">
        <v>3999</v>
      </c>
      <c r="C563" s="229" t="s">
        <v>2897</v>
      </c>
      <c r="D563" s="229" t="s">
        <v>4000</v>
      </c>
      <c r="E563" s="229" t="s">
        <v>6446</v>
      </c>
      <c r="F563" s="232" t="s">
        <v>6447</v>
      </c>
      <c r="G563" s="229" t="s">
        <v>6155</v>
      </c>
      <c r="H563" s="232" t="s">
        <v>6448</v>
      </c>
      <c r="I563" s="246" t="s">
        <v>6945</v>
      </c>
    </row>
    <row r="564" spans="1:9" x14ac:dyDescent="0.25">
      <c r="A564" s="262" t="s">
        <v>1067</v>
      </c>
      <c r="B564" s="230" t="s">
        <v>4424</v>
      </c>
      <c r="C564" s="229" t="s">
        <v>2897</v>
      </c>
      <c r="D564" s="229" t="s">
        <v>4425</v>
      </c>
      <c r="E564" s="229" t="s">
        <v>6451</v>
      </c>
      <c r="F564" s="232" t="s">
        <v>6447</v>
      </c>
      <c r="G564" s="229" t="s">
        <v>6157</v>
      </c>
      <c r="H564" s="232" t="s">
        <v>6448</v>
      </c>
      <c r="I564" s="246" t="s">
        <v>6946</v>
      </c>
    </row>
    <row r="565" spans="1:9" x14ac:dyDescent="0.25">
      <c r="A565" s="262" t="s">
        <v>1067</v>
      </c>
      <c r="B565" s="230" t="s">
        <v>4424</v>
      </c>
      <c r="C565" s="229" t="s">
        <v>2897</v>
      </c>
      <c r="D565" s="229" t="s">
        <v>4425</v>
      </c>
      <c r="E565" s="229" t="s">
        <v>6451</v>
      </c>
      <c r="F565" s="232" t="s">
        <v>6447</v>
      </c>
      <c r="G565" s="229" t="s">
        <v>6156</v>
      </c>
      <c r="H565" s="232" t="s">
        <v>6448</v>
      </c>
      <c r="I565" s="246" t="s">
        <v>6947</v>
      </c>
    </row>
    <row r="566" spans="1:9" ht="24" x14ac:dyDescent="0.25">
      <c r="A566" s="262" t="s">
        <v>155</v>
      </c>
      <c r="B566" s="230" t="s">
        <v>2896</v>
      </c>
      <c r="C566" s="229" t="s">
        <v>2897</v>
      </c>
      <c r="D566" s="229" t="s">
        <v>2898</v>
      </c>
      <c r="E566" s="229" t="s">
        <v>6446</v>
      </c>
      <c r="F566" s="232" t="s">
        <v>6447</v>
      </c>
      <c r="G566" s="229" t="s">
        <v>6158</v>
      </c>
      <c r="H566" s="232" t="s">
        <v>6448</v>
      </c>
      <c r="I566" s="246" t="s">
        <v>6948</v>
      </c>
    </row>
    <row r="567" spans="1:9" ht="24" x14ac:dyDescent="0.25">
      <c r="A567" s="262" t="s">
        <v>1322</v>
      </c>
      <c r="B567" s="230" t="s">
        <v>4293</v>
      </c>
      <c r="C567" s="229" t="s">
        <v>2897</v>
      </c>
      <c r="D567" s="229" t="s">
        <v>4294</v>
      </c>
      <c r="E567" s="229" t="s">
        <v>6451</v>
      </c>
      <c r="F567" s="241" t="s">
        <v>6447</v>
      </c>
      <c r="G567" s="229" t="s">
        <v>6328</v>
      </c>
      <c r="H567" s="232" t="s">
        <v>6448</v>
      </c>
      <c r="I567" s="246" t="s">
        <v>6949</v>
      </c>
    </row>
    <row r="568" spans="1:9" ht="24" x14ac:dyDescent="0.25">
      <c r="A568" s="262" t="s">
        <v>444</v>
      </c>
      <c r="B568" s="232" t="s">
        <v>3186</v>
      </c>
      <c r="C568" s="229" t="s">
        <v>2897</v>
      </c>
      <c r="D568" s="229" t="s">
        <v>3187</v>
      </c>
      <c r="E568" s="229" t="s">
        <v>6446</v>
      </c>
      <c r="F568" s="232" t="s">
        <v>5320</v>
      </c>
      <c r="G568" s="229" t="s">
        <v>6159</v>
      </c>
      <c r="H568" s="232" t="s">
        <v>6567</v>
      </c>
      <c r="I568" s="246" t="s">
        <v>6950</v>
      </c>
    </row>
    <row r="569" spans="1:9" ht="24" x14ac:dyDescent="0.25">
      <c r="A569" s="262" t="s">
        <v>6160</v>
      </c>
      <c r="B569" s="230" t="s">
        <v>3363</v>
      </c>
      <c r="C569" s="229" t="s">
        <v>2897</v>
      </c>
      <c r="D569" s="229" t="s">
        <v>3364</v>
      </c>
      <c r="E569" s="229" t="s">
        <v>6446</v>
      </c>
      <c r="F569" s="232" t="s">
        <v>6447</v>
      </c>
      <c r="G569" s="229" t="s">
        <v>6161</v>
      </c>
      <c r="H569" s="232" t="s">
        <v>6448</v>
      </c>
      <c r="I569" s="246" t="s">
        <v>6353</v>
      </c>
    </row>
    <row r="570" spans="1:9" ht="24" x14ac:dyDescent="0.25">
      <c r="A570" s="262" t="s">
        <v>6951</v>
      </c>
      <c r="B570" s="230" t="s">
        <v>3181</v>
      </c>
      <c r="C570" s="229" t="s">
        <v>2897</v>
      </c>
      <c r="D570" s="229" t="s">
        <v>3182</v>
      </c>
      <c r="E570" s="229" t="s">
        <v>6446</v>
      </c>
      <c r="F570" s="232" t="s">
        <v>6447</v>
      </c>
      <c r="G570" s="229" t="s">
        <v>6952</v>
      </c>
      <c r="H570" s="232" t="s">
        <v>6453</v>
      </c>
      <c r="I570" s="246" t="s">
        <v>6953</v>
      </c>
    </row>
    <row r="571" spans="1:9" x14ac:dyDescent="0.25">
      <c r="A571" s="262" t="s">
        <v>6163</v>
      </c>
      <c r="B571" s="232" t="s">
        <v>3057</v>
      </c>
      <c r="C571" s="229" t="s">
        <v>2897</v>
      </c>
      <c r="D571" s="229" t="s">
        <v>3058</v>
      </c>
      <c r="E571" s="229" t="s">
        <v>6446</v>
      </c>
      <c r="F571" s="232" t="s">
        <v>6447</v>
      </c>
      <c r="G571" s="229" t="s">
        <v>6164</v>
      </c>
      <c r="H571" s="232" t="s">
        <v>6448</v>
      </c>
      <c r="I571" s="246" t="s">
        <v>6954</v>
      </c>
    </row>
    <row r="572" spans="1:9" ht="72" x14ac:dyDescent="0.25">
      <c r="A572" s="262" t="s">
        <v>452</v>
      </c>
      <c r="B572" s="230" t="s">
        <v>4259</v>
      </c>
      <c r="C572" s="229" t="s">
        <v>2897</v>
      </c>
      <c r="D572" s="229" t="s">
        <v>4260</v>
      </c>
      <c r="E572" s="229" t="s">
        <v>6446</v>
      </c>
      <c r="F572" s="232" t="s">
        <v>6447</v>
      </c>
      <c r="G572" s="229" t="s">
        <v>6955</v>
      </c>
      <c r="H572" s="232" t="s">
        <v>6448</v>
      </c>
      <c r="I572" s="246" t="s">
        <v>6956</v>
      </c>
    </row>
    <row r="573" spans="1:9" ht="24" x14ac:dyDescent="0.25">
      <c r="A573" s="262" t="s">
        <v>1594</v>
      </c>
      <c r="B573" s="230" t="s">
        <v>3811</v>
      </c>
      <c r="C573" s="229" t="s">
        <v>2897</v>
      </c>
      <c r="D573" s="229" t="s">
        <v>3812</v>
      </c>
      <c r="E573" s="229" t="s">
        <v>6446</v>
      </c>
      <c r="F573" s="232" t="s">
        <v>6447</v>
      </c>
      <c r="G573" s="229" t="s">
        <v>6167</v>
      </c>
      <c r="H573" s="232" t="s">
        <v>6448</v>
      </c>
      <c r="I573" s="246" t="s">
        <v>6957</v>
      </c>
    </row>
    <row r="574" spans="1:9" x14ac:dyDescent="0.25">
      <c r="A574" s="262" t="s">
        <v>5118</v>
      </c>
      <c r="B574" s="232" t="s">
        <v>3881</v>
      </c>
      <c r="C574" s="229" t="s">
        <v>2897</v>
      </c>
      <c r="D574" s="229" t="s">
        <v>3882</v>
      </c>
      <c r="E574" s="229" t="s">
        <v>6446</v>
      </c>
      <c r="F574" s="232" t="s">
        <v>6447</v>
      </c>
      <c r="G574" s="229" t="s">
        <v>6169</v>
      </c>
      <c r="H574" s="232" t="s">
        <v>6448</v>
      </c>
      <c r="I574" s="246" t="s">
        <v>6958</v>
      </c>
    </row>
    <row r="575" spans="1:9" x14ac:dyDescent="0.25">
      <c r="A575" s="262" t="s">
        <v>6170</v>
      </c>
      <c r="B575" s="232" t="s">
        <v>4171</v>
      </c>
      <c r="C575" s="229" t="s">
        <v>2897</v>
      </c>
      <c r="D575" s="229" t="s">
        <v>4172</v>
      </c>
      <c r="E575" s="229" t="s">
        <v>6446</v>
      </c>
      <c r="F575" s="232" t="s">
        <v>5320</v>
      </c>
      <c r="G575" s="229" t="s">
        <v>6171</v>
      </c>
      <c r="H575" s="232" t="s">
        <v>6448</v>
      </c>
      <c r="I575" s="246" t="s">
        <v>6959</v>
      </c>
    </row>
    <row r="576" spans="1:9" ht="24" x14ac:dyDescent="0.25">
      <c r="A576" s="262" t="s">
        <v>1322</v>
      </c>
      <c r="B576" s="230" t="s">
        <v>4295</v>
      </c>
      <c r="C576" s="229" t="s">
        <v>2897</v>
      </c>
      <c r="D576" s="229" t="s">
        <v>4296</v>
      </c>
      <c r="E576" s="229" t="s">
        <v>6451</v>
      </c>
      <c r="F576" s="241" t="s">
        <v>6447</v>
      </c>
      <c r="G576" s="229" t="s">
        <v>6328</v>
      </c>
      <c r="H576" s="232" t="s">
        <v>6448</v>
      </c>
      <c r="I576" s="246" t="s">
        <v>6949</v>
      </c>
    </row>
    <row r="577" spans="1:9" x14ac:dyDescent="0.25">
      <c r="A577" s="262" t="s">
        <v>1620</v>
      </c>
      <c r="B577" s="230" t="s">
        <v>3824</v>
      </c>
      <c r="C577" s="229" t="s">
        <v>2897</v>
      </c>
      <c r="D577" s="229" t="s">
        <v>3825</v>
      </c>
      <c r="E577" s="229" t="s">
        <v>6446</v>
      </c>
      <c r="F577" s="232" t="s">
        <v>6447</v>
      </c>
      <c r="G577" s="229" t="s">
        <v>6172</v>
      </c>
      <c r="H577" s="232" t="s">
        <v>6448</v>
      </c>
      <c r="I577" s="250" t="s">
        <v>6960</v>
      </c>
    </row>
    <row r="578" spans="1:9" x14ac:dyDescent="0.25">
      <c r="A578" s="262" t="s">
        <v>6961</v>
      </c>
      <c r="B578" s="230" t="s">
        <v>3619</v>
      </c>
      <c r="C578" s="229" t="s">
        <v>2897</v>
      </c>
      <c r="D578" s="229" t="s">
        <v>3620</v>
      </c>
      <c r="E578" s="229" t="s">
        <v>6446</v>
      </c>
      <c r="F578" s="232" t="s">
        <v>6447</v>
      </c>
      <c r="G578" s="229" t="s">
        <v>6962</v>
      </c>
      <c r="H578" s="232" t="s">
        <v>6448</v>
      </c>
      <c r="I578" s="246" t="s">
        <v>6963</v>
      </c>
    </row>
    <row r="579" spans="1:9" x14ac:dyDescent="0.25">
      <c r="A579" s="262" t="s">
        <v>6177</v>
      </c>
      <c r="B579" s="230" t="s">
        <v>3610</v>
      </c>
      <c r="C579" s="229" t="s">
        <v>2897</v>
      </c>
      <c r="D579" s="229" t="s">
        <v>3611</v>
      </c>
      <c r="E579" s="229" t="s">
        <v>6446</v>
      </c>
      <c r="F579" s="232" t="s">
        <v>6447</v>
      </c>
      <c r="G579" s="229" t="s">
        <v>6178</v>
      </c>
      <c r="H579" s="232" t="s">
        <v>5320</v>
      </c>
      <c r="I579" s="246" t="s">
        <v>6905</v>
      </c>
    </row>
    <row r="580" spans="1:9" x14ac:dyDescent="0.25">
      <c r="A580" s="262" t="s">
        <v>1708</v>
      </c>
      <c r="B580" s="230" t="s">
        <v>3906</v>
      </c>
      <c r="C580" s="229" t="s">
        <v>2897</v>
      </c>
      <c r="D580" s="229" t="s">
        <v>3907</v>
      </c>
      <c r="E580" s="229" t="s">
        <v>6446</v>
      </c>
      <c r="F580" s="232" t="s">
        <v>5320</v>
      </c>
      <c r="G580" s="229" t="s">
        <v>6964</v>
      </c>
      <c r="H580" s="232" t="s">
        <v>5320</v>
      </c>
      <c r="I580" s="246" t="s">
        <v>5320</v>
      </c>
    </row>
    <row r="581" spans="1:9" x14ac:dyDescent="0.25">
      <c r="A581" s="262" t="s">
        <v>1708</v>
      </c>
      <c r="B581" s="230" t="s">
        <v>3906</v>
      </c>
      <c r="C581" s="229" t="s">
        <v>2897</v>
      </c>
      <c r="D581" s="229" t="s">
        <v>3907</v>
      </c>
      <c r="E581" s="229" t="s">
        <v>6446</v>
      </c>
      <c r="F581" s="232" t="s">
        <v>5320</v>
      </c>
      <c r="G581" s="229" t="s">
        <v>6964</v>
      </c>
      <c r="H581" s="232" t="s">
        <v>5320</v>
      </c>
      <c r="I581" s="246" t="s">
        <v>5320</v>
      </c>
    </row>
    <row r="582" spans="1:9" ht="24" x14ac:dyDescent="0.25">
      <c r="A582" s="262" t="s">
        <v>6182</v>
      </c>
      <c r="B582" s="230" t="s">
        <v>4867</v>
      </c>
      <c r="C582" s="229" t="s">
        <v>2897</v>
      </c>
      <c r="D582" s="229" t="s">
        <v>4868</v>
      </c>
      <c r="E582" s="229" t="s">
        <v>6446</v>
      </c>
      <c r="F582" s="232" t="s">
        <v>5320</v>
      </c>
      <c r="G582" s="229" t="s">
        <v>6183</v>
      </c>
      <c r="H582" s="232" t="s">
        <v>6453</v>
      </c>
      <c r="I582" s="246" t="s">
        <v>6965</v>
      </c>
    </row>
    <row r="583" spans="1:9" ht="24" x14ac:dyDescent="0.25">
      <c r="A583" s="262" t="s">
        <v>1859</v>
      </c>
      <c r="B583" s="232" t="s">
        <v>4015</v>
      </c>
      <c r="C583" s="229" t="s">
        <v>2897</v>
      </c>
      <c r="D583" s="229" t="s">
        <v>4016</v>
      </c>
      <c r="E583" s="229" t="s">
        <v>6446</v>
      </c>
      <c r="F583" s="232" t="s">
        <v>6447</v>
      </c>
      <c r="G583" s="229" t="s">
        <v>6184</v>
      </c>
      <c r="H583" s="232" t="s">
        <v>6448</v>
      </c>
      <c r="I583" s="246" t="s">
        <v>6966</v>
      </c>
    </row>
    <row r="584" spans="1:9" ht="24" x14ac:dyDescent="0.25">
      <c r="A584" s="262" t="s">
        <v>429</v>
      </c>
      <c r="B584" s="230" t="s">
        <v>3173</v>
      </c>
      <c r="C584" s="229" t="s">
        <v>2897</v>
      </c>
      <c r="D584" s="229" t="s">
        <v>3174</v>
      </c>
      <c r="E584" s="229" t="s">
        <v>6446</v>
      </c>
      <c r="F584" s="232" t="s">
        <v>5320</v>
      </c>
      <c r="G584" s="229" t="s">
        <v>6185</v>
      </c>
      <c r="H584" s="232" t="s">
        <v>6448</v>
      </c>
      <c r="I584" s="246" t="s">
        <v>6967</v>
      </c>
    </row>
    <row r="585" spans="1:9" ht="48" x14ac:dyDescent="0.25">
      <c r="A585" s="262" t="s">
        <v>2136</v>
      </c>
      <c r="B585" s="230" t="s">
        <v>4066</v>
      </c>
      <c r="C585" s="229" t="s">
        <v>2897</v>
      </c>
      <c r="D585" s="229" t="s">
        <v>4067</v>
      </c>
      <c r="E585" s="229" t="s">
        <v>6446</v>
      </c>
      <c r="F585" s="232" t="s">
        <v>6447</v>
      </c>
      <c r="G585" s="229" t="s">
        <v>6186</v>
      </c>
      <c r="H585" s="232" t="s">
        <v>6448</v>
      </c>
      <c r="I585" s="246" t="s">
        <v>6968</v>
      </c>
    </row>
    <row r="586" spans="1:9" ht="24" x14ac:dyDescent="0.25">
      <c r="A586" s="262" t="s">
        <v>285</v>
      </c>
      <c r="B586" s="232" t="s">
        <v>3059</v>
      </c>
      <c r="C586" s="229" t="s">
        <v>2897</v>
      </c>
      <c r="D586" s="229" t="s">
        <v>3060</v>
      </c>
      <c r="E586" s="229" t="s">
        <v>6446</v>
      </c>
      <c r="F586" s="232" t="s">
        <v>5320</v>
      </c>
      <c r="G586" s="229" t="s">
        <v>6187</v>
      </c>
      <c r="H586" s="232" t="s">
        <v>6448</v>
      </c>
      <c r="I586" s="246" t="s">
        <v>6969</v>
      </c>
    </row>
    <row r="587" spans="1:9" ht="24" x14ac:dyDescent="0.25">
      <c r="A587" s="262" t="s">
        <v>542</v>
      </c>
      <c r="B587" s="230" t="s">
        <v>3243</v>
      </c>
      <c r="C587" s="229" t="s">
        <v>2897</v>
      </c>
      <c r="D587" s="229" t="s">
        <v>3244</v>
      </c>
      <c r="E587" s="229" t="s">
        <v>6451</v>
      </c>
      <c r="F587" s="232" t="s">
        <v>6447</v>
      </c>
      <c r="G587" s="229" t="s">
        <v>5435</v>
      </c>
      <c r="H587" s="232" t="s">
        <v>6448</v>
      </c>
      <c r="I587" s="246" t="s">
        <v>6970</v>
      </c>
    </row>
    <row r="588" spans="1:9" x14ac:dyDescent="0.25">
      <c r="A588" s="262" t="s">
        <v>542</v>
      </c>
      <c r="B588" s="230" t="s">
        <v>3243</v>
      </c>
      <c r="C588" s="229" t="s">
        <v>2897</v>
      </c>
      <c r="D588" s="229" t="s">
        <v>3244</v>
      </c>
      <c r="E588" s="229" t="s">
        <v>6451</v>
      </c>
      <c r="F588" s="232" t="s">
        <v>5320</v>
      </c>
      <c r="G588" s="235" t="s">
        <v>6188</v>
      </c>
      <c r="H588" s="232" t="s">
        <v>5320</v>
      </c>
      <c r="I588" s="246" t="s">
        <v>5320</v>
      </c>
    </row>
    <row r="589" spans="1:9" ht="48" x14ac:dyDescent="0.25">
      <c r="A589" s="262" t="s">
        <v>635</v>
      </c>
      <c r="B589" s="230" t="s">
        <v>4371</v>
      </c>
      <c r="C589" s="229" t="s">
        <v>2897</v>
      </c>
      <c r="D589" s="229" t="s">
        <v>4372</v>
      </c>
      <c r="E589" s="229" t="s">
        <v>6446</v>
      </c>
      <c r="F589" s="232" t="s">
        <v>6447</v>
      </c>
      <c r="G589" s="229" t="s">
        <v>6400</v>
      </c>
      <c r="H589" s="232" t="s">
        <v>6448</v>
      </c>
      <c r="I589" s="246" t="s">
        <v>6971</v>
      </c>
    </row>
    <row r="590" spans="1:9" ht="48" x14ac:dyDescent="0.25">
      <c r="A590" s="262" t="s">
        <v>635</v>
      </c>
      <c r="B590" s="230" t="s">
        <v>4371</v>
      </c>
      <c r="C590" s="229" t="s">
        <v>2897</v>
      </c>
      <c r="D590" s="229" t="s">
        <v>4372</v>
      </c>
      <c r="E590" s="229" t="s">
        <v>6446</v>
      </c>
      <c r="F590" s="232" t="s">
        <v>6447</v>
      </c>
      <c r="G590" s="229" t="s">
        <v>6972</v>
      </c>
      <c r="H590" s="232" t="s">
        <v>6448</v>
      </c>
      <c r="I590" s="246" t="s">
        <v>6971</v>
      </c>
    </row>
    <row r="591" spans="1:9" ht="24" x14ac:dyDescent="0.25">
      <c r="A591" s="262" t="s">
        <v>5380</v>
      </c>
      <c r="B591" s="230" t="s">
        <v>3387</v>
      </c>
      <c r="C591" s="229" t="s">
        <v>2897</v>
      </c>
      <c r="D591" s="229" t="s">
        <v>3388</v>
      </c>
      <c r="E591" s="229" t="s">
        <v>6446</v>
      </c>
      <c r="F591" s="232" t="s">
        <v>6447</v>
      </c>
      <c r="G591" s="229" t="s">
        <v>6191</v>
      </c>
      <c r="H591" s="232" t="s">
        <v>6453</v>
      </c>
      <c r="I591" s="246" t="s">
        <v>6973</v>
      </c>
    </row>
    <row r="592" spans="1:9" ht="24" x14ac:dyDescent="0.25">
      <c r="A592" s="262" t="s">
        <v>1845</v>
      </c>
      <c r="B592" s="230" t="s">
        <v>3997</v>
      </c>
      <c r="C592" s="229" t="s">
        <v>2897</v>
      </c>
      <c r="D592" s="229" t="s">
        <v>3998</v>
      </c>
      <c r="E592" s="229" t="s">
        <v>6451</v>
      </c>
      <c r="F592" s="232" t="s">
        <v>6447</v>
      </c>
      <c r="G592" s="229" t="s">
        <v>6192</v>
      </c>
      <c r="H592" s="232" t="s">
        <v>6448</v>
      </c>
      <c r="I592" s="246" t="s">
        <v>6974</v>
      </c>
    </row>
    <row r="593" spans="1:9" x14ac:dyDescent="0.25">
      <c r="A593" s="262" t="s">
        <v>6193</v>
      </c>
      <c r="B593" s="232" t="s">
        <v>3116</v>
      </c>
      <c r="C593" s="229" t="s">
        <v>2897</v>
      </c>
      <c r="D593" s="229" t="s">
        <v>3117</v>
      </c>
      <c r="E593" s="229" t="s">
        <v>6446</v>
      </c>
      <c r="F593" s="232" t="s">
        <v>6447</v>
      </c>
      <c r="G593" s="229" t="s">
        <v>6194</v>
      </c>
      <c r="H593" s="232" t="s">
        <v>6448</v>
      </c>
      <c r="I593" s="246" t="s">
        <v>6975</v>
      </c>
    </row>
    <row r="594" spans="1:9" x14ac:dyDescent="0.25">
      <c r="A594" s="262" t="s">
        <v>2247</v>
      </c>
      <c r="B594" s="230" t="s">
        <v>4100</v>
      </c>
      <c r="C594" s="229" t="s">
        <v>2897</v>
      </c>
      <c r="D594" s="229" t="s">
        <v>4101</v>
      </c>
      <c r="E594" s="229" t="s">
        <v>6446</v>
      </c>
      <c r="F594" s="232" t="s">
        <v>5320</v>
      </c>
      <c r="G594" s="229" t="s">
        <v>6195</v>
      </c>
      <c r="H594" s="232" t="s">
        <v>5320</v>
      </c>
      <c r="I594" s="246" t="s">
        <v>5320</v>
      </c>
    </row>
    <row r="595" spans="1:9" x14ac:dyDescent="0.25">
      <c r="A595" s="262" t="s">
        <v>266</v>
      </c>
      <c r="B595" s="232" t="s">
        <v>3035</v>
      </c>
      <c r="C595" s="229" t="s">
        <v>2897</v>
      </c>
      <c r="D595" s="229" t="s">
        <v>3036</v>
      </c>
      <c r="E595" s="229" t="s">
        <v>6446</v>
      </c>
      <c r="F595" s="232" t="s">
        <v>6447</v>
      </c>
      <c r="G595" s="229" t="s">
        <v>6196</v>
      </c>
      <c r="H595" s="232" t="s">
        <v>6448</v>
      </c>
      <c r="I595" s="246" t="s">
        <v>6976</v>
      </c>
    </row>
    <row r="596" spans="1:9" ht="24" x14ac:dyDescent="0.25">
      <c r="A596" s="262" t="s">
        <v>6197</v>
      </c>
      <c r="B596" s="232" t="s">
        <v>4037</v>
      </c>
      <c r="C596" s="229" t="s">
        <v>2897</v>
      </c>
      <c r="D596" s="229" t="s">
        <v>4038</v>
      </c>
      <c r="E596" s="229" t="s">
        <v>6446</v>
      </c>
      <c r="F596" s="232" t="s">
        <v>6447</v>
      </c>
      <c r="G596" s="229" t="s">
        <v>6977</v>
      </c>
      <c r="H596" s="232" t="s">
        <v>6448</v>
      </c>
      <c r="I596" s="246" t="s">
        <v>6978</v>
      </c>
    </row>
    <row r="597" spans="1:9" ht="60" x14ac:dyDescent="0.25">
      <c r="A597" s="262" t="s">
        <v>6199</v>
      </c>
      <c r="B597" s="230" t="s">
        <v>4037</v>
      </c>
      <c r="C597" s="229" t="s">
        <v>2897</v>
      </c>
      <c r="D597" s="229" t="s">
        <v>4038</v>
      </c>
      <c r="E597" s="229" t="s">
        <v>6446</v>
      </c>
      <c r="F597" s="232" t="s">
        <v>5320</v>
      </c>
      <c r="G597" s="229" t="s">
        <v>6979</v>
      </c>
      <c r="H597" s="232" t="s">
        <v>6448</v>
      </c>
      <c r="I597" s="246" t="s">
        <v>6980</v>
      </c>
    </row>
    <row r="598" spans="1:9" ht="24" x14ac:dyDescent="0.25">
      <c r="A598" s="262" t="s">
        <v>2267</v>
      </c>
      <c r="B598" s="230" t="s">
        <v>3156</v>
      </c>
      <c r="C598" s="229" t="s">
        <v>3157</v>
      </c>
      <c r="D598" s="229" t="s">
        <v>3158</v>
      </c>
      <c r="E598" s="229" t="s">
        <v>6446</v>
      </c>
      <c r="F598" s="232" t="s">
        <v>6447</v>
      </c>
      <c r="G598" s="229" t="s">
        <v>5595</v>
      </c>
      <c r="H598" s="241" t="s">
        <v>5320</v>
      </c>
      <c r="I598" s="247" t="s">
        <v>6542</v>
      </c>
    </row>
    <row r="599" spans="1:9" x14ac:dyDescent="0.25">
      <c r="A599" s="262" t="s">
        <v>1127</v>
      </c>
      <c r="B599" s="230" t="s">
        <v>4139</v>
      </c>
      <c r="C599" s="229" t="s">
        <v>3157</v>
      </c>
      <c r="D599" s="229" t="s">
        <v>4140</v>
      </c>
      <c r="E599" s="229" t="s">
        <v>6446</v>
      </c>
      <c r="F599" s="232" t="s">
        <v>5320</v>
      </c>
      <c r="G599" s="229" t="s">
        <v>6202</v>
      </c>
      <c r="H599" s="232" t="s">
        <v>6448</v>
      </c>
      <c r="I599" s="246" t="s">
        <v>6353</v>
      </c>
    </row>
    <row r="600" spans="1:9" ht="24" x14ac:dyDescent="0.25">
      <c r="A600" s="262" t="s">
        <v>6203</v>
      </c>
      <c r="B600" s="230" t="s">
        <v>3892</v>
      </c>
      <c r="C600" s="229" t="s">
        <v>3157</v>
      </c>
      <c r="D600" s="229" t="s">
        <v>3893</v>
      </c>
      <c r="E600" s="229" t="s">
        <v>6446</v>
      </c>
      <c r="F600" s="232" t="s">
        <v>5320</v>
      </c>
      <c r="G600" s="229" t="s">
        <v>6981</v>
      </c>
      <c r="H600" s="232" t="s">
        <v>6448</v>
      </c>
      <c r="I600" s="246" t="s">
        <v>6982</v>
      </c>
    </row>
    <row r="601" spans="1:9" x14ac:dyDescent="0.25">
      <c r="A601" s="262" t="s">
        <v>6205</v>
      </c>
      <c r="B601" s="230" t="s">
        <v>3892</v>
      </c>
      <c r="C601" s="229" t="s">
        <v>3157</v>
      </c>
      <c r="D601" s="229" t="s">
        <v>3893</v>
      </c>
      <c r="E601" s="229" t="s">
        <v>6446</v>
      </c>
      <c r="F601" s="232" t="s">
        <v>5320</v>
      </c>
      <c r="G601" s="229" t="s">
        <v>6981</v>
      </c>
      <c r="H601" s="232" t="s">
        <v>6448</v>
      </c>
      <c r="I601" s="246" t="s">
        <v>6578</v>
      </c>
    </row>
    <row r="602" spans="1:9" ht="24" x14ac:dyDescent="0.25">
      <c r="A602" s="262" t="s">
        <v>6207</v>
      </c>
      <c r="B602" s="230" t="s">
        <v>3786</v>
      </c>
      <c r="C602" s="229" t="s">
        <v>3157</v>
      </c>
      <c r="D602" s="229" t="s">
        <v>3787</v>
      </c>
      <c r="E602" s="229" t="s">
        <v>6446</v>
      </c>
      <c r="F602" s="232" t="s">
        <v>6447</v>
      </c>
      <c r="G602" s="229" t="s">
        <v>6208</v>
      </c>
      <c r="H602" s="232" t="s">
        <v>6448</v>
      </c>
      <c r="I602" s="246" t="s">
        <v>6983</v>
      </c>
    </row>
    <row r="603" spans="1:9" ht="24" x14ac:dyDescent="0.25">
      <c r="A603" s="262" t="s">
        <v>2473</v>
      </c>
      <c r="B603" s="230" t="s">
        <v>4620</v>
      </c>
      <c r="C603" s="229" t="s">
        <v>3157</v>
      </c>
      <c r="D603" s="229" t="s">
        <v>5185</v>
      </c>
      <c r="E603" s="229" t="s">
        <v>6451</v>
      </c>
      <c r="F603" s="232" t="s">
        <v>6447</v>
      </c>
      <c r="G603" s="229" t="s">
        <v>6209</v>
      </c>
      <c r="H603" s="232" t="s">
        <v>6448</v>
      </c>
      <c r="I603" s="246" t="s">
        <v>6984</v>
      </c>
    </row>
    <row r="604" spans="1:9" x14ac:dyDescent="0.25">
      <c r="A604" s="262" t="s">
        <v>1730</v>
      </c>
      <c r="B604" s="230" t="s">
        <v>3924</v>
      </c>
      <c r="C604" s="229" t="s">
        <v>3157</v>
      </c>
      <c r="D604" s="229" t="s">
        <v>3925</v>
      </c>
      <c r="E604" s="229" t="s">
        <v>6446</v>
      </c>
      <c r="F604" s="232" t="s">
        <v>5320</v>
      </c>
      <c r="G604" s="229" t="s">
        <v>6210</v>
      </c>
      <c r="H604" s="232" t="s">
        <v>5320</v>
      </c>
      <c r="I604" s="246" t="s">
        <v>5320</v>
      </c>
    </row>
    <row r="605" spans="1:9" x14ac:dyDescent="0.25">
      <c r="A605" s="262" t="s">
        <v>1632</v>
      </c>
      <c r="B605" s="230" t="s">
        <v>3829</v>
      </c>
      <c r="C605" s="229" t="s">
        <v>3157</v>
      </c>
      <c r="D605" s="229" t="s">
        <v>3830</v>
      </c>
      <c r="E605" s="229" t="s">
        <v>6446</v>
      </c>
      <c r="F605" s="232" t="s">
        <v>5320</v>
      </c>
      <c r="G605" s="229" t="s">
        <v>6211</v>
      </c>
      <c r="H605" s="232" t="s">
        <v>5320</v>
      </c>
      <c r="I605" s="246" t="s">
        <v>5320</v>
      </c>
    </row>
    <row r="606" spans="1:9" x14ac:dyDescent="0.25">
      <c r="A606" s="262" t="s">
        <v>1632</v>
      </c>
      <c r="B606" s="230" t="s">
        <v>3829</v>
      </c>
      <c r="C606" s="229" t="s">
        <v>3157</v>
      </c>
      <c r="D606" s="229" t="s">
        <v>3830</v>
      </c>
      <c r="E606" s="229" t="s">
        <v>6446</v>
      </c>
      <c r="F606" s="232" t="s">
        <v>5320</v>
      </c>
      <c r="G606" s="229" t="s">
        <v>6211</v>
      </c>
      <c r="H606" s="232" t="s">
        <v>5320</v>
      </c>
      <c r="I606" s="246" t="s">
        <v>5320</v>
      </c>
    </row>
    <row r="607" spans="1:9" x14ac:dyDescent="0.25">
      <c r="A607" s="262" t="s">
        <v>1632</v>
      </c>
      <c r="B607" s="230" t="s">
        <v>3829</v>
      </c>
      <c r="C607" s="229" t="s">
        <v>3157</v>
      </c>
      <c r="D607" s="229" t="s">
        <v>3830</v>
      </c>
      <c r="E607" s="229" t="s">
        <v>6446</v>
      </c>
      <c r="F607" s="232" t="s">
        <v>5320</v>
      </c>
      <c r="G607" s="229" t="s">
        <v>6211</v>
      </c>
      <c r="H607" s="232" t="s">
        <v>5320</v>
      </c>
      <c r="I607" s="246" t="s">
        <v>5320</v>
      </c>
    </row>
    <row r="608" spans="1:9" ht="24" x14ac:dyDescent="0.25">
      <c r="A608" s="262" t="s">
        <v>6212</v>
      </c>
      <c r="B608" s="232" t="s">
        <v>3635</v>
      </c>
      <c r="C608" s="229" t="s">
        <v>3157</v>
      </c>
      <c r="D608" s="229" t="s">
        <v>2813</v>
      </c>
      <c r="E608" s="229" t="s">
        <v>6446</v>
      </c>
      <c r="F608" s="232" t="s">
        <v>5320</v>
      </c>
      <c r="G608" s="229" t="s">
        <v>6320</v>
      </c>
      <c r="H608" s="232" t="s">
        <v>6448</v>
      </c>
      <c r="I608" s="246" t="s">
        <v>6576</v>
      </c>
    </row>
    <row r="609" spans="1:9" x14ac:dyDescent="0.25">
      <c r="A609" s="262" t="s">
        <v>1666</v>
      </c>
      <c r="B609" s="230" t="s">
        <v>3868</v>
      </c>
      <c r="C609" s="229" t="s">
        <v>3157</v>
      </c>
      <c r="D609" s="229" t="s">
        <v>3869</v>
      </c>
      <c r="E609" s="229" t="s">
        <v>6446</v>
      </c>
      <c r="F609" s="232" t="s">
        <v>5320</v>
      </c>
      <c r="G609" s="229" t="s">
        <v>6213</v>
      </c>
      <c r="H609" s="232" t="s">
        <v>6448</v>
      </c>
      <c r="I609" s="246" t="s">
        <v>6561</v>
      </c>
    </row>
    <row r="610" spans="1:9" x14ac:dyDescent="0.25">
      <c r="A610" s="262" t="s">
        <v>6214</v>
      </c>
      <c r="B610" s="230" t="s">
        <v>4941</v>
      </c>
      <c r="C610" s="229" t="s">
        <v>3157</v>
      </c>
      <c r="D610" s="229" t="s">
        <v>4942</v>
      </c>
      <c r="E610" s="229" t="s">
        <v>6446</v>
      </c>
      <c r="F610" s="232" t="s">
        <v>5320</v>
      </c>
      <c r="G610" s="229" t="s">
        <v>6215</v>
      </c>
      <c r="H610" s="232" t="s">
        <v>6448</v>
      </c>
      <c r="I610" s="246" t="s">
        <v>6353</v>
      </c>
    </row>
    <row r="611" spans="1:9" x14ac:dyDescent="0.25">
      <c r="A611" s="262" t="s">
        <v>1125</v>
      </c>
      <c r="B611" s="230" t="s">
        <v>3631</v>
      </c>
      <c r="C611" s="229" t="s">
        <v>3157</v>
      </c>
      <c r="D611" s="229" t="s">
        <v>3632</v>
      </c>
      <c r="E611" s="229" t="s">
        <v>6446</v>
      </c>
      <c r="F611" s="232" t="s">
        <v>5320</v>
      </c>
      <c r="G611" s="229" t="s">
        <v>6216</v>
      </c>
      <c r="H611" s="232" t="s">
        <v>6448</v>
      </c>
      <c r="I611" s="246" t="s">
        <v>6578</v>
      </c>
    </row>
    <row r="612" spans="1:9" ht="24" x14ac:dyDescent="0.25">
      <c r="A612" s="262" t="s">
        <v>1575</v>
      </c>
      <c r="B612" s="230" t="s">
        <v>3794</v>
      </c>
      <c r="C612" s="229" t="s">
        <v>3157</v>
      </c>
      <c r="D612" s="229" t="s">
        <v>3795</v>
      </c>
      <c r="E612" s="229" t="s">
        <v>6446</v>
      </c>
      <c r="F612" s="232" t="s">
        <v>5320</v>
      </c>
      <c r="G612" s="229" t="s">
        <v>6217</v>
      </c>
      <c r="H612" s="232" t="s">
        <v>5320</v>
      </c>
      <c r="I612" s="246" t="s">
        <v>5320</v>
      </c>
    </row>
    <row r="613" spans="1:9" ht="24" x14ac:dyDescent="0.25">
      <c r="A613" s="262" t="s">
        <v>1588</v>
      </c>
      <c r="B613" s="230" t="s">
        <v>3805</v>
      </c>
      <c r="C613" s="229" t="s">
        <v>3157</v>
      </c>
      <c r="D613" s="229" t="s">
        <v>3806</v>
      </c>
      <c r="E613" s="229" t="s">
        <v>6446</v>
      </c>
      <c r="F613" s="232" t="s">
        <v>5320</v>
      </c>
      <c r="G613" s="229" t="s">
        <v>6218</v>
      </c>
      <c r="H613" s="232" t="s">
        <v>5320</v>
      </c>
      <c r="I613" s="246" t="s">
        <v>5320</v>
      </c>
    </row>
    <row r="614" spans="1:9" x14ac:dyDescent="0.25">
      <c r="A614" s="262" t="s">
        <v>857</v>
      </c>
      <c r="B614" s="230" t="s">
        <v>3638</v>
      </c>
      <c r="C614" s="229" t="s">
        <v>3157</v>
      </c>
      <c r="D614" s="229" t="s">
        <v>3639</v>
      </c>
      <c r="E614" s="229" t="s">
        <v>6451</v>
      </c>
      <c r="F614" s="232" t="s">
        <v>6447</v>
      </c>
      <c r="G614" s="229" t="s">
        <v>5400</v>
      </c>
      <c r="H614" s="232" t="s">
        <v>6448</v>
      </c>
      <c r="I614" s="246" t="s">
        <v>6382</v>
      </c>
    </row>
    <row r="615" spans="1:9" x14ac:dyDescent="0.25">
      <c r="A615" s="262" t="s">
        <v>857</v>
      </c>
      <c r="B615" s="230" t="s">
        <v>3638</v>
      </c>
      <c r="C615" s="229" t="s">
        <v>3157</v>
      </c>
      <c r="D615" s="229" t="s">
        <v>3639</v>
      </c>
      <c r="E615" s="229" t="s">
        <v>6451</v>
      </c>
      <c r="F615" s="232" t="s">
        <v>6447</v>
      </c>
      <c r="G615" s="229" t="s">
        <v>5401</v>
      </c>
      <c r="H615" s="232" t="s">
        <v>6448</v>
      </c>
      <c r="I615" s="246" t="s">
        <v>6382</v>
      </c>
    </row>
    <row r="616" spans="1:9" x14ac:dyDescent="0.25">
      <c r="A616" s="262" t="s">
        <v>843</v>
      </c>
      <c r="B616" s="230" t="s">
        <v>4428</v>
      </c>
      <c r="C616" s="229" t="s">
        <v>3157</v>
      </c>
      <c r="D616" s="229" t="s">
        <v>4429</v>
      </c>
      <c r="E616" s="229" t="s">
        <v>6451</v>
      </c>
      <c r="F616" s="232" t="s">
        <v>6447</v>
      </c>
      <c r="G616" s="229" t="s">
        <v>6219</v>
      </c>
      <c r="H616" s="232" t="s">
        <v>6448</v>
      </c>
      <c r="I616" s="246" t="s">
        <v>6382</v>
      </c>
    </row>
    <row r="617" spans="1:9" ht="24" x14ac:dyDescent="0.25">
      <c r="A617" s="262" t="s">
        <v>6220</v>
      </c>
      <c r="B617" s="230" t="s">
        <v>4430</v>
      </c>
      <c r="C617" s="229" t="s">
        <v>3157</v>
      </c>
      <c r="D617" s="229" t="s">
        <v>4431</v>
      </c>
      <c r="E617" s="229" t="s">
        <v>6451</v>
      </c>
      <c r="F617" s="232" t="s">
        <v>6447</v>
      </c>
      <c r="G617" s="229" t="s">
        <v>6221</v>
      </c>
      <c r="H617" s="232" t="s">
        <v>6448</v>
      </c>
      <c r="I617" s="246" t="s">
        <v>6985</v>
      </c>
    </row>
    <row r="618" spans="1:9" ht="24" x14ac:dyDescent="0.25">
      <c r="A618" s="262" t="s">
        <v>1832</v>
      </c>
      <c r="B618" s="230" t="s">
        <v>4858</v>
      </c>
      <c r="C618" s="229" t="s">
        <v>3157</v>
      </c>
      <c r="D618" s="229" t="s">
        <v>4532</v>
      </c>
      <c r="E618" s="229" t="s">
        <v>6446</v>
      </c>
      <c r="F618" s="232" t="s">
        <v>5320</v>
      </c>
      <c r="G618" s="229" t="s">
        <v>6222</v>
      </c>
      <c r="H618" s="232" t="s">
        <v>5320</v>
      </c>
      <c r="I618" s="246" t="s">
        <v>5320</v>
      </c>
    </row>
    <row r="619" spans="1:9" x14ac:dyDescent="0.25">
      <c r="A619" s="262" t="s">
        <v>6223</v>
      </c>
      <c r="B619" s="230" t="s">
        <v>4839</v>
      </c>
      <c r="C619" s="229" t="s">
        <v>3157</v>
      </c>
      <c r="D619" s="229" t="s">
        <v>4840</v>
      </c>
      <c r="E619" s="229" t="s">
        <v>6446</v>
      </c>
      <c r="F619" s="232" t="s">
        <v>5320</v>
      </c>
      <c r="G619" s="229" t="s">
        <v>6986</v>
      </c>
      <c r="H619" s="232" t="s">
        <v>6448</v>
      </c>
      <c r="I619" s="246" t="s">
        <v>6576</v>
      </c>
    </row>
    <row r="620" spans="1:9" ht="24" x14ac:dyDescent="0.25">
      <c r="A620" s="262" t="s">
        <v>857</v>
      </c>
      <c r="B620" s="230" t="s">
        <v>4563</v>
      </c>
      <c r="C620" s="229" t="s">
        <v>3157</v>
      </c>
      <c r="D620" s="229" t="s">
        <v>4564</v>
      </c>
      <c r="E620" s="229" t="s">
        <v>6451</v>
      </c>
      <c r="F620" s="232" t="s">
        <v>6447</v>
      </c>
      <c r="G620" s="229" t="s">
        <v>6225</v>
      </c>
      <c r="H620" s="232" t="s">
        <v>6448</v>
      </c>
      <c r="I620" s="246" t="s">
        <v>6987</v>
      </c>
    </row>
    <row r="621" spans="1:9" ht="24" x14ac:dyDescent="0.25">
      <c r="A621" s="262" t="s">
        <v>6226</v>
      </c>
      <c r="B621" s="230" t="s">
        <v>3887</v>
      </c>
      <c r="C621" s="229" t="s">
        <v>3157</v>
      </c>
      <c r="D621" s="229" t="s">
        <v>3888</v>
      </c>
      <c r="E621" s="229" t="s">
        <v>6446</v>
      </c>
      <c r="F621" s="232" t="s">
        <v>5320</v>
      </c>
      <c r="G621" s="229" t="s">
        <v>6988</v>
      </c>
      <c r="H621" s="232" t="s">
        <v>6448</v>
      </c>
      <c r="I621" s="246" t="s">
        <v>6989</v>
      </c>
    </row>
    <row r="622" spans="1:9" x14ac:dyDescent="0.25">
      <c r="A622" s="262" t="s">
        <v>1313</v>
      </c>
      <c r="B622" s="230" t="s">
        <v>4303</v>
      </c>
      <c r="C622" s="229" t="s">
        <v>2912</v>
      </c>
      <c r="D622" s="229" t="s">
        <v>4304</v>
      </c>
      <c r="E622" s="229" t="s">
        <v>6446</v>
      </c>
      <c r="F622" s="232" t="s">
        <v>6447</v>
      </c>
      <c r="G622" s="229" t="s">
        <v>6228</v>
      </c>
      <c r="H622" s="232" t="s">
        <v>6448</v>
      </c>
      <c r="I622" s="246" t="s">
        <v>6990</v>
      </c>
    </row>
    <row r="623" spans="1:9" x14ac:dyDescent="0.25">
      <c r="A623" s="262" t="s">
        <v>1313</v>
      </c>
      <c r="B623" s="230" t="s">
        <v>4303</v>
      </c>
      <c r="C623" s="229" t="s">
        <v>2912</v>
      </c>
      <c r="D623" s="229" t="s">
        <v>4304</v>
      </c>
      <c r="E623" s="229" t="s">
        <v>6446</v>
      </c>
      <c r="F623" s="232" t="s">
        <v>6447</v>
      </c>
      <c r="G623" s="229" t="s">
        <v>6229</v>
      </c>
      <c r="H623" s="232" t="s">
        <v>6448</v>
      </c>
      <c r="I623" s="246" t="s">
        <v>6991</v>
      </c>
    </row>
    <row r="624" spans="1:9" ht="24" x14ac:dyDescent="0.25">
      <c r="A624" s="262" t="s">
        <v>974</v>
      </c>
      <c r="B624" s="232" t="s">
        <v>3517</v>
      </c>
      <c r="C624" s="229" t="s">
        <v>2912</v>
      </c>
      <c r="D624" s="229" t="s">
        <v>3518</v>
      </c>
      <c r="E624" s="229" t="s">
        <v>6446</v>
      </c>
      <c r="F624" s="232" t="s">
        <v>6494</v>
      </c>
      <c r="G624" s="229" t="s">
        <v>6228</v>
      </c>
      <c r="H624" s="232" t="s">
        <v>6448</v>
      </c>
      <c r="I624" s="246" t="s">
        <v>6687</v>
      </c>
    </row>
    <row r="625" spans="1:9" ht="24" x14ac:dyDescent="0.25">
      <c r="A625" s="262" t="s">
        <v>974</v>
      </c>
      <c r="B625" s="230" t="s">
        <v>3517</v>
      </c>
      <c r="C625" s="229" t="s">
        <v>2912</v>
      </c>
      <c r="D625" s="229" t="s">
        <v>3518</v>
      </c>
      <c r="E625" s="229" t="s">
        <v>6451</v>
      </c>
      <c r="F625" s="232" t="s">
        <v>6447</v>
      </c>
      <c r="G625" s="229" t="s">
        <v>6992</v>
      </c>
      <c r="H625" s="232" t="s">
        <v>6448</v>
      </c>
      <c r="I625" s="246" t="s">
        <v>6993</v>
      </c>
    </row>
    <row r="626" spans="1:9" x14ac:dyDescent="0.25">
      <c r="A626" s="262" t="s">
        <v>254</v>
      </c>
      <c r="B626" s="230" t="s">
        <v>3019</v>
      </c>
      <c r="C626" s="229" t="s">
        <v>2912</v>
      </c>
      <c r="D626" s="229" t="s">
        <v>3020</v>
      </c>
      <c r="E626" s="229" t="s">
        <v>6446</v>
      </c>
      <c r="F626" s="232" t="s">
        <v>6447</v>
      </c>
      <c r="G626" s="229" t="s">
        <v>6231</v>
      </c>
      <c r="H626" s="232" t="s">
        <v>6448</v>
      </c>
      <c r="I626" s="246" t="s">
        <v>6994</v>
      </c>
    </row>
    <row r="627" spans="1:9" x14ac:dyDescent="0.25">
      <c r="A627" s="262" t="s">
        <v>254</v>
      </c>
      <c r="B627" s="230" t="s">
        <v>3019</v>
      </c>
      <c r="C627" s="229" t="s">
        <v>2912</v>
      </c>
      <c r="D627" s="229" t="s">
        <v>3020</v>
      </c>
      <c r="E627" s="229" t="s">
        <v>6446</v>
      </c>
      <c r="F627" s="232" t="s">
        <v>6447</v>
      </c>
      <c r="G627" s="229" t="s">
        <v>4637</v>
      </c>
      <c r="H627" s="232" t="s">
        <v>6448</v>
      </c>
      <c r="I627" s="246" t="s">
        <v>6382</v>
      </c>
    </row>
    <row r="628" spans="1:9" ht="24" x14ac:dyDescent="0.25">
      <c r="A628" s="262" t="s">
        <v>6235</v>
      </c>
      <c r="B628" s="230" t="s">
        <v>3913</v>
      </c>
      <c r="C628" s="229" t="s">
        <v>2912</v>
      </c>
      <c r="D628" s="229" t="s">
        <v>5122</v>
      </c>
      <c r="E628" s="229" t="s">
        <v>6451</v>
      </c>
      <c r="F628" s="232" t="s">
        <v>6447</v>
      </c>
      <c r="G628" s="229" t="s">
        <v>6236</v>
      </c>
      <c r="H628" s="232" t="s">
        <v>6448</v>
      </c>
      <c r="I628" s="246" t="s">
        <v>6578</v>
      </c>
    </row>
    <row r="629" spans="1:9" ht="24" x14ac:dyDescent="0.25">
      <c r="A629" s="262" t="s">
        <v>6237</v>
      </c>
      <c r="B629" s="230" t="s">
        <v>3756</v>
      </c>
      <c r="C629" s="229" t="s">
        <v>2912</v>
      </c>
      <c r="D629" s="229" t="s">
        <v>3757</v>
      </c>
      <c r="E629" s="229" t="s">
        <v>6451</v>
      </c>
      <c r="F629" s="232" t="s">
        <v>5320</v>
      </c>
      <c r="G629" s="229" t="s">
        <v>6995</v>
      </c>
      <c r="H629" s="232" t="s">
        <v>6448</v>
      </c>
      <c r="I629" s="246" t="s">
        <v>6382</v>
      </c>
    </row>
    <row r="630" spans="1:9" x14ac:dyDescent="0.25">
      <c r="A630" s="262" t="s">
        <v>169</v>
      </c>
      <c r="B630" s="230" t="s">
        <v>2911</v>
      </c>
      <c r="C630" s="229" t="s">
        <v>2912</v>
      </c>
      <c r="D630" s="229" t="s">
        <v>2913</v>
      </c>
      <c r="E630" s="229" t="s">
        <v>6446</v>
      </c>
      <c r="F630" s="232" t="s">
        <v>6447</v>
      </c>
      <c r="G630" s="229" t="s">
        <v>6239</v>
      </c>
      <c r="H630" s="232" t="s">
        <v>6448</v>
      </c>
      <c r="I630" s="246" t="s">
        <v>6996</v>
      </c>
    </row>
    <row r="631" spans="1:9" x14ac:dyDescent="0.25">
      <c r="A631" s="262" t="s">
        <v>169</v>
      </c>
      <c r="B631" s="230" t="s">
        <v>2911</v>
      </c>
      <c r="C631" s="229" t="s">
        <v>2912</v>
      </c>
      <c r="D631" s="229" t="s">
        <v>2913</v>
      </c>
      <c r="E631" s="229" t="s">
        <v>6446</v>
      </c>
      <c r="F631" s="232" t="s">
        <v>6447</v>
      </c>
      <c r="G631" s="229" t="s">
        <v>6240</v>
      </c>
      <c r="H631" s="232" t="s">
        <v>6448</v>
      </c>
      <c r="I631" s="246" t="s">
        <v>6997</v>
      </c>
    </row>
    <row r="632" spans="1:9" x14ac:dyDescent="0.25">
      <c r="A632" s="262" t="s">
        <v>856</v>
      </c>
      <c r="B632" s="230" t="s">
        <v>3425</v>
      </c>
      <c r="C632" s="229" t="s">
        <v>2912</v>
      </c>
      <c r="D632" s="229" t="s">
        <v>3426</v>
      </c>
      <c r="E632" s="229" t="s">
        <v>6446</v>
      </c>
      <c r="F632" s="232" t="s">
        <v>5320</v>
      </c>
      <c r="G632" s="229" t="s">
        <v>6241</v>
      </c>
      <c r="H632" s="232" t="s">
        <v>5320</v>
      </c>
      <c r="I632" s="246" t="s">
        <v>5320</v>
      </c>
    </row>
    <row r="633" spans="1:9" x14ac:dyDescent="0.25">
      <c r="A633" s="262" t="s">
        <v>5168</v>
      </c>
      <c r="B633" s="230" t="s">
        <v>3576</v>
      </c>
      <c r="C633" s="229" t="s">
        <v>2912</v>
      </c>
      <c r="D633" s="229" t="s">
        <v>3577</v>
      </c>
      <c r="E633" s="229" t="s">
        <v>6446</v>
      </c>
      <c r="F633" s="232" t="s">
        <v>6494</v>
      </c>
      <c r="G633" s="229" t="s">
        <v>4890</v>
      </c>
      <c r="H633" s="232" t="s">
        <v>6448</v>
      </c>
      <c r="I633" s="246" t="s">
        <v>6998</v>
      </c>
    </row>
    <row r="634" spans="1:9" x14ac:dyDescent="0.25">
      <c r="A634" s="262" t="s">
        <v>5168</v>
      </c>
      <c r="B634" s="230" t="s">
        <v>3576</v>
      </c>
      <c r="C634" s="229" t="s">
        <v>2912</v>
      </c>
      <c r="D634" s="229" t="s">
        <v>3577</v>
      </c>
      <c r="E634" s="229" t="s">
        <v>6446</v>
      </c>
      <c r="F634" s="232" t="s">
        <v>6494</v>
      </c>
      <c r="G634" s="229" t="s">
        <v>6242</v>
      </c>
      <c r="H634" s="232" t="s">
        <v>6448</v>
      </c>
      <c r="I634" s="246" t="s">
        <v>6998</v>
      </c>
    </row>
    <row r="635" spans="1:9" ht="24" x14ac:dyDescent="0.25">
      <c r="A635" s="262" t="s">
        <v>246</v>
      </c>
      <c r="B635" s="230" t="s">
        <v>4770</v>
      </c>
      <c r="C635" s="229" t="s">
        <v>2912</v>
      </c>
      <c r="D635" s="229" t="s">
        <v>4771</v>
      </c>
      <c r="E635" s="229" t="s">
        <v>6451</v>
      </c>
      <c r="F635" s="232" t="s">
        <v>6447</v>
      </c>
      <c r="G635" s="229" t="s">
        <v>6243</v>
      </c>
      <c r="H635" s="232" t="s">
        <v>6448</v>
      </c>
      <c r="I635" s="246" t="s">
        <v>6999</v>
      </c>
    </row>
    <row r="636" spans="1:9" x14ac:dyDescent="0.25">
      <c r="A636" s="262" t="s">
        <v>2306</v>
      </c>
      <c r="B636" s="243" t="s">
        <v>2914</v>
      </c>
      <c r="C636" s="229" t="s">
        <v>2912</v>
      </c>
      <c r="D636" s="229" t="s">
        <v>2915</v>
      </c>
      <c r="E636" s="229" t="s">
        <v>6446</v>
      </c>
      <c r="F636" s="232" t="s">
        <v>5320</v>
      </c>
      <c r="G636" s="229" t="s">
        <v>6244</v>
      </c>
      <c r="H636" s="232" t="s">
        <v>6448</v>
      </c>
      <c r="I636" s="246" t="s">
        <v>7000</v>
      </c>
    </row>
    <row r="637" spans="1:9" x14ac:dyDescent="0.25">
      <c r="A637" s="262" t="s">
        <v>170</v>
      </c>
      <c r="B637" s="230" t="s">
        <v>2914</v>
      </c>
      <c r="C637" s="229" t="s">
        <v>2912</v>
      </c>
      <c r="D637" s="229" t="s">
        <v>2915</v>
      </c>
      <c r="E637" s="229" t="s">
        <v>6451</v>
      </c>
      <c r="F637" s="232" t="s">
        <v>6447</v>
      </c>
      <c r="G637" s="229" t="s">
        <v>6246</v>
      </c>
      <c r="H637" s="232" t="s">
        <v>6448</v>
      </c>
      <c r="I637" s="246" t="s">
        <v>7001</v>
      </c>
    </row>
    <row r="638" spans="1:9" x14ac:dyDescent="0.25">
      <c r="A638" s="262" t="s">
        <v>170</v>
      </c>
      <c r="B638" s="230" t="s">
        <v>2914</v>
      </c>
      <c r="C638" s="229" t="s">
        <v>2912</v>
      </c>
      <c r="D638" s="229" t="s">
        <v>2915</v>
      </c>
      <c r="E638" s="229" t="s">
        <v>6451</v>
      </c>
      <c r="F638" s="232" t="s">
        <v>6447</v>
      </c>
      <c r="G638" s="229" t="s">
        <v>7002</v>
      </c>
      <c r="H638" s="232" t="s">
        <v>6448</v>
      </c>
      <c r="I638" s="246" t="s">
        <v>7003</v>
      </c>
    </row>
    <row r="639" spans="1:9" x14ac:dyDescent="0.25">
      <c r="A639" s="262" t="s">
        <v>6247</v>
      </c>
      <c r="B639" s="230" t="s">
        <v>2916</v>
      </c>
      <c r="C639" s="229" t="s">
        <v>2912</v>
      </c>
      <c r="D639" s="229" t="s">
        <v>2917</v>
      </c>
      <c r="E639" s="229" t="s">
        <v>6451</v>
      </c>
      <c r="F639" s="232" t="s">
        <v>6494</v>
      </c>
      <c r="G639" s="229" t="s">
        <v>6228</v>
      </c>
      <c r="H639" s="232" t="s">
        <v>6448</v>
      </c>
      <c r="I639" s="246" t="s">
        <v>6589</v>
      </c>
    </row>
    <row r="640" spans="1:9" ht="24" x14ac:dyDescent="0.25">
      <c r="A640" s="262" t="s">
        <v>6248</v>
      </c>
      <c r="B640" s="230" t="s">
        <v>4367</v>
      </c>
      <c r="C640" s="229" t="s">
        <v>2912</v>
      </c>
      <c r="D640" s="229" t="s">
        <v>4368</v>
      </c>
      <c r="E640" s="229" t="s">
        <v>6451</v>
      </c>
      <c r="F640" s="232" t="s">
        <v>6447</v>
      </c>
      <c r="G640" s="229" t="s">
        <v>6249</v>
      </c>
      <c r="H640" s="232" t="s">
        <v>6448</v>
      </c>
      <c r="I640" s="246" t="s">
        <v>7004</v>
      </c>
    </row>
    <row r="641" spans="1:9" ht="24" x14ac:dyDescent="0.25">
      <c r="A641" s="262" t="s">
        <v>2529</v>
      </c>
      <c r="B641" s="230" t="s">
        <v>4880</v>
      </c>
      <c r="C641" s="229" t="s">
        <v>2912</v>
      </c>
      <c r="D641" s="229" t="s">
        <v>4881</v>
      </c>
      <c r="E641" s="229" t="s">
        <v>6451</v>
      </c>
      <c r="F641" s="232" t="s">
        <v>6447</v>
      </c>
      <c r="G641" s="229" t="s">
        <v>6250</v>
      </c>
      <c r="H641" s="232" t="s">
        <v>6567</v>
      </c>
      <c r="I641" s="246" t="s">
        <v>7005</v>
      </c>
    </row>
    <row r="642" spans="1:9" x14ac:dyDescent="0.25">
      <c r="A642" s="262" t="s">
        <v>2529</v>
      </c>
      <c r="B642" s="230" t="s">
        <v>4880</v>
      </c>
      <c r="C642" s="229" t="s">
        <v>2912</v>
      </c>
      <c r="D642" s="229" t="s">
        <v>4881</v>
      </c>
      <c r="E642" s="229" t="s">
        <v>6451</v>
      </c>
      <c r="F642" s="232" t="s">
        <v>6447</v>
      </c>
      <c r="G642" s="229" t="s">
        <v>6251</v>
      </c>
      <c r="H642" s="232" t="s">
        <v>6448</v>
      </c>
      <c r="I642" s="246" t="s">
        <v>7006</v>
      </c>
    </row>
    <row r="643" spans="1:9" x14ac:dyDescent="0.25">
      <c r="A643" s="262" t="s">
        <v>72</v>
      </c>
      <c r="B643" s="230" t="s">
        <v>4272</v>
      </c>
      <c r="C643" s="229" t="s">
        <v>2912</v>
      </c>
      <c r="D643" s="229" t="s">
        <v>4273</v>
      </c>
      <c r="E643" s="229" t="s">
        <v>6451</v>
      </c>
      <c r="F643" s="241" t="s">
        <v>6447</v>
      </c>
      <c r="G643" s="229" t="s">
        <v>6252</v>
      </c>
      <c r="H643" s="232" t="s">
        <v>6448</v>
      </c>
      <c r="I643" s="246" t="s">
        <v>7007</v>
      </c>
    </row>
    <row r="644" spans="1:9" x14ac:dyDescent="0.25">
      <c r="A644" s="262" t="s">
        <v>72</v>
      </c>
      <c r="B644" s="230" t="s">
        <v>4272</v>
      </c>
      <c r="C644" s="229" t="s">
        <v>2912</v>
      </c>
      <c r="D644" s="229" t="s">
        <v>4273</v>
      </c>
      <c r="E644" s="229" t="s">
        <v>6451</v>
      </c>
      <c r="F644" s="241" t="s">
        <v>6447</v>
      </c>
      <c r="G644" s="229" t="s">
        <v>6368</v>
      </c>
      <c r="H644" s="232" t="s">
        <v>6448</v>
      </c>
      <c r="I644" s="246" t="s">
        <v>7007</v>
      </c>
    </row>
    <row r="645" spans="1:9" x14ac:dyDescent="0.25">
      <c r="A645" s="262" t="s">
        <v>72</v>
      </c>
      <c r="B645" s="230" t="s">
        <v>4272</v>
      </c>
      <c r="C645" s="229" t="s">
        <v>2912</v>
      </c>
      <c r="D645" s="229" t="s">
        <v>4273</v>
      </c>
      <c r="E645" s="229" t="s">
        <v>6451</v>
      </c>
      <c r="F645" s="241" t="s">
        <v>6447</v>
      </c>
      <c r="G645" s="229" t="s">
        <v>6254</v>
      </c>
      <c r="H645" s="232" t="s">
        <v>6448</v>
      </c>
      <c r="I645" s="246" t="s">
        <v>7008</v>
      </c>
    </row>
    <row r="646" spans="1:9" x14ac:dyDescent="0.25">
      <c r="A646" s="262" t="s">
        <v>6255</v>
      </c>
      <c r="B646" s="230" t="s">
        <v>4272</v>
      </c>
      <c r="C646" s="229" t="s">
        <v>2912</v>
      </c>
      <c r="D646" s="229" t="s">
        <v>4273</v>
      </c>
      <c r="E646" s="229" t="s">
        <v>6446</v>
      </c>
      <c r="F646" s="232" t="s">
        <v>6494</v>
      </c>
      <c r="G646" s="229" t="s">
        <v>6256</v>
      </c>
      <c r="H646" s="232" t="s">
        <v>6448</v>
      </c>
      <c r="I646" s="246" t="s">
        <v>7009</v>
      </c>
    </row>
    <row r="647" spans="1:9" x14ac:dyDescent="0.25">
      <c r="A647" s="262" t="s">
        <v>6255</v>
      </c>
      <c r="B647" s="230" t="s">
        <v>4272</v>
      </c>
      <c r="C647" s="229" t="s">
        <v>2912</v>
      </c>
      <c r="D647" s="229" t="s">
        <v>4273</v>
      </c>
      <c r="E647" s="229" t="s">
        <v>6446</v>
      </c>
      <c r="F647" s="232" t="s">
        <v>6494</v>
      </c>
      <c r="G647" s="229" t="s">
        <v>6257</v>
      </c>
      <c r="H647" s="232" t="s">
        <v>6448</v>
      </c>
      <c r="I647" s="246" t="s">
        <v>7009</v>
      </c>
    </row>
    <row r="648" spans="1:9" x14ac:dyDescent="0.25">
      <c r="A648" s="262" t="s">
        <v>6255</v>
      </c>
      <c r="B648" s="230" t="s">
        <v>4272</v>
      </c>
      <c r="C648" s="229" t="s">
        <v>2912</v>
      </c>
      <c r="D648" s="229" t="s">
        <v>4273</v>
      </c>
      <c r="E648" s="229" t="s">
        <v>6446</v>
      </c>
      <c r="F648" s="232" t="s">
        <v>6494</v>
      </c>
      <c r="G648" s="229" t="s">
        <v>3274</v>
      </c>
      <c r="H648" s="232" t="s">
        <v>6448</v>
      </c>
      <c r="I648" s="246" t="s">
        <v>7010</v>
      </c>
    </row>
    <row r="649" spans="1:9" x14ac:dyDescent="0.25">
      <c r="A649" s="262" t="s">
        <v>6255</v>
      </c>
      <c r="B649" s="230" t="s">
        <v>4272</v>
      </c>
      <c r="C649" s="229" t="s">
        <v>2912</v>
      </c>
      <c r="D649" s="229" t="s">
        <v>4273</v>
      </c>
      <c r="E649" s="229" t="s">
        <v>6446</v>
      </c>
      <c r="F649" s="232" t="s">
        <v>6494</v>
      </c>
      <c r="G649" s="229" t="s">
        <v>6258</v>
      </c>
      <c r="H649" s="232" t="s">
        <v>6448</v>
      </c>
      <c r="I649" s="246" t="s">
        <v>7011</v>
      </c>
    </row>
    <row r="650" spans="1:9" ht="24" x14ac:dyDescent="0.25">
      <c r="A650" s="262" t="s">
        <v>427</v>
      </c>
      <c r="B650" s="230" t="s">
        <v>3169</v>
      </c>
      <c r="C650" s="229" t="s">
        <v>2912</v>
      </c>
      <c r="D650" s="229" t="s">
        <v>3170</v>
      </c>
      <c r="E650" s="229" t="s">
        <v>6446</v>
      </c>
      <c r="F650" s="232" t="s">
        <v>6447</v>
      </c>
      <c r="G650" s="229" t="s">
        <v>6259</v>
      </c>
      <c r="H650" s="232" t="s">
        <v>6448</v>
      </c>
      <c r="I650" s="246" t="s">
        <v>7012</v>
      </c>
    </row>
    <row r="651" spans="1:9" ht="24" x14ac:dyDescent="0.25">
      <c r="A651" s="262" t="s">
        <v>6260</v>
      </c>
      <c r="B651" s="230" t="s">
        <v>3011</v>
      </c>
      <c r="C651" s="229" t="s">
        <v>2912</v>
      </c>
      <c r="D651" s="229" t="s">
        <v>3012</v>
      </c>
      <c r="E651" s="229" t="s">
        <v>6451</v>
      </c>
      <c r="F651" s="232" t="s">
        <v>6447</v>
      </c>
      <c r="G651" s="229" t="s">
        <v>6261</v>
      </c>
      <c r="H651" s="232" t="s">
        <v>6448</v>
      </c>
      <c r="I651" s="246" t="s">
        <v>7013</v>
      </c>
    </row>
    <row r="652" spans="1:9" ht="24" x14ac:dyDescent="0.25">
      <c r="A652" s="262" t="s">
        <v>6262</v>
      </c>
      <c r="B652" s="230" t="s">
        <v>2918</v>
      </c>
      <c r="C652" s="229" t="s">
        <v>2912</v>
      </c>
      <c r="D652" s="229" t="s">
        <v>2919</v>
      </c>
      <c r="E652" s="229" t="s">
        <v>6451</v>
      </c>
      <c r="F652" s="232" t="s">
        <v>6447</v>
      </c>
      <c r="G652" s="229" t="s">
        <v>6263</v>
      </c>
      <c r="H652" s="232" t="s">
        <v>6448</v>
      </c>
      <c r="I652" s="246" t="s">
        <v>7014</v>
      </c>
    </row>
    <row r="653" spans="1:9" x14ac:dyDescent="0.25">
      <c r="A653" s="262" t="s">
        <v>6264</v>
      </c>
      <c r="B653" s="230" t="s">
        <v>3401</v>
      </c>
      <c r="C653" s="229" t="s">
        <v>2912</v>
      </c>
      <c r="D653" s="229" t="s">
        <v>5312</v>
      </c>
      <c r="E653" s="229" t="s">
        <v>6446</v>
      </c>
      <c r="F653" s="232" t="s">
        <v>6447</v>
      </c>
      <c r="G653" s="229" t="s">
        <v>6265</v>
      </c>
      <c r="H653" s="232" t="s">
        <v>6448</v>
      </c>
      <c r="I653" s="246" t="s">
        <v>6589</v>
      </c>
    </row>
    <row r="654" spans="1:9" x14ac:dyDescent="0.25">
      <c r="A654" s="262" t="s">
        <v>868</v>
      </c>
      <c r="B654" s="230" t="s">
        <v>3431</v>
      </c>
      <c r="C654" s="229" t="s">
        <v>2912</v>
      </c>
      <c r="D654" s="229" t="s">
        <v>3432</v>
      </c>
      <c r="E654" s="229" t="s">
        <v>6451</v>
      </c>
      <c r="F654" s="232" t="s">
        <v>6447</v>
      </c>
      <c r="G654" s="229" t="s">
        <v>6266</v>
      </c>
      <c r="H654" s="232" t="s">
        <v>6448</v>
      </c>
      <c r="I654" s="246" t="s">
        <v>6826</v>
      </c>
    </row>
    <row r="655" spans="1:9" x14ac:dyDescent="0.25">
      <c r="A655" s="262" t="s">
        <v>6267</v>
      </c>
      <c r="B655" s="230" t="s">
        <v>3161</v>
      </c>
      <c r="C655" s="229" t="s">
        <v>2912</v>
      </c>
      <c r="D655" s="229" t="s">
        <v>3162</v>
      </c>
      <c r="E655" s="229" t="s">
        <v>6451</v>
      </c>
      <c r="F655" s="232" t="s">
        <v>6447</v>
      </c>
      <c r="G655" s="229" t="s">
        <v>6268</v>
      </c>
      <c r="H655" s="232" t="s">
        <v>6448</v>
      </c>
      <c r="I655" s="246" t="s">
        <v>7015</v>
      </c>
    </row>
    <row r="656" spans="1:9" x14ac:dyDescent="0.25">
      <c r="A656" s="262" t="s">
        <v>6269</v>
      </c>
      <c r="B656" s="230" t="s">
        <v>3021</v>
      </c>
      <c r="C656" s="229" t="s">
        <v>2912</v>
      </c>
      <c r="D656" s="229" t="s">
        <v>3022</v>
      </c>
      <c r="E656" s="229" t="s">
        <v>6446</v>
      </c>
      <c r="F656" s="232" t="s">
        <v>6494</v>
      </c>
      <c r="G656" s="229" t="s">
        <v>6270</v>
      </c>
      <c r="H656" s="232" t="s">
        <v>6448</v>
      </c>
      <c r="I656" s="246" t="s">
        <v>7016</v>
      </c>
    </row>
    <row r="657" spans="1:9" x14ac:dyDescent="0.25">
      <c r="A657" s="262" t="s">
        <v>6269</v>
      </c>
      <c r="B657" s="230" t="s">
        <v>3021</v>
      </c>
      <c r="C657" s="229" t="s">
        <v>2912</v>
      </c>
      <c r="D657" s="229" t="s">
        <v>3022</v>
      </c>
      <c r="E657" s="229" t="s">
        <v>6446</v>
      </c>
      <c r="F657" s="232" t="s">
        <v>6494</v>
      </c>
      <c r="G657" s="229" t="s">
        <v>6271</v>
      </c>
      <c r="H657" s="232" t="s">
        <v>6448</v>
      </c>
      <c r="I657" s="246" t="s">
        <v>7017</v>
      </c>
    </row>
    <row r="658" spans="1:9" x14ac:dyDescent="0.25">
      <c r="A658" s="262" t="s">
        <v>6269</v>
      </c>
      <c r="B658" s="230" t="s">
        <v>3021</v>
      </c>
      <c r="C658" s="229" t="s">
        <v>2912</v>
      </c>
      <c r="D658" s="229" t="s">
        <v>3022</v>
      </c>
      <c r="E658" s="229" t="s">
        <v>6446</v>
      </c>
      <c r="F658" s="232" t="s">
        <v>6494</v>
      </c>
      <c r="G658" s="229" t="s">
        <v>6272</v>
      </c>
      <c r="H658" s="232" t="s">
        <v>6448</v>
      </c>
      <c r="I658" s="246" t="s">
        <v>7018</v>
      </c>
    </row>
    <row r="659" spans="1:9" x14ac:dyDescent="0.25">
      <c r="A659" s="262" t="s">
        <v>6269</v>
      </c>
      <c r="B659" s="230" t="s">
        <v>3021</v>
      </c>
      <c r="C659" s="229" t="s">
        <v>2912</v>
      </c>
      <c r="D659" s="229" t="s">
        <v>3022</v>
      </c>
      <c r="E659" s="229" t="s">
        <v>6446</v>
      </c>
      <c r="F659" s="232" t="s">
        <v>6494</v>
      </c>
      <c r="G659" s="229" t="s">
        <v>6273</v>
      </c>
      <c r="H659" s="232" t="s">
        <v>6448</v>
      </c>
      <c r="I659" s="246" t="s">
        <v>6578</v>
      </c>
    </row>
    <row r="660" spans="1:9" x14ac:dyDescent="0.25">
      <c r="A660" s="262" t="s">
        <v>255</v>
      </c>
      <c r="B660" s="230" t="s">
        <v>3021</v>
      </c>
      <c r="C660" s="229" t="s">
        <v>2912</v>
      </c>
      <c r="D660" s="229" t="s">
        <v>3022</v>
      </c>
      <c r="E660" s="229" t="s">
        <v>6446</v>
      </c>
      <c r="F660" s="232" t="s">
        <v>6586</v>
      </c>
      <c r="G660" s="229" t="s">
        <v>6274</v>
      </c>
      <c r="H660" s="232" t="s">
        <v>6448</v>
      </c>
      <c r="I660" s="246" t="s">
        <v>6723</v>
      </c>
    </row>
    <row r="661" spans="1:9" x14ac:dyDescent="0.25">
      <c r="A661" s="262" t="s">
        <v>6275</v>
      </c>
      <c r="B661" s="230" t="s">
        <v>3840</v>
      </c>
      <c r="C661" s="229" t="s">
        <v>2912</v>
      </c>
      <c r="D661" s="229" t="s">
        <v>3841</v>
      </c>
      <c r="E661" s="229" t="s">
        <v>6446</v>
      </c>
      <c r="F661" s="232" t="s">
        <v>5320</v>
      </c>
      <c r="G661" s="229" t="s">
        <v>6276</v>
      </c>
      <c r="H661" s="232" t="s">
        <v>5320</v>
      </c>
      <c r="I661" s="246" t="s">
        <v>5320</v>
      </c>
    </row>
    <row r="662" spans="1:9" ht="24" x14ac:dyDescent="0.25">
      <c r="A662" s="262" t="s">
        <v>6277</v>
      </c>
      <c r="B662" s="230" t="s">
        <v>2920</v>
      </c>
      <c r="C662" s="229" t="s">
        <v>2912</v>
      </c>
      <c r="D662" s="229" t="s">
        <v>2921</v>
      </c>
      <c r="E662" s="229" t="s">
        <v>6451</v>
      </c>
      <c r="F662" s="232" t="s">
        <v>6447</v>
      </c>
      <c r="G662" s="229" t="s">
        <v>6278</v>
      </c>
      <c r="H662" s="232" t="s">
        <v>6448</v>
      </c>
      <c r="I662" s="246" t="s">
        <v>7019</v>
      </c>
    </row>
    <row r="663" spans="1:9" ht="24" x14ac:dyDescent="0.25">
      <c r="A663" s="262" t="s">
        <v>6277</v>
      </c>
      <c r="B663" s="230" t="s">
        <v>2920</v>
      </c>
      <c r="C663" s="229" t="s">
        <v>2912</v>
      </c>
      <c r="D663" s="229" t="s">
        <v>2921</v>
      </c>
      <c r="E663" s="229" t="s">
        <v>6451</v>
      </c>
      <c r="F663" s="232" t="s">
        <v>6447</v>
      </c>
      <c r="G663" s="229" t="s">
        <v>6279</v>
      </c>
      <c r="H663" s="232" t="s">
        <v>6448</v>
      </c>
      <c r="I663" s="246" t="s">
        <v>7020</v>
      </c>
    </row>
    <row r="664" spans="1:9" x14ac:dyDescent="0.25">
      <c r="A664" s="262" t="s">
        <v>6280</v>
      </c>
      <c r="B664" s="230" t="s">
        <v>2920</v>
      </c>
      <c r="C664" s="229" t="s">
        <v>2912</v>
      </c>
      <c r="D664" s="229" t="s">
        <v>2921</v>
      </c>
      <c r="E664" s="229" t="s">
        <v>6446</v>
      </c>
      <c r="F664" s="232" t="s">
        <v>6494</v>
      </c>
      <c r="G664" s="229" t="s">
        <v>6281</v>
      </c>
      <c r="H664" s="232" t="s">
        <v>6448</v>
      </c>
      <c r="I664" s="246" t="s">
        <v>6508</v>
      </c>
    </row>
    <row r="665" spans="1:9" x14ac:dyDescent="0.25">
      <c r="A665" s="262" t="s">
        <v>419</v>
      </c>
      <c r="B665" s="230" t="s">
        <v>3154</v>
      </c>
      <c r="C665" s="229" t="s">
        <v>2912</v>
      </c>
      <c r="D665" s="229" t="s">
        <v>3155</v>
      </c>
      <c r="E665" s="229" t="s">
        <v>6451</v>
      </c>
      <c r="F665" s="232" t="s">
        <v>6447</v>
      </c>
      <c r="G665" s="229" t="s">
        <v>6282</v>
      </c>
      <c r="H665" s="232" t="s">
        <v>6448</v>
      </c>
      <c r="I665" s="246" t="s">
        <v>7021</v>
      </c>
    </row>
    <row r="666" spans="1:9" x14ac:dyDescent="0.25">
      <c r="A666" s="262" t="s">
        <v>6283</v>
      </c>
      <c r="B666" s="232" t="s">
        <v>3904</v>
      </c>
      <c r="C666" s="229" t="s">
        <v>2912</v>
      </c>
      <c r="D666" s="229" t="s">
        <v>5313</v>
      </c>
      <c r="E666" s="229" t="s">
        <v>6446</v>
      </c>
      <c r="F666" s="232" t="s">
        <v>6447</v>
      </c>
      <c r="G666" s="229" t="s">
        <v>6284</v>
      </c>
      <c r="H666" s="232" t="s">
        <v>6448</v>
      </c>
      <c r="I666" s="246" t="s">
        <v>7022</v>
      </c>
    </row>
    <row r="667" spans="1:9" ht="60" x14ac:dyDescent="0.25">
      <c r="A667" s="262" t="s">
        <v>5393</v>
      </c>
      <c r="B667" s="230" t="s">
        <v>3013</v>
      </c>
      <c r="C667" s="229" t="s">
        <v>2912</v>
      </c>
      <c r="D667" s="229" t="s">
        <v>3014</v>
      </c>
      <c r="E667" s="229" t="s">
        <v>6446</v>
      </c>
      <c r="F667" s="232" t="s">
        <v>5320</v>
      </c>
      <c r="G667" s="229" t="s">
        <v>6285</v>
      </c>
      <c r="H667" s="232" t="s">
        <v>6448</v>
      </c>
      <c r="I667" s="246" t="s">
        <v>7023</v>
      </c>
    </row>
    <row r="668" spans="1:9" x14ac:dyDescent="0.25">
      <c r="A668" s="262" t="s">
        <v>5179</v>
      </c>
      <c r="B668" s="230" t="s">
        <v>4023</v>
      </c>
      <c r="C668" s="229" t="s">
        <v>2912</v>
      </c>
      <c r="D668" s="229" t="s">
        <v>4024</v>
      </c>
      <c r="E668" s="229" t="s">
        <v>6446</v>
      </c>
      <c r="F668" s="232" t="s">
        <v>6447</v>
      </c>
      <c r="G668" s="229" t="s">
        <v>6286</v>
      </c>
      <c r="H668" s="232" t="s">
        <v>6448</v>
      </c>
      <c r="I668" s="246" t="s">
        <v>5914</v>
      </c>
    </row>
    <row r="669" spans="1:9" x14ac:dyDescent="0.25">
      <c r="A669" s="262" t="s">
        <v>1089</v>
      </c>
      <c r="B669" s="230" t="s">
        <v>3615</v>
      </c>
      <c r="C669" s="229" t="s">
        <v>2912</v>
      </c>
      <c r="D669" s="229" t="s">
        <v>3616</v>
      </c>
      <c r="E669" s="229" t="s">
        <v>6446</v>
      </c>
      <c r="F669" s="232" t="s">
        <v>6447</v>
      </c>
      <c r="G669" s="229" t="s">
        <v>6287</v>
      </c>
      <c r="H669" s="232" t="s">
        <v>6453</v>
      </c>
      <c r="I669" s="246" t="s">
        <v>7024</v>
      </c>
    </row>
    <row r="670" spans="1:9" x14ac:dyDescent="0.25">
      <c r="A670" s="262" t="s">
        <v>6288</v>
      </c>
      <c r="B670" s="230" t="s">
        <v>4076</v>
      </c>
      <c r="C670" s="229" t="s">
        <v>2912</v>
      </c>
      <c r="D670" s="229" t="s">
        <v>3454</v>
      </c>
      <c r="E670" s="229" t="s">
        <v>6446</v>
      </c>
      <c r="F670" s="232" t="s">
        <v>6447</v>
      </c>
      <c r="G670" s="229" t="s">
        <v>3722</v>
      </c>
      <c r="H670" s="232" t="s">
        <v>6448</v>
      </c>
      <c r="I670" s="246" t="s">
        <v>6687</v>
      </c>
    </row>
    <row r="671" spans="1:9" x14ac:dyDescent="0.25">
      <c r="A671" s="262" t="s">
        <v>6288</v>
      </c>
      <c r="B671" s="230" t="s">
        <v>4076</v>
      </c>
      <c r="C671" s="229" t="s">
        <v>2912</v>
      </c>
      <c r="D671" s="229" t="s">
        <v>3454</v>
      </c>
      <c r="E671" s="229" t="s">
        <v>6446</v>
      </c>
      <c r="F671" s="232" t="s">
        <v>6447</v>
      </c>
      <c r="G671" s="229" t="s">
        <v>4059</v>
      </c>
      <c r="H671" s="232" t="s">
        <v>6448</v>
      </c>
      <c r="I671" s="246" t="s">
        <v>6990</v>
      </c>
    </row>
    <row r="672" spans="1:9" x14ac:dyDescent="0.25">
      <c r="A672" s="262" t="s">
        <v>7025</v>
      </c>
      <c r="B672" s="230" t="s">
        <v>4222</v>
      </c>
      <c r="C672" s="229" t="s">
        <v>2912</v>
      </c>
      <c r="D672" s="229" t="s">
        <v>4223</v>
      </c>
      <c r="E672" s="229" t="s">
        <v>6446</v>
      </c>
      <c r="F672" s="232" t="s">
        <v>6447</v>
      </c>
      <c r="G672" s="229" t="s">
        <v>6290</v>
      </c>
      <c r="H672" s="232" t="s">
        <v>6448</v>
      </c>
      <c r="I672" s="246" t="s">
        <v>7026</v>
      </c>
    </row>
    <row r="673" spans="1:9" x14ac:dyDescent="0.25">
      <c r="A673" s="262" t="s">
        <v>256</v>
      </c>
      <c r="B673" s="232" t="s">
        <v>3023</v>
      </c>
      <c r="C673" s="229" t="s">
        <v>2912</v>
      </c>
      <c r="D673" s="229" t="s">
        <v>3024</v>
      </c>
      <c r="E673" s="229" t="s">
        <v>6446</v>
      </c>
      <c r="F673" s="232" t="s">
        <v>6447</v>
      </c>
      <c r="G673" s="229" t="s">
        <v>6291</v>
      </c>
      <c r="H673" s="232" t="s">
        <v>6448</v>
      </c>
      <c r="I673" s="246" t="s">
        <v>7027</v>
      </c>
    </row>
    <row r="674" spans="1:9" x14ac:dyDescent="0.25">
      <c r="A674" s="262" t="s">
        <v>6292</v>
      </c>
      <c r="B674" s="230" t="s">
        <v>3165</v>
      </c>
      <c r="C674" s="229" t="s">
        <v>2912</v>
      </c>
      <c r="D674" s="229" t="s">
        <v>3166</v>
      </c>
      <c r="E674" s="229" t="s">
        <v>6446</v>
      </c>
      <c r="F674" s="232" t="s">
        <v>6494</v>
      </c>
      <c r="G674" s="229" t="s">
        <v>6293</v>
      </c>
      <c r="H674" s="232" t="s">
        <v>6448</v>
      </c>
      <c r="I674" s="246" t="s">
        <v>7028</v>
      </c>
    </row>
    <row r="675" spans="1:9" x14ac:dyDescent="0.25">
      <c r="A675" s="262" t="s">
        <v>6292</v>
      </c>
      <c r="B675" s="230" t="s">
        <v>3165</v>
      </c>
      <c r="C675" s="229" t="s">
        <v>2912</v>
      </c>
      <c r="D675" s="229" t="s">
        <v>3166</v>
      </c>
      <c r="E675" s="229" t="s">
        <v>6446</v>
      </c>
      <c r="F675" s="232" t="s">
        <v>6494</v>
      </c>
      <c r="G675" s="229" t="s">
        <v>6294</v>
      </c>
      <c r="H675" s="232" t="s">
        <v>6448</v>
      </c>
      <c r="I675" s="246" t="s">
        <v>7028</v>
      </c>
    </row>
    <row r="676" spans="1:9" x14ac:dyDescent="0.25">
      <c r="A676" s="262" t="s">
        <v>1721</v>
      </c>
      <c r="B676" s="230" t="s">
        <v>4307</v>
      </c>
      <c r="C676" s="229" t="s">
        <v>3438</v>
      </c>
      <c r="D676" s="229" t="s">
        <v>4308</v>
      </c>
      <c r="E676" s="229" t="s">
        <v>6446</v>
      </c>
      <c r="F676" s="232" t="s">
        <v>6494</v>
      </c>
      <c r="G676" s="229" t="s">
        <v>6295</v>
      </c>
      <c r="H676" s="232" t="s">
        <v>6543</v>
      </c>
      <c r="I676" s="246" t="s">
        <v>7029</v>
      </c>
    </row>
    <row r="677" spans="1:9" ht="36" x14ac:dyDescent="0.25">
      <c r="A677" s="262" t="s">
        <v>6296</v>
      </c>
      <c r="B677" s="230" t="s">
        <v>4309</v>
      </c>
      <c r="C677" s="229" t="s">
        <v>3438</v>
      </c>
      <c r="D677" s="229" t="s">
        <v>4310</v>
      </c>
      <c r="E677" s="229" t="s">
        <v>6451</v>
      </c>
      <c r="F677" s="232" t="s">
        <v>6447</v>
      </c>
      <c r="G677" s="229" t="s">
        <v>6297</v>
      </c>
      <c r="H677" s="232" t="s">
        <v>6448</v>
      </c>
      <c r="I677" s="246" t="s">
        <v>7030</v>
      </c>
    </row>
    <row r="678" spans="1:9" x14ac:dyDescent="0.25">
      <c r="A678" s="262" t="s">
        <v>6296</v>
      </c>
      <c r="B678" s="230" t="s">
        <v>4309</v>
      </c>
      <c r="C678" s="229" t="s">
        <v>3438</v>
      </c>
      <c r="D678" s="229" t="s">
        <v>4310</v>
      </c>
      <c r="E678" s="229" t="s">
        <v>6451</v>
      </c>
      <c r="F678" s="232" t="s">
        <v>6447</v>
      </c>
      <c r="G678" s="229" t="s">
        <v>6298</v>
      </c>
      <c r="H678" s="232" t="s">
        <v>6448</v>
      </c>
      <c r="I678" s="246" t="s">
        <v>7031</v>
      </c>
    </row>
    <row r="679" spans="1:9" ht="48" x14ac:dyDescent="0.25">
      <c r="A679" s="262" t="s">
        <v>6300</v>
      </c>
      <c r="B679" s="230" t="s">
        <v>4369</v>
      </c>
      <c r="C679" s="229" t="s">
        <v>3438</v>
      </c>
      <c r="D679" s="229" t="s">
        <v>4370</v>
      </c>
      <c r="E679" s="229" t="s">
        <v>6451</v>
      </c>
      <c r="F679" s="241" t="s">
        <v>6447</v>
      </c>
      <c r="G679" s="229" t="s">
        <v>6301</v>
      </c>
      <c r="H679" s="232" t="s">
        <v>6453</v>
      </c>
      <c r="I679" s="246" t="s">
        <v>7032</v>
      </c>
    </row>
    <row r="680" spans="1:9" x14ac:dyDescent="0.25">
      <c r="A680" s="262" t="s">
        <v>539</v>
      </c>
      <c r="B680" s="230" t="s">
        <v>4369</v>
      </c>
      <c r="C680" s="229" t="s">
        <v>3438</v>
      </c>
      <c r="D680" s="229" t="s">
        <v>4370</v>
      </c>
      <c r="E680" s="229" t="s">
        <v>6446</v>
      </c>
      <c r="F680" s="232" t="s">
        <v>6447</v>
      </c>
      <c r="G680" s="235" t="s">
        <v>6302</v>
      </c>
      <c r="H680" s="232" t="s">
        <v>6448</v>
      </c>
      <c r="I680" s="246" t="s">
        <v>7033</v>
      </c>
    </row>
    <row r="681" spans="1:9" x14ac:dyDescent="0.25">
      <c r="A681" s="262" t="s">
        <v>747</v>
      </c>
      <c r="B681" s="230" t="s">
        <v>4369</v>
      </c>
      <c r="C681" s="229" t="s">
        <v>3438</v>
      </c>
      <c r="D681" s="229" t="s">
        <v>4370</v>
      </c>
      <c r="E681" s="229" t="s">
        <v>6446</v>
      </c>
      <c r="F681" s="232" t="s">
        <v>5320</v>
      </c>
      <c r="G681" s="229" t="s">
        <v>6303</v>
      </c>
      <c r="H681" s="232" t="s">
        <v>6542</v>
      </c>
      <c r="I681" s="246" t="s">
        <v>6542</v>
      </c>
    </row>
    <row r="682" spans="1:9" x14ac:dyDescent="0.25">
      <c r="A682" s="262" t="s">
        <v>6300</v>
      </c>
      <c r="B682" s="230" t="s">
        <v>4369</v>
      </c>
      <c r="C682" s="229" t="s">
        <v>3438</v>
      </c>
      <c r="D682" s="229" t="s">
        <v>4370</v>
      </c>
      <c r="E682" s="229" t="s">
        <v>6451</v>
      </c>
      <c r="F682" s="241" t="s">
        <v>6447</v>
      </c>
      <c r="G682" s="229" t="s">
        <v>7034</v>
      </c>
      <c r="H682" s="232" t="s">
        <v>6448</v>
      </c>
      <c r="I682" s="246" t="s">
        <v>5320</v>
      </c>
    </row>
    <row r="683" spans="1:9" x14ac:dyDescent="0.25">
      <c r="A683" s="262" t="s">
        <v>6304</v>
      </c>
      <c r="B683" s="230" t="s">
        <v>4369</v>
      </c>
      <c r="C683" s="229" t="s">
        <v>3438</v>
      </c>
      <c r="D683" s="229" t="s">
        <v>4370</v>
      </c>
      <c r="E683" s="229" t="s">
        <v>6446</v>
      </c>
      <c r="F683" s="232" t="s">
        <v>6447</v>
      </c>
      <c r="G683" s="229" t="s">
        <v>6305</v>
      </c>
      <c r="H683" s="232" t="s">
        <v>6448</v>
      </c>
      <c r="I683" s="246" t="s">
        <v>7035</v>
      </c>
    </row>
    <row r="684" spans="1:9" x14ac:dyDescent="0.25">
      <c r="A684" s="262" t="s">
        <v>6304</v>
      </c>
      <c r="B684" s="230" t="s">
        <v>4369</v>
      </c>
      <c r="C684" s="229" t="s">
        <v>3438</v>
      </c>
      <c r="D684" s="229" t="s">
        <v>4370</v>
      </c>
      <c r="E684" s="229" t="s">
        <v>6446</v>
      </c>
      <c r="F684" s="232" t="s">
        <v>6494</v>
      </c>
      <c r="G684" s="229" t="s">
        <v>4826</v>
      </c>
      <c r="H684" s="232" t="s">
        <v>6448</v>
      </c>
      <c r="I684" s="246" t="s">
        <v>7036</v>
      </c>
    </row>
    <row r="685" spans="1:9" ht="48" x14ac:dyDescent="0.25">
      <c r="A685" s="262" t="s">
        <v>5045</v>
      </c>
      <c r="B685" s="230" t="s">
        <v>4640</v>
      </c>
      <c r="C685" s="229" t="s">
        <v>3438</v>
      </c>
      <c r="D685" s="229" t="s">
        <v>4641</v>
      </c>
      <c r="E685" s="229" t="s">
        <v>6451</v>
      </c>
      <c r="F685" s="232" t="s">
        <v>6447</v>
      </c>
      <c r="G685" s="229" t="s">
        <v>7037</v>
      </c>
      <c r="H685" s="232" t="s">
        <v>6448</v>
      </c>
      <c r="I685" s="246" t="s">
        <v>7038</v>
      </c>
    </row>
    <row r="686" spans="1:9" ht="24" x14ac:dyDescent="0.25">
      <c r="A686" s="262" t="s">
        <v>6307</v>
      </c>
      <c r="B686" s="230" t="s">
        <v>3437</v>
      </c>
      <c r="C686" s="229" t="s">
        <v>3438</v>
      </c>
      <c r="D686" s="229" t="s">
        <v>3439</v>
      </c>
      <c r="E686" s="229" t="s">
        <v>6451</v>
      </c>
      <c r="F686" s="232" t="s">
        <v>6494</v>
      </c>
      <c r="G686" s="229" t="s">
        <v>7039</v>
      </c>
      <c r="H686" s="232" t="s">
        <v>6448</v>
      </c>
      <c r="I686" s="246" t="s">
        <v>7040</v>
      </c>
    </row>
    <row r="687" spans="1:9" x14ac:dyDescent="0.25">
      <c r="A687" s="262" t="s">
        <v>192</v>
      </c>
      <c r="B687" s="230" t="s">
        <v>4766</v>
      </c>
      <c r="C687" s="229" t="s">
        <v>3438</v>
      </c>
      <c r="D687" s="229" t="s">
        <v>4767</v>
      </c>
      <c r="E687" s="229" t="s">
        <v>6451</v>
      </c>
      <c r="F687" s="232" t="s">
        <v>6447</v>
      </c>
      <c r="G687" s="229" t="s">
        <v>7041</v>
      </c>
      <c r="H687" s="232" t="s">
        <v>6448</v>
      </c>
      <c r="I687" s="246" t="s">
        <v>7042</v>
      </c>
    </row>
    <row r="688" spans="1:9" ht="36" x14ac:dyDescent="0.25">
      <c r="A688" s="262" t="s">
        <v>192</v>
      </c>
      <c r="B688" s="230" t="s">
        <v>4766</v>
      </c>
      <c r="C688" s="229" t="s">
        <v>3438</v>
      </c>
      <c r="D688" s="229" t="s">
        <v>4767</v>
      </c>
      <c r="E688" s="229" t="s">
        <v>6451</v>
      </c>
      <c r="F688" s="232" t="s">
        <v>6447</v>
      </c>
      <c r="G688" s="229" t="s">
        <v>6311</v>
      </c>
      <c r="H688" s="232" t="s">
        <v>6448</v>
      </c>
      <c r="I688" s="246" t="s">
        <v>7043</v>
      </c>
    </row>
    <row r="689" spans="1:9" ht="24" x14ac:dyDescent="0.25">
      <c r="A689" s="262" t="s">
        <v>6312</v>
      </c>
      <c r="B689" s="230" t="s">
        <v>4578</v>
      </c>
      <c r="C689" s="229" t="s">
        <v>3438</v>
      </c>
      <c r="D689" s="229" t="s">
        <v>4579</v>
      </c>
      <c r="E689" s="229" t="s">
        <v>6451</v>
      </c>
      <c r="F689" s="232" t="s">
        <v>6447</v>
      </c>
      <c r="G689" s="229" t="s">
        <v>6313</v>
      </c>
      <c r="H689" s="232" t="s">
        <v>6448</v>
      </c>
      <c r="I689" s="246" t="s">
        <v>7044</v>
      </c>
    </row>
    <row r="690" spans="1:9" x14ac:dyDescent="0.25">
      <c r="A690" s="262" t="s">
        <v>6312</v>
      </c>
      <c r="B690" s="230" t="s">
        <v>4578</v>
      </c>
      <c r="C690" s="229" t="s">
        <v>3438</v>
      </c>
      <c r="D690" s="229" t="s">
        <v>4579</v>
      </c>
      <c r="E690" s="229" t="s">
        <v>6451</v>
      </c>
      <c r="F690" s="232" t="s">
        <v>6494</v>
      </c>
      <c r="G690" s="229" t="s">
        <v>6314</v>
      </c>
      <c r="H690" s="232" t="s">
        <v>6448</v>
      </c>
      <c r="I690" s="246" t="s">
        <v>6134</v>
      </c>
    </row>
    <row r="691" spans="1:9" x14ac:dyDescent="0.25">
      <c r="A691" s="262" t="s">
        <v>6312</v>
      </c>
      <c r="B691" s="230" t="s">
        <v>4588</v>
      </c>
      <c r="C691" s="229" t="s">
        <v>3438</v>
      </c>
      <c r="D691" s="229" t="s">
        <v>4589</v>
      </c>
      <c r="E691" s="229" t="s">
        <v>6451</v>
      </c>
      <c r="F691" s="232" t="s">
        <v>6447</v>
      </c>
      <c r="G691" s="229" t="s">
        <v>6315</v>
      </c>
      <c r="H691" s="232" t="s">
        <v>6448</v>
      </c>
      <c r="I691" s="246" t="s">
        <v>7045</v>
      </c>
    </row>
    <row r="692" spans="1:9" ht="24" x14ac:dyDescent="0.25">
      <c r="A692" s="262" t="s">
        <v>895</v>
      </c>
      <c r="B692" s="230" t="s">
        <v>3440</v>
      </c>
      <c r="C692" s="229" t="s">
        <v>3438</v>
      </c>
      <c r="D692" s="229" t="s">
        <v>3441</v>
      </c>
      <c r="E692" s="229" t="s">
        <v>6451</v>
      </c>
      <c r="F692" s="232" t="s">
        <v>6501</v>
      </c>
      <c r="G692" s="229" t="s">
        <v>6316</v>
      </c>
      <c r="H692" s="232" t="s">
        <v>6448</v>
      </c>
      <c r="I692" s="246" t="s">
        <v>7046</v>
      </c>
    </row>
    <row r="693" spans="1:9" ht="24" x14ac:dyDescent="0.25">
      <c r="A693" s="262" t="s">
        <v>6318</v>
      </c>
      <c r="B693" s="230" t="s">
        <v>3440</v>
      </c>
      <c r="C693" s="229" t="s">
        <v>3438</v>
      </c>
      <c r="D693" s="229" t="s">
        <v>3441</v>
      </c>
      <c r="E693" s="229" t="s">
        <v>6446</v>
      </c>
      <c r="F693" s="232" t="s">
        <v>6447</v>
      </c>
      <c r="G693" s="229" t="s">
        <v>6319</v>
      </c>
      <c r="H693" s="232" t="s">
        <v>6448</v>
      </c>
      <c r="I693" s="246" t="s">
        <v>7047</v>
      </c>
    </row>
    <row r="694" spans="1:9" ht="24" x14ac:dyDescent="0.25">
      <c r="A694" s="262" t="s">
        <v>6312</v>
      </c>
      <c r="B694" s="230" t="s">
        <v>4496</v>
      </c>
      <c r="C694" s="229" t="s">
        <v>3438</v>
      </c>
      <c r="D694" s="229" t="s">
        <v>2813</v>
      </c>
      <c r="E694" s="229" t="s">
        <v>6451</v>
      </c>
      <c r="F694" s="232" t="s">
        <v>6447</v>
      </c>
      <c r="G694" s="229" t="s">
        <v>6320</v>
      </c>
      <c r="H694" s="232" t="s">
        <v>6448</v>
      </c>
      <c r="I694" s="246" t="s">
        <v>7048</v>
      </c>
    </row>
    <row r="695" spans="1:9" ht="24" x14ac:dyDescent="0.25">
      <c r="A695" s="262" t="s">
        <v>6321</v>
      </c>
      <c r="B695" s="230" t="s">
        <v>4383</v>
      </c>
      <c r="C695" s="229" t="s">
        <v>3438</v>
      </c>
      <c r="D695" s="229" t="s">
        <v>4384</v>
      </c>
      <c r="E695" s="229" t="s">
        <v>6451</v>
      </c>
      <c r="F695" s="232" t="s">
        <v>6494</v>
      </c>
      <c r="G695" s="229" t="s">
        <v>6322</v>
      </c>
      <c r="H695" s="232" t="s">
        <v>6448</v>
      </c>
      <c r="I695" s="246" t="s">
        <v>7049</v>
      </c>
    </row>
    <row r="696" spans="1:9" ht="24" x14ac:dyDescent="0.25">
      <c r="A696" s="262" t="s">
        <v>6323</v>
      </c>
      <c r="B696" s="230" t="s">
        <v>4762</v>
      </c>
      <c r="C696" s="229" t="s">
        <v>3438</v>
      </c>
      <c r="D696" s="229" t="s">
        <v>4763</v>
      </c>
      <c r="E696" s="229" t="s">
        <v>6446</v>
      </c>
      <c r="F696" s="232" t="s">
        <v>6447</v>
      </c>
      <c r="G696" s="229" t="s">
        <v>6324</v>
      </c>
      <c r="H696" s="232" t="s">
        <v>6448</v>
      </c>
      <c r="I696" s="246" t="s">
        <v>7050</v>
      </c>
    </row>
    <row r="697" spans="1:9" ht="24" x14ac:dyDescent="0.25">
      <c r="A697" s="262" t="s">
        <v>6325</v>
      </c>
      <c r="B697" s="230" t="s">
        <v>4311</v>
      </c>
      <c r="C697" s="229" t="s">
        <v>3438</v>
      </c>
      <c r="D697" s="229" t="s">
        <v>3079</v>
      </c>
      <c r="E697" s="229" t="s">
        <v>6446</v>
      </c>
      <c r="F697" s="232" t="s">
        <v>6447</v>
      </c>
      <c r="G697" s="229" t="s">
        <v>6326</v>
      </c>
      <c r="H697" s="232" t="s">
        <v>6448</v>
      </c>
      <c r="I697" s="246" t="s">
        <v>7051</v>
      </c>
    </row>
    <row r="698" spans="1:9" x14ac:dyDescent="0.25">
      <c r="A698" s="262" t="s">
        <v>6327</v>
      </c>
      <c r="B698" s="230" t="s">
        <v>3954</v>
      </c>
      <c r="C698" s="229" t="s">
        <v>3438</v>
      </c>
      <c r="D698" s="229" t="s">
        <v>3955</v>
      </c>
      <c r="E698" s="229" t="s">
        <v>6446</v>
      </c>
      <c r="F698" s="232" t="s">
        <v>6447</v>
      </c>
      <c r="G698" s="229" t="s">
        <v>6328</v>
      </c>
      <c r="H698" s="232" t="s">
        <v>6448</v>
      </c>
      <c r="I698" s="246" t="s">
        <v>7052</v>
      </c>
    </row>
    <row r="699" spans="1:9" ht="24" x14ac:dyDescent="0.25">
      <c r="A699" s="262" t="s">
        <v>6312</v>
      </c>
      <c r="B699" s="230" t="s">
        <v>4541</v>
      </c>
      <c r="C699" s="229" t="s">
        <v>3438</v>
      </c>
      <c r="D699" s="229" t="s">
        <v>4542</v>
      </c>
      <c r="E699" s="229" t="s">
        <v>6451</v>
      </c>
      <c r="F699" s="232" t="s">
        <v>6447</v>
      </c>
      <c r="G699" s="229" t="s">
        <v>6329</v>
      </c>
      <c r="H699" s="232" t="s">
        <v>6448</v>
      </c>
      <c r="I699" s="246" t="s">
        <v>7053</v>
      </c>
    </row>
    <row r="700" spans="1:9" x14ac:dyDescent="0.25">
      <c r="A700" s="262" t="s">
        <v>6312</v>
      </c>
      <c r="B700" s="230" t="s">
        <v>4413</v>
      </c>
      <c r="C700" s="229" t="s">
        <v>3438</v>
      </c>
      <c r="D700" s="229" t="s">
        <v>4414</v>
      </c>
      <c r="E700" s="229" t="s">
        <v>6451</v>
      </c>
      <c r="F700" s="232" t="s">
        <v>6447</v>
      </c>
      <c r="G700" s="229" t="s">
        <v>6330</v>
      </c>
      <c r="H700" s="232" t="s">
        <v>6448</v>
      </c>
      <c r="I700" s="246" t="s">
        <v>7054</v>
      </c>
    </row>
    <row r="701" spans="1:9" x14ac:dyDescent="0.25">
      <c r="A701" s="262" t="s">
        <v>725</v>
      </c>
      <c r="B701" s="230" t="s">
        <v>4332</v>
      </c>
      <c r="C701" s="229" t="s">
        <v>3438</v>
      </c>
      <c r="D701" s="229" t="s">
        <v>4333</v>
      </c>
      <c r="E701" s="229" t="s">
        <v>6451</v>
      </c>
      <c r="F701" s="232" t="s">
        <v>6447</v>
      </c>
      <c r="G701" s="229" t="s">
        <v>6331</v>
      </c>
      <c r="H701" s="232" t="s">
        <v>6448</v>
      </c>
      <c r="I701" s="246" t="s">
        <v>7055</v>
      </c>
    </row>
    <row r="702" spans="1:9" x14ac:dyDescent="0.25">
      <c r="A702" s="262" t="s">
        <v>6332</v>
      </c>
      <c r="B702" s="230" t="s">
        <v>4312</v>
      </c>
      <c r="C702" s="229" t="s">
        <v>3438</v>
      </c>
      <c r="D702" s="229" t="s">
        <v>4313</v>
      </c>
      <c r="E702" s="229" t="s">
        <v>6446</v>
      </c>
      <c r="F702" s="232" t="s">
        <v>6447</v>
      </c>
      <c r="G702" s="229" t="s">
        <v>6333</v>
      </c>
      <c r="H702" s="232" t="s">
        <v>6448</v>
      </c>
      <c r="I702" s="246" t="s">
        <v>7056</v>
      </c>
    </row>
    <row r="703" spans="1:9" x14ac:dyDescent="0.25">
      <c r="A703" s="262" t="s">
        <v>1413</v>
      </c>
      <c r="B703" s="230" t="s">
        <v>3725</v>
      </c>
      <c r="C703" s="229" t="s">
        <v>3438</v>
      </c>
      <c r="D703" s="229" t="s">
        <v>3726</v>
      </c>
      <c r="E703" s="229" t="s">
        <v>6446</v>
      </c>
      <c r="F703" s="232" t="s">
        <v>6447</v>
      </c>
      <c r="G703" s="229" t="s">
        <v>6334</v>
      </c>
      <c r="H703" s="232" t="s">
        <v>6448</v>
      </c>
      <c r="I703" s="246" t="s">
        <v>7057</v>
      </c>
    </row>
    <row r="704" spans="1:9" ht="24" x14ac:dyDescent="0.25">
      <c r="A704" s="262" t="s">
        <v>5028</v>
      </c>
      <c r="B704" s="230" t="s">
        <v>4373</v>
      </c>
      <c r="C704" s="229" t="s">
        <v>3438</v>
      </c>
      <c r="D704" s="229" t="s">
        <v>4374</v>
      </c>
      <c r="E704" s="229" t="s">
        <v>6451</v>
      </c>
      <c r="F704" s="232" t="s">
        <v>6447</v>
      </c>
      <c r="G704" s="235" t="s">
        <v>7058</v>
      </c>
      <c r="H704" s="231" t="s">
        <v>6448</v>
      </c>
      <c r="I704" s="246" t="s">
        <v>7059</v>
      </c>
    </row>
    <row r="705" spans="1:9" x14ac:dyDescent="0.25">
      <c r="A705" s="262" t="s">
        <v>6335</v>
      </c>
      <c r="B705" s="230" t="s">
        <v>3527</v>
      </c>
      <c r="C705" s="229" t="s">
        <v>3310</v>
      </c>
      <c r="D705" s="229" t="s">
        <v>3528</v>
      </c>
      <c r="E705" s="229" t="s">
        <v>6446</v>
      </c>
      <c r="F705" s="232" t="s">
        <v>5320</v>
      </c>
      <c r="G705" s="229" t="s">
        <v>6336</v>
      </c>
      <c r="H705" s="232" t="s">
        <v>5320</v>
      </c>
      <c r="I705" s="246" t="s">
        <v>5320</v>
      </c>
    </row>
    <row r="706" spans="1:9" x14ac:dyDescent="0.25">
      <c r="A706" s="262" t="s">
        <v>626</v>
      </c>
      <c r="B706" s="232" t="s">
        <v>3309</v>
      </c>
      <c r="C706" s="229" t="s">
        <v>3310</v>
      </c>
      <c r="D706" s="229" t="s">
        <v>3311</v>
      </c>
      <c r="E706" s="229" t="s">
        <v>6446</v>
      </c>
      <c r="F706" s="232" t="s">
        <v>5320</v>
      </c>
      <c r="G706" s="229" t="s">
        <v>6337</v>
      </c>
      <c r="H706" s="232" t="s">
        <v>6448</v>
      </c>
      <c r="I706" s="246" t="s">
        <v>7060</v>
      </c>
    </row>
    <row r="707" spans="1:9" x14ac:dyDescent="0.25">
      <c r="A707" s="262" t="s">
        <v>970</v>
      </c>
      <c r="B707" s="230" t="s">
        <v>3515</v>
      </c>
      <c r="C707" s="229" t="s">
        <v>3310</v>
      </c>
      <c r="D707" s="229" t="s">
        <v>3516</v>
      </c>
      <c r="E707" s="229" t="s">
        <v>6446</v>
      </c>
      <c r="F707" s="232" t="s">
        <v>5320</v>
      </c>
      <c r="G707" s="229" t="s">
        <v>6338</v>
      </c>
      <c r="H707" s="232" t="s">
        <v>5320</v>
      </c>
      <c r="I707" s="246" t="s">
        <v>5320</v>
      </c>
    </row>
    <row r="708" spans="1:9" ht="48" x14ac:dyDescent="0.25">
      <c r="A708" s="262" t="s">
        <v>580</v>
      </c>
      <c r="B708" s="230" t="s">
        <v>3261</v>
      </c>
      <c r="C708" s="229" t="s">
        <v>3262</v>
      </c>
      <c r="D708" s="229" t="s">
        <v>3263</v>
      </c>
      <c r="E708" s="229" t="s">
        <v>6446</v>
      </c>
      <c r="F708" s="232" t="s">
        <v>5320</v>
      </c>
      <c r="G708" s="229" t="s">
        <v>6339</v>
      </c>
      <c r="H708" s="232" t="s">
        <v>5320</v>
      </c>
      <c r="I708" s="246" t="s">
        <v>7061</v>
      </c>
    </row>
    <row r="709" spans="1:9" ht="15.75" thickBot="1" x14ac:dyDescent="0.3">
      <c r="A709" s="264" t="s">
        <v>6340</v>
      </c>
      <c r="B709" s="253" t="s">
        <v>4409</v>
      </c>
      <c r="C709" s="254" t="s">
        <v>3262</v>
      </c>
      <c r="D709" s="254" t="s">
        <v>5058</v>
      </c>
      <c r="E709" s="254" t="s">
        <v>6446</v>
      </c>
      <c r="F709" s="255" t="s">
        <v>5320</v>
      </c>
      <c r="G709" s="254" t="s">
        <v>6341</v>
      </c>
      <c r="H709" s="255" t="s">
        <v>5320</v>
      </c>
      <c r="I709" s="256" t="s">
        <v>5320</v>
      </c>
    </row>
  </sheetData>
  <autoFilter ref="A8:I709"/>
  <mergeCells count="2">
    <mergeCell ref="C1:I4"/>
    <mergeCell ref="A6:I6"/>
  </mergeCells>
  <pageMargins left="0.7" right="0.7" top="0.75" bottom="0.75" header="0.51180555555555496" footer="0.51180555555555496"/>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T2718"/>
  <sheetViews>
    <sheetView zoomScale="75" zoomScaleNormal="75" workbookViewId="0">
      <selection activeCell="B9" sqref="B9"/>
    </sheetView>
  </sheetViews>
  <sheetFormatPr baseColWidth="10" defaultColWidth="11.42578125" defaultRowHeight="15" x14ac:dyDescent="0.25"/>
  <cols>
    <col min="1" max="1" width="14.140625" style="13" customWidth="1"/>
    <col min="2" max="2" width="164.7109375" style="13" customWidth="1"/>
    <col min="3" max="3" width="51" style="13" customWidth="1"/>
    <col min="4" max="4" width="23.42578125" style="13" customWidth="1"/>
    <col min="5" max="5" width="19" style="13" customWidth="1"/>
    <col min="6" max="6" width="41.28515625" style="13" bestFit="1" customWidth="1"/>
    <col min="7" max="7" width="11.85546875" style="13" customWidth="1"/>
    <col min="8" max="8" width="23.42578125" style="13" customWidth="1"/>
    <col min="9" max="9" width="22" style="14" customWidth="1"/>
    <col min="10" max="10" width="11.85546875" style="14" bestFit="1" customWidth="1"/>
    <col min="11" max="1008" width="11.42578125" style="14"/>
  </cols>
  <sheetData>
    <row r="1" spans="1:8" s="1" customFormat="1" ht="15" customHeight="1" thickBot="1" x14ac:dyDescent="0.3">
      <c r="A1" s="2"/>
      <c r="B1" s="297" t="s">
        <v>7084</v>
      </c>
      <c r="C1" s="297"/>
      <c r="D1" s="297"/>
      <c r="E1" s="297"/>
      <c r="F1" s="297"/>
      <c r="G1" s="297"/>
      <c r="H1" s="297"/>
    </row>
    <row r="2" spans="1:8" s="1" customFormat="1" ht="24" thickBot="1" x14ac:dyDescent="0.4">
      <c r="A2" s="3"/>
      <c r="B2" s="297"/>
      <c r="C2" s="297"/>
      <c r="D2" s="297"/>
      <c r="E2" s="297"/>
      <c r="F2" s="297"/>
      <c r="G2" s="297"/>
      <c r="H2" s="297"/>
    </row>
    <row r="3" spans="1:8" s="1" customFormat="1" ht="24" thickBot="1" x14ac:dyDescent="0.4">
      <c r="A3" s="3"/>
      <c r="B3" s="297"/>
      <c r="C3" s="297"/>
      <c r="D3" s="297"/>
      <c r="E3" s="297"/>
      <c r="F3" s="297"/>
      <c r="G3" s="297"/>
      <c r="H3" s="297"/>
    </row>
    <row r="4" spans="1:8" s="1" customFormat="1" ht="41.25" customHeight="1" x14ac:dyDescent="0.35">
      <c r="A4" s="4"/>
      <c r="B4" s="297"/>
      <c r="C4" s="297"/>
      <c r="D4" s="297"/>
      <c r="E4" s="297"/>
      <c r="F4" s="297"/>
      <c r="G4" s="297"/>
      <c r="H4" s="297"/>
    </row>
    <row r="5" spans="1:8" s="1" customFormat="1" ht="25.5" customHeight="1" thickBot="1" x14ac:dyDescent="0.4">
      <c r="A5" s="298" t="s">
        <v>2</v>
      </c>
      <c r="B5" s="298"/>
      <c r="C5" s="298"/>
      <c r="D5" s="298"/>
      <c r="E5" s="298"/>
      <c r="F5" s="298"/>
      <c r="G5" s="298"/>
      <c r="H5" s="298"/>
    </row>
    <row r="6" spans="1:8" ht="15" customHeight="1" thickTop="1" thickBot="1" x14ac:dyDescent="0.3">
      <c r="A6" s="15"/>
      <c r="B6" s="16"/>
      <c r="C6" s="16"/>
      <c r="D6" s="16"/>
      <c r="E6" s="16"/>
      <c r="F6" s="16"/>
      <c r="G6" s="16"/>
      <c r="H6" s="17"/>
    </row>
    <row r="7" spans="1:8" ht="24.75" thickBot="1" x14ac:dyDescent="0.3">
      <c r="A7" s="18" t="s">
        <v>7</v>
      </c>
      <c r="B7" s="19" t="s">
        <v>8</v>
      </c>
      <c r="C7" s="19" t="s">
        <v>9</v>
      </c>
      <c r="D7" s="19" t="s">
        <v>10</v>
      </c>
      <c r="E7" s="19" t="s">
        <v>11</v>
      </c>
      <c r="F7" s="19" t="s">
        <v>12</v>
      </c>
      <c r="G7" s="19" t="s">
        <v>13</v>
      </c>
      <c r="H7" s="20" t="s">
        <v>14</v>
      </c>
    </row>
    <row r="8" spans="1:8" x14ac:dyDescent="0.25">
      <c r="A8" s="92">
        <v>4</v>
      </c>
      <c r="B8" s="112" t="s">
        <v>15</v>
      </c>
      <c r="C8" s="112" t="s">
        <v>16</v>
      </c>
      <c r="D8" s="93" t="s">
        <v>17</v>
      </c>
      <c r="E8" s="93" t="s">
        <v>18</v>
      </c>
      <c r="F8" s="93" t="s">
        <v>19</v>
      </c>
      <c r="G8" s="94">
        <v>2006</v>
      </c>
      <c r="H8" s="95" t="s">
        <v>25</v>
      </c>
    </row>
    <row r="9" spans="1:8" x14ac:dyDescent="0.25">
      <c r="A9" s="96">
        <v>6</v>
      </c>
      <c r="B9" s="113" t="s">
        <v>21</v>
      </c>
      <c r="C9" s="113" t="s">
        <v>16</v>
      </c>
      <c r="D9" s="77" t="s">
        <v>17</v>
      </c>
      <c r="E9" s="77" t="s">
        <v>22</v>
      </c>
      <c r="F9" s="77" t="s">
        <v>19</v>
      </c>
      <c r="G9" s="97">
        <v>2006</v>
      </c>
      <c r="H9" s="98" t="s">
        <v>25</v>
      </c>
    </row>
    <row r="10" spans="1:8" x14ac:dyDescent="0.25">
      <c r="A10" s="96">
        <v>7</v>
      </c>
      <c r="B10" s="113" t="s">
        <v>23</v>
      </c>
      <c r="C10" s="113" t="s">
        <v>24</v>
      </c>
      <c r="D10" s="77" t="s">
        <v>17</v>
      </c>
      <c r="E10" s="77" t="s">
        <v>18</v>
      </c>
      <c r="F10" s="77" t="s">
        <v>19</v>
      </c>
      <c r="G10" s="97">
        <v>2009</v>
      </c>
      <c r="H10" s="98" t="s">
        <v>95</v>
      </c>
    </row>
    <row r="11" spans="1:8" x14ac:dyDescent="0.25">
      <c r="A11" s="96">
        <v>8</v>
      </c>
      <c r="B11" s="113" t="s">
        <v>26</v>
      </c>
      <c r="C11" s="113" t="s">
        <v>27</v>
      </c>
      <c r="D11" s="77" t="s">
        <v>28</v>
      </c>
      <c r="E11" s="77" t="s">
        <v>29</v>
      </c>
      <c r="F11" s="77" t="s">
        <v>30</v>
      </c>
      <c r="G11" s="97">
        <v>2006</v>
      </c>
      <c r="H11" s="98" t="s">
        <v>81</v>
      </c>
    </row>
    <row r="12" spans="1:8" x14ac:dyDescent="0.25">
      <c r="A12" s="96">
        <v>9</v>
      </c>
      <c r="B12" s="113" t="s">
        <v>31</v>
      </c>
      <c r="C12" s="113" t="s">
        <v>27</v>
      </c>
      <c r="D12" s="77" t="s">
        <v>32</v>
      </c>
      <c r="E12" s="77" t="s">
        <v>29</v>
      </c>
      <c r="F12" s="77" t="s">
        <v>33</v>
      </c>
      <c r="G12" s="97">
        <v>2006</v>
      </c>
      <c r="H12" s="98" t="s">
        <v>81</v>
      </c>
    </row>
    <row r="13" spans="1:8" x14ac:dyDescent="0.25">
      <c r="A13" s="96">
        <v>10</v>
      </c>
      <c r="B13" s="113" t="s">
        <v>34</v>
      </c>
      <c r="C13" s="113" t="s">
        <v>35</v>
      </c>
      <c r="D13" s="77" t="s">
        <v>36</v>
      </c>
      <c r="E13" s="77" t="s">
        <v>18</v>
      </c>
      <c r="F13" s="77" t="s">
        <v>37</v>
      </c>
      <c r="G13" s="97">
        <v>2006</v>
      </c>
      <c r="H13" s="98" t="s">
        <v>20</v>
      </c>
    </row>
    <row r="14" spans="1:8" x14ac:dyDescent="0.25">
      <c r="A14" s="96">
        <v>20</v>
      </c>
      <c r="B14" s="113" t="s">
        <v>38</v>
      </c>
      <c r="C14" s="113" t="s">
        <v>24</v>
      </c>
      <c r="D14" s="77" t="s">
        <v>17</v>
      </c>
      <c r="E14" s="77" t="s">
        <v>18</v>
      </c>
      <c r="F14" s="77" t="s">
        <v>19</v>
      </c>
      <c r="G14" s="97">
        <v>2008</v>
      </c>
      <c r="H14" s="98" t="s">
        <v>25</v>
      </c>
    </row>
    <row r="15" spans="1:8" x14ac:dyDescent="0.25">
      <c r="A15" s="96">
        <v>27</v>
      </c>
      <c r="B15" s="113" t="s">
        <v>39</v>
      </c>
      <c r="C15" s="113" t="s">
        <v>27</v>
      </c>
      <c r="D15" s="77" t="s">
        <v>32</v>
      </c>
      <c r="E15" s="77" t="s">
        <v>29</v>
      </c>
      <c r="F15" s="77" t="s">
        <v>30</v>
      </c>
      <c r="G15" s="97">
        <v>2012</v>
      </c>
      <c r="H15" s="98" t="s">
        <v>81</v>
      </c>
    </row>
    <row r="16" spans="1:8" x14ac:dyDescent="0.25">
      <c r="A16" s="96">
        <v>28</v>
      </c>
      <c r="B16" s="113" t="s">
        <v>40</v>
      </c>
      <c r="C16" s="113" t="s">
        <v>24</v>
      </c>
      <c r="D16" s="77" t="s">
        <v>17</v>
      </c>
      <c r="E16" s="77" t="s">
        <v>18</v>
      </c>
      <c r="F16" s="77" t="s">
        <v>19</v>
      </c>
      <c r="G16" s="97">
        <v>2006</v>
      </c>
      <c r="H16" s="98" t="s">
        <v>25</v>
      </c>
    </row>
    <row r="17" spans="1:8" x14ac:dyDescent="0.25">
      <c r="A17" s="96">
        <v>39</v>
      </c>
      <c r="B17" s="113" t="s">
        <v>41</v>
      </c>
      <c r="C17" s="113" t="s">
        <v>24</v>
      </c>
      <c r="D17" s="77" t="s">
        <v>17</v>
      </c>
      <c r="E17" s="77" t="s">
        <v>18</v>
      </c>
      <c r="F17" s="77" t="s">
        <v>19</v>
      </c>
      <c r="G17" s="97">
        <v>2010</v>
      </c>
      <c r="H17" s="98" t="s">
        <v>25</v>
      </c>
    </row>
    <row r="18" spans="1:8" x14ac:dyDescent="0.25">
      <c r="A18" s="96">
        <v>40</v>
      </c>
      <c r="B18" s="113" t="s">
        <v>43</v>
      </c>
      <c r="C18" s="113" t="s">
        <v>35</v>
      </c>
      <c r="D18" s="77" t="s">
        <v>36</v>
      </c>
      <c r="E18" s="77" t="s">
        <v>18</v>
      </c>
      <c r="F18" s="77" t="s">
        <v>19</v>
      </c>
      <c r="G18" s="97">
        <v>2006</v>
      </c>
      <c r="H18" s="98" t="s">
        <v>20</v>
      </c>
    </row>
    <row r="19" spans="1:8" x14ac:dyDescent="0.25">
      <c r="A19" s="96">
        <v>51</v>
      </c>
      <c r="B19" s="113" t="s">
        <v>44</v>
      </c>
      <c r="C19" s="113" t="s">
        <v>24</v>
      </c>
      <c r="D19" s="77" t="s">
        <v>17</v>
      </c>
      <c r="E19" s="77" t="s">
        <v>18</v>
      </c>
      <c r="F19" s="77" t="s">
        <v>19</v>
      </c>
      <c r="G19" s="97">
        <v>2006</v>
      </c>
      <c r="H19" s="98" t="s">
        <v>25</v>
      </c>
    </row>
    <row r="20" spans="1:8" x14ac:dyDescent="0.25">
      <c r="A20" s="96">
        <v>56</v>
      </c>
      <c r="B20" s="113" t="s">
        <v>45</v>
      </c>
      <c r="C20" s="113" t="s">
        <v>35</v>
      </c>
      <c r="D20" s="77" t="s">
        <v>36</v>
      </c>
      <c r="E20" s="77" t="s">
        <v>22</v>
      </c>
      <c r="F20" s="77" t="s">
        <v>46</v>
      </c>
      <c r="G20" s="97">
        <v>2005</v>
      </c>
      <c r="H20" s="98" t="s">
        <v>20</v>
      </c>
    </row>
    <row r="21" spans="1:8" x14ac:dyDescent="0.25">
      <c r="A21" s="96">
        <v>62</v>
      </c>
      <c r="B21" s="113" t="s">
        <v>47</v>
      </c>
      <c r="C21" s="113" t="s">
        <v>16</v>
      </c>
      <c r="D21" s="77" t="s">
        <v>17</v>
      </c>
      <c r="E21" s="77" t="s">
        <v>18</v>
      </c>
      <c r="F21" s="77" t="s">
        <v>19</v>
      </c>
      <c r="G21" s="97">
        <v>2007</v>
      </c>
      <c r="H21" s="98" t="s">
        <v>25</v>
      </c>
    </row>
    <row r="22" spans="1:8" x14ac:dyDescent="0.25">
      <c r="A22" s="96">
        <v>70</v>
      </c>
      <c r="B22" s="113" t="s">
        <v>48</v>
      </c>
      <c r="C22" s="113" t="s">
        <v>16</v>
      </c>
      <c r="D22" s="77" t="s">
        <v>17</v>
      </c>
      <c r="E22" s="77" t="s">
        <v>18</v>
      </c>
      <c r="F22" s="77" t="s">
        <v>46</v>
      </c>
      <c r="G22" s="97">
        <v>1995</v>
      </c>
      <c r="H22" s="98" t="s">
        <v>20</v>
      </c>
    </row>
    <row r="23" spans="1:8" x14ac:dyDescent="0.25">
      <c r="A23" s="96">
        <v>75</v>
      </c>
      <c r="B23" s="113" t="s">
        <v>49</v>
      </c>
      <c r="C23" s="113" t="s">
        <v>16</v>
      </c>
      <c r="D23" s="77" t="s">
        <v>17</v>
      </c>
      <c r="E23" s="77" t="s">
        <v>17</v>
      </c>
      <c r="F23" s="77" t="s">
        <v>19</v>
      </c>
      <c r="G23" s="97">
        <v>2007</v>
      </c>
      <c r="H23" s="98" t="s">
        <v>52</v>
      </c>
    </row>
    <row r="24" spans="1:8" x14ac:dyDescent="0.25">
      <c r="A24" s="96">
        <v>76</v>
      </c>
      <c r="B24" s="113" t="s">
        <v>50</v>
      </c>
      <c r="C24" s="113" t="s">
        <v>24</v>
      </c>
      <c r="D24" s="77" t="s">
        <v>17</v>
      </c>
      <c r="E24" s="77" t="s">
        <v>18</v>
      </c>
      <c r="F24" s="77" t="s">
        <v>19</v>
      </c>
      <c r="G24" s="97">
        <v>2006</v>
      </c>
      <c r="H24" s="98" t="s">
        <v>25</v>
      </c>
    </row>
    <row r="25" spans="1:8" x14ac:dyDescent="0.25">
      <c r="A25" s="96">
        <v>77</v>
      </c>
      <c r="B25" s="113" t="s">
        <v>51</v>
      </c>
      <c r="C25" s="113" t="s">
        <v>16</v>
      </c>
      <c r="D25" s="77" t="s">
        <v>17</v>
      </c>
      <c r="E25" s="77" t="s">
        <v>18</v>
      </c>
      <c r="F25" s="77" t="s">
        <v>19</v>
      </c>
      <c r="G25" s="97">
        <v>2006</v>
      </c>
      <c r="H25" s="98" t="s">
        <v>25</v>
      </c>
    </row>
    <row r="26" spans="1:8" x14ac:dyDescent="0.25">
      <c r="A26" s="96">
        <v>78</v>
      </c>
      <c r="B26" s="113" t="s">
        <v>53</v>
      </c>
      <c r="C26" s="113" t="s">
        <v>35</v>
      </c>
      <c r="D26" s="77" t="s">
        <v>36</v>
      </c>
      <c r="E26" s="77" t="s">
        <v>22</v>
      </c>
      <c r="F26" s="77" t="s">
        <v>19</v>
      </c>
      <c r="G26" s="97">
        <v>2006</v>
      </c>
      <c r="H26" s="98" t="s">
        <v>52</v>
      </c>
    </row>
    <row r="27" spans="1:8" x14ac:dyDescent="0.25">
      <c r="A27" s="96">
        <v>79</v>
      </c>
      <c r="B27" s="113" t="s">
        <v>54</v>
      </c>
      <c r="C27" s="113" t="s">
        <v>27</v>
      </c>
      <c r="D27" s="77" t="s">
        <v>32</v>
      </c>
      <c r="E27" s="77" t="s">
        <v>29</v>
      </c>
      <c r="F27" s="77" t="s">
        <v>30</v>
      </c>
      <c r="G27" s="97">
        <v>2006</v>
      </c>
      <c r="H27" s="98" t="s">
        <v>20</v>
      </c>
    </row>
    <row r="28" spans="1:8" x14ac:dyDescent="0.25">
      <c r="A28" s="96">
        <v>82</v>
      </c>
      <c r="B28" s="113" t="s">
        <v>55</v>
      </c>
      <c r="C28" s="113" t="s">
        <v>35</v>
      </c>
      <c r="D28" s="77" t="s">
        <v>36</v>
      </c>
      <c r="E28" s="77" t="s">
        <v>29</v>
      </c>
      <c r="F28" s="77" t="s">
        <v>56</v>
      </c>
      <c r="G28" s="97">
        <v>2006</v>
      </c>
      <c r="H28" s="98" t="s">
        <v>25</v>
      </c>
    </row>
    <row r="29" spans="1:8" x14ac:dyDescent="0.25">
      <c r="A29" s="96">
        <v>85</v>
      </c>
      <c r="B29" s="113" t="s">
        <v>57</v>
      </c>
      <c r="C29" s="113" t="s">
        <v>27</v>
      </c>
      <c r="D29" s="77" t="s">
        <v>32</v>
      </c>
      <c r="E29" s="77" t="s">
        <v>29</v>
      </c>
      <c r="F29" s="77" t="s">
        <v>30</v>
      </c>
      <c r="G29" s="97">
        <v>2006</v>
      </c>
      <c r="H29" s="98" t="s">
        <v>81</v>
      </c>
    </row>
    <row r="30" spans="1:8" x14ac:dyDescent="0.25">
      <c r="A30" s="96">
        <v>87</v>
      </c>
      <c r="B30" s="113" t="s">
        <v>58</v>
      </c>
      <c r="C30" s="113" t="s">
        <v>27</v>
      </c>
      <c r="D30" s="77" t="s">
        <v>32</v>
      </c>
      <c r="E30" s="77" t="s">
        <v>29</v>
      </c>
      <c r="F30" s="77" t="s">
        <v>30</v>
      </c>
      <c r="G30" s="97">
        <v>2010</v>
      </c>
      <c r="H30" s="98" t="s">
        <v>81</v>
      </c>
    </row>
    <row r="31" spans="1:8" x14ac:dyDescent="0.25">
      <c r="A31" s="96">
        <v>88</v>
      </c>
      <c r="B31" s="113" t="s">
        <v>59</v>
      </c>
      <c r="C31" s="113" t="s">
        <v>27</v>
      </c>
      <c r="D31" s="77" t="s">
        <v>32</v>
      </c>
      <c r="E31" s="77" t="s">
        <v>17</v>
      </c>
      <c r="F31" s="77" t="s">
        <v>30</v>
      </c>
      <c r="G31" s="97">
        <v>2011</v>
      </c>
      <c r="H31" s="98" t="s">
        <v>81</v>
      </c>
    </row>
    <row r="32" spans="1:8" x14ac:dyDescent="0.25">
      <c r="A32" s="96">
        <v>91</v>
      </c>
      <c r="B32" s="113" t="s">
        <v>60</v>
      </c>
      <c r="C32" s="113" t="s">
        <v>35</v>
      </c>
      <c r="D32" s="77" t="s">
        <v>36</v>
      </c>
      <c r="E32" s="77" t="s">
        <v>18</v>
      </c>
      <c r="F32" s="77" t="s">
        <v>19</v>
      </c>
      <c r="G32" s="97">
        <v>2006</v>
      </c>
      <c r="H32" s="98" t="s">
        <v>25</v>
      </c>
    </row>
    <row r="33" spans="1:8" x14ac:dyDescent="0.25">
      <c r="A33" s="96">
        <v>96</v>
      </c>
      <c r="B33" s="113" t="s">
        <v>61</v>
      </c>
      <c r="C33" s="113" t="s">
        <v>16</v>
      </c>
      <c r="D33" s="77" t="s">
        <v>17</v>
      </c>
      <c r="E33" s="77" t="s">
        <v>18</v>
      </c>
      <c r="F33" s="77" t="s">
        <v>19</v>
      </c>
      <c r="G33" s="97">
        <v>2006</v>
      </c>
      <c r="H33" s="98" t="s">
        <v>25</v>
      </c>
    </row>
    <row r="34" spans="1:8" x14ac:dyDescent="0.25">
      <c r="A34" s="96">
        <v>104</v>
      </c>
      <c r="B34" s="113" t="s">
        <v>62</v>
      </c>
      <c r="C34" s="113" t="s">
        <v>27</v>
      </c>
      <c r="D34" s="77" t="s">
        <v>32</v>
      </c>
      <c r="E34" s="77" t="s">
        <v>29</v>
      </c>
      <c r="F34" s="77" t="s">
        <v>63</v>
      </c>
      <c r="G34" s="97">
        <v>2006</v>
      </c>
      <c r="H34" s="98" t="s">
        <v>81</v>
      </c>
    </row>
    <row r="35" spans="1:8" x14ac:dyDescent="0.25">
      <c r="A35" s="96">
        <v>106</v>
      </c>
      <c r="B35" s="113" t="s">
        <v>64</v>
      </c>
      <c r="C35" s="113" t="s">
        <v>27</v>
      </c>
      <c r="D35" s="77" t="s">
        <v>32</v>
      </c>
      <c r="E35" s="77" t="s">
        <v>29</v>
      </c>
      <c r="F35" s="77" t="s">
        <v>65</v>
      </c>
      <c r="G35" s="97">
        <v>2012</v>
      </c>
      <c r="H35" s="98" t="s">
        <v>81</v>
      </c>
    </row>
    <row r="36" spans="1:8" x14ac:dyDescent="0.25">
      <c r="A36" s="96">
        <v>108</v>
      </c>
      <c r="B36" s="113" t="s">
        <v>66</v>
      </c>
      <c r="C36" s="113" t="s">
        <v>27</v>
      </c>
      <c r="D36" s="77" t="s">
        <v>32</v>
      </c>
      <c r="E36" s="77" t="s">
        <v>29</v>
      </c>
      <c r="F36" s="77" t="s">
        <v>63</v>
      </c>
      <c r="G36" s="97">
        <v>2011</v>
      </c>
      <c r="H36" s="98" t="s">
        <v>81</v>
      </c>
    </row>
    <row r="37" spans="1:8" x14ac:dyDescent="0.25">
      <c r="A37" s="96">
        <v>110</v>
      </c>
      <c r="B37" s="113" t="s">
        <v>67</v>
      </c>
      <c r="C37" s="113" t="s">
        <v>27</v>
      </c>
      <c r="D37" s="77" t="s">
        <v>68</v>
      </c>
      <c r="E37" s="77" t="s">
        <v>29</v>
      </c>
      <c r="F37" s="77" t="s">
        <v>30</v>
      </c>
      <c r="G37" s="97">
        <v>2006</v>
      </c>
      <c r="H37" s="98" t="s">
        <v>81</v>
      </c>
    </row>
    <row r="38" spans="1:8" x14ac:dyDescent="0.25">
      <c r="A38" s="96">
        <v>112</v>
      </c>
      <c r="B38" s="113" t="s">
        <v>69</v>
      </c>
      <c r="C38" s="113" t="s">
        <v>27</v>
      </c>
      <c r="D38" s="77" t="s">
        <v>32</v>
      </c>
      <c r="E38" s="77" t="s">
        <v>29</v>
      </c>
      <c r="F38" s="77" t="s">
        <v>30</v>
      </c>
      <c r="G38" s="97">
        <v>2010</v>
      </c>
      <c r="H38" s="98" t="s">
        <v>81</v>
      </c>
    </row>
    <row r="39" spans="1:8" x14ac:dyDescent="0.25">
      <c r="A39" s="96">
        <v>113</v>
      </c>
      <c r="B39" s="113" t="s">
        <v>70</v>
      </c>
      <c r="C39" s="113" t="s">
        <v>27</v>
      </c>
      <c r="D39" s="77" t="s">
        <v>32</v>
      </c>
      <c r="E39" s="77" t="s">
        <v>29</v>
      </c>
      <c r="F39" s="77" t="s">
        <v>65</v>
      </c>
      <c r="G39" s="97">
        <v>2009</v>
      </c>
      <c r="H39" s="98" t="s">
        <v>20</v>
      </c>
    </row>
    <row r="40" spans="1:8" x14ac:dyDescent="0.25">
      <c r="A40" s="96">
        <v>114</v>
      </c>
      <c r="B40" s="113" t="s">
        <v>71</v>
      </c>
      <c r="C40" s="113" t="s">
        <v>27</v>
      </c>
      <c r="D40" s="77" t="s">
        <v>32</v>
      </c>
      <c r="E40" s="77" t="s">
        <v>29</v>
      </c>
      <c r="F40" s="77" t="s">
        <v>65</v>
      </c>
      <c r="G40" s="97">
        <v>2012</v>
      </c>
      <c r="H40" s="98" t="s">
        <v>81</v>
      </c>
    </row>
    <row r="41" spans="1:8" x14ac:dyDescent="0.25">
      <c r="A41" s="96">
        <v>116</v>
      </c>
      <c r="B41" s="113" t="s">
        <v>72</v>
      </c>
      <c r="C41" s="113" t="s">
        <v>35</v>
      </c>
      <c r="D41" s="77" t="s">
        <v>36</v>
      </c>
      <c r="E41" s="77" t="s">
        <v>18</v>
      </c>
      <c r="F41" s="77" t="s">
        <v>19</v>
      </c>
      <c r="G41" s="97">
        <v>2006</v>
      </c>
      <c r="H41" s="98" t="s">
        <v>20</v>
      </c>
    </row>
    <row r="42" spans="1:8" x14ac:dyDescent="0.25">
      <c r="A42" s="96">
        <v>121</v>
      </c>
      <c r="B42" s="113" t="s">
        <v>73</v>
      </c>
      <c r="C42" s="113" t="s">
        <v>35</v>
      </c>
      <c r="D42" s="77" t="s">
        <v>36</v>
      </c>
      <c r="E42" s="77" t="s">
        <v>22</v>
      </c>
      <c r="F42" s="77" t="s">
        <v>19</v>
      </c>
      <c r="G42" s="97">
        <v>2005</v>
      </c>
      <c r="H42" s="98" t="s">
        <v>20</v>
      </c>
    </row>
    <row r="43" spans="1:8" x14ac:dyDescent="0.25">
      <c r="A43" s="96">
        <v>123</v>
      </c>
      <c r="B43" s="113" t="s">
        <v>74</v>
      </c>
      <c r="C43" s="113" t="s">
        <v>16</v>
      </c>
      <c r="D43" s="77" t="s">
        <v>17</v>
      </c>
      <c r="E43" s="77" t="s">
        <v>18</v>
      </c>
      <c r="F43" s="77" t="s">
        <v>19</v>
      </c>
      <c r="G43" s="97">
        <v>2006</v>
      </c>
      <c r="H43" s="98" t="s">
        <v>20</v>
      </c>
    </row>
    <row r="44" spans="1:8" x14ac:dyDescent="0.25">
      <c r="A44" s="96">
        <v>124</v>
      </c>
      <c r="B44" s="113" t="s">
        <v>75</v>
      </c>
      <c r="C44" s="113" t="s">
        <v>16</v>
      </c>
      <c r="D44" s="77" t="s">
        <v>17</v>
      </c>
      <c r="E44" s="77" t="s">
        <v>18</v>
      </c>
      <c r="F44" s="77" t="s">
        <v>19</v>
      </c>
      <c r="G44" s="97">
        <v>2006</v>
      </c>
      <c r="H44" s="98" t="s">
        <v>25</v>
      </c>
    </row>
    <row r="45" spans="1:8" x14ac:dyDescent="0.25">
      <c r="A45" s="96">
        <v>125</v>
      </c>
      <c r="B45" s="113" t="s">
        <v>76</v>
      </c>
      <c r="C45" s="113" t="s">
        <v>35</v>
      </c>
      <c r="D45" s="77" t="s">
        <v>36</v>
      </c>
      <c r="E45" s="77" t="s">
        <v>18</v>
      </c>
      <c r="F45" s="77" t="s">
        <v>37</v>
      </c>
      <c r="G45" s="97">
        <v>2006</v>
      </c>
      <c r="H45" s="98" t="s">
        <v>20</v>
      </c>
    </row>
    <row r="46" spans="1:8" x14ac:dyDescent="0.25">
      <c r="A46" s="96">
        <v>128</v>
      </c>
      <c r="B46" s="113" t="s">
        <v>77</v>
      </c>
      <c r="C46" s="113" t="s">
        <v>16</v>
      </c>
      <c r="D46" s="77" t="s">
        <v>17</v>
      </c>
      <c r="E46" s="77" t="s">
        <v>18</v>
      </c>
      <c r="F46" s="77" t="s">
        <v>19</v>
      </c>
      <c r="G46" s="97">
        <v>2005</v>
      </c>
      <c r="H46" s="98" t="s">
        <v>25</v>
      </c>
    </row>
    <row r="47" spans="1:8" x14ac:dyDescent="0.25">
      <c r="A47" s="96">
        <v>129</v>
      </c>
      <c r="B47" s="113" t="s">
        <v>78</v>
      </c>
      <c r="C47" s="113" t="s">
        <v>35</v>
      </c>
      <c r="D47" s="77" t="s">
        <v>36</v>
      </c>
      <c r="E47" s="77" t="s">
        <v>18</v>
      </c>
      <c r="F47" s="77" t="s">
        <v>19</v>
      </c>
      <c r="G47" s="97">
        <v>2005</v>
      </c>
      <c r="H47" s="98" t="s">
        <v>20</v>
      </c>
    </row>
    <row r="48" spans="1:8" x14ac:dyDescent="0.25">
      <c r="A48" s="96">
        <v>130</v>
      </c>
      <c r="B48" s="113" t="s">
        <v>79</v>
      </c>
      <c r="C48" s="113" t="s">
        <v>16</v>
      </c>
      <c r="D48" s="77" t="s">
        <v>17</v>
      </c>
      <c r="E48" s="77" t="s">
        <v>18</v>
      </c>
      <c r="F48" s="77" t="s">
        <v>19</v>
      </c>
      <c r="G48" s="97">
        <v>2006</v>
      </c>
      <c r="H48" s="98" t="s">
        <v>25</v>
      </c>
    </row>
    <row r="49" spans="1:8" x14ac:dyDescent="0.25">
      <c r="A49" s="96">
        <v>131</v>
      </c>
      <c r="B49" s="113" t="s">
        <v>80</v>
      </c>
      <c r="C49" s="113" t="s">
        <v>16</v>
      </c>
      <c r="D49" s="77" t="s">
        <v>17</v>
      </c>
      <c r="E49" s="77" t="s">
        <v>18</v>
      </c>
      <c r="F49" s="77" t="s">
        <v>19</v>
      </c>
      <c r="G49" s="97">
        <v>2006</v>
      </c>
      <c r="H49" s="98" t="s">
        <v>20</v>
      </c>
    </row>
    <row r="50" spans="1:8" x14ac:dyDescent="0.25">
      <c r="A50" s="96">
        <v>132</v>
      </c>
      <c r="B50" s="113" t="s">
        <v>82</v>
      </c>
      <c r="C50" s="113" t="s">
        <v>16</v>
      </c>
      <c r="D50" s="77" t="s">
        <v>17</v>
      </c>
      <c r="E50" s="77" t="s">
        <v>18</v>
      </c>
      <c r="F50" s="77" t="s">
        <v>19</v>
      </c>
      <c r="G50" s="97">
        <v>2006</v>
      </c>
      <c r="H50" s="98" t="s">
        <v>25</v>
      </c>
    </row>
    <row r="51" spans="1:8" x14ac:dyDescent="0.25">
      <c r="A51" s="96">
        <v>140</v>
      </c>
      <c r="B51" s="113" t="s">
        <v>83</v>
      </c>
      <c r="C51" s="113" t="s">
        <v>16</v>
      </c>
      <c r="D51" s="77" t="s">
        <v>17</v>
      </c>
      <c r="E51" s="77" t="s">
        <v>18</v>
      </c>
      <c r="F51" s="77" t="s">
        <v>19</v>
      </c>
      <c r="G51" s="97">
        <v>2006</v>
      </c>
      <c r="H51" s="98" t="s">
        <v>20</v>
      </c>
    </row>
    <row r="52" spans="1:8" x14ac:dyDescent="0.25">
      <c r="A52" s="96">
        <v>141</v>
      </c>
      <c r="B52" s="113" t="s">
        <v>84</v>
      </c>
      <c r="C52" s="113" t="s">
        <v>16</v>
      </c>
      <c r="D52" s="77" t="s">
        <v>17</v>
      </c>
      <c r="E52" s="77" t="s">
        <v>18</v>
      </c>
      <c r="F52" s="77" t="s">
        <v>19</v>
      </c>
      <c r="G52" s="97">
        <v>2006</v>
      </c>
      <c r="H52" s="98" t="s">
        <v>20</v>
      </c>
    </row>
    <row r="53" spans="1:8" x14ac:dyDescent="0.25">
      <c r="A53" s="96">
        <v>152</v>
      </c>
      <c r="B53" s="113" t="s">
        <v>85</v>
      </c>
      <c r="C53" s="113" t="s">
        <v>27</v>
      </c>
      <c r="D53" s="77" t="s">
        <v>28</v>
      </c>
      <c r="E53" s="77" t="s">
        <v>29</v>
      </c>
      <c r="F53" s="77" t="s">
        <v>30</v>
      </c>
      <c r="G53" s="97">
        <v>2020</v>
      </c>
      <c r="H53" s="98" t="s">
        <v>81</v>
      </c>
    </row>
    <row r="54" spans="1:8" x14ac:dyDescent="0.25">
      <c r="A54" s="96">
        <v>159</v>
      </c>
      <c r="B54" s="113" t="s">
        <v>86</v>
      </c>
      <c r="C54" s="113" t="s">
        <v>27</v>
      </c>
      <c r="D54" s="77" t="s">
        <v>32</v>
      </c>
      <c r="E54" s="77" t="s">
        <v>29</v>
      </c>
      <c r="F54" s="77" t="s">
        <v>30</v>
      </c>
      <c r="G54" s="97">
        <v>2012</v>
      </c>
      <c r="H54" s="98" t="s">
        <v>81</v>
      </c>
    </row>
    <row r="55" spans="1:8" x14ac:dyDescent="0.25">
      <c r="A55" s="96">
        <v>166</v>
      </c>
      <c r="B55" s="113" t="s">
        <v>87</v>
      </c>
      <c r="C55" s="113" t="s">
        <v>16</v>
      </c>
      <c r="D55" s="77" t="s">
        <v>17</v>
      </c>
      <c r="E55" s="77" t="s">
        <v>18</v>
      </c>
      <c r="F55" s="77" t="s">
        <v>19</v>
      </c>
      <c r="G55" s="97">
        <v>2006</v>
      </c>
      <c r="H55" s="98" t="s">
        <v>25</v>
      </c>
    </row>
    <row r="56" spans="1:8" x14ac:dyDescent="0.25">
      <c r="A56" s="96">
        <v>167</v>
      </c>
      <c r="B56" s="113" t="s">
        <v>88</v>
      </c>
      <c r="C56" s="113" t="s">
        <v>24</v>
      </c>
      <c r="D56" s="77" t="s">
        <v>17</v>
      </c>
      <c r="E56" s="77" t="s">
        <v>18</v>
      </c>
      <c r="F56" s="77" t="s">
        <v>19</v>
      </c>
      <c r="G56" s="97">
        <v>2008</v>
      </c>
      <c r="H56" s="98" t="s">
        <v>25</v>
      </c>
    </row>
    <row r="57" spans="1:8" x14ac:dyDescent="0.25">
      <c r="A57" s="96">
        <v>168</v>
      </c>
      <c r="B57" s="113" t="s">
        <v>89</v>
      </c>
      <c r="C57" s="113" t="s">
        <v>27</v>
      </c>
      <c r="D57" s="77" t="s">
        <v>32</v>
      </c>
      <c r="E57" s="77" t="s">
        <v>29</v>
      </c>
      <c r="F57" s="77" t="s">
        <v>30</v>
      </c>
      <c r="G57" s="97">
        <v>2006</v>
      </c>
      <c r="H57" s="98" t="s">
        <v>81</v>
      </c>
    </row>
    <row r="58" spans="1:8" x14ac:dyDescent="0.25">
      <c r="A58" s="96">
        <v>169</v>
      </c>
      <c r="B58" s="113" t="s">
        <v>90</v>
      </c>
      <c r="C58" s="113" t="s">
        <v>16</v>
      </c>
      <c r="D58" s="77" t="s">
        <v>17</v>
      </c>
      <c r="E58" s="77" t="s">
        <v>18</v>
      </c>
      <c r="F58" s="77" t="s">
        <v>19</v>
      </c>
      <c r="G58" s="97">
        <v>2006</v>
      </c>
      <c r="H58" s="98" t="s">
        <v>25</v>
      </c>
    </row>
    <row r="59" spans="1:8" x14ac:dyDescent="0.25">
      <c r="A59" s="96">
        <v>170</v>
      </c>
      <c r="B59" s="113" t="s">
        <v>91</v>
      </c>
      <c r="C59" s="113" t="s">
        <v>16</v>
      </c>
      <c r="D59" s="77" t="s">
        <v>17</v>
      </c>
      <c r="E59" s="77" t="s">
        <v>18</v>
      </c>
      <c r="F59" s="77" t="s">
        <v>19</v>
      </c>
      <c r="G59" s="97">
        <v>2007</v>
      </c>
      <c r="H59" s="98" t="s">
        <v>25</v>
      </c>
    </row>
    <row r="60" spans="1:8" x14ac:dyDescent="0.25">
      <c r="A60" s="96">
        <v>171</v>
      </c>
      <c r="B60" s="113" t="s">
        <v>92</v>
      </c>
      <c r="C60" s="113" t="s">
        <v>24</v>
      </c>
      <c r="D60" s="77" t="s">
        <v>17</v>
      </c>
      <c r="E60" s="77" t="s">
        <v>18</v>
      </c>
      <c r="F60" s="77" t="s">
        <v>19</v>
      </c>
      <c r="G60" s="97">
        <v>2008</v>
      </c>
      <c r="H60" s="98" t="s">
        <v>25</v>
      </c>
    </row>
    <row r="61" spans="1:8" x14ac:dyDescent="0.25">
      <c r="A61" s="96">
        <v>172</v>
      </c>
      <c r="B61" s="113" t="s">
        <v>93</v>
      </c>
      <c r="C61" s="113" t="s">
        <v>27</v>
      </c>
      <c r="D61" s="77" t="s">
        <v>32</v>
      </c>
      <c r="E61" s="77" t="s">
        <v>17</v>
      </c>
      <c r="F61" s="77" t="s">
        <v>30</v>
      </c>
      <c r="G61" s="97">
        <v>2006</v>
      </c>
      <c r="H61" s="98" t="s">
        <v>81</v>
      </c>
    </row>
    <row r="62" spans="1:8" x14ac:dyDescent="0.25">
      <c r="A62" s="96">
        <v>174</v>
      </c>
      <c r="B62" s="113" t="s">
        <v>94</v>
      </c>
      <c r="C62" s="113" t="s">
        <v>24</v>
      </c>
      <c r="D62" s="77" t="s">
        <v>17</v>
      </c>
      <c r="E62" s="77" t="s">
        <v>18</v>
      </c>
      <c r="F62" s="77" t="s">
        <v>19</v>
      </c>
      <c r="G62" s="97">
        <v>2006</v>
      </c>
      <c r="H62" s="98" t="s">
        <v>25</v>
      </c>
    </row>
    <row r="63" spans="1:8" x14ac:dyDescent="0.25">
      <c r="A63" s="96">
        <v>175</v>
      </c>
      <c r="B63" s="113" t="s">
        <v>96</v>
      </c>
      <c r="C63" s="113" t="s">
        <v>16</v>
      </c>
      <c r="D63" s="77" t="s">
        <v>17</v>
      </c>
      <c r="E63" s="77" t="s">
        <v>18</v>
      </c>
      <c r="F63" s="77" t="s">
        <v>19</v>
      </c>
      <c r="G63" s="97">
        <v>2005</v>
      </c>
      <c r="H63" s="98" t="s">
        <v>25</v>
      </c>
    </row>
    <row r="64" spans="1:8" x14ac:dyDescent="0.25">
      <c r="A64" s="96">
        <v>176</v>
      </c>
      <c r="B64" s="113" t="s">
        <v>97</v>
      </c>
      <c r="C64" s="113" t="s">
        <v>27</v>
      </c>
      <c r="D64" s="77" t="s">
        <v>32</v>
      </c>
      <c r="E64" s="77" t="s">
        <v>29</v>
      </c>
      <c r="F64" s="77" t="s">
        <v>30</v>
      </c>
      <c r="G64" s="97">
        <v>2006</v>
      </c>
      <c r="H64" s="98" t="s">
        <v>81</v>
      </c>
    </row>
    <row r="65" spans="1:8" x14ac:dyDescent="0.25">
      <c r="A65" s="96">
        <v>178</v>
      </c>
      <c r="B65" s="113" t="s">
        <v>98</v>
      </c>
      <c r="C65" s="113" t="s">
        <v>35</v>
      </c>
      <c r="D65" s="77" t="s">
        <v>36</v>
      </c>
      <c r="E65" s="77" t="s">
        <v>29</v>
      </c>
      <c r="F65" s="77" t="s">
        <v>19</v>
      </c>
      <c r="G65" s="97">
        <v>2006</v>
      </c>
      <c r="H65" s="98" t="s">
        <v>20</v>
      </c>
    </row>
    <row r="66" spans="1:8" x14ac:dyDescent="0.25">
      <c r="A66" s="96">
        <v>180</v>
      </c>
      <c r="B66" s="113" t="s">
        <v>99</v>
      </c>
      <c r="C66" s="113" t="s">
        <v>24</v>
      </c>
      <c r="D66" s="77" t="s">
        <v>17</v>
      </c>
      <c r="E66" s="77" t="s">
        <v>18</v>
      </c>
      <c r="F66" s="77" t="s">
        <v>19</v>
      </c>
      <c r="G66" s="97">
        <v>2008</v>
      </c>
      <c r="H66" s="98" t="s">
        <v>25</v>
      </c>
    </row>
    <row r="67" spans="1:8" x14ac:dyDescent="0.25">
      <c r="A67" s="96">
        <v>181</v>
      </c>
      <c r="B67" s="113" t="s">
        <v>100</v>
      </c>
      <c r="C67" s="113" t="s">
        <v>24</v>
      </c>
      <c r="D67" s="77" t="s">
        <v>17</v>
      </c>
      <c r="E67" s="77" t="s">
        <v>18</v>
      </c>
      <c r="F67" s="77" t="s">
        <v>19</v>
      </c>
      <c r="G67" s="97">
        <v>2007</v>
      </c>
      <c r="H67" s="98" t="s">
        <v>25</v>
      </c>
    </row>
    <row r="68" spans="1:8" x14ac:dyDescent="0.25">
      <c r="A68" s="96">
        <v>184</v>
      </c>
      <c r="B68" s="113" t="s">
        <v>101</v>
      </c>
      <c r="C68" s="113" t="s">
        <v>24</v>
      </c>
      <c r="D68" s="77" t="s">
        <v>17</v>
      </c>
      <c r="E68" s="77" t="s">
        <v>18</v>
      </c>
      <c r="F68" s="77" t="s">
        <v>19</v>
      </c>
      <c r="G68" s="97">
        <v>2006</v>
      </c>
      <c r="H68" s="98" t="s">
        <v>25</v>
      </c>
    </row>
    <row r="69" spans="1:8" x14ac:dyDescent="0.25">
      <c r="A69" s="96">
        <v>185</v>
      </c>
      <c r="B69" s="113" t="s">
        <v>102</v>
      </c>
      <c r="C69" s="113" t="s">
        <v>16</v>
      </c>
      <c r="D69" s="77" t="s">
        <v>17</v>
      </c>
      <c r="E69" s="77" t="s">
        <v>18</v>
      </c>
      <c r="F69" s="77" t="s">
        <v>19</v>
      </c>
      <c r="G69" s="97">
        <v>2006</v>
      </c>
      <c r="H69" s="98" t="s">
        <v>25</v>
      </c>
    </row>
    <row r="70" spans="1:8" x14ac:dyDescent="0.25">
      <c r="A70" s="96">
        <v>187</v>
      </c>
      <c r="B70" s="113" t="s">
        <v>103</v>
      </c>
      <c r="C70" s="113" t="s">
        <v>24</v>
      </c>
      <c r="D70" s="77" t="s">
        <v>17</v>
      </c>
      <c r="E70" s="77" t="s">
        <v>18</v>
      </c>
      <c r="F70" s="77" t="s">
        <v>19</v>
      </c>
      <c r="G70" s="97">
        <v>2008</v>
      </c>
      <c r="H70" s="98" t="s">
        <v>25</v>
      </c>
    </row>
    <row r="71" spans="1:8" x14ac:dyDescent="0.25">
      <c r="A71" s="96">
        <v>193</v>
      </c>
      <c r="B71" s="113" t="s">
        <v>104</v>
      </c>
      <c r="C71" s="113" t="s">
        <v>27</v>
      </c>
      <c r="D71" s="77" t="s">
        <v>105</v>
      </c>
      <c r="E71" s="77" t="s">
        <v>17</v>
      </c>
      <c r="F71" s="77" t="s">
        <v>30</v>
      </c>
      <c r="G71" s="97">
        <v>2011</v>
      </c>
      <c r="H71" s="98" t="s">
        <v>81</v>
      </c>
    </row>
    <row r="72" spans="1:8" x14ac:dyDescent="0.25">
      <c r="A72" s="96">
        <v>195</v>
      </c>
      <c r="B72" s="113" t="s">
        <v>106</v>
      </c>
      <c r="C72" s="113" t="s">
        <v>27</v>
      </c>
      <c r="D72" s="77" t="s">
        <v>32</v>
      </c>
      <c r="E72" s="77" t="s">
        <v>17</v>
      </c>
      <c r="F72" s="77" t="s">
        <v>30</v>
      </c>
      <c r="G72" s="97">
        <v>2011</v>
      </c>
      <c r="H72" s="98" t="s">
        <v>81</v>
      </c>
    </row>
    <row r="73" spans="1:8" x14ac:dyDescent="0.25">
      <c r="A73" s="96">
        <v>196</v>
      </c>
      <c r="B73" s="113" t="s">
        <v>107</v>
      </c>
      <c r="C73" s="113" t="s">
        <v>27</v>
      </c>
      <c r="D73" s="77" t="s">
        <v>32</v>
      </c>
      <c r="E73" s="77" t="s">
        <v>29</v>
      </c>
      <c r="F73" s="77" t="s">
        <v>30</v>
      </c>
      <c r="G73" s="97">
        <v>2006</v>
      </c>
      <c r="H73" s="98" t="s">
        <v>81</v>
      </c>
    </row>
    <row r="74" spans="1:8" x14ac:dyDescent="0.25">
      <c r="A74" s="96">
        <v>197</v>
      </c>
      <c r="B74" s="113" t="s">
        <v>108</v>
      </c>
      <c r="C74" s="113" t="s">
        <v>27</v>
      </c>
      <c r="D74" s="77" t="s">
        <v>32</v>
      </c>
      <c r="E74" s="77" t="s">
        <v>29</v>
      </c>
      <c r="F74" s="77" t="s">
        <v>33</v>
      </c>
      <c r="G74" s="97">
        <v>2006</v>
      </c>
      <c r="H74" s="98" t="s">
        <v>81</v>
      </c>
    </row>
    <row r="75" spans="1:8" x14ac:dyDescent="0.25">
      <c r="A75" s="96">
        <v>198</v>
      </c>
      <c r="B75" s="113" t="s">
        <v>109</v>
      </c>
      <c r="C75" s="113" t="s">
        <v>27</v>
      </c>
      <c r="D75" s="77" t="s">
        <v>32</v>
      </c>
      <c r="E75" s="77" t="s">
        <v>29</v>
      </c>
      <c r="F75" s="77" t="s">
        <v>30</v>
      </c>
      <c r="G75" s="97">
        <v>2006</v>
      </c>
      <c r="H75" s="98" t="s">
        <v>81</v>
      </c>
    </row>
    <row r="76" spans="1:8" x14ac:dyDescent="0.25">
      <c r="A76" s="96">
        <v>199</v>
      </c>
      <c r="B76" s="113" t="s">
        <v>110</v>
      </c>
      <c r="C76" s="113" t="s">
        <v>35</v>
      </c>
      <c r="D76" s="77" t="s">
        <v>36</v>
      </c>
      <c r="E76" s="77" t="s">
        <v>29</v>
      </c>
      <c r="F76" s="77" t="s">
        <v>56</v>
      </c>
      <c r="G76" s="97">
        <v>2005</v>
      </c>
      <c r="H76" s="98" t="s">
        <v>20</v>
      </c>
    </row>
    <row r="77" spans="1:8" x14ac:dyDescent="0.25">
      <c r="A77" s="96">
        <v>201</v>
      </c>
      <c r="B77" s="113" t="s">
        <v>111</v>
      </c>
      <c r="C77" s="113" t="s">
        <v>24</v>
      </c>
      <c r="D77" s="77" t="s">
        <v>17</v>
      </c>
      <c r="E77" s="77" t="s">
        <v>18</v>
      </c>
      <c r="F77" s="77" t="s">
        <v>19</v>
      </c>
      <c r="G77" s="97">
        <v>2006</v>
      </c>
      <c r="H77" s="98" t="s">
        <v>25</v>
      </c>
    </row>
    <row r="78" spans="1:8" x14ac:dyDescent="0.25">
      <c r="A78" s="96">
        <v>202</v>
      </c>
      <c r="B78" s="113" t="s">
        <v>112</v>
      </c>
      <c r="C78" s="113" t="s">
        <v>27</v>
      </c>
      <c r="D78" s="77" t="s">
        <v>28</v>
      </c>
      <c r="E78" s="77" t="s">
        <v>22</v>
      </c>
      <c r="F78" s="77" t="s">
        <v>30</v>
      </c>
      <c r="G78" s="97">
        <v>2010</v>
      </c>
      <c r="H78" s="98" t="s">
        <v>81</v>
      </c>
    </row>
    <row r="79" spans="1:8" x14ac:dyDescent="0.25">
      <c r="A79" s="96">
        <v>204</v>
      </c>
      <c r="B79" s="113" t="s">
        <v>113</v>
      </c>
      <c r="C79" s="113" t="s">
        <v>24</v>
      </c>
      <c r="D79" s="77" t="s">
        <v>17</v>
      </c>
      <c r="E79" s="77" t="s">
        <v>18</v>
      </c>
      <c r="F79" s="77" t="s">
        <v>19</v>
      </c>
      <c r="G79" s="97">
        <v>2006</v>
      </c>
      <c r="H79" s="98" t="s">
        <v>25</v>
      </c>
    </row>
    <row r="80" spans="1:8" x14ac:dyDescent="0.25">
      <c r="A80" s="96">
        <v>209</v>
      </c>
      <c r="B80" s="113" t="s">
        <v>114</v>
      </c>
      <c r="C80" s="113" t="s">
        <v>27</v>
      </c>
      <c r="D80" s="77" t="s">
        <v>32</v>
      </c>
      <c r="E80" s="77" t="s">
        <v>29</v>
      </c>
      <c r="F80" s="77" t="s">
        <v>30</v>
      </c>
      <c r="G80" s="97">
        <v>2006</v>
      </c>
      <c r="H80" s="98" t="s">
        <v>81</v>
      </c>
    </row>
    <row r="81" spans="1:8" x14ac:dyDescent="0.25">
      <c r="A81" s="96">
        <v>216</v>
      </c>
      <c r="B81" s="113" t="s">
        <v>115</v>
      </c>
      <c r="C81" s="113" t="s">
        <v>16</v>
      </c>
      <c r="D81" s="77" t="s">
        <v>17</v>
      </c>
      <c r="E81" s="77" t="s">
        <v>18</v>
      </c>
      <c r="F81" s="77" t="s">
        <v>19</v>
      </c>
      <c r="G81" s="97">
        <v>2006</v>
      </c>
      <c r="H81" s="98" t="s">
        <v>20</v>
      </c>
    </row>
    <row r="82" spans="1:8" x14ac:dyDescent="0.25">
      <c r="A82" s="96">
        <v>218</v>
      </c>
      <c r="B82" s="113" t="s">
        <v>116</v>
      </c>
      <c r="C82" s="113" t="s">
        <v>27</v>
      </c>
      <c r="D82" s="77" t="s">
        <v>32</v>
      </c>
      <c r="E82" s="77" t="s">
        <v>29</v>
      </c>
      <c r="F82" s="77" t="s">
        <v>30</v>
      </c>
      <c r="G82" s="97">
        <v>2012</v>
      </c>
      <c r="H82" s="98" t="s">
        <v>81</v>
      </c>
    </row>
    <row r="83" spans="1:8" x14ac:dyDescent="0.25">
      <c r="A83" s="96">
        <v>219</v>
      </c>
      <c r="B83" s="113" t="s">
        <v>117</v>
      </c>
      <c r="C83" s="113" t="s">
        <v>27</v>
      </c>
      <c r="D83" s="77" t="s">
        <v>105</v>
      </c>
      <c r="E83" s="77" t="s">
        <v>29</v>
      </c>
      <c r="F83" s="77" t="s">
        <v>33</v>
      </c>
      <c r="G83" s="97">
        <v>2008</v>
      </c>
      <c r="H83" s="98" t="s">
        <v>81</v>
      </c>
    </row>
    <row r="84" spans="1:8" x14ac:dyDescent="0.25">
      <c r="A84" s="96">
        <v>225</v>
      </c>
      <c r="B84" s="113" t="s">
        <v>118</v>
      </c>
      <c r="C84" s="113" t="s">
        <v>27</v>
      </c>
      <c r="D84" s="77" t="s">
        <v>105</v>
      </c>
      <c r="E84" s="77" t="s">
        <v>29</v>
      </c>
      <c r="F84" s="77" t="s">
        <v>30</v>
      </c>
      <c r="G84" s="97">
        <v>2011</v>
      </c>
      <c r="H84" s="98" t="s">
        <v>25</v>
      </c>
    </row>
    <row r="85" spans="1:8" x14ac:dyDescent="0.25">
      <c r="A85" s="96">
        <v>233</v>
      </c>
      <c r="B85" s="113" t="s">
        <v>119</v>
      </c>
      <c r="C85" s="113" t="s">
        <v>27</v>
      </c>
      <c r="D85" s="77" t="s">
        <v>105</v>
      </c>
      <c r="E85" s="77" t="s">
        <v>17</v>
      </c>
      <c r="F85" s="77" t="s">
        <v>30</v>
      </c>
      <c r="G85" s="97">
        <v>2012</v>
      </c>
      <c r="H85" s="98" t="s">
        <v>81</v>
      </c>
    </row>
    <row r="86" spans="1:8" x14ac:dyDescent="0.25">
      <c r="A86" s="96">
        <v>245</v>
      </c>
      <c r="B86" s="113" t="s">
        <v>120</v>
      </c>
      <c r="C86" s="113" t="s">
        <v>16</v>
      </c>
      <c r="D86" s="77" t="s">
        <v>17</v>
      </c>
      <c r="E86" s="77" t="s">
        <v>17</v>
      </c>
      <c r="F86" s="77" t="s">
        <v>19</v>
      </c>
      <c r="G86" s="97">
        <v>2006</v>
      </c>
      <c r="H86" s="98" t="s">
        <v>25</v>
      </c>
    </row>
    <row r="87" spans="1:8" x14ac:dyDescent="0.25">
      <c r="A87" s="96">
        <v>248</v>
      </c>
      <c r="B87" s="113" t="s">
        <v>121</v>
      </c>
      <c r="C87" s="113" t="s">
        <v>24</v>
      </c>
      <c r="D87" s="77" t="s">
        <v>17</v>
      </c>
      <c r="E87" s="77" t="s">
        <v>18</v>
      </c>
      <c r="F87" s="77" t="s">
        <v>19</v>
      </c>
      <c r="G87" s="97">
        <v>2011</v>
      </c>
      <c r="H87" s="98" t="s">
        <v>25</v>
      </c>
    </row>
    <row r="88" spans="1:8" x14ac:dyDescent="0.25">
      <c r="A88" s="96">
        <v>251</v>
      </c>
      <c r="B88" s="113" t="s">
        <v>122</v>
      </c>
      <c r="C88" s="113" t="s">
        <v>16</v>
      </c>
      <c r="D88" s="77" t="s">
        <v>17</v>
      </c>
      <c r="E88" s="77" t="s">
        <v>18</v>
      </c>
      <c r="F88" s="77" t="s">
        <v>19</v>
      </c>
      <c r="G88" s="97">
        <v>2006</v>
      </c>
      <c r="H88" s="98" t="s">
        <v>25</v>
      </c>
    </row>
    <row r="89" spans="1:8" x14ac:dyDescent="0.25">
      <c r="A89" s="96">
        <v>260</v>
      </c>
      <c r="B89" s="113" t="s">
        <v>123</v>
      </c>
      <c r="C89" s="113" t="s">
        <v>35</v>
      </c>
      <c r="D89" s="77" t="s">
        <v>36</v>
      </c>
      <c r="E89" s="77" t="s">
        <v>22</v>
      </c>
      <c r="F89" s="77" t="s">
        <v>19</v>
      </c>
      <c r="G89" s="97">
        <v>2006</v>
      </c>
      <c r="H89" s="98" t="s">
        <v>20</v>
      </c>
    </row>
    <row r="90" spans="1:8" x14ac:dyDescent="0.25">
      <c r="A90" s="96">
        <v>261</v>
      </c>
      <c r="B90" s="113" t="s">
        <v>124</v>
      </c>
      <c r="C90" s="113" t="s">
        <v>27</v>
      </c>
      <c r="D90" s="77" t="s">
        <v>32</v>
      </c>
      <c r="E90" s="77" t="s">
        <v>29</v>
      </c>
      <c r="F90" s="77" t="s">
        <v>30</v>
      </c>
      <c r="G90" s="97">
        <v>2012</v>
      </c>
      <c r="H90" s="98" t="s">
        <v>81</v>
      </c>
    </row>
    <row r="91" spans="1:8" x14ac:dyDescent="0.25">
      <c r="A91" s="96">
        <v>269</v>
      </c>
      <c r="B91" s="113" t="s">
        <v>125</v>
      </c>
      <c r="C91" s="113" t="s">
        <v>27</v>
      </c>
      <c r="D91" s="77" t="s">
        <v>105</v>
      </c>
      <c r="E91" s="77" t="s">
        <v>29</v>
      </c>
      <c r="F91" s="77" t="s">
        <v>30</v>
      </c>
      <c r="G91" s="97">
        <v>2011</v>
      </c>
      <c r="H91" s="98" t="s">
        <v>81</v>
      </c>
    </row>
    <row r="92" spans="1:8" x14ac:dyDescent="0.25">
      <c r="A92" s="96">
        <v>273</v>
      </c>
      <c r="B92" s="113" t="s">
        <v>126</v>
      </c>
      <c r="C92" s="113" t="s">
        <v>27</v>
      </c>
      <c r="D92" s="77" t="s">
        <v>127</v>
      </c>
      <c r="E92" s="77" t="s">
        <v>29</v>
      </c>
      <c r="F92" s="77" t="s">
        <v>30</v>
      </c>
      <c r="G92" s="97">
        <v>2011</v>
      </c>
      <c r="H92" s="98" t="s">
        <v>81</v>
      </c>
    </row>
    <row r="93" spans="1:8" x14ac:dyDescent="0.25">
      <c r="A93" s="96">
        <v>275</v>
      </c>
      <c r="B93" s="113" t="s">
        <v>128</v>
      </c>
      <c r="C93" s="113" t="s">
        <v>27</v>
      </c>
      <c r="D93" s="77" t="s">
        <v>127</v>
      </c>
      <c r="E93" s="77" t="s">
        <v>29</v>
      </c>
      <c r="F93" s="77" t="s">
        <v>30</v>
      </c>
      <c r="G93" s="97">
        <v>2011</v>
      </c>
      <c r="H93" s="98" t="s">
        <v>81</v>
      </c>
    </row>
    <row r="94" spans="1:8" x14ac:dyDescent="0.25">
      <c r="A94" s="96">
        <v>279</v>
      </c>
      <c r="B94" s="113" t="s">
        <v>129</v>
      </c>
      <c r="C94" s="113" t="s">
        <v>27</v>
      </c>
      <c r="D94" s="77" t="s">
        <v>127</v>
      </c>
      <c r="E94" s="77" t="s">
        <v>29</v>
      </c>
      <c r="F94" s="77" t="s">
        <v>30</v>
      </c>
      <c r="G94" s="97">
        <v>2012</v>
      </c>
      <c r="H94" s="98" t="s">
        <v>81</v>
      </c>
    </row>
    <row r="95" spans="1:8" x14ac:dyDescent="0.25">
      <c r="A95" s="96">
        <v>286</v>
      </c>
      <c r="B95" s="113" t="s">
        <v>130</v>
      </c>
      <c r="C95" s="113" t="s">
        <v>27</v>
      </c>
      <c r="D95" s="77" t="s">
        <v>127</v>
      </c>
      <c r="E95" s="77" t="s">
        <v>29</v>
      </c>
      <c r="F95" s="77" t="s">
        <v>30</v>
      </c>
      <c r="G95" s="97">
        <v>2012</v>
      </c>
      <c r="H95" s="98" t="s">
        <v>81</v>
      </c>
    </row>
    <row r="96" spans="1:8" x14ac:dyDescent="0.25">
      <c r="A96" s="96">
        <v>287</v>
      </c>
      <c r="B96" s="113" t="s">
        <v>131</v>
      </c>
      <c r="C96" s="113" t="s">
        <v>27</v>
      </c>
      <c r="D96" s="77" t="s">
        <v>105</v>
      </c>
      <c r="E96" s="77" t="s">
        <v>17</v>
      </c>
      <c r="F96" s="77" t="s">
        <v>30</v>
      </c>
      <c r="G96" s="97">
        <v>2011</v>
      </c>
      <c r="H96" s="98" t="s">
        <v>81</v>
      </c>
    </row>
    <row r="97" spans="1:8" x14ac:dyDescent="0.25">
      <c r="A97" s="96">
        <v>288</v>
      </c>
      <c r="B97" s="113" t="s">
        <v>132</v>
      </c>
      <c r="C97" s="113" t="s">
        <v>27</v>
      </c>
      <c r="D97" s="77" t="s">
        <v>105</v>
      </c>
      <c r="E97" s="77" t="s">
        <v>29</v>
      </c>
      <c r="F97" s="77" t="s">
        <v>30</v>
      </c>
      <c r="G97" s="97">
        <v>2020</v>
      </c>
      <c r="H97" s="98" t="s">
        <v>81</v>
      </c>
    </row>
    <row r="98" spans="1:8" x14ac:dyDescent="0.25">
      <c r="A98" s="96">
        <v>290</v>
      </c>
      <c r="B98" s="113" t="s">
        <v>133</v>
      </c>
      <c r="C98" s="113" t="s">
        <v>16</v>
      </c>
      <c r="D98" s="77" t="s">
        <v>17</v>
      </c>
      <c r="E98" s="77" t="s">
        <v>18</v>
      </c>
      <c r="F98" s="77" t="s">
        <v>19</v>
      </c>
      <c r="G98" s="97">
        <v>2006</v>
      </c>
      <c r="H98" s="98" t="s">
        <v>25</v>
      </c>
    </row>
    <row r="99" spans="1:8" x14ac:dyDescent="0.25">
      <c r="A99" s="96">
        <v>291</v>
      </c>
      <c r="B99" s="113" t="s">
        <v>134</v>
      </c>
      <c r="C99" s="113" t="s">
        <v>27</v>
      </c>
      <c r="D99" s="77" t="s">
        <v>32</v>
      </c>
      <c r="E99" s="77" t="s">
        <v>17</v>
      </c>
      <c r="F99" s="77" t="s">
        <v>30</v>
      </c>
      <c r="G99" s="97">
        <v>2009</v>
      </c>
      <c r="H99" s="98" t="s">
        <v>81</v>
      </c>
    </row>
    <row r="100" spans="1:8" x14ac:dyDescent="0.25">
      <c r="A100" s="96">
        <v>295</v>
      </c>
      <c r="B100" s="113" t="s">
        <v>135</v>
      </c>
      <c r="C100" s="113" t="s">
        <v>27</v>
      </c>
      <c r="D100" s="77" t="s">
        <v>32</v>
      </c>
      <c r="E100" s="77" t="s">
        <v>29</v>
      </c>
      <c r="F100" s="77" t="s">
        <v>65</v>
      </c>
      <c r="G100" s="97">
        <v>2011</v>
      </c>
      <c r="H100" s="98" t="s">
        <v>81</v>
      </c>
    </row>
    <row r="101" spans="1:8" x14ac:dyDescent="0.25">
      <c r="A101" s="96">
        <v>298</v>
      </c>
      <c r="B101" s="113" t="s">
        <v>136</v>
      </c>
      <c r="C101" s="113" t="s">
        <v>27</v>
      </c>
      <c r="D101" s="77" t="s">
        <v>32</v>
      </c>
      <c r="E101" s="77" t="s">
        <v>17</v>
      </c>
      <c r="F101" s="77" t="s">
        <v>30</v>
      </c>
      <c r="G101" s="97">
        <v>2010</v>
      </c>
      <c r="H101" s="98" t="s">
        <v>81</v>
      </c>
    </row>
    <row r="102" spans="1:8" x14ac:dyDescent="0.25">
      <c r="A102" s="96">
        <v>312</v>
      </c>
      <c r="B102" s="113" t="s">
        <v>137</v>
      </c>
      <c r="C102" s="113" t="s">
        <v>16</v>
      </c>
      <c r="D102" s="77" t="s">
        <v>17</v>
      </c>
      <c r="E102" s="77" t="s">
        <v>18</v>
      </c>
      <c r="F102" s="77" t="s">
        <v>19</v>
      </c>
      <c r="G102" s="97">
        <v>2011</v>
      </c>
      <c r="H102" s="98" t="s">
        <v>25</v>
      </c>
    </row>
    <row r="103" spans="1:8" x14ac:dyDescent="0.25">
      <c r="A103" s="96">
        <v>313</v>
      </c>
      <c r="B103" s="113" t="s">
        <v>138</v>
      </c>
      <c r="C103" s="113" t="s">
        <v>16</v>
      </c>
      <c r="D103" s="77" t="s">
        <v>17</v>
      </c>
      <c r="E103" s="77" t="s">
        <v>18</v>
      </c>
      <c r="F103" s="77" t="s">
        <v>19</v>
      </c>
      <c r="G103" s="97">
        <v>2007</v>
      </c>
      <c r="H103" s="98" t="s">
        <v>25</v>
      </c>
    </row>
    <row r="104" spans="1:8" x14ac:dyDescent="0.25">
      <c r="A104" s="96">
        <v>315</v>
      </c>
      <c r="B104" s="113" t="s">
        <v>139</v>
      </c>
      <c r="C104" s="113" t="s">
        <v>16</v>
      </c>
      <c r="D104" s="77" t="s">
        <v>17</v>
      </c>
      <c r="E104" s="77" t="s">
        <v>18</v>
      </c>
      <c r="F104" s="77" t="s">
        <v>19</v>
      </c>
      <c r="G104" s="97">
        <v>2007</v>
      </c>
      <c r="H104" s="98" t="s">
        <v>25</v>
      </c>
    </row>
    <row r="105" spans="1:8" x14ac:dyDescent="0.25">
      <c r="A105" s="96">
        <v>320</v>
      </c>
      <c r="B105" s="113" t="s">
        <v>140</v>
      </c>
      <c r="C105" s="113" t="s">
        <v>24</v>
      </c>
      <c r="D105" s="77" t="s">
        <v>17</v>
      </c>
      <c r="E105" s="77" t="s">
        <v>18</v>
      </c>
      <c r="F105" s="77" t="s">
        <v>19</v>
      </c>
      <c r="G105" s="97">
        <v>2008</v>
      </c>
      <c r="H105" s="98" t="s">
        <v>25</v>
      </c>
    </row>
    <row r="106" spans="1:8" x14ac:dyDescent="0.25">
      <c r="A106" s="96">
        <v>322</v>
      </c>
      <c r="B106" s="113" t="s">
        <v>141</v>
      </c>
      <c r="C106" s="113" t="s">
        <v>24</v>
      </c>
      <c r="D106" s="77" t="s">
        <v>17</v>
      </c>
      <c r="E106" s="77" t="s">
        <v>18</v>
      </c>
      <c r="F106" s="77" t="s">
        <v>19</v>
      </c>
      <c r="G106" s="97">
        <v>2006</v>
      </c>
      <c r="H106" s="98" t="s">
        <v>25</v>
      </c>
    </row>
    <row r="107" spans="1:8" x14ac:dyDescent="0.25">
      <c r="A107" s="96">
        <v>324</v>
      </c>
      <c r="B107" s="113" t="s">
        <v>142</v>
      </c>
      <c r="C107" s="113" t="s">
        <v>35</v>
      </c>
      <c r="D107" s="77" t="s">
        <v>36</v>
      </c>
      <c r="E107" s="77" t="s">
        <v>29</v>
      </c>
      <c r="F107" s="77" t="s">
        <v>19</v>
      </c>
      <c r="G107" s="97">
        <v>2007</v>
      </c>
      <c r="H107" s="98" t="s">
        <v>20</v>
      </c>
    </row>
    <row r="108" spans="1:8" x14ac:dyDescent="0.25">
      <c r="A108" s="96">
        <v>326</v>
      </c>
      <c r="B108" s="113" t="s">
        <v>143</v>
      </c>
      <c r="C108" s="113" t="s">
        <v>27</v>
      </c>
      <c r="D108" s="77" t="s">
        <v>127</v>
      </c>
      <c r="E108" s="77" t="s">
        <v>29</v>
      </c>
      <c r="F108" s="77" t="s">
        <v>65</v>
      </c>
      <c r="G108" s="97">
        <v>2007</v>
      </c>
      <c r="H108" s="98" t="s">
        <v>81</v>
      </c>
    </row>
    <row r="109" spans="1:8" x14ac:dyDescent="0.25">
      <c r="A109" s="96">
        <v>328</v>
      </c>
      <c r="B109" s="113" t="s">
        <v>144</v>
      </c>
      <c r="C109" s="113" t="s">
        <v>16</v>
      </c>
      <c r="D109" s="77" t="s">
        <v>17</v>
      </c>
      <c r="E109" s="77" t="s">
        <v>18</v>
      </c>
      <c r="F109" s="77" t="s">
        <v>19</v>
      </c>
      <c r="G109" s="97">
        <v>2005</v>
      </c>
      <c r="H109" s="98" t="s">
        <v>25</v>
      </c>
    </row>
    <row r="110" spans="1:8" x14ac:dyDescent="0.25">
      <c r="A110" s="96">
        <v>329</v>
      </c>
      <c r="B110" s="113" t="s">
        <v>145</v>
      </c>
      <c r="C110" s="113" t="s">
        <v>24</v>
      </c>
      <c r="D110" s="77" t="s">
        <v>17</v>
      </c>
      <c r="E110" s="77" t="s">
        <v>18</v>
      </c>
      <c r="F110" s="77" t="s">
        <v>19</v>
      </c>
      <c r="G110" s="97">
        <v>2006</v>
      </c>
      <c r="H110" s="98" t="s">
        <v>25</v>
      </c>
    </row>
    <row r="111" spans="1:8" x14ac:dyDescent="0.25">
      <c r="A111" s="96">
        <v>330</v>
      </c>
      <c r="B111" s="113" t="s">
        <v>146</v>
      </c>
      <c r="C111" s="113" t="s">
        <v>35</v>
      </c>
      <c r="D111" s="77" t="s">
        <v>36</v>
      </c>
      <c r="E111" s="77" t="s">
        <v>18</v>
      </c>
      <c r="F111" s="77" t="s">
        <v>37</v>
      </c>
      <c r="G111" s="97">
        <v>2006</v>
      </c>
      <c r="H111" s="98" t="s">
        <v>20</v>
      </c>
    </row>
    <row r="112" spans="1:8" x14ac:dyDescent="0.25">
      <c r="A112" s="96">
        <v>332</v>
      </c>
      <c r="B112" s="113" t="s">
        <v>147</v>
      </c>
      <c r="C112" s="113" t="s">
        <v>16</v>
      </c>
      <c r="D112" s="77" t="s">
        <v>17</v>
      </c>
      <c r="E112" s="77" t="s">
        <v>18</v>
      </c>
      <c r="F112" s="77" t="s">
        <v>19</v>
      </c>
      <c r="G112" s="97">
        <v>2008</v>
      </c>
      <c r="H112" s="98" t="s">
        <v>25</v>
      </c>
    </row>
    <row r="113" spans="1:8" x14ac:dyDescent="0.25">
      <c r="A113" s="96">
        <v>333</v>
      </c>
      <c r="B113" s="113" t="s">
        <v>148</v>
      </c>
      <c r="C113" s="113" t="s">
        <v>35</v>
      </c>
      <c r="D113" s="77" t="s">
        <v>36</v>
      </c>
      <c r="E113" s="77" t="s">
        <v>29</v>
      </c>
      <c r="F113" s="77" t="s">
        <v>56</v>
      </c>
      <c r="G113" s="97">
        <v>2006</v>
      </c>
      <c r="H113" s="98" t="s">
        <v>25</v>
      </c>
    </row>
    <row r="114" spans="1:8" x14ac:dyDescent="0.25">
      <c r="A114" s="96">
        <v>334</v>
      </c>
      <c r="B114" s="113" t="s">
        <v>149</v>
      </c>
      <c r="C114" s="113" t="s">
        <v>16</v>
      </c>
      <c r="D114" s="77" t="s">
        <v>17</v>
      </c>
      <c r="E114" s="77" t="s">
        <v>18</v>
      </c>
      <c r="F114" s="77" t="s">
        <v>19</v>
      </c>
      <c r="G114" s="97">
        <v>2006</v>
      </c>
      <c r="H114" s="98" t="s">
        <v>25</v>
      </c>
    </row>
    <row r="115" spans="1:8" x14ac:dyDescent="0.25">
      <c r="A115" s="96">
        <v>335</v>
      </c>
      <c r="B115" s="113" t="s">
        <v>150</v>
      </c>
      <c r="C115" s="113" t="s">
        <v>35</v>
      </c>
      <c r="D115" s="77" t="s">
        <v>151</v>
      </c>
      <c r="E115" s="77" t="s">
        <v>18</v>
      </c>
      <c r="F115" s="77" t="s">
        <v>19</v>
      </c>
      <c r="G115" s="97">
        <v>2006</v>
      </c>
      <c r="H115" s="98" t="s">
        <v>25</v>
      </c>
    </row>
    <row r="116" spans="1:8" x14ac:dyDescent="0.25">
      <c r="A116" s="96">
        <v>337</v>
      </c>
      <c r="B116" s="113" t="s">
        <v>152</v>
      </c>
      <c r="C116" s="113" t="s">
        <v>16</v>
      </c>
      <c r="D116" s="77" t="s">
        <v>17</v>
      </c>
      <c r="E116" s="77" t="s">
        <v>18</v>
      </c>
      <c r="F116" s="77" t="s">
        <v>19</v>
      </c>
      <c r="G116" s="97">
        <v>2007</v>
      </c>
      <c r="H116" s="98" t="s">
        <v>25</v>
      </c>
    </row>
    <row r="117" spans="1:8" x14ac:dyDescent="0.25">
      <c r="A117" s="96">
        <v>338</v>
      </c>
      <c r="B117" s="113" t="s">
        <v>153</v>
      </c>
      <c r="C117" s="113" t="s">
        <v>16</v>
      </c>
      <c r="D117" s="77" t="s">
        <v>17</v>
      </c>
      <c r="E117" s="77" t="s">
        <v>18</v>
      </c>
      <c r="F117" s="77" t="s">
        <v>19</v>
      </c>
      <c r="G117" s="97">
        <v>2006</v>
      </c>
      <c r="H117" s="98" t="s">
        <v>25</v>
      </c>
    </row>
    <row r="118" spans="1:8" x14ac:dyDescent="0.25">
      <c r="A118" s="96">
        <v>341</v>
      </c>
      <c r="B118" s="113" t="s">
        <v>154</v>
      </c>
      <c r="C118" s="113" t="s">
        <v>35</v>
      </c>
      <c r="D118" s="77" t="s">
        <v>36</v>
      </c>
      <c r="E118" s="77" t="s">
        <v>22</v>
      </c>
      <c r="F118" s="77" t="s">
        <v>19</v>
      </c>
      <c r="G118" s="97">
        <v>2005</v>
      </c>
      <c r="H118" s="98" t="s">
        <v>20</v>
      </c>
    </row>
    <row r="119" spans="1:8" x14ac:dyDescent="0.25">
      <c r="A119" s="96">
        <v>346</v>
      </c>
      <c r="B119" s="113" t="s">
        <v>155</v>
      </c>
      <c r="C119" s="113" t="s">
        <v>24</v>
      </c>
      <c r="D119" s="77" t="s">
        <v>17</v>
      </c>
      <c r="E119" s="77" t="s">
        <v>18</v>
      </c>
      <c r="F119" s="77" t="s">
        <v>19</v>
      </c>
      <c r="G119" s="97">
        <v>2007</v>
      </c>
      <c r="H119" s="98" t="s">
        <v>25</v>
      </c>
    </row>
    <row r="120" spans="1:8" x14ac:dyDescent="0.25">
      <c r="A120" s="96">
        <v>347</v>
      </c>
      <c r="B120" s="113" t="s">
        <v>156</v>
      </c>
      <c r="C120" s="113" t="s">
        <v>24</v>
      </c>
      <c r="D120" s="77" t="s">
        <v>17</v>
      </c>
      <c r="E120" s="77" t="s">
        <v>18</v>
      </c>
      <c r="F120" s="77" t="s">
        <v>19</v>
      </c>
      <c r="G120" s="97">
        <v>2006</v>
      </c>
      <c r="H120" s="98" t="s">
        <v>25</v>
      </c>
    </row>
    <row r="121" spans="1:8" x14ac:dyDescent="0.25">
      <c r="A121" s="96">
        <v>348</v>
      </c>
      <c r="B121" s="113" t="s">
        <v>157</v>
      </c>
      <c r="C121" s="113" t="s">
        <v>24</v>
      </c>
      <c r="D121" s="77" t="s">
        <v>17</v>
      </c>
      <c r="E121" s="77" t="s">
        <v>18</v>
      </c>
      <c r="F121" s="77" t="s">
        <v>19</v>
      </c>
      <c r="G121" s="97">
        <v>2006</v>
      </c>
      <c r="H121" s="98" t="s">
        <v>25</v>
      </c>
    </row>
    <row r="122" spans="1:8" x14ac:dyDescent="0.25">
      <c r="A122" s="96">
        <v>350</v>
      </c>
      <c r="B122" s="113" t="s">
        <v>158</v>
      </c>
      <c r="C122" s="113" t="s">
        <v>27</v>
      </c>
      <c r="D122" s="77" t="s">
        <v>68</v>
      </c>
      <c r="E122" s="77" t="s">
        <v>29</v>
      </c>
      <c r="F122" s="77" t="s">
        <v>33</v>
      </c>
      <c r="G122" s="97">
        <v>2007</v>
      </c>
      <c r="H122" s="98" t="s">
        <v>20</v>
      </c>
    </row>
    <row r="123" spans="1:8" x14ac:dyDescent="0.25">
      <c r="A123" s="96">
        <v>352</v>
      </c>
      <c r="B123" s="113" t="s">
        <v>159</v>
      </c>
      <c r="C123" s="113" t="s">
        <v>24</v>
      </c>
      <c r="D123" s="77" t="s">
        <v>17</v>
      </c>
      <c r="E123" s="77" t="s">
        <v>18</v>
      </c>
      <c r="F123" s="77" t="s">
        <v>19</v>
      </c>
      <c r="G123" s="97">
        <v>2006</v>
      </c>
      <c r="H123" s="98" t="s">
        <v>25</v>
      </c>
    </row>
    <row r="124" spans="1:8" x14ac:dyDescent="0.25">
      <c r="A124" s="96">
        <v>354</v>
      </c>
      <c r="B124" s="113" t="s">
        <v>160</v>
      </c>
      <c r="C124" s="113" t="s">
        <v>16</v>
      </c>
      <c r="D124" s="77" t="s">
        <v>17</v>
      </c>
      <c r="E124" s="77" t="s">
        <v>18</v>
      </c>
      <c r="F124" s="77" t="s">
        <v>19</v>
      </c>
      <c r="G124" s="97">
        <v>2007</v>
      </c>
      <c r="H124" s="98" t="s">
        <v>25</v>
      </c>
    </row>
    <row r="125" spans="1:8" x14ac:dyDescent="0.25">
      <c r="A125" s="96">
        <v>369</v>
      </c>
      <c r="B125" s="113" t="s">
        <v>161</v>
      </c>
      <c r="C125" s="113" t="s">
        <v>27</v>
      </c>
      <c r="D125" s="77" t="s">
        <v>105</v>
      </c>
      <c r="E125" s="77" t="s">
        <v>29</v>
      </c>
      <c r="F125" s="77" t="s">
        <v>63</v>
      </c>
      <c r="G125" s="97">
        <v>2006</v>
      </c>
      <c r="H125" s="98" t="s">
        <v>81</v>
      </c>
    </row>
    <row r="126" spans="1:8" x14ac:dyDescent="0.25">
      <c r="A126" s="96">
        <v>400</v>
      </c>
      <c r="B126" s="113" t="s">
        <v>162</v>
      </c>
      <c r="C126" s="113" t="s">
        <v>24</v>
      </c>
      <c r="D126" s="77" t="s">
        <v>17</v>
      </c>
      <c r="E126" s="77" t="s">
        <v>18</v>
      </c>
      <c r="F126" s="77" t="s">
        <v>19</v>
      </c>
      <c r="G126" s="97">
        <v>2008</v>
      </c>
      <c r="H126" s="98" t="s">
        <v>25</v>
      </c>
    </row>
    <row r="127" spans="1:8" x14ac:dyDescent="0.25">
      <c r="A127" s="96">
        <v>403</v>
      </c>
      <c r="B127" s="113" t="s">
        <v>163</v>
      </c>
      <c r="C127" s="113" t="s">
        <v>16</v>
      </c>
      <c r="D127" s="77" t="s">
        <v>17</v>
      </c>
      <c r="E127" s="77" t="s">
        <v>18</v>
      </c>
      <c r="F127" s="77" t="s">
        <v>19</v>
      </c>
      <c r="G127" s="97">
        <v>2005</v>
      </c>
      <c r="H127" s="98" t="s">
        <v>25</v>
      </c>
    </row>
    <row r="128" spans="1:8" x14ac:dyDescent="0.25">
      <c r="A128" s="96">
        <v>408</v>
      </c>
      <c r="B128" s="113" t="s">
        <v>164</v>
      </c>
      <c r="C128" s="113" t="s">
        <v>27</v>
      </c>
      <c r="D128" s="77" t="s">
        <v>32</v>
      </c>
      <c r="E128" s="77" t="s">
        <v>17</v>
      </c>
      <c r="F128" s="77" t="s">
        <v>30</v>
      </c>
      <c r="G128" s="97">
        <v>2011</v>
      </c>
      <c r="H128" s="98" t="s">
        <v>81</v>
      </c>
    </row>
    <row r="129" spans="1:8" x14ac:dyDescent="0.25">
      <c r="A129" s="96">
        <v>410</v>
      </c>
      <c r="B129" s="113" t="s">
        <v>165</v>
      </c>
      <c r="C129" s="113" t="s">
        <v>27</v>
      </c>
      <c r="D129" s="77" t="s">
        <v>32</v>
      </c>
      <c r="E129" s="77" t="s">
        <v>17</v>
      </c>
      <c r="F129" s="77" t="s">
        <v>30</v>
      </c>
      <c r="G129" s="97">
        <v>2011</v>
      </c>
      <c r="H129" s="98" t="s">
        <v>81</v>
      </c>
    </row>
    <row r="130" spans="1:8" x14ac:dyDescent="0.25">
      <c r="A130" s="96">
        <v>412</v>
      </c>
      <c r="B130" s="113" t="s">
        <v>166</v>
      </c>
      <c r="C130" s="113" t="s">
        <v>16</v>
      </c>
      <c r="D130" s="77" t="s">
        <v>17</v>
      </c>
      <c r="E130" s="77" t="s">
        <v>18</v>
      </c>
      <c r="F130" s="77" t="s">
        <v>19</v>
      </c>
      <c r="G130" s="97">
        <v>2006</v>
      </c>
      <c r="H130" s="98" t="s">
        <v>20</v>
      </c>
    </row>
    <row r="131" spans="1:8" x14ac:dyDescent="0.25">
      <c r="A131" s="96">
        <v>414</v>
      </c>
      <c r="B131" s="113" t="s">
        <v>167</v>
      </c>
      <c r="C131" s="113" t="s">
        <v>27</v>
      </c>
      <c r="D131" s="77" t="s">
        <v>32</v>
      </c>
      <c r="E131" s="77" t="s">
        <v>29</v>
      </c>
      <c r="F131" s="77" t="s">
        <v>30</v>
      </c>
      <c r="G131" s="97">
        <v>2011</v>
      </c>
      <c r="H131" s="98" t="s">
        <v>81</v>
      </c>
    </row>
    <row r="132" spans="1:8" x14ac:dyDescent="0.25">
      <c r="A132" s="96">
        <v>415</v>
      </c>
      <c r="B132" s="113" t="s">
        <v>168</v>
      </c>
      <c r="C132" s="113" t="s">
        <v>27</v>
      </c>
      <c r="D132" s="77" t="s">
        <v>32</v>
      </c>
      <c r="E132" s="77" t="s">
        <v>29</v>
      </c>
      <c r="F132" s="77" t="s">
        <v>33</v>
      </c>
      <c r="G132" s="97">
        <v>2006</v>
      </c>
      <c r="H132" s="98" t="s">
        <v>81</v>
      </c>
    </row>
    <row r="133" spans="1:8" x14ac:dyDescent="0.25">
      <c r="A133" s="96">
        <v>417</v>
      </c>
      <c r="B133" s="113" t="s">
        <v>169</v>
      </c>
      <c r="C133" s="113" t="s">
        <v>16</v>
      </c>
      <c r="D133" s="77" t="s">
        <v>17</v>
      </c>
      <c r="E133" s="77" t="s">
        <v>18</v>
      </c>
      <c r="F133" s="77" t="s">
        <v>19</v>
      </c>
      <c r="G133" s="97">
        <v>2007</v>
      </c>
      <c r="H133" s="98" t="s">
        <v>25</v>
      </c>
    </row>
    <row r="134" spans="1:8" x14ac:dyDescent="0.25">
      <c r="A134" s="96">
        <v>424</v>
      </c>
      <c r="B134" s="113" t="s">
        <v>170</v>
      </c>
      <c r="C134" s="113" t="s">
        <v>16</v>
      </c>
      <c r="D134" s="77" t="s">
        <v>17</v>
      </c>
      <c r="E134" s="77" t="s">
        <v>18</v>
      </c>
      <c r="F134" s="77" t="s">
        <v>19</v>
      </c>
      <c r="G134" s="97">
        <v>2006</v>
      </c>
      <c r="H134" s="98" t="s">
        <v>25</v>
      </c>
    </row>
    <row r="135" spans="1:8" x14ac:dyDescent="0.25">
      <c r="A135" s="96">
        <v>425</v>
      </c>
      <c r="B135" s="113" t="s">
        <v>171</v>
      </c>
      <c r="C135" s="113" t="s">
        <v>16</v>
      </c>
      <c r="D135" s="77" t="s">
        <v>17</v>
      </c>
      <c r="E135" s="77" t="s">
        <v>18</v>
      </c>
      <c r="F135" s="77" t="s">
        <v>19</v>
      </c>
      <c r="G135" s="97">
        <v>2006</v>
      </c>
      <c r="H135" s="98" t="s">
        <v>25</v>
      </c>
    </row>
    <row r="136" spans="1:8" x14ac:dyDescent="0.25">
      <c r="A136" s="96">
        <v>426</v>
      </c>
      <c r="B136" s="113" t="s">
        <v>172</v>
      </c>
      <c r="C136" s="113" t="s">
        <v>16</v>
      </c>
      <c r="D136" s="77" t="s">
        <v>17</v>
      </c>
      <c r="E136" s="77" t="s">
        <v>18</v>
      </c>
      <c r="F136" s="77" t="s">
        <v>19</v>
      </c>
      <c r="G136" s="97">
        <v>2006</v>
      </c>
      <c r="H136" s="98" t="s">
        <v>20</v>
      </c>
    </row>
    <row r="137" spans="1:8" x14ac:dyDescent="0.25">
      <c r="A137" s="96">
        <v>429</v>
      </c>
      <c r="B137" s="113" t="s">
        <v>173</v>
      </c>
      <c r="C137" s="113" t="s">
        <v>16</v>
      </c>
      <c r="D137" s="77" t="s">
        <v>17</v>
      </c>
      <c r="E137" s="77" t="s">
        <v>18</v>
      </c>
      <c r="F137" s="77" t="s">
        <v>19</v>
      </c>
      <c r="G137" s="97">
        <v>2006</v>
      </c>
      <c r="H137" s="98" t="s">
        <v>25</v>
      </c>
    </row>
    <row r="138" spans="1:8" x14ac:dyDescent="0.25">
      <c r="A138" s="96">
        <v>431</v>
      </c>
      <c r="B138" s="113" t="s">
        <v>174</v>
      </c>
      <c r="C138" s="113" t="s">
        <v>16</v>
      </c>
      <c r="D138" s="77" t="s">
        <v>17</v>
      </c>
      <c r="E138" s="77" t="s">
        <v>18</v>
      </c>
      <c r="F138" s="77" t="s">
        <v>19</v>
      </c>
      <c r="G138" s="97">
        <v>2014</v>
      </c>
      <c r="H138" s="98" t="s">
        <v>20</v>
      </c>
    </row>
    <row r="139" spans="1:8" x14ac:dyDescent="0.25">
      <c r="A139" s="96">
        <v>432</v>
      </c>
      <c r="B139" s="113" t="s">
        <v>175</v>
      </c>
      <c r="C139" s="113" t="s">
        <v>27</v>
      </c>
      <c r="D139" s="77" t="s">
        <v>32</v>
      </c>
      <c r="E139" s="77" t="s">
        <v>29</v>
      </c>
      <c r="F139" s="77" t="s">
        <v>30</v>
      </c>
      <c r="G139" s="97">
        <v>2010</v>
      </c>
      <c r="H139" s="98" t="s">
        <v>81</v>
      </c>
    </row>
    <row r="140" spans="1:8" x14ac:dyDescent="0.25">
      <c r="A140" s="96">
        <v>434</v>
      </c>
      <c r="B140" s="113" t="s">
        <v>176</v>
      </c>
      <c r="C140" s="113" t="s">
        <v>16</v>
      </c>
      <c r="D140" s="77" t="s">
        <v>17</v>
      </c>
      <c r="E140" s="77" t="s">
        <v>18</v>
      </c>
      <c r="F140" s="77" t="s">
        <v>19</v>
      </c>
      <c r="G140" s="97">
        <v>2006</v>
      </c>
      <c r="H140" s="98" t="s">
        <v>25</v>
      </c>
    </row>
    <row r="141" spans="1:8" x14ac:dyDescent="0.25">
      <c r="A141" s="96">
        <v>443</v>
      </c>
      <c r="B141" s="113" t="s">
        <v>177</v>
      </c>
      <c r="C141" s="113" t="s">
        <v>35</v>
      </c>
      <c r="D141" s="77" t="s">
        <v>36</v>
      </c>
      <c r="E141" s="77" t="s">
        <v>18</v>
      </c>
      <c r="F141" s="77" t="s">
        <v>37</v>
      </c>
      <c r="G141" s="97">
        <v>2006</v>
      </c>
      <c r="H141" s="98" t="s">
        <v>20</v>
      </c>
    </row>
    <row r="142" spans="1:8" x14ac:dyDescent="0.25">
      <c r="A142" s="96">
        <v>448</v>
      </c>
      <c r="B142" s="113" t="s">
        <v>178</v>
      </c>
      <c r="C142" s="113" t="s">
        <v>27</v>
      </c>
      <c r="D142" s="77" t="s">
        <v>32</v>
      </c>
      <c r="E142" s="77" t="s">
        <v>17</v>
      </c>
      <c r="F142" s="77" t="s">
        <v>30</v>
      </c>
      <c r="G142" s="97">
        <v>2012</v>
      </c>
      <c r="H142" s="98" t="s">
        <v>81</v>
      </c>
    </row>
    <row r="143" spans="1:8" x14ac:dyDescent="0.25">
      <c r="A143" s="96">
        <v>450</v>
      </c>
      <c r="B143" s="113" t="s">
        <v>179</v>
      </c>
      <c r="C143" s="113" t="s">
        <v>35</v>
      </c>
      <c r="D143" s="77" t="s">
        <v>151</v>
      </c>
      <c r="E143" s="77" t="s">
        <v>18</v>
      </c>
      <c r="F143" s="77" t="s">
        <v>19</v>
      </c>
      <c r="G143" s="97">
        <v>2007</v>
      </c>
      <c r="H143" s="98" t="s">
        <v>20</v>
      </c>
    </row>
    <row r="144" spans="1:8" x14ac:dyDescent="0.25">
      <c r="A144" s="96">
        <v>456</v>
      </c>
      <c r="B144" s="113" t="s">
        <v>180</v>
      </c>
      <c r="C144" s="113" t="s">
        <v>27</v>
      </c>
      <c r="D144" s="77" t="s">
        <v>32</v>
      </c>
      <c r="E144" s="77" t="s">
        <v>17</v>
      </c>
      <c r="F144" s="77" t="s">
        <v>30</v>
      </c>
      <c r="G144" s="97">
        <v>2012</v>
      </c>
      <c r="H144" s="98" t="s">
        <v>81</v>
      </c>
    </row>
    <row r="145" spans="1:8" x14ac:dyDescent="0.25">
      <c r="A145" s="96">
        <v>462</v>
      </c>
      <c r="B145" s="113" t="s">
        <v>181</v>
      </c>
      <c r="C145" s="113" t="s">
        <v>27</v>
      </c>
      <c r="D145" s="77" t="s">
        <v>32</v>
      </c>
      <c r="E145" s="77" t="s">
        <v>29</v>
      </c>
      <c r="F145" s="77" t="s">
        <v>30</v>
      </c>
      <c r="G145" s="97">
        <v>2009</v>
      </c>
      <c r="H145" s="98" t="s">
        <v>20</v>
      </c>
    </row>
    <row r="146" spans="1:8" x14ac:dyDescent="0.25">
      <c r="A146" s="96">
        <v>465</v>
      </c>
      <c r="B146" s="113" t="s">
        <v>182</v>
      </c>
      <c r="C146" s="113" t="s">
        <v>16</v>
      </c>
      <c r="D146" s="77" t="s">
        <v>17</v>
      </c>
      <c r="E146" s="77" t="s">
        <v>18</v>
      </c>
      <c r="F146" s="77" t="s">
        <v>19</v>
      </c>
      <c r="G146" s="97">
        <v>2005</v>
      </c>
      <c r="H146" s="98" t="s">
        <v>25</v>
      </c>
    </row>
    <row r="147" spans="1:8" x14ac:dyDescent="0.25">
      <c r="A147" s="96">
        <v>469</v>
      </c>
      <c r="B147" s="113" t="s">
        <v>183</v>
      </c>
      <c r="C147" s="113" t="s">
        <v>16</v>
      </c>
      <c r="D147" s="77" t="s">
        <v>17</v>
      </c>
      <c r="E147" s="77" t="s">
        <v>18</v>
      </c>
      <c r="F147" s="77" t="s">
        <v>56</v>
      </c>
      <c r="G147" s="97">
        <v>2006</v>
      </c>
      <c r="H147" s="98" t="s">
        <v>25</v>
      </c>
    </row>
    <row r="148" spans="1:8" x14ac:dyDescent="0.25">
      <c r="A148" s="96">
        <v>472</v>
      </c>
      <c r="B148" s="113" t="s">
        <v>184</v>
      </c>
      <c r="C148" s="113" t="s">
        <v>35</v>
      </c>
      <c r="D148" s="77" t="s">
        <v>36</v>
      </c>
      <c r="E148" s="77" t="s">
        <v>18</v>
      </c>
      <c r="F148" s="77" t="s">
        <v>19</v>
      </c>
      <c r="G148" s="97">
        <v>2006</v>
      </c>
      <c r="H148" s="98" t="s">
        <v>25</v>
      </c>
    </row>
    <row r="149" spans="1:8" x14ac:dyDescent="0.25">
      <c r="A149" s="96">
        <v>564</v>
      </c>
      <c r="B149" s="113" t="s">
        <v>185</v>
      </c>
      <c r="C149" s="113" t="s">
        <v>16</v>
      </c>
      <c r="D149" s="77" t="s">
        <v>17</v>
      </c>
      <c r="E149" s="77" t="s">
        <v>22</v>
      </c>
      <c r="F149" s="77" t="s">
        <v>19</v>
      </c>
      <c r="G149" s="97">
        <v>1995</v>
      </c>
      <c r="H149" s="98" t="s">
        <v>20</v>
      </c>
    </row>
    <row r="150" spans="1:8" x14ac:dyDescent="0.25">
      <c r="A150" s="96">
        <v>565</v>
      </c>
      <c r="B150" s="113" t="s">
        <v>186</v>
      </c>
      <c r="C150" s="113" t="s">
        <v>24</v>
      </c>
      <c r="D150" s="77" t="s">
        <v>17</v>
      </c>
      <c r="E150" s="77" t="s">
        <v>18</v>
      </c>
      <c r="F150" s="77" t="s">
        <v>19</v>
      </c>
      <c r="G150" s="97">
        <v>1995</v>
      </c>
      <c r="H150" s="98" t="s">
        <v>25</v>
      </c>
    </row>
    <row r="151" spans="1:8" x14ac:dyDescent="0.25">
      <c r="A151" s="96">
        <v>569</v>
      </c>
      <c r="B151" s="113" t="s">
        <v>187</v>
      </c>
      <c r="C151" s="113" t="s">
        <v>16</v>
      </c>
      <c r="D151" s="77" t="s">
        <v>17</v>
      </c>
      <c r="E151" s="77" t="s">
        <v>18</v>
      </c>
      <c r="F151" s="77" t="s">
        <v>19</v>
      </c>
      <c r="G151" s="97">
        <v>2006</v>
      </c>
      <c r="H151" s="98" t="s">
        <v>25</v>
      </c>
    </row>
    <row r="152" spans="1:8" x14ac:dyDescent="0.25">
      <c r="A152" s="96">
        <v>571</v>
      </c>
      <c r="B152" s="113" t="s">
        <v>188</v>
      </c>
      <c r="C152" s="113" t="s">
        <v>16</v>
      </c>
      <c r="D152" s="77" t="s">
        <v>17</v>
      </c>
      <c r="E152" s="77" t="s">
        <v>18</v>
      </c>
      <c r="F152" s="77" t="s">
        <v>19</v>
      </c>
      <c r="G152" s="97">
        <v>2006</v>
      </c>
      <c r="H152" s="98" t="s">
        <v>25</v>
      </c>
    </row>
    <row r="153" spans="1:8" x14ac:dyDescent="0.25">
      <c r="A153" s="96">
        <v>575</v>
      </c>
      <c r="B153" s="113" t="s">
        <v>189</v>
      </c>
      <c r="C153" s="113" t="s">
        <v>24</v>
      </c>
      <c r="D153" s="77" t="s">
        <v>17</v>
      </c>
      <c r="E153" s="77" t="s">
        <v>18</v>
      </c>
      <c r="F153" s="77" t="s">
        <v>19</v>
      </c>
      <c r="G153" s="97">
        <v>2013</v>
      </c>
      <c r="H153" s="98" t="s">
        <v>25</v>
      </c>
    </row>
    <row r="154" spans="1:8" x14ac:dyDescent="0.25">
      <c r="A154" s="96">
        <v>582</v>
      </c>
      <c r="B154" s="113" t="s">
        <v>190</v>
      </c>
      <c r="C154" s="113" t="s">
        <v>16</v>
      </c>
      <c r="D154" s="77" t="s">
        <v>17</v>
      </c>
      <c r="E154" s="77" t="s">
        <v>18</v>
      </c>
      <c r="F154" s="77" t="s">
        <v>19</v>
      </c>
      <c r="G154" s="97">
        <v>2005</v>
      </c>
      <c r="H154" s="98" t="s">
        <v>25</v>
      </c>
    </row>
    <row r="155" spans="1:8" x14ac:dyDescent="0.25">
      <c r="A155" s="96">
        <v>586</v>
      </c>
      <c r="B155" s="113" t="s">
        <v>191</v>
      </c>
      <c r="C155" s="113" t="s">
        <v>24</v>
      </c>
      <c r="D155" s="77" t="s">
        <v>17</v>
      </c>
      <c r="E155" s="77" t="s">
        <v>18</v>
      </c>
      <c r="F155" s="77" t="s">
        <v>19</v>
      </c>
      <c r="G155" s="97">
        <v>2007</v>
      </c>
      <c r="H155" s="98" t="s">
        <v>25</v>
      </c>
    </row>
    <row r="156" spans="1:8" x14ac:dyDescent="0.25">
      <c r="A156" s="96">
        <v>617</v>
      </c>
      <c r="B156" s="113" t="s">
        <v>192</v>
      </c>
      <c r="C156" s="113" t="s">
        <v>35</v>
      </c>
      <c r="D156" s="77" t="s">
        <v>36</v>
      </c>
      <c r="E156" s="77" t="s">
        <v>18</v>
      </c>
      <c r="F156" s="77" t="s">
        <v>19</v>
      </c>
      <c r="G156" s="97">
        <v>2006</v>
      </c>
      <c r="H156" s="98" t="s">
        <v>20</v>
      </c>
    </row>
    <row r="157" spans="1:8" x14ac:dyDescent="0.25">
      <c r="A157" s="96">
        <v>622</v>
      </c>
      <c r="B157" s="113" t="s">
        <v>193</v>
      </c>
      <c r="C157" s="113" t="s">
        <v>27</v>
      </c>
      <c r="D157" s="77" t="s">
        <v>194</v>
      </c>
      <c r="E157" s="77" t="s">
        <v>29</v>
      </c>
      <c r="F157" s="77" t="s">
        <v>65</v>
      </c>
      <c r="G157" s="97">
        <v>2006</v>
      </c>
      <c r="H157" s="98" t="s">
        <v>25</v>
      </c>
    </row>
    <row r="158" spans="1:8" x14ac:dyDescent="0.25">
      <c r="A158" s="96">
        <v>631</v>
      </c>
      <c r="B158" s="113" t="s">
        <v>195</v>
      </c>
      <c r="C158" s="113" t="s">
        <v>16</v>
      </c>
      <c r="D158" s="77" t="s">
        <v>17</v>
      </c>
      <c r="E158" s="77" t="s">
        <v>17</v>
      </c>
      <c r="F158" s="77" t="s">
        <v>19</v>
      </c>
      <c r="G158" s="97">
        <v>2006</v>
      </c>
      <c r="H158" s="98" t="s">
        <v>25</v>
      </c>
    </row>
    <row r="159" spans="1:8" x14ac:dyDescent="0.25">
      <c r="A159" s="96">
        <v>633</v>
      </c>
      <c r="B159" s="113" t="s">
        <v>196</v>
      </c>
      <c r="C159" s="113" t="s">
        <v>24</v>
      </c>
      <c r="D159" s="77" t="s">
        <v>17</v>
      </c>
      <c r="E159" s="77" t="s">
        <v>18</v>
      </c>
      <c r="F159" s="77" t="s">
        <v>19</v>
      </c>
      <c r="G159" s="97">
        <v>2010</v>
      </c>
      <c r="H159" s="98" t="s">
        <v>81</v>
      </c>
    </row>
    <row r="160" spans="1:8" x14ac:dyDescent="0.25">
      <c r="A160" s="96">
        <v>634</v>
      </c>
      <c r="B160" s="113" t="s">
        <v>197</v>
      </c>
      <c r="C160" s="113" t="s">
        <v>35</v>
      </c>
      <c r="D160" s="77" t="s">
        <v>36</v>
      </c>
      <c r="E160" s="77" t="s">
        <v>29</v>
      </c>
      <c r="F160" s="77" t="s">
        <v>19</v>
      </c>
      <c r="G160" s="97">
        <v>2006</v>
      </c>
      <c r="H160" s="98" t="s">
        <v>20</v>
      </c>
    </row>
    <row r="161" spans="1:8" x14ac:dyDescent="0.25">
      <c r="A161" s="96">
        <v>635</v>
      </c>
      <c r="B161" s="113" t="s">
        <v>198</v>
      </c>
      <c r="C161" s="113" t="s">
        <v>16</v>
      </c>
      <c r="D161" s="77" t="s">
        <v>17</v>
      </c>
      <c r="E161" s="77" t="s">
        <v>18</v>
      </c>
      <c r="F161" s="77" t="s">
        <v>19</v>
      </c>
      <c r="G161" s="97">
        <v>2006</v>
      </c>
      <c r="H161" s="98" t="s">
        <v>25</v>
      </c>
    </row>
    <row r="162" spans="1:8" x14ac:dyDescent="0.25">
      <c r="A162" s="96">
        <v>639</v>
      </c>
      <c r="B162" s="113" t="s">
        <v>199</v>
      </c>
      <c r="C162" s="113" t="s">
        <v>35</v>
      </c>
      <c r="D162" s="77" t="s">
        <v>36</v>
      </c>
      <c r="E162" s="77" t="s">
        <v>18</v>
      </c>
      <c r="F162" s="77" t="s">
        <v>19</v>
      </c>
      <c r="G162" s="97">
        <v>2006</v>
      </c>
      <c r="H162" s="98" t="s">
        <v>25</v>
      </c>
    </row>
    <row r="163" spans="1:8" x14ac:dyDescent="0.25">
      <c r="A163" s="96">
        <v>640</v>
      </c>
      <c r="B163" s="113" t="s">
        <v>200</v>
      </c>
      <c r="C163" s="113" t="s">
        <v>35</v>
      </c>
      <c r="D163" s="77" t="s">
        <v>36</v>
      </c>
      <c r="E163" s="77" t="s">
        <v>22</v>
      </c>
      <c r="F163" s="77" t="s">
        <v>19</v>
      </c>
      <c r="G163" s="97">
        <v>2005</v>
      </c>
      <c r="H163" s="98" t="s">
        <v>25</v>
      </c>
    </row>
    <row r="164" spans="1:8" x14ac:dyDescent="0.25">
      <c r="A164" s="96">
        <v>641</v>
      </c>
      <c r="B164" s="113" t="s">
        <v>201</v>
      </c>
      <c r="C164" s="113" t="s">
        <v>35</v>
      </c>
      <c r="D164" s="77" t="s">
        <v>36</v>
      </c>
      <c r="E164" s="77" t="s">
        <v>18</v>
      </c>
      <c r="F164" s="77" t="s">
        <v>19</v>
      </c>
      <c r="G164" s="97">
        <v>2006</v>
      </c>
      <c r="H164" s="98" t="s">
        <v>25</v>
      </c>
    </row>
    <row r="165" spans="1:8" x14ac:dyDescent="0.25">
      <c r="A165" s="96">
        <v>643</v>
      </c>
      <c r="B165" s="113" t="s">
        <v>202</v>
      </c>
      <c r="C165" s="113" t="s">
        <v>16</v>
      </c>
      <c r="D165" s="77" t="s">
        <v>17</v>
      </c>
      <c r="E165" s="77" t="s">
        <v>18</v>
      </c>
      <c r="F165" s="77" t="s">
        <v>19</v>
      </c>
      <c r="G165" s="97">
        <v>2006</v>
      </c>
      <c r="H165" s="98" t="s">
        <v>25</v>
      </c>
    </row>
    <row r="166" spans="1:8" x14ac:dyDescent="0.25">
      <c r="A166" s="96">
        <v>646</v>
      </c>
      <c r="B166" s="113" t="s">
        <v>203</v>
      </c>
      <c r="C166" s="113" t="s">
        <v>16</v>
      </c>
      <c r="D166" s="77" t="s">
        <v>17</v>
      </c>
      <c r="E166" s="77" t="s">
        <v>18</v>
      </c>
      <c r="F166" s="77" t="s">
        <v>19</v>
      </c>
      <c r="G166" s="97">
        <v>2006</v>
      </c>
      <c r="H166" s="98" t="s">
        <v>25</v>
      </c>
    </row>
    <row r="167" spans="1:8" x14ac:dyDescent="0.25">
      <c r="A167" s="96">
        <v>649</v>
      </c>
      <c r="B167" s="113" t="s">
        <v>204</v>
      </c>
      <c r="C167" s="113" t="s">
        <v>16</v>
      </c>
      <c r="D167" s="77" t="s">
        <v>17</v>
      </c>
      <c r="E167" s="77" t="s">
        <v>18</v>
      </c>
      <c r="F167" s="77" t="s">
        <v>19</v>
      </c>
      <c r="G167" s="97">
        <v>2006</v>
      </c>
      <c r="H167" s="98" t="s">
        <v>25</v>
      </c>
    </row>
    <row r="168" spans="1:8" x14ac:dyDescent="0.25">
      <c r="A168" s="96">
        <v>650</v>
      </c>
      <c r="B168" s="113" t="s">
        <v>205</v>
      </c>
      <c r="C168" s="113" t="s">
        <v>16</v>
      </c>
      <c r="D168" s="77" t="s">
        <v>17</v>
      </c>
      <c r="E168" s="77" t="s">
        <v>18</v>
      </c>
      <c r="F168" s="77" t="s">
        <v>19</v>
      </c>
      <c r="G168" s="97">
        <v>2006</v>
      </c>
      <c r="H168" s="98" t="s">
        <v>25</v>
      </c>
    </row>
    <row r="169" spans="1:8" x14ac:dyDescent="0.25">
      <c r="A169" s="96">
        <v>651</v>
      </c>
      <c r="B169" s="113" t="s">
        <v>206</v>
      </c>
      <c r="C169" s="113" t="s">
        <v>24</v>
      </c>
      <c r="D169" s="77" t="s">
        <v>17</v>
      </c>
      <c r="E169" s="77" t="s">
        <v>18</v>
      </c>
      <c r="F169" s="77" t="s">
        <v>19</v>
      </c>
      <c r="G169" s="97">
        <v>2006</v>
      </c>
      <c r="H169" s="98" t="s">
        <v>25</v>
      </c>
    </row>
    <row r="170" spans="1:8" x14ac:dyDescent="0.25">
      <c r="A170" s="96">
        <v>652</v>
      </c>
      <c r="B170" s="113" t="s">
        <v>207</v>
      </c>
      <c r="C170" s="113" t="s">
        <v>16</v>
      </c>
      <c r="D170" s="77" t="s">
        <v>17</v>
      </c>
      <c r="E170" s="77" t="s">
        <v>18</v>
      </c>
      <c r="F170" s="77" t="s">
        <v>19</v>
      </c>
      <c r="G170" s="97">
        <v>2006</v>
      </c>
      <c r="H170" s="98" t="s">
        <v>20</v>
      </c>
    </row>
    <row r="171" spans="1:8" x14ac:dyDescent="0.25">
      <c r="A171" s="96">
        <v>654</v>
      </c>
      <c r="B171" s="113" t="s">
        <v>208</v>
      </c>
      <c r="C171" s="113" t="s">
        <v>16</v>
      </c>
      <c r="D171" s="77" t="s">
        <v>17</v>
      </c>
      <c r="E171" s="77" t="s">
        <v>18</v>
      </c>
      <c r="F171" s="77" t="s">
        <v>19</v>
      </c>
      <c r="G171" s="97">
        <v>2008</v>
      </c>
      <c r="H171" s="98" t="s">
        <v>20</v>
      </c>
    </row>
    <row r="172" spans="1:8" x14ac:dyDescent="0.25">
      <c r="A172" s="96">
        <v>655</v>
      </c>
      <c r="B172" s="113" t="s">
        <v>209</v>
      </c>
      <c r="C172" s="113" t="s">
        <v>27</v>
      </c>
      <c r="D172" s="77" t="s">
        <v>32</v>
      </c>
      <c r="E172" s="77" t="s">
        <v>17</v>
      </c>
      <c r="F172" s="77" t="s">
        <v>30</v>
      </c>
      <c r="G172" s="97">
        <v>2006</v>
      </c>
      <c r="H172" s="98" t="s">
        <v>81</v>
      </c>
    </row>
    <row r="173" spans="1:8" x14ac:dyDescent="0.25">
      <c r="A173" s="96">
        <v>661</v>
      </c>
      <c r="B173" s="113" t="s">
        <v>210</v>
      </c>
      <c r="C173" s="113" t="s">
        <v>24</v>
      </c>
      <c r="D173" s="77" t="s">
        <v>17</v>
      </c>
      <c r="E173" s="77" t="s">
        <v>18</v>
      </c>
      <c r="F173" s="77" t="s">
        <v>19</v>
      </c>
      <c r="G173" s="97">
        <v>2007</v>
      </c>
      <c r="H173" s="98" t="s">
        <v>25</v>
      </c>
    </row>
    <row r="174" spans="1:8" x14ac:dyDescent="0.25">
      <c r="A174" s="96">
        <v>663</v>
      </c>
      <c r="B174" s="113" t="s">
        <v>211</v>
      </c>
      <c r="C174" s="113" t="s">
        <v>24</v>
      </c>
      <c r="D174" s="77" t="s">
        <v>17</v>
      </c>
      <c r="E174" s="77" t="s">
        <v>18</v>
      </c>
      <c r="F174" s="77" t="s">
        <v>19</v>
      </c>
      <c r="G174" s="97">
        <v>2008</v>
      </c>
      <c r="H174" s="98" t="s">
        <v>25</v>
      </c>
    </row>
    <row r="175" spans="1:8" x14ac:dyDescent="0.25">
      <c r="A175" s="96">
        <v>666</v>
      </c>
      <c r="B175" s="113" t="s">
        <v>212</v>
      </c>
      <c r="C175" s="113" t="s">
        <v>16</v>
      </c>
      <c r="D175" s="77" t="s">
        <v>17</v>
      </c>
      <c r="E175" s="77" t="s">
        <v>18</v>
      </c>
      <c r="F175" s="77" t="s">
        <v>19</v>
      </c>
      <c r="G175" s="97">
        <v>2019</v>
      </c>
      <c r="H175" s="98" t="s">
        <v>20</v>
      </c>
    </row>
    <row r="176" spans="1:8" x14ac:dyDescent="0.25">
      <c r="A176" s="96">
        <v>671</v>
      </c>
      <c r="B176" s="113" t="s">
        <v>213</v>
      </c>
      <c r="C176" s="113" t="s">
        <v>24</v>
      </c>
      <c r="D176" s="77" t="s">
        <v>17</v>
      </c>
      <c r="E176" s="77" t="s">
        <v>18</v>
      </c>
      <c r="F176" s="77" t="s">
        <v>19</v>
      </c>
      <c r="G176" s="97">
        <v>2006</v>
      </c>
      <c r="H176" s="98" t="s">
        <v>25</v>
      </c>
    </row>
    <row r="177" spans="1:8" x14ac:dyDescent="0.25">
      <c r="A177" s="96">
        <v>672</v>
      </c>
      <c r="B177" s="113" t="s">
        <v>214</v>
      </c>
      <c r="C177" s="113" t="s">
        <v>27</v>
      </c>
      <c r="D177" s="77" t="s">
        <v>105</v>
      </c>
      <c r="E177" s="77" t="s">
        <v>29</v>
      </c>
      <c r="F177" s="77" t="s">
        <v>33</v>
      </c>
      <c r="G177" s="97">
        <v>2006</v>
      </c>
      <c r="H177" s="98" t="s">
        <v>81</v>
      </c>
    </row>
    <row r="178" spans="1:8" x14ac:dyDescent="0.25">
      <c r="A178" s="96">
        <v>676</v>
      </c>
      <c r="B178" s="113" t="s">
        <v>215</v>
      </c>
      <c r="C178" s="113" t="s">
        <v>16</v>
      </c>
      <c r="D178" s="77" t="s">
        <v>17</v>
      </c>
      <c r="E178" s="77" t="s">
        <v>18</v>
      </c>
      <c r="F178" s="77" t="s">
        <v>19</v>
      </c>
      <c r="G178" s="97">
        <v>2006</v>
      </c>
      <c r="H178" s="98" t="s">
        <v>25</v>
      </c>
    </row>
    <row r="179" spans="1:8" x14ac:dyDescent="0.25">
      <c r="A179" s="96">
        <v>677</v>
      </c>
      <c r="B179" s="113" t="s">
        <v>216</v>
      </c>
      <c r="C179" s="113" t="s">
        <v>35</v>
      </c>
      <c r="D179" s="77" t="s">
        <v>151</v>
      </c>
      <c r="E179" s="77" t="s">
        <v>18</v>
      </c>
      <c r="F179" s="77" t="s">
        <v>19</v>
      </c>
      <c r="G179" s="97">
        <v>1995</v>
      </c>
      <c r="H179" s="98" t="s">
        <v>20</v>
      </c>
    </row>
    <row r="180" spans="1:8" x14ac:dyDescent="0.25">
      <c r="A180" s="96">
        <v>678</v>
      </c>
      <c r="B180" s="113" t="s">
        <v>217</v>
      </c>
      <c r="C180" s="113" t="s">
        <v>27</v>
      </c>
      <c r="D180" s="77" t="s">
        <v>68</v>
      </c>
      <c r="E180" s="77" t="s">
        <v>29</v>
      </c>
      <c r="F180" s="77" t="s">
        <v>30</v>
      </c>
      <c r="G180" s="97">
        <v>2006</v>
      </c>
      <c r="H180" s="98" t="s">
        <v>81</v>
      </c>
    </row>
    <row r="181" spans="1:8" x14ac:dyDescent="0.25">
      <c r="A181" s="96">
        <v>679</v>
      </c>
      <c r="B181" s="113" t="s">
        <v>218</v>
      </c>
      <c r="C181" s="113" t="s">
        <v>16</v>
      </c>
      <c r="D181" s="77" t="s">
        <v>17</v>
      </c>
      <c r="E181" s="77" t="s">
        <v>22</v>
      </c>
      <c r="F181" s="77" t="s">
        <v>19</v>
      </c>
      <c r="G181" s="97">
        <v>2006</v>
      </c>
      <c r="H181" s="98" t="s">
        <v>25</v>
      </c>
    </row>
    <row r="182" spans="1:8" x14ac:dyDescent="0.25">
      <c r="A182" s="96">
        <v>680</v>
      </c>
      <c r="B182" s="113" t="s">
        <v>219</v>
      </c>
      <c r="C182" s="113" t="s">
        <v>16</v>
      </c>
      <c r="D182" s="77" t="s">
        <v>17</v>
      </c>
      <c r="E182" s="77" t="s">
        <v>18</v>
      </c>
      <c r="F182" s="77" t="s">
        <v>19</v>
      </c>
      <c r="G182" s="97">
        <v>2006</v>
      </c>
      <c r="H182" s="98" t="s">
        <v>20</v>
      </c>
    </row>
    <row r="183" spans="1:8" x14ac:dyDescent="0.25">
      <c r="A183" s="96">
        <v>683</v>
      </c>
      <c r="B183" s="113" t="s">
        <v>220</v>
      </c>
      <c r="C183" s="113" t="s">
        <v>27</v>
      </c>
      <c r="D183" s="77" t="s">
        <v>127</v>
      </c>
      <c r="E183" s="77" t="s">
        <v>29</v>
      </c>
      <c r="F183" s="77" t="s">
        <v>30</v>
      </c>
      <c r="G183" s="97">
        <v>2007</v>
      </c>
      <c r="H183" s="98" t="s">
        <v>81</v>
      </c>
    </row>
    <row r="184" spans="1:8" x14ac:dyDescent="0.25">
      <c r="A184" s="96">
        <v>686</v>
      </c>
      <c r="B184" s="113" t="s">
        <v>221</v>
      </c>
      <c r="C184" s="113" t="s">
        <v>24</v>
      </c>
      <c r="D184" s="77" t="s">
        <v>17</v>
      </c>
      <c r="E184" s="77" t="s">
        <v>18</v>
      </c>
      <c r="F184" s="77" t="s">
        <v>19</v>
      </c>
      <c r="G184" s="97">
        <v>2008</v>
      </c>
      <c r="H184" s="98" t="s">
        <v>25</v>
      </c>
    </row>
    <row r="185" spans="1:8" x14ac:dyDescent="0.25">
      <c r="A185" s="96">
        <v>688</v>
      </c>
      <c r="B185" s="113" t="s">
        <v>222</v>
      </c>
      <c r="C185" s="113" t="s">
        <v>24</v>
      </c>
      <c r="D185" s="77" t="s">
        <v>17</v>
      </c>
      <c r="E185" s="77" t="s">
        <v>18</v>
      </c>
      <c r="F185" s="77" t="s">
        <v>19</v>
      </c>
      <c r="G185" s="97">
        <v>2008</v>
      </c>
      <c r="H185" s="98" t="s">
        <v>25</v>
      </c>
    </row>
    <row r="186" spans="1:8" x14ac:dyDescent="0.25">
      <c r="A186" s="96">
        <v>697</v>
      </c>
      <c r="B186" s="113" t="s">
        <v>223</v>
      </c>
      <c r="C186" s="113" t="s">
        <v>24</v>
      </c>
      <c r="D186" s="77" t="s">
        <v>17</v>
      </c>
      <c r="E186" s="77" t="s">
        <v>18</v>
      </c>
      <c r="F186" s="77" t="s">
        <v>19</v>
      </c>
      <c r="G186" s="97">
        <v>2008</v>
      </c>
      <c r="H186" s="98" t="s">
        <v>25</v>
      </c>
    </row>
    <row r="187" spans="1:8" x14ac:dyDescent="0.25">
      <c r="A187" s="96">
        <v>704</v>
      </c>
      <c r="B187" s="113" t="s">
        <v>224</v>
      </c>
      <c r="C187" s="113" t="s">
        <v>16</v>
      </c>
      <c r="D187" s="77" t="s">
        <v>17</v>
      </c>
      <c r="E187" s="77" t="s">
        <v>18</v>
      </c>
      <c r="F187" s="77" t="s">
        <v>19</v>
      </c>
      <c r="G187" s="97">
        <v>2006</v>
      </c>
      <c r="H187" s="98" t="s">
        <v>25</v>
      </c>
    </row>
    <row r="188" spans="1:8" x14ac:dyDescent="0.25">
      <c r="A188" s="96">
        <v>705</v>
      </c>
      <c r="B188" s="113" t="s">
        <v>225</v>
      </c>
      <c r="C188" s="113" t="s">
        <v>24</v>
      </c>
      <c r="D188" s="77" t="s">
        <v>17</v>
      </c>
      <c r="E188" s="77" t="s">
        <v>18</v>
      </c>
      <c r="F188" s="77" t="s">
        <v>19</v>
      </c>
      <c r="G188" s="97">
        <v>2007</v>
      </c>
      <c r="H188" s="98" t="s">
        <v>25</v>
      </c>
    </row>
    <row r="189" spans="1:8" x14ac:dyDescent="0.25">
      <c r="A189" s="96">
        <v>710</v>
      </c>
      <c r="B189" s="113" t="s">
        <v>226</v>
      </c>
      <c r="C189" s="113" t="s">
        <v>24</v>
      </c>
      <c r="D189" s="77" t="s">
        <v>17</v>
      </c>
      <c r="E189" s="77" t="s">
        <v>18</v>
      </c>
      <c r="F189" s="77" t="s">
        <v>19</v>
      </c>
      <c r="G189" s="97">
        <v>2006</v>
      </c>
      <c r="H189" s="98" t="s">
        <v>25</v>
      </c>
    </row>
    <row r="190" spans="1:8" x14ac:dyDescent="0.25">
      <c r="A190" s="96">
        <v>711</v>
      </c>
      <c r="B190" s="113" t="s">
        <v>227</v>
      </c>
      <c r="C190" s="113" t="s">
        <v>16</v>
      </c>
      <c r="D190" s="77" t="s">
        <v>17</v>
      </c>
      <c r="E190" s="77" t="s">
        <v>18</v>
      </c>
      <c r="F190" s="77" t="s">
        <v>19</v>
      </c>
      <c r="G190" s="97">
        <v>2009</v>
      </c>
      <c r="H190" s="98" t="s">
        <v>25</v>
      </c>
    </row>
    <row r="191" spans="1:8" x14ac:dyDescent="0.25">
      <c r="A191" s="96">
        <v>714</v>
      </c>
      <c r="B191" s="113" t="s">
        <v>228</v>
      </c>
      <c r="C191" s="113" t="s">
        <v>16</v>
      </c>
      <c r="D191" s="77" t="s">
        <v>17</v>
      </c>
      <c r="E191" s="77" t="s">
        <v>18</v>
      </c>
      <c r="F191" s="77" t="s">
        <v>19</v>
      </c>
      <c r="G191" s="97">
        <v>2006</v>
      </c>
      <c r="H191" s="98" t="s">
        <v>25</v>
      </c>
    </row>
    <row r="192" spans="1:8" x14ac:dyDescent="0.25">
      <c r="A192" s="96">
        <v>721</v>
      </c>
      <c r="B192" s="113" t="s">
        <v>229</v>
      </c>
      <c r="C192" s="113" t="s">
        <v>16</v>
      </c>
      <c r="D192" s="77" t="s">
        <v>17</v>
      </c>
      <c r="E192" s="77" t="s">
        <v>18</v>
      </c>
      <c r="F192" s="77" t="s">
        <v>19</v>
      </c>
      <c r="G192" s="97">
        <v>2007</v>
      </c>
      <c r="H192" s="98" t="s">
        <v>25</v>
      </c>
    </row>
    <row r="193" spans="1:8" x14ac:dyDescent="0.25">
      <c r="A193" s="96">
        <v>722</v>
      </c>
      <c r="B193" s="113" t="s">
        <v>230</v>
      </c>
      <c r="C193" s="113" t="s">
        <v>16</v>
      </c>
      <c r="D193" s="77" t="s">
        <v>17</v>
      </c>
      <c r="E193" s="77" t="s">
        <v>18</v>
      </c>
      <c r="F193" s="77" t="s">
        <v>19</v>
      </c>
      <c r="G193" s="97">
        <v>2006</v>
      </c>
      <c r="H193" s="98" t="s">
        <v>25</v>
      </c>
    </row>
    <row r="194" spans="1:8" x14ac:dyDescent="0.25">
      <c r="A194" s="96">
        <v>729</v>
      </c>
      <c r="B194" s="113" t="s">
        <v>231</v>
      </c>
      <c r="C194" s="113" t="s">
        <v>16</v>
      </c>
      <c r="D194" s="77" t="s">
        <v>17</v>
      </c>
      <c r="E194" s="77" t="s">
        <v>18</v>
      </c>
      <c r="F194" s="77" t="s">
        <v>19</v>
      </c>
      <c r="G194" s="97">
        <v>2006</v>
      </c>
      <c r="H194" s="98" t="s">
        <v>25</v>
      </c>
    </row>
    <row r="195" spans="1:8" x14ac:dyDescent="0.25">
      <c r="A195" s="96">
        <v>730</v>
      </c>
      <c r="B195" s="113" t="s">
        <v>232</v>
      </c>
      <c r="C195" s="113" t="s">
        <v>16</v>
      </c>
      <c r="D195" s="77" t="s">
        <v>17</v>
      </c>
      <c r="E195" s="77" t="s">
        <v>18</v>
      </c>
      <c r="F195" s="77" t="s">
        <v>19</v>
      </c>
      <c r="G195" s="97">
        <v>2006</v>
      </c>
      <c r="H195" s="98" t="s">
        <v>25</v>
      </c>
    </row>
    <row r="196" spans="1:8" x14ac:dyDescent="0.25">
      <c r="A196" s="96">
        <v>731</v>
      </c>
      <c r="B196" s="113" t="s">
        <v>233</v>
      </c>
      <c r="C196" s="113" t="s">
        <v>16</v>
      </c>
      <c r="D196" s="77" t="s">
        <v>17</v>
      </c>
      <c r="E196" s="77" t="s">
        <v>18</v>
      </c>
      <c r="F196" s="77" t="s">
        <v>19</v>
      </c>
      <c r="G196" s="97">
        <v>2006</v>
      </c>
      <c r="H196" s="98" t="s">
        <v>25</v>
      </c>
    </row>
    <row r="197" spans="1:8" x14ac:dyDescent="0.25">
      <c r="A197" s="96">
        <v>732</v>
      </c>
      <c r="B197" s="113" t="s">
        <v>234</v>
      </c>
      <c r="C197" s="113" t="s">
        <v>16</v>
      </c>
      <c r="D197" s="77" t="s">
        <v>17</v>
      </c>
      <c r="E197" s="77" t="s">
        <v>18</v>
      </c>
      <c r="F197" s="77" t="s">
        <v>19</v>
      </c>
      <c r="G197" s="97">
        <v>2005</v>
      </c>
      <c r="H197" s="98" t="s">
        <v>25</v>
      </c>
    </row>
    <row r="198" spans="1:8" x14ac:dyDescent="0.25">
      <c r="A198" s="96">
        <v>734</v>
      </c>
      <c r="B198" s="113" t="s">
        <v>235</v>
      </c>
      <c r="C198" s="113" t="s">
        <v>16</v>
      </c>
      <c r="D198" s="77" t="s">
        <v>17</v>
      </c>
      <c r="E198" s="77" t="s">
        <v>18</v>
      </c>
      <c r="F198" s="77" t="s">
        <v>19</v>
      </c>
      <c r="G198" s="97">
        <v>2008</v>
      </c>
      <c r="H198" s="98" t="s">
        <v>25</v>
      </c>
    </row>
    <row r="199" spans="1:8" x14ac:dyDescent="0.25">
      <c r="A199" s="96">
        <v>735</v>
      </c>
      <c r="B199" s="113" t="s">
        <v>236</v>
      </c>
      <c r="C199" s="113" t="s">
        <v>16</v>
      </c>
      <c r="D199" s="77" t="s">
        <v>17</v>
      </c>
      <c r="E199" s="77" t="s">
        <v>18</v>
      </c>
      <c r="F199" s="77" t="s">
        <v>19</v>
      </c>
      <c r="G199" s="97">
        <v>2006</v>
      </c>
      <c r="H199" s="98" t="s">
        <v>25</v>
      </c>
    </row>
    <row r="200" spans="1:8" x14ac:dyDescent="0.25">
      <c r="A200" s="96">
        <v>736</v>
      </c>
      <c r="B200" s="113" t="s">
        <v>237</v>
      </c>
      <c r="C200" s="113" t="s">
        <v>27</v>
      </c>
      <c r="D200" s="77" t="s">
        <v>105</v>
      </c>
      <c r="E200" s="77" t="s">
        <v>17</v>
      </c>
      <c r="F200" s="77" t="s">
        <v>30</v>
      </c>
      <c r="G200" s="97">
        <v>2012</v>
      </c>
      <c r="H200" s="98" t="s">
        <v>81</v>
      </c>
    </row>
    <row r="201" spans="1:8" x14ac:dyDescent="0.25">
      <c r="A201" s="96">
        <v>738</v>
      </c>
      <c r="B201" s="113" t="s">
        <v>238</v>
      </c>
      <c r="C201" s="113" t="s">
        <v>35</v>
      </c>
      <c r="D201" s="77" t="s">
        <v>36</v>
      </c>
      <c r="E201" s="77" t="s">
        <v>29</v>
      </c>
      <c r="F201" s="77" t="s">
        <v>19</v>
      </c>
      <c r="G201" s="97">
        <v>2006</v>
      </c>
      <c r="H201" s="98" t="s">
        <v>25</v>
      </c>
    </row>
    <row r="202" spans="1:8" x14ac:dyDescent="0.25">
      <c r="A202" s="96">
        <v>739</v>
      </c>
      <c r="B202" s="113" t="s">
        <v>239</v>
      </c>
      <c r="C202" s="113" t="s">
        <v>35</v>
      </c>
      <c r="D202" s="77" t="s">
        <v>36</v>
      </c>
      <c r="E202" s="77" t="s">
        <v>22</v>
      </c>
      <c r="F202" s="77" t="s">
        <v>19</v>
      </c>
      <c r="G202" s="97">
        <v>2006</v>
      </c>
      <c r="H202" s="98" t="s">
        <v>25</v>
      </c>
    </row>
    <row r="203" spans="1:8" x14ac:dyDescent="0.25">
      <c r="A203" s="96">
        <v>740</v>
      </c>
      <c r="B203" s="113" t="s">
        <v>240</v>
      </c>
      <c r="C203" s="113" t="s">
        <v>16</v>
      </c>
      <c r="D203" s="77" t="s">
        <v>17</v>
      </c>
      <c r="E203" s="77" t="s">
        <v>18</v>
      </c>
      <c r="F203" s="77" t="s">
        <v>19</v>
      </c>
      <c r="G203" s="97">
        <v>2007</v>
      </c>
      <c r="H203" s="98" t="s">
        <v>25</v>
      </c>
    </row>
    <row r="204" spans="1:8" x14ac:dyDescent="0.25">
      <c r="A204" s="96">
        <v>741</v>
      </c>
      <c r="B204" s="113" t="s">
        <v>241</v>
      </c>
      <c r="C204" s="113" t="s">
        <v>27</v>
      </c>
      <c r="D204" s="77" t="s">
        <v>105</v>
      </c>
      <c r="E204" s="77" t="s">
        <v>29</v>
      </c>
      <c r="F204" s="77" t="s">
        <v>30</v>
      </c>
      <c r="G204" s="97">
        <v>2011</v>
      </c>
      <c r="H204" s="98" t="s">
        <v>81</v>
      </c>
    </row>
    <row r="205" spans="1:8" x14ac:dyDescent="0.25">
      <c r="A205" s="96">
        <v>746</v>
      </c>
      <c r="B205" s="113" t="s">
        <v>242</v>
      </c>
      <c r="C205" s="113" t="s">
        <v>27</v>
      </c>
      <c r="D205" s="77" t="s">
        <v>32</v>
      </c>
      <c r="E205" s="77" t="s">
        <v>17</v>
      </c>
      <c r="F205" s="77" t="s">
        <v>30</v>
      </c>
      <c r="G205" s="97">
        <v>2012</v>
      </c>
      <c r="H205" s="98" t="s">
        <v>81</v>
      </c>
    </row>
    <row r="206" spans="1:8" x14ac:dyDescent="0.25">
      <c r="A206" s="96">
        <v>752</v>
      </c>
      <c r="B206" s="113" t="s">
        <v>243</v>
      </c>
      <c r="C206" s="113" t="s">
        <v>27</v>
      </c>
      <c r="D206" s="77" t="s">
        <v>127</v>
      </c>
      <c r="E206" s="77" t="s">
        <v>29</v>
      </c>
      <c r="F206" s="77" t="s">
        <v>30</v>
      </c>
      <c r="G206" s="97">
        <v>2012</v>
      </c>
      <c r="H206" s="98" t="s">
        <v>81</v>
      </c>
    </row>
    <row r="207" spans="1:8" x14ac:dyDescent="0.25">
      <c r="A207" s="96">
        <v>754</v>
      </c>
      <c r="B207" s="113" t="s">
        <v>244</v>
      </c>
      <c r="C207" s="113" t="s">
        <v>16</v>
      </c>
      <c r="D207" s="77" t="s">
        <v>17</v>
      </c>
      <c r="E207" s="77" t="s">
        <v>18</v>
      </c>
      <c r="F207" s="77" t="s">
        <v>19</v>
      </c>
      <c r="G207" s="97">
        <v>2006</v>
      </c>
      <c r="H207" s="98" t="s">
        <v>25</v>
      </c>
    </row>
    <row r="208" spans="1:8" x14ac:dyDescent="0.25">
      <c r="A208" s="96">
        <v>756</v>
      </c>
      <c r="B208" s="113" t="s">
        <v>245</v>
      </c>
      <c r="C208" s="113" t="s">
        <v>35</v>
      </c>
      <c r="D208" s="77" t="s">
        <v>36</v>
      </c>
      <c r="E208" s="77" t="s">
        <v>29</v>
      </c>
      <c r="F208" s="77" t="s">
        <v>56</v>
      </c>
      <c r="G208" s="97">
        <v>2007</v>
      </c>
      <c r="H208" s="98" t="s">
        <v>20</v>
      </c>
    </row>
    <row r="209" spans="1:8" x14ac:dyDescent="0.25">
      <c r="A209" s="96">
        <v>758</v>
      </c>
      <c r="B209" s="113" t="s">
        <v>246</v>
      </c>
      <c r="C209" s="113" t="s">
        <v>16</v>
      </c>
      <c r="D209" s="77" t="s">
        <v>17</v>
      </c>
      <c r="E209" s="77" t="s">
        <v>18</v>
      </c>
      <c r="F209" s="77" t="s">
        <v>19</v>
      </c>
      <c r="G209" s="97">
        <v>2006</v>
      </c>
      <c r="H209" s="98" t="s">
        <v>20</v>
      </c>
    </row>
    <row r="210" spans="1:8" x14ac:dyDescent="0.25">
      <c r="A210" s="96">
        <v>762</v>
      </c>
      <c r="B210" s="113" t="s">
        <v>247</v>
      </c>
      <c r="C210" s="113" t="s">
        <v>27</v>
      </c>
      <c r="D210" s="77" t="s">
        <v>105</v>
      </c>
      <c r="E210" s="77" t="s">
        <v>29</v>
      </c>
      <c r="F210" s="77" t="s">
        <v>30</v>
      </c>
      <c r="G210" s="97">
        <v>2006</v>
      </c>
      <c r="H210" s="98" t="s">
        <v>20</v>
      </c>
    </row>
    <row r="211" spans="1:8" x14ac:dyDescent="0.25">
      <c r="A211" s="96">
        <v>764</v>
      </c>
      <c r="B211" s="113" t="s">
        <v>248</v>
      </c>
      <c r="C211" s="113" t="s">
        <v>24</v>
      </c>
      <c r="D211" s="77" t="s">
        <v>17</v>
      </c>
      <c r="E211" s="77" t="s">
        <v>18</v>
      </c>
      <c r="F211" s="77" t="s">
        <v>19</v>
      </c>
      <c r="G211" s="97">
        <v>2006</v>
      </c>
      <c r="H211" s="98" t="s">
        <v>25</v>
      </c>
    </row>
    <row r="212" spans="1:8" x14ac:dyDescent="0.25">
      <c r="A212" s="96">
        <v>766</v>
      </c>
      <c r="B212" s="113" t="s">
        <v>249</v>
      </c>
      <c r="C212" s="113" t="s">
        <v>16</v>
      </c>
      <c r="D212" s="77" t="s">
        <v>17</v>
      </c>
      <c r="E212" s="77" t="s">
        <v>18</v>
      </c>
      <c r="F212" s="77" t="s">
        <v>19</v>
      </c>
      <c r="G212" s="97">
        <v>2006</v>
      </c>
      <c r="H212" s="98" t="s">
        <v>25</v>
      </c>
    </row>
    <row r="213" spans="1:8" x14ac:dyDescent="0.25">
      <c r="A213" s="96">
        <v>767</v>
      </c>
      <c r="B213" s="113" t="s">
        <v>250</v>
      </c>
      <c r="C213" s="113" t="s">
        <v>16</v>
      </c>
      <c r="D213" s="77" t="s">
        <v>17</v>
      </c>
      <c r="E213" s="77" t="s">
        <v>18</v>
      </c>
      <c r="F213" s="77" t="s">
        <v>19</v>
      </c>
      <c r="G213" s="97">
        <v>2005</v>
      </c>
      <c r="H213" s="98" t="s">
        <v>25</v>
      </c>
    </row>
    <row r="214" spans="1:8" x14ac:dyDescent="0.25">
      <c r="A214" s="96">
        <v>768</v>
      </c>
      <c r="B214" s="113" t="s">
        <v>251</v>
      </c>
      <c r="C214" s="113" t="s">
        <v>16</v>
      </c>
      <c r="D214" s="77" t="s">
        <v>17</v>
      </c>
      <c r="E214" s="77" t="s">
        <v>18</v>
      </c>
      <c r="F214" s="77" t="s">
        <v>19</v>
      </c>
      <c r="G214" s="97">
        <v>2006</v>
      </c>
      <c r="H214" s="98" t="s">
        <v>25</v>
      </c>
    </row>
    <row r="215" spans="1:8" x14ac:dyDescent="0.25">
      <c r="A215" s="96">
        <v>770</v>
      </c>
      <c r="B215" s="113" t="s">
        <v>252</v>
      </c>
      <c r="C215" s="113" t="s">
        <v>35</v>
      </c>
      <c r="D215" s="77" t="s">
        <v>36</v>
      </c>
      <c r="E215" s="77" t="s">
        <v>18</v>
      </c>
      <c r="F215" s="77" t="s">
        <v>19</v>
      </c>
      <c r="G215" s="97">
        <v>2006</v>
      </c>
      <c r="H215" s="98" t="s">
        <v>25</v>
      </c>
    </row>
    <row r="216" spans="1:8" x14ac:dyDescent="0.25">
      <c r="A216" s="96">
        <v>782</v>
      </c>
      <c r="B216" s="113" t="s">
        <v>253</v>
      </c>
      <c r="C216" s="113" t="s">
        <v>24</v>
      </c>
      <c r="D216" s="77" t="s">
        <v>17</v>
      </c>
      <c r="E216" s="77" t="s">
        <v>18</v>
      </c>
      <c r="F216" s="77" t="s">
        <v>19</v>
      </c>
      <c r="G216" s="97">
        <v>2007</v>
      </c>
      <c r="H216" s="98" t="s">
        <v>25</v>
      </c>
    </row>
    <row r="217" spans="1:8" x14ac:dyDescent="0.25">
      <c r="A217" s="96">
        <v>786</v>
      </c>
      <c r="B217" s="113" t="s">
        <v>254</v>
      </c>
      <c r="C217" s="113" t="s">
        <v>16</v>
      </c>
      <c r="D217" s="77" t="s">
        <v>17</v>
      </c>
      <c r="E217" s="77" t="s">
        <v>18</v>
      </c>
      <c r="F217" s="77" t="s">
        <v>19</v>
      </c>
      <c r="G217" s="97">
        <v>2008</v>
      </c>
      <c r="H217" s="98" t="s">
        <v>25</v>
      </c>
    </row>
    <row r="218" spans="1:8" x14ac:dyDescent="0.25">
      <c r="A218" s="96">
        <v>790</v>
      </c>
      <c r="B218" s="113" t="s">
        <v>255</v>
      </c>
      <c r="C218" s="113" t="s">
        <v>24</v>
      </c>
      <c r="D218" s="77" t="s">
        <v>17</v>
      </c>
      <c r="E218" s="77" t="s">
        <v>18</v>
      </c>
      <c r="F218" s="77" t="s">
        <v>19</v>
      </c>
      <c r="G218" s="97">
        <v>2008</v>
      </c>
      <c r="H218" s="98" t="s">
        <v>25</v>
      </c>
    </row>
    <row r="219" spans="1:8" x14ac:dyDescent="0.25">
      <c r="A219" s="96">
        <v>792</v>
      </c>
      <c r="B219" s="113" t="s">
        <v>256</v>
      </c>
      <c r="C219" s="113" t="s">
        <v>35</v>
      </c>
      <c r="D219" s="77" t="s">
        <v>36</v>
      </c>
      <c r="E219" s="77" t="s">
        <v>18</v>
      </c>
      <c r="F219" s="77" t="s">
        <v>19</v>
      </c>
      <c r="G219" s="97">
        <v>2007</v>
      </c>
      <c r="H219" s="98" t="s">
        <v>25</v>
      </c>
    </row>
    <row r="220" spans="1:8" x14ac:dyDescent="0.25">
      <c r="A220" s="96">
        <v>793</v>
      </c>
      <c r="B220" s="113" t="s">
        <v>257</v>
      </c>
      <c r="C220" s="113" t="s">
        <v>16</v>
      </c>
      <c r="D220" s="77" t="s">
        <v>17</v>
      </c>
      <c r="E220" s="77" t="s">
        <v>18</v>
      </c>
      <c r="F220" s="77" t="s">
        <v>19</v>
      </c>
      <c r="G220" s="97">
        <v>2006</v>
      </c>
      <c r="H220" s="98" t="s">
        <v>25</v>
      </c>
    </row>
    <row r="221" spans="1:8" x14ac:dyDescent="0.25">
      <c r="A221" s="96">
        <v>794</v>
      </c>
      <c r="B221" s="113" t="s">
        <v>258</v>
      </c>
      <c r="C221" s="113" t="s">
        <v>16</v>
      </c>
      <c r="D221" s="77" t="s">
        <v>17</v>
      </c>
      <c r="E221" s="77" t="s">
        <v>18</v>
      </c>
      <c r="F221" s="77" t="s">
        <v>19</v>
      </c>
      <c r="G221" s="97">
        <v>2005</v>
      </c>
      <c r="H221" s="98" t="s">
        <v>25</v>
      </c>
    </row>
    <row r="222" spans="1:8" x14ac:dyDescent="0.25">
      <c r="A222" s="96">
        <v>802</v>
      </c>
      <c r="B222" s="113" t="s">
        <v>259</v>
      </c>
      <c r="C222" s="113" t="s">
        <v>27</v>
      </c>
      <c r="D222" s="77" t="s">
        <v>32</v>
      </c>
      <c r="E222" s="77" t="s">
        <v>29</v>
      </c>
      <c r="F222" s="77" t="s">
        <v>30</v>
      </c>
      <c r="G222" s="97">
        <v>2008</v>
      </c>
      <c r="H222" s="98" t="s">
        <v>81</v>
      </c>
    </row>
    <row r="223" spans="1:8" x14ac:dyDescent="0.25">
      <c r="A223" s="96">
        <v>809</v>
      </c>
      <c r="B223" s="113" t="s">
        <v>260</v>
      </c>
      <c r="C223" s="113" t="s">
        <v>27</v>
      </c>
      <c r="D223" s="77" t="s">
        <v>105</v>
      </c>
      <c r="E223" s="77" t="s">
        <v>17</v>
      </c>
      <c r="F223" s="77" t="s">
        <v>30</v>
      </c>
      <c r="G223" s="97">
        <v>2012</v>
      </c>
      <c r="H223" s="98" t="s">
        <v>81</v>
      </c>
    </row>
    <row r="224" spans="1:8" x14ac:dyDescent="0.25">
      <c r="A224" s="96">
        <v>810</v>
      </c>
      <c r="B224" s="113" t="s">
        <v>261</v>
      </c>
      <c r="C224" s="113" t="s">
        <v>27</v>
      </c>
      <c r="D224" s="77" t="s">
        <v>32</v>
      </c>
      <c r="E224" s="77" t="s">
        <v>29</v>
      </c>
      <c r="F224" s="77" t="s">
        <v>30</v>
      </c>
      <c r="G224" s="97">
        <v>2006</v>
      </c>
      <c r="H224" s="98" t="s">
        <v>81</v>
      </c>
    </row>
    <row r="225" spans="1:8" x14ac:dyDescent="0.25">
      <c r="A225" s="96">
        <v>812</v>
      </c>
      <c r="B225" s="113" t="s">
        <v>262</v>
      </c>
      <c r="C225" s="113" t="s">
        <v>16</v>
      </c>
      <c r="D225" s="77" t="s">
        <v>17</v>
      </c>
      <c r="E225" s="77" t="s">
        <v>18</v>
      </c>
      <c r="F225" s="77" t="s">
        <v>19</v>
      </c>
      <c r="G225" s="97">
        <v>2006</v>
      </c>
      <c r="H225" s="98" t="s">
        <v>25</v>
      </c>
    </row>
    <row r="226" spans="1:8" x14ac:dyDescent="0.25">
      <c r="A226" s="96">
        <v>814</v>
      </c>
      <c r="B226" s="113" t="s">
        <v>263</v>
      </c>
      <c r="C226" s="113" t="s">
        <v>16</v>
      </c>
      <c r="D226" s="77" t="s">
        <v>17</v>
      </c>
      <c r="E226" s="77" t="s">
        <v>18</v>
      </c>
      <c r="F226" s="77" t="s">
        <v>19</v>
      </c>
      <c r="G226" s="97">
        <v>2005</v>
      </c>
      <c r="H226" s="98" t="s">
        <v>25</v>
      </c>
    </row>
    <row r="227" spans="1:8" x14ac:dyDescent="0.25">
      <c r="A227" s="96">
        <v>815</v>
      </c>
      <c r="B227" s="113" t="s">
        <v>264</v>
      </c>
      <c r="C227" s="113" t="s">
        <v>24</v>
      </c>
      <c r="D227" s="77" t="s">
        <v>17</v>
      </c>
      <c r="E227" s="77" t="s">
        <v>18</v>
      </c>
      <c r="F227" s="77" t="s">
        <v>19</v>
      </c>
      <c r="G227" s="97">
        <v>2006</v>
      </c>
      <c r="H227" s="98" t="s">
        <v>25</v>
      </c>
    </row>
    <row r="228" spans="1:8" x14ac:dyDescent="0.25">
      <c r="A228" s="96">
        <v>819</v>
      </c>
      <c r="B228" s="113" t="s">
        <v>265</v>
      </c>
      <c r="C228" s="113" t="s">
        <v>27</v>
      </c>
      <c r="D228" s="77" t="s">
        <v>105</v>
      </c>
      <c r="E228" s="77" t="s">
        <v>17</v>
      </c>
      <c r="F228" s="77" t="s">
        <v>30</v>
      </c>
      <c r="G228" s="97">
        <v>2012</v>
      </c>
      <c r="H228" s="98" t="s">
        <v>81</v>
      </c>
    </row>
    <row r="229" spans="1:8" x14ac:dyDescent="0.25">
      <c r="A229" s="96">
        <v>824</v>
      </c>
      <c r="B229" s="113" t="s">
        <v>266</v>
      </c>
      <c r="C229" s="113" t="s">
        <v>24</v>
      </c>
      <c r="D229" s="77" t="s">
        <v>17</v>
      </c>
      <c r="E229" s="77" t="s">
        <v>18</v>
      </c>
      <c r="F229" s="77" t="s">
        <v>19</v>
      </c>
      <c r="G229" s="97">
        <v>2006</v>
      </c>
      <c r="H229" s="98" t="s">
        <v>25</v>
      </c>
    </row>
    <row r="230" spans="1:8" x14ac:dyDescent="0.25">
      <c r="A230" s="96">
        <v>825</v>
      </c>
      <c r="B230" s="113" t="s">
        <v>267</v>
      </c>
      <c r="C230" s="113" t="s">
        <v>24</v>
      </c>
      <c r="D230" s="77" t="s">
        <v>17</v>
      </c>
      <c r="E230" s="77" t="s">
        <v>18</v>
      </c>
      <c r="F230" s="77" t="s">
        <v>19</v>
      </c>
      <c r="G230" s="97">
        <v>2006</v>
      </c>
      <c r="H230" s="98" t="s">
        <v>25</v>
      </c>
    </row>
    <row r="231" spans="1:8" x14ac:dyDescent="0.25">
      <c r="A231" s="96">
        <v>836</v>
      </c>
      <c r="B231" s="113" t="s">
        <v>268</v>
      </c>
      <c r="C231" s="113" t="s">
        <v>24</v>
      </c>
      <c r="D231" s="77" t="s">
        <v>17</v>
      </c>
      <c r="E231" s="77" t="s">
        <v>18</v>
      </c>
      <c r="F231" s="77" t="s">
        <v>19</v>
      </c>
      <c r="G231" s="97">
        <v>2008</v>
      </c>
      <c r="H231" s="98" t="s">
        <v>25</v>
      </c>
    </row>
    <row r="232" spans="1:8" x14ac:dyDescent="0.25">
      <c r="A232" s="96">
        <v>837</v>
      </c>
      <c r="B232" s="113" t="s">
        <v>269</v>
      </c>
      <c r="C232" s="113" t="s">
        <v>35</v>
      </c>
      <c r="D232" s="77" t="s">
        <v>36</v>
      </c>
      <c r="E232" s="77" t="s">
        <v>18</v>
      </c>
      <c r="F232" s="77" t="s">
        <v>19</v>
      </c>
      <c r="G232" s="97">
        <v>2007</v>
      </c>
      <c r="H232" s="98" t="s">
        <v>20</v>
      </c>
    </row>
    <row r="233" spans="1:8" x14ac:dyDescent="0.25">
      <c r="A233" s="96">
        <v>838</v>
      </c>
      <c r="B233" s="113" t="s">
        <v>270</v>
      </c>
      <c r="C233" s="113" t="s">
        <v>24</v>
      </c>
      <c r="D233" s="77" t="s">
        <v>17</v>
      </c>
      <c r="E233" s="77" t="s">
        <v>18</v>
      </c>
      <c r="F233" s="77" t="s">
        <v>19</v>
      </c>
      <c r="G233" s="97">
        <v>2006</v>
      </c>
      <c r="H233" s="98" t="s">
        <v>25</v>
      </c>
    </row>
    <row r="234" spans="1:8" x14ac:dyDescent="0.25">
      <c r="A234" s="96">
        <v>839</v>
      </c>
      <c r="B234" s="113" t="s">
        <v>271</v>
      </c>
      <c r="C234" s="113" t="s">
        <v>27</v>
      </c>
      <c r="D234" s="77" t="s">
        <v>32</v>
      </c>
      <c r="E234" s="77" t="s">
        <v>29</v>
      </c>
      <c r="F234" s="77" t="s">
        <v>30</v>
      </c>
      <c r="G234" s="97">
        <v>2013</v>
      </c>
      <c r="H234" s="98" t="s">
        <v>81</v>
      </c>
    </row>
    <row r="235" spans="1:8" x14ac:dyDescent="0.25">
      <c r="A235" s="96">
        <v>849</v>
      </c>
      <c r="B235" s="113" t="s">
        <v>272</v>
      </c>
      <c r="C235" s="113" t="s">
        <v>16</v>
      </c>
      <c r="D235" s="77" t="s">
        <v>17</v>
      </c>
      <c r="E235" s="77" t="s">
        <v>18</v>
      </c>
      <c r="F235" s="77" t="s">
        <v>19</v>
      </c>
      <c r="G235" s="97">
        <v>2009</v>
      </c>
      <c r="H235" s="98" t="s">
        <v>25</v>
      </c>
    </row>
    <row r="236" spans="1:8" x14ac:dyDescent="0.25">
      <c r="A236" s="96">
        <v>850</v>
      </c>
      <c r="B236" s="113" t="s">
        <v>273</v>
      </c>
      <c r="C236" s="113" t="s">
        <v>27</v>
      </c>
      <c r="D236" s="77" t="s">
        <v>32</v>
      </c>
      <c r="E236" s="77" t="s">
        <v>29</v>
      </c>
      <c r="F236" s="77" t="s">
        <v>30</v>
      </c>
      <c r="G236" s="97">
        <v>2006</v>
      </c>
      <c r="H236" s="98" t="s">
        <v>81</v>
      </c>
    </row>
    <row r="237" spans="1:8" x14ac:dyDescent="0.25">
      <c r="A237" s="96">
        <v>855</v>
      </c>
      <c r="B237" s="113" t="s">
        <v>274</v>
      </c>
      <c r="C237" s="113" t="s">
        <v>24</v>
      </c>
      <c r="D237" s="77" t="s">
        <v>17</v>
      </c>
      <c r="E237" s="77" t="s">
        <v>18</v>
      </c>
      <c r="F237" s="77" t="s">
        <v>19</v>
      </c>
      <c r="G237" s="97">
        <v>2006</v>
      </c>
      <c r="H237" s="98" t="s">
        <v>25</v>
      </c>
    </row>
    <row r="238" spans="1:8" x14ac:dyDescent="0.25">
      <c r="A238" s="96">
        <v>858</v>
      </c>
      <c r="B238" s="113" t="s">
        <v>275</v>
      </c>
      <c r="C238" s="113" t="s">
        <v>24</v>
      </c>
      <c r="D238" s="77" t="s">
        <v>17</v>
      </c>
      <c r="E238" s="77" t="s">
        <v>18</v>
      </c>
      <c r="F238" s="77" t="s">
        <v>19</v>
      </c>
      <c r="G238" s="97">
        <v>2008</v>
      </c>
      <c r="H238" s="98" t="s">
        <v>25</v>
      </c>
    </row>
    <row r="239" spans="1:8" x14ac:dyDescent="0.25">
      <c r="A239" s="96">
        <v>859</v>
      </c>
      <c r="B239" s="113" t="s">
        <v>276</v>
      </c>
      <c r="C239" s="113" t="s">
        <v>27</v>
      </c>
      <c r="D239" s="77" t="s">
        <v>32</v>
      </c>
      <c r="E239" s="77" t="s">
        <v>29</v>
      </c>
      <c r="F239" s="77" t="s">
        <v>30</v>
      </c>
      <c r="G239" s="97">
        <v>2006</v>
      </c>
      <c r="H239" s="98" t="s">
        <v>81</v>
      </c>
    </row>
    <row r="240" spans="1:8" x14ac:dyDescent="0.25">
      <c r="A240" s="96">
        <v>860</v>
      </c>
      <c r="B240" s="113" t="s">
        <v>277</v>
      </c>
      <c r="C240" s="113" t="s">
        <v>35</v>
      </c>
      <c r="D240" s="77" t="s">
        <v>36</v>
      </c>
      <c r="E240" s="77" t="s">
        <v>29</v>
      </c>
      <c r="F240" s="77" t="s">
        <v>19</v>
      </c>
      <c r="G240" s="97">
        <v>2006</v>
      </c>
      <c r="H240" s="98" t="s">
        <v>20</v>
      </c>
    </row>
    <row r="241" spans="1:8" x14ac:dyDescent="0.25">
      <c r="A241" s="96">
        <v>861</v>
      </c>
      <c r="B241" s="113" t="s">
        <v>278</v>
      </c>
      <c r="C241" s="113" t="s">
        <v>24</v>
      </c>
      <c r="D241" s="77" t="s">
        <v>17</v>
      </c>
      <c r="E241" s="77" t="s">
        <v>18</v>
      </c>
      <c r="F241" s="77" t="s">
        <v>19</v>
      </c>
      <c r="G241" s="97">
        <v>2008</v>
      </c>
      <c r="H241" s="98" t="s">
        <v>25</v>
      </c>
    </row>
    <row r="242" spans="1:8" x14ac:dyDescent="0.25">
      <c r="A242" s="96">
        <v>863</v>
      </c>
      <c r="B242" s="113" t="s">
        <v>279</v>
      </c>
      <c r="C242" s="113" t="s">
        <v>24</v>
      </c>
      <c r="D242" s="77" t="s">
        <v>17</v>
      </c>
      <c r="E242" s="77" t="s">
        <v>18</v>
      </c>
      <c r="F242" s="77" t="s">
        <v>19</v>
      </c>
      <c r="G242" s="97">
        <v>2008</v>
      </c>
      <c r="H242" s="98" t="s">
        <v>25</v>
      </c>
    </row>
    <row r="243" spans="1:8" x14ac:dyDescent="0.25">
      <c r="A243" s="96">
        <v>864</v>
      </c>
      <c r="B243" s="113" t="s">
        <v>280</v>
      </c>
      <c r="C243" s="113" t="s">
        <v>24</v>
      </c>
      <c r="D243" s="77" t="s">
        <v>17</v>
      </c>
      <c r="E243" s="77" t="s">
        <v>18</v>
      </c>
      <c r="F243" s="77" t="s">
        <v>19</v>
      </c>
      <c r="G243" s="97">
        <v>2008</v>
      </c>
      <c r="H243" s="98" t="s">
        <v>25</v>
      </c>
    </row>
    <row r="244" spans="1:8" x14ac:dyDescent="0.25">
      <c r="A244" s="96">
        <v>866</v>
      </c>
      <c r="B244" s="113" t="s">
        <v>281</v>
      </c>
      <c r="C244" s="113" t="s">
        <v>35</v>
      </c>
      <c r="D244" s="77" t="s">
        <v>36</v>
      </c>
      <c r="E244" s="77" t="s">
        <v>18</v>
      </c>
      <c r="F244" s="77" t="s">
        <v>19</v>
      </c>
      <c r="G244" s="97">
        <v>2005</v>
      </c>
      <c r="H244" s="98" t="s">
        <v>25</v>
      </c>
    </row>
    <row r="245" spans="1:8" x14ac:dyDescent="0.25">
      <c r="A245" s="96">
        <v>872</v>
      </c>
      <c r="B245" s="113" t="s">
        <v>282</v>
      </c>
      <c r="C245" s="113" t="s">
        <v>24</v>
      </c>
      <c r="D245" s="77" t="s">
        <v>17</v>
      </c>
      <c r="E245" s="77" t="s">
        <v>18</v>
      </c>
      <c r="F245" s="77" t="s">
        <v>19</v>
      </c>
      <c r="G245" s="97">
        <v>2006</v>
      </c>
      <c r="H245" s="98" t="s">
        <v>25</v>
      </c>
    </row>
    <row r="246" spans="1:8" x14ac:dyDescent="0.25">
      <c r="A246" s="96">
        <v>875</v>
      </c>
      <c r="B246" s="113" t="s">
        <v>283</v>
      </c>
      <c r="C246" s="113" t="s">
        <v>27</v>
      </c>
      <c r="D246" s="77" t="s">
        <v>28</v>
      </c>
      <c r="E246" s="77" t="s">
        <v>29</v>
      </c>
      <c r="F246" s="77" t="s">
        <v>30</v>
      </c>
      <c r="G246" s="97">
        <v>2006</v>
      </c>
      <c r="H246" s="98" t="s">
        <v>81</v>
      </c>
    </row>
    <row r="247" spans="1:8" x14ac:dyDescent="0.25">
      <c r="A247" s="96">
        <v>876</v>
      </c>
      <c r="B247" s="113" t="s">
        <v>284</v>
      </c>
      <c r="C247" s="113" t="s">
        <v>27</v>
      </c>
      <c r="D247" s="77" t="s">
        <v>32</v>
      </c>
      <c r="E247" s="77" t="s">
        <v>29</v>
      </c>
      <c r="F247" s="77" t="s">
        <v>30</v>
      </c>
      <c r="G247" s="97">
        <v>2006</v>
      </c>
      <c r="H247" s="98" t="s">
        <v>81</v>
      </c>
    </row>
    <row r="248" spans="1:8" x14ac:dyDescent="0.25">
      <c r="A248" s="96">
        <v>880</v>
      </c>
      <c r="B248" s="113" t="s">
        <v>285</v>
      </c>
      <c r="C248" s="113" t="s">
        <v>24</v>
      </c>
      <c r="D248" s="77" t="s">
        <v>17</v>
      </c>
      <c r="E248" s="77" t="s">
        <v>18</v>
      </c>
      <c r="F248" s="77" t="s">
        <v>19</v>
      </c>
      <c r="G248" s="97">
        <v>2006</v>
      </c>
      <c r="H248" s="98" t="s">
        <v>25</v>
      </c>
    </row>
    <row r="249" spans="1:8" x14ac:dyDescent="0.25">
      <c r="A249" s="96">
        <v>891</v>
      </c>
      <c r="B249" s="113" t="s">
        <v>286</v>
      </c>
      <c r="C249" s="113" t="s">
        <v>24</v>
      </c>
      <c r="D249" s="77" t="s">
        <v>17</v>
      </c>
      <c r="E249" s="77" t="s">
        <v>18</v>
      </c>
      <c r="F249" s="77" t="s">
        <v>19</v>
      </c>
      <c r="G249" s="97">
        <v>2008</v>
      </c>
      <c r="H249" s="98" t="s">
        <v>25</v>
      </c>
    </row>
    <row r="250" spans="1:8" x14ac:dyDescent="0.25">
      <c r="A250" s="96">
        <v>892</v>
      </c>
      <c r="B250" s="113" t="s">
        <v>287</v>
      </c>
      <c r="C250" s="113" t="s">
        <v>27</v>
      </c>
      <c r="D250" s="77" t="s">
        <v>32</v>
      </c>
      <c r="E250" s="77" t="s">
        <v>29</v>
      </c>
      <c r="F250" s="77" t="s">
        <v>30</v>
      </c>
      <c r="G250" s="97">
        <v>2012</v>
      </c>
      <c r="H250" s="98" t="s">
        <v>81</v>
      </c>
    </row>
    <row r="251" spans="1:8" x14ac:dyDescent="0.25">
      <c r="A251" s="96">
        <v>897</v>
      </c>
      <c r="B251" s="113" t="s">
        <v>288</v>
      </c>
      <c r="C251" s="113" t="s">
        <v>24</v>
      </c>
      <c r="D251" s="77" t="s">
        <v>17</v>
      </c>
      <c r="E251" s="77" t="s">
        <v>18</v>
      </c>
      <c r="F251" s="77" t="s">
        <v>19</v>
      </c>
      <c r="G251" s="97">
        <v>2008</v>
      </c>
      <c r="H251" s="98" t="s">
        <v>25</v>
      </c>
    </row>
    <row r="252" spans="1:8" x14ac:dyDescent="0.25">
      <c r="A252" s="96">
        <v>898</v>
      </c>
      <c r="B252" s="113" t="s">
        <v>289</v>
      </c>
      <c r="C252" s="113" t="s">
        <v>35</v>
      </c>
      <c r="D252" s="77" t="s">
        <v>36</v>
      </c>
      <c r="E252" s="77" t="s">
        <v>22</v>
      </c>
      <c r="F252" s="77" t="s">
        <v>19</v>
      </c>
      <c r="G252" s="97">
        <v>2006</v>
      </c>
      <c r="H252" s="98" t="s">
        <v>25</v>
      </c>
    </row>
    <row r="253" spans="1:8" x14ac:dyDescent="0.25">
      <c r="A253" s="96">
        <v>902</v>
      </c>
      <c r="B253" s="113" t="s">
        <v>290</v>
      </c>
      <c r="C253" s="113" t="s">
        <v>16</v>
      </c>
      <c r="D253" s="77" t="s">
        <v>17</v>
      </c>
      <c r="E253" s="77" t="s">
        <v>18</v>
      </c>
      <c r="F253" s="77" t="s">
        <v>19</v>
      </c>
      <c r="G253" s="97">
        <v>2006</v>
      </c>
      <c r="H253" s="98" t="s">
        <v>20</v>
      </c>
    </row>
    <row r="254" spans="1:8" x14ac:dyDescent="0.25">
      <c r="A254" s="96">
        <v>904</v>
      </c>
      <c r="B254" s="113" t="s">
        <v>291</v>
      </c>
      <c r="C254" s="113" t="s">
        <v>27</v>
      </c>
      <c r="D254" s="77" t="s">
        <v>127</v>
      </c>
      <c r="E254" s="77" t="s">
        <v>17</v>
      </c>
      <c r="F254" s="77" t="s">
        <v>30</v>
      </c>
      <c r="G254" s="97">
        <v>2012</v>
      </c>
      <c r="H254" s="98" t="s">
        <v>81</v>
      </c>
    </row>
    <row r="255" spans="1:8" x14ac:dyDescent="0.25">
      <c r="A255" s="96">
        <v>905</v>
      </c>
      <c r="B255" s="113" t="s">
        <v>292</v>
      </c>
      <c r="C255" s="113" t="s">
        <v>16</v>
      </c>
      <c r="D255" s="77" t="s">
        <v>17</v>
      </c>
      <c r="E255" s="77" t="s">
        <v>18</v>
      </c>
      <c r="F255" s="77" t="s">
        <v>19</v>
      </c>
      <c r="G255" s="97">
        <v>2006</v>
      </c>
      <c r="H255" s="98" t="s">
        <v>20</v>
      </c>
    </row>
    <row r="256" spans="1:8" x14ac:dyDescent="0.25">
      <c r="A256" s="96">
        <v>931</v>
      </c>
      <c r="B256" s="113" t="s">
        <v>293</v>
      </c>
      <c r="C256" s="113" t="s">
        <v>27</v>
      </c>
      <c r="D256" s="77" t="s">
        <v>105</v>
      </c>
      <c r="E256" s="77" t="s">
        <v>29</v>
      </c>
      <c r="F256" s="77" t="s">
        <v>30</v>
      </c>
      <c r="G256" s="97">
        <v>2007</v>
      </c>
      <c r="H256" s="98" t="s">
        <v>81</v>
      </c>
    </row>
    <row r="257" spans="1:8" x14ac:dyDescent="0.25">
      <c r="A257" s="96">
        <v>932</v>
      </c>
      <c r="B257" s="113" t="s">
        <v>294</v>
      </c>
      <c r="C257" s="113" t="s">
        <v>27</v>
      </c>
      <c r="D257" s="77" t="s">
        <v>32</v>
      </c>
      <c r="E257" s="77" t="s">
        <v>29</v>
      </c>
      <c r="F257" s="77" t="s">
        <v>30</v>
      </c>
      <c r="G257" s="97">
        <v>2007</v>
      </c>
      <c r="H257" s="98" t="s">
        <v>81</v>
      </c>
    </row>
    <row r="258" spans="1:8" x14ac:dyDescent="0.25">
      <c r="A258" s="96">
        <v>937</v>
      </c>
      <c r="B258" s="113" t="s">
        <v>295</v>
      </c>
      <c r="C258" s="113" t="s">
        <v>27</v>
      </c>
      <c r="D258" s="77" t="s">
        <v>28</v>
      </c>
      <c r="E258" s="77" t="s">
        <v>29</v>
      </c>
      <c r="F258" s="77" t="s">
        <v>65</v>
      </c>
      <c r="G258" s="97">
        <v>2006</v>
      </c>
      <c r="H258" s="98" t="s">
        <v>20</v>
      </c>
    </row>
    <row r="259" spans="1:8" x14ac:dyDescent="0.25">
      <c r="A259" s="96">
        <v>938</v>
      </c>
      <c r="B259" s="113" t="s">
        <v>296</v>
      </c>
      <c r="C259" s="113" t="s">
        <v>27</v>
      </c>
      <c r="D259" s="77" t="s">
        <v>32</v>
      </c>
      <c r="E259" s="77" t="s">
        <v>29</v>
      </c>
      <c r="F259" s="77" t="s">
        <v>65</v>
      </c>
      <c r="G259" s="97">
        <v>2006</v>
      </c>
      <c r="H259" s="98" t="s">
        <v>20</v>
      </c>
    </row>
    <row r="260" spans="1:8" x14ac:dyDescent="0.25">
      <c r="A260" s="96">
        <v>940</v>
      </c>
      <c r="B260" s="113" t="s">
        <v>297</v>
      </c>
      <c r="C260" s="113" t="s">
        <v>27</v>
      </c>
      <c r="D260" s="77" t="s">
        <v>127</v>
      </c>
      <c r="E260" s="77" t="s">
        <v>17</v>
      </c>
      <c r="F260" s="77" t="s">
        <v>63</v>
      </c>
      <c r="G260" s="97">
        <v>2012</v>
      </c>
      <c r="H260" s="98" t="s">
        <v>81</v>
      </c>
    </row>
    <row r="261" spans="1:8" x14ac:dyDescent="0.25">
      <c r="A261" s="96">
        <v>941</v>
      </c>
      <c r="B261" s="113" t="s">
        <v>298</v>
      </c>
      <c r="C261" s="113" t="s">
        <v>27</v>
      </c>
      <c r="D261" s="77" t="s">
        <v>127</v>
      </c>
      <c r="E261" s="77" t="s">
        <v>29</v>
      </c>
      <c r="F261" s="77" t="s">
        <v>65</v>
      </c>
      <c r="G261" s="97">
        <v>2019</v>
      </c>
      <c r="H261" s="98" t="s">
        <v>81</v>
      </c>
    </row>
    <row r="262" spans="1:8" x14ac:dyDescent="0.25">
      <c r="A262" s="96">
        <v>946</v>
      </c>
      <c r="B262" s="113" t="s">
        <v>299</v>
      </c>
      <c r="C262" s="113" t="s">
        <v>27</v>
      </c>
      <c r="D262" s="77" t="s">
        <v>32</v>
      </c>
      <c r="E262" s="77" t="s">
        <v>17</v>
      </c>
      <c r="F262" s="77" t="s">
        <v>300</v>
      </c>
      <c r="G262" s="97">
        <v>2009</v>
      </c>
      <c r="H262" s="98" t="s">
        <v>81</v>
      </c>
    </row>
    <row r="263" spans="1:8" x14ac:dyDescent="0.25">
      <c r="A263" s="96">
        <v>956</v>
      </c>
      <c r="B263" s="113" t="s">
        <v>301</v>
      </c>
      <c r="C263" s="113" t="s">
        <v>27</v>
      </c>
      <c r="D263" s="77" t="s">
        <v>127</v>
      </c>
      <c r="E263" s="77" t="s">
        <v>17</v>
      </c>
      <c r="F263" s="77" t="s">
        <v>30</v>
      </c>
      <c r="G263" s="97">
        <v>2012</v>
      </c>
      <c r="H263" s="98" t="s">
        <v>81</v>
      </c>
    </row>
    <row r="264" spans="1:8" x14ac:dyDescent="0.25">
      <c r="A264" s="96">
        <v>971</v>
      </c>
      <c r="B264" s="113" t="s">
        <v>302</v>
      </c>
      <c r="C264" s="113" t="s">
        <v>27</v>
      </c>
      <c r="D264" s="77" t="s">
        <v>32</v>
      </c>
      <c r="E264" s="77" t="s">
        <v>29</v>
      </c>
      <c r="F264" s="77" t="s">
        <v>30</v>
      </c>
      <c r="G264" s="97">
        <v>2009</v>
      </c>
      <c r="H264" s="98" t="s">
        <v>81</v>
      </c>
    </row>
    <row r="265" spans="1:8" x14ac:dyDescent="0.25">
      <c r="A265" s="96">
        <v>980</v>
      </c>
      <c r="B265" s="113" t="s">
        <v>303</v>
      </c>
      <c r="C265" s="113" t="s">
        <v>24</v>
      </c>
      <c r="D265" s="77" t="s">
        <v>17</v>
      </c>
      <c r="E265" s="77" t="s">
        <v>18</v>
      </c>
      <c r="F265" s="77" t="s">
        <v>19</v>
      </c>
      <c r="G265" s="97">
        <v>2006</v>
      </c>
      <c r="H265" s="98" t="s">
        <v>25</v>
      </c>
    </row>
    <row r="266" spans="1:8" x14ac:dyDescent="0.25">
      <c r="A266" s="96">
        <v>982</v>
      </c>
      <c r="B266" s="113" t="s">
        <v>304</v>
      </c>
      <c r="C266" s="113" t="s">
        <v>24</v>
      </c>
      <c r="D266" s="77" t="s">
        <v>17</v>
      </c>
      <c r="E266" s="77" t="s">
        <v>18</v>
      </c>
      <c r="F266" s="77" t="s">
        <v>19</v>
      </c>
      <c r="G266" s="97">
        <v>2006</v>
      </c>
      <c r="H266" s="98" t="s">
        <v>25</v>
      </c>
    </row>
    <row r="267" spans="1:8" x14ac:dyDescent="0.25">
      <c r="A267" s="96">
        <v>983</v>
      </c>
      <c r="B267" s="113" t="s">
        <v>305</v>
      </c>
      <c r="C267" s="113" t="s">
        <v>24</v>
      </c>
      <c r="D267" s="77" t="s">
        <v>17</v>
      </c>
      <c r="E267" s="77" t="s">
        <v>18</v>
      </c>
      <c r="F267" s="77" t="s">
        <v>19</v>
      </c>
      <c r="G267" s="97">
        <v>2008</v>
      </c>
      <c r="H267" s="98" t="s">
        <v>25</v>
      </c>
    </row>
    <row r="268" spans="1:8" x14ac:dyDescent="0.25">
      <c r="A268" s="96">
        <v>984</v>
      </c>
      <c r="B268" s="113" t="s">
        <v>306</v>
      </c>
      <c r="C268" s="113" t="s">
        <v>16</v>
      </c>
      <c r="D268" s="77" t="s">
        <v>17</v>
      </c>
      <c r="E268" s="77" t="s">
        <v>18</v>
      </c>
      <c r="F268" s="77" t="s">
        <v>19</v>
      </c>
      <c r="G268" s="97">
        <v>2006</v>
      </c>
      <c r="H268" s="98" t="s">
        <v>20</v>
      </c>
    </row>
    <row r="269" spans="1:8" x14ac:dyDescent="0.25">
      <c r="A269" s="96">
        <v>985</v>
      </c>
      <c r="B269" s="113" t="s">
        <v>307</v>
      </c>
      <c r="C269" s="113" t="s">
        <v>308</v>
      </c>
      <c r="D269" s="77" t="s">
        <v>309</v>
      </c>
      <c r="E269" s="77" t="s">
        <v>18</v>
      </c>
      <c r="F269" s="77" t="s">
        <v>19</v>
      </c>
      <c r="G269" s="97">
        <v>2011</v>
      </c>
      <c r="H269" s="98" t="s">
        <v>25</v>
      </c>
    </row>
    <row r="270" spans="1:8" x14ac:dyDescent="0.25">
      <c r="A270" s="96">
        <v>986</v>
      </c>
      <c r="B270" s="113" t="s">
        <v>310</v>
      </c>
      <c r="C270" s="113" t="s">
        <v>35</v>
      </c>
      <c r="D270" s="77" t="s">
        <v>36</v>
      </c>
      <c r="E270" s="77" t="s">
        <v>22</v>
      </c>
      <c r="F270" s="77" t="s">
        <v>19</v>
      </c>
      <c r="G270" s="97">
        <v>2009</v>
      </c>
      <c r="H270" s="98" t="s">
        <v>20</v>
      </c>
    </row>
    <row r="271" spans="1:8" x14ac:dyDescent="0.25">
      <c r="A271" s="96">
        <v>988</v>
      </c>
      <c r="B271" s="113" t="s">
        <v>311</v>
      </c>
      <c r="C271" s="113" t="s">
        <v>24</v>
      </c>
      <c r="D271" s="77" t="s">
        <v>17</v>
      </c>
      <c r="E271" s="77" t="s">
        <v>18</v>
      </c>
      <c r="F271" s="77" t="s">
        <v>19</v>
      </c>
      <c r="G271" s="97">
        <v>2006</v>
      </c>
      <c r="H271" s="98" t="s">
        <v>25</v>
      </c>
    </row>
    <row r="272" spans="1:8" x14ac:dyDescent="0.25">
      <c r="A272" s="96">
        <v>995</v>
      </c>
      <c r="B272" s="113" t="s">
        <v>312</v>
      </c>
      <c r="C272" s="113" t="s">
        <v>35</v>
      </c>
      <c r="D272" s="77" t="s">
        <v>36</v>
      </c>
      <c r="E272" s="77" t="s">
        <v>18</v>
      </c>
      <c r="F272" s="77" t="s">
        <v>19</v>
      </c>
      <c r="G272" s="97">
        <v>2008</v>
      </c>
      <c r="H272" s="98" t="s">
        <v>25</v>
      </c>
    </row>
    <row r="273" spans="1:8" x14ac:dyDescent="0.25">
      <c r="A273" s="96">
        <v>996</v>
      </c>
      <c r="B273" s="113" t="s">
        <v>313</v>
      </c>
      <c r="C273" s="113" t="s">
        <v>24</v>
      </c>
      <c r="D273" s="77" t="s">
        <v>17</v>
      </c>
      <c r="E273" s="77" t="s">
        <v>18</v>
      </c>
      <c r="F273" s="77" t="s">
        <v>19</v>
      </c>
      <c r="G273" s="97">
        <v>2008</v>
      </c>
      <c r="H273" s="98" t="s">
        <v>25</v>
      </c>
    </row>
    <row r="274" spans="1:8" x14ac:dyDescent="0.25">
      <c r="A274" s="96">
        <v>1000</v>
      </c>
      <c r="B274" s="113" t="s">
        <v>314</v>
      </c>
      <c r="C274" s="113" t="s">
        <v>24</v>
      </c>
      <c r="D274" s="77" t="s">
        <v>17</v>
      </c>
      <c r="E274" s="77" t="s">
        <v>18</v>
      </c>
      <c r="F274" s="77" t="s">
        <v>19</v>
      </c>
      <c r="G274" s="97">
        <v>2006</v>
      </c>
      <c r="H274" s="98" t="s">
        <v>25</v>
      </c>
    </row>
    <row r="275" spans="1:8" x14ac:dyDescent="0.25">
      <c r="A275" s="96">
        <v>1001</v>
      </c>
      <c r="B275" s="113" t="s">
        <v>315</v>
      </c>
      <c r="C275" s="113" t="s">
        <v>16</v>
      </c>
      <c r="D275" s="77" t="s">
        <v>17</v>
      </c>
      <c r="E275" s="77" t="s">
        <v>18</v>
      </c>
      <c r="F275" s="77" t="s">
        <v>19</v>
      </c>
      <c r="G275" s="97">
        <v>2006</v>
      </c>
      <c r="H275" s="98" t="s">
        <v>25</v>
      </c>
    </row>
    <row r="276" spans="1:8" x14ac:dyDescent="0.25">
      <c r="A276" s="96">
        <v>1004</v>
      </c>
      <c r="B276" s="113" t="s">
        <v>316</v>
      </c>
      <c r="C276" s="113" t="s">
        <v>24</v>
      </c>
      <c r="D276" s="77" t="s">
        <v>17</v>
      </c>
      <c r="E276" s="77" t="s">
        <v>18</v>
      </c>
      <c r="F276" s="77" t="s">
        <v>19</v>
      </c>
      <c r="G276" s="97">
        <v>2006</v>
      </c>
      <c r="H276" s="98" t="s">
        <v>25</v>
      </c>
    </row>
    <row r="277" spans="1:8" x14ac:dyDescent="0.25">
      <c r="A277" s="96">
        <v>1009</v>
      </c>
      <c r="B277" s="113" t="s">
        <v>317</v>
      </c>
      <c r="C277" s="113" t="s">
        <v>24</v>
      </c>
      <c r="D277" s="77" t="s">
        <v>17</v>
      </c>
      <c r="E277" s="77" t="s">
        <v>18</v>
      </c>
      <c r="F277" s="77" t="s">
        <v>19</v>
      </c>
      <c r="G277" s="97">
        <v>2007</v>
      </c>
      <c r="H277" s="98" t="s">
        <v>25</v>
      </c>
    </row>
    <row r="278" spans="1:8" x14ac:dyDescent="0.25">
      <c r="A278" s="96">
        <v>1011</v>
      </c>
      <c r="B278" s="113" t="s">
        <v>318</v>
      </c>
      <c r="C278" s="113" t="s">
        <v>27</v>
      </c>
      <c r="D278" s="77" t="s">
        <v>127</v>
      </c>
      <c r="E278" s="77" t="s">
        <v>29</v>
      </c>
      <c r="F278" s="77" t="s">
        <v>300</v>
      </c>
      <c r="G278" s="97">
        <v>2015</v>
      </c>
      <c r="H278" s="98" t="s">
        <v>81</v>
      </c>
    </row>
    <row r="279" spans="1:8" x14ac:dyDescent="0.25">
      <c r="A279" s="96">
        <v>1016</v>
      </c>
      <c r="B279" s="113" t="s">
        <v>319</v>
      </c>
      <c r="C279" s="113" t="s">
        <v>27</v>
      </c>
      <c r="D279" s="77" t="s">
        <v>32</v>
      </c>
      <c r="E279" s="77" t="s">
        <v>17</v>
      </c>
      <c r="F279" s="77" t="s">
        <v>30</v>
      </c>
      <c r="G279" s="97">
        <v>2012</v>
      </c>
      <c r="H279" s="98" t="s">
        <v>81</v>
      </c>
    </row>
    <row r="280" spans="1:8" x14ac:dyDescent="0.25">
      <c r="A280" s="96">
        <v>1024</v>
      </c>
      <c r="B280" s="113" t="s">
        <v>320</v>
      </c>
      <c r="C280" s="113" t="s">
        <v>27</v>
      </c>
      <c r="D280" s="77" t="s">
        <v>28</v>
      </c>
      <c r="E280" s="77" t="s">
        <v>29</v>
      </c>
      <c r="F280" s="77" t="s">
        <v>30</v>
      </c>
      <c r="G280" s="97">
        <v>2012</v>
      </c>
      <c r="H280" s="98" t="s">
        <v>81</v>
      </c>
    </row>
    <row r="281" spans="1:8" x14ac:dyDescent="0.25">
      <c r="A281" s="96">
        <v>1028</v>
      </c>
      <c r="B281" s="113" t="s">
        <v>321</v>
      </c>
      <c r="C281" s="113" t="s">
        <v>16</v>
      </c>
      <c r="D281" s="77" t="s">
        <v>17</v>
      </c>
      <c r="E281" s="77" t="s">
        <v>17</v>
      </c>
      <c r="F281" s="77" t="s">
        <v>19</v>
      </c>
      <c r="G281" s="97">
        <v>2008</v>
      </c>
      <c r="H281" s="98" t="s">
        <v>25</v>
      </c>
    </row>
    <row r="282" spans="1:8" x14ac:dyDescent="0.25">
      <c r="A282" s="96">
        <v>1029</v>
      </c>
      <c r="B282" s="113" t="s">
        <v>322</v>
      </c>
      <c r="C282" s="113" t="s">
        <v>24</v>
      </c>
      <c r="D282" s="77" t="s">
        <v>17</v>
      </c>
      <c r="E282" s="77" t="s">
        <v>18</v>
      </c>
      <c r="F282" s="77" t="s">
        <v>19</v>
      </c>
      <c r="G282" s="97">
        <v>2008</v>
      </c>
      <c r="H282" s="98" t="s">
        <v>25</v>
      </c>
    </row>
    <row r="283" spans="1:8" x14ac:dyDescent="0.25">
      <c r="A283" s="96">
        <v>1030</v>
      </c>
      <c r="B283" s="113" t="s">
        <v>323</v>
      </c>
      <c r="C283" s="113" t="s">
        <v>24</v>
      </c>
      <c r="D283" s="77" t="s">
        <v>17</v>
      </c>
      <c r="E283" s="77" t="s">
        <v>18</v>
      </c>
      <c r="F283" s="77" t="s">
        <v>19</v>
      </c>
      <c r="G283" s="97">
        <v>2006</v>
      </c>
      <c r="H283" s="98" t="s">
        <v>25</v>
      </c>
    </row>
    <row r="284" spans="1:8" x14ac:dyDescent="0.25">
      <c r="A284" s="96">
        <v>1034</v>
      </c>
      <c r="B284" s="113" t="s">
        <v>324</v>
      </c>
      <c r="C284" s="113" t="s">
        <v>24</v>
      </c>
      <c r="D284" s="77" t="s">
        <v>17</v>
      </c>
      <c r="E284" s="77" t="s">
        <v>18</v>
      </c>
      <c r="F284" s="77" t="s">
        <v>19</v>
      </c>
      <c r="G284" s="97">
        <v>2007</v>
      </c>
      <c r="H284" s="98" t="s">
        <v>25</v>
      </c>
    </row>
    <row r="285" spans="1:8" x14ac:dyDescent="0.25">
      <c r="A285" s="96">
        <v>1055</v>
      </c>
      <c r="B285" s="113" t="s">
        <v>325</v>
      </c>
      <c r="C285" s="113" t="s">
        <v>35</v>
      </c>
      <c r="D285" s="77" t="s">
        <v>36</v>
      </c>
      <c r="E285" s="77" t="s">
        <v>29</v>
      </c>
      <c r="F285" s="77" t="s">
        <v>19</v>
      </c>
      <c r="G285" s="97">
        <v>2006</v>
      </c>
      <c r="H285" s="98" t="s">
        <v>25</v>
      </c>
    </row>
    <row r="286" spans="1:8" x14ac:dyDescent="0.25">
      <c r="A286" s="96">
        <v>1065</v>
      </c>
      <c r="B286" s="113" t="s">
        <v>326</v>
      </c>
      <c r="C286" s="113" t="s">
        <v>27</v>
      </c>
      <c r="D286" s="77" t="s">
        <v>28</v>
      </c>
      <c r="E286" s="77" t="s">
        <v>29</v>
      </c>
      <c r="F286" s="77" t="s">
        <v>63</v>
      </c>
      <c r="G286" s="97">
        <v>2019</v>
      </c>
      <c r="H286" s="98" t="s">
        <v>20</v>
      </c>
    </row>
    <row r="287" spans="1:8" x14ac:dyDescent="0.25">
      <c r="A287" s="96">
        <v>1071</v>
      </c>
      <c r="B287" s="113" t="s">
        <v>327</v>
      </c>
      <c r="C287" s="113" t="s">
        <v>27</v>
      </c>
      <c r="D287" s="77" t="s">
        <v>32</v>
      </c>
      <c r="E287" s="77" t="s">
        <v>17</v>
      </c>
      <c r="F287" s="77" t="s">
        <v>30</v>
      </c>
      <c r="G287" s="97">
        <v>2007</v>
      </c>
      <c r="H287" s="98" t="s">
        <v>81</v>
      </c>
    </row>
    <row r="288" spans="1:8" x14ac:dyDescent="0.25">
      <c r="A288" s="96">
        <v>1074</v>
      </c>
      <c r="B288" s="113" t="s">
        <v>328</v>
      </c>
      <c r="C288" s="113" t="s">
        <v>27</v>
      </c>
      <c r="D288" s="77" t="s">
        <v>32</v>
      </c>
      <c r="E288" s="77" t="s">
        <v>17</v>
      </c>
      <c r="F288" s="77" t="s">
        <v>30</v>
      </c>
      <c r="G288" s="97">
        <v>2006</v>
      </c>
      <c r="H288" s="98" t="s">
        <v>81</v>
      </c>
    </row>
    <row r="289" spans="1:8" x14ac:dyDescent="0.25">
      <c r="A289" s="96">
        <v>1099</v>
      </c>
      <c r="B289" s="113" t="s">
        <v>329</v>
      </c>
      <c r="C289" s="113" t="s">
        <v>27</v>
      </c>
      <c r="D289" s="77" t="s">
        <v>32</v>
      </c>
      <c r="E289" s="77" t="s">
        <v>29</v>
      </c>
      <c r="F289" s="77" t="s">
        <v>30</v>
      </c>
      <c r="G289" s="97">
        <v>2006</v>
      </c>
      <c r="H289" s="98" t="s">
        <v>81</v>
      </c>
    </row>
    <row r="290" spans="1:8" x14ac:dyDescent="0.25">
      <c r="A290" s="96">
        <v>1103</v>
      </c>
      <c r="B290" s="113" t="s">
        <v>330</v>
      </c>
      <c r="C290" s="113" t="s">
        <v>24</v>
      </c>
      <c r="D290" s="77" t="s">
        <v>17</v>
      </c>
      <c r="E290" s="77" t="s">
        <v>18</v>
      </c>
      <c r="F290" s="77" t="s">
        <v>19</v>
      </c>
      <c r="G290" s="97">
        <v>2008</v>
      </c>
      <c r="H290" s="98" t="s">
        <v>25</v>
      </c>
    </row>
    <row r="291" spans="1:8" x14ac:dyDescent="0.25">
      <c r="A291" s="96">
        <v>1106</v>
      </c>
      <c r="B291" s="113" t="s">
        <v>331</v>
      </c>
      <c r="C291" s="113" t="s">
        <v>16</v>
      </c>
      <c r="D291" s="77" t="s">
        <v>17</v>
      </c>
      <c r="E291" s="77" t="s">
        <v>18</v>
      </c>
      <c r="F291" s="77" t="s">
        <v>19</v>
      </c>
      <c r="G291" s="97">
        <v>2007</v>
      </c>
      <c r="H291" s="98" t="s">
        <v>25</v>
      </c>
    </row>
    <row r="292" spans="1:8" x14ac:dyDescent="0.25">
      <c r="A292" s="96">
        <v>1107</v>
      </c>
      <c r="B292" s="113" t="s">
        <v>332</v>
      </c>
      <c r="C292" s="113" t="s">
        <v>16</v>
      </c>
      <c r="D292" s="77" t="s">
        <v>17</v>
      </c>
      <c r="E292" s="77" t="s">
        <v>18</v>
      </c>
      <c r="F292" s="77" t="s">
        <v>46</v>
      </c>
      <c r="G292" s="97">
        <v>2007</v>
      </c>
      <c r="H292" s="98" t="s">
        <v>20</v>
      </c>
    </row>
    <row r="293" spans="1:8" x14ac:dyDescent="0.25">
      <c r="A293" s="96">
        <v>1109</v>
      </c>
      <c r="B293" s="113" t="s">
        <v>333</v>
      </c>
      <c r="C293" s="113" t="s">
        <v>24</v>
      </c>
      <c r="D293" s="77" t="s">
        <v>17</v>
      </c>
      <c r="E293" s="77" t="s">
        <v>18</v>
      </c>
      <c r="F293" s="77" t="s">
        <v>19</v>
      </c>
      <c r="G293" s="97">
        <v>2006</v>
      </c>
      <c r="H293" s="98" t="s">
        <v>25</v>
      </c>
    </row>
    <row r="294" spans="1:8" x14ac:dyDescent="0.25">
      <c r="A294" s="96">
        <v>1111</v>
      </c>
      <c r="B294" s="113" t="s">
        <v>334</v>
      </c>
      <c r="C294" s="113" t="s">
        <v>27</v>
      </c>
      <c r="D294" s="77" t="s">
        <v>127</v>
      </c>
      <c r="E294" s="77" t="s">
        <v>29</v>
      </c>
      <c r="F294" s="77" t="s">
        <v>65</v>
      </c>
      <c r="G294" s="97">
        <v>2011</v>
      </c>
      <c r="H294" s="98" t="s">
        <v>81</v>
      </c>
    </row>
    <row r="295" spans="1:8" x14ac:dyDescent="0.25">
      <c r="A295" s="96">
        <v>1117</v>
      </c>
      <c r="B295" s="113" t="s">
        <v>335</v>
      </c>
      <c r="C295" s="113" t="s">
        <v>24</v>
      </c>
      <c r="D295" s="77" t="s">
        <v>17</v>
      </c>
      <c r="E295" s="77" t="s">
        <v>18</v>
      </c>
      <c r="F295" s="77" t="s">
        <v>19</v>
      </c>
      <c r="G295" s="97">
        <v>2008</v>
      </c>
      <c r="H295" s="98" t="s">
        <v>25</v>
      </c>
    </row>
    <row r="296" spans="1:8" x14ac:dyDescent="0.25">
      <c r="A296" s="96">
        <v>1130</v>
      </c>
      <c r="B296" s="113" t="s">
        <v>336</v>
      </c>
      <c r="C296" s="113" t="s">
        <v>27</v>
      </c>
      <c r="D296" s="77" t="s">
        <v>127</v>
      </c>
      <c r="E296" s="77" t="s">
        <v>17</v>
      </c>
      <c r="F296" s="77" t="s">
        <v>300</v>
      </c>
      <c r="G296" s="97">
        <v>2011</v>
      </c>
      <c r="H296" s="98" t="s">
        <v>95</v>
      </c>
    </row>
    <row r="297" spans="1:8" x14ac:dyDescent="0.25">
      <c r="A297" s="96">
        <v>1131</v>
      </c>
      <c r="B297" s="113" t="s">
        <v>337</v>
      </c>
      <c r="C297" s="113" t="s">
        <v>16</v>
      </c>
      <c r="D297" s="77" t="s">
        <v>17</v>
      </c>
      <c r="E297" s="77" t="s">
        <v>18</v>
      </c>
      <c r="F297" s="77" t="s">
        <v>19</v>
      </c>
      <c r="G297" s="97">
        <v>2008</v>
      </c>
      <c r="H297" s="98" t="s">
        <v>25</v>
      </c>
    </row>
    <row r="298" spans="1:8" x14ac:dyDescent="0.25">
      <c r="A298" s="96">
        <v>1136</v>
      </c>
      <c r="B298" s="113" t="s">
        <v>338</v>
      </c>
      <c r="C298" s="113" t="s">
        <v>27</v>
      </c>
      <c r="D298" s="77" t="s">
        <v>28</v>
      </c>
      <c r="E298" s="77" t="s">
        <v>29</v>
      </c>
      <c r="F298" s="77" t="s">
        <v>30</v>
      </c>
      <c r="G298" s="97">
        <v>2010</v>
      </c>
      <c r="H298" s="98" t="s">
        <v>81</v>
      </c>
    </row>
    <row r="299" spans="1:8" x14ac:dyDescent="0.25">
      <c r="A299" s="96">
        <v>1137</v>
      </c>
      <c r="B299" s="113" t="s">
        <v>339</v>
      </c>
      <c r="C299" s="113" t="s">
        <v>27</v>
      </c>
      <c r="D299" s="77" t="s">
        <v>32</v>
      </c>
      <c r="E299" s="77" t="s">
        <v>29</v>
      </c>
      <c r="F299" s="77" t="s">
        <v>30</v>
      </c>
      <c r="G299" s="97">
        <v>2011</v>
      </c>
      <c r="H299" s="98" t="s">
        <v>81</v>
      </c>
    </row>
    <row r="300" spans="1:8" x14ac:dyDescent="0.25">
      <c r="A300" s="96">
        <v>1149</v>
      </c>
      <c r="B300" s="113" t="s">
        <v>340</v>
      </c>
      <c r="C300" s="113" t="s">
        <v>35</v>
      </c>
      <c r="D300" s="77" t="s">
        <v>151</v>
      </c>
      <c r="E300" s="77" t="s">
        <v>18</v>
      </c>
      <c r="F300" s="77" t="s">
        <v>19</v>
      </c>
      <c r="G300" s="97">
        <v>2006</v>
      </c>
      <c r="H300" s="98" t="s">
        <v>25</v>
      </c>
    </row>
    <row r="301" spans="1:8" x14ac:dyDescent="0.25">
      <c r="A301" s="96">
        <v>1150</v>
      </c>
      <c r="B301" s="113" t="s">
        <v>341</v>
      </c>
      <c r="C301" s="113" t="s">
        <v>27</v>
      </c>
      <c r="D301" s="77" t="s">
        <v>32</v>
      </c>
      <c r="E301" s="77" t="s">
        <v>29</v>
      </c>
      <c r="F301" s="77" t="s">
        <v>30</v>
      </c>
      <c r="G301" s="97">
        <v>2007</v>
      </c>
      <c r="H301" s="98" t="s">
        <v>81</v>
      </c>
    </row>
    <row r="302" spans="1:8" x14ac:dyDescent="0.25">
      <c r="A302" s="96">
        <v>1151</v>
      </c>
      <c r="B302" s="113" t="s">
        <v>342</v>
      </c>
      <c r="C302" s="113" t="s">
        <v>27</v>
      </c>
      <c r="D302" s="77" t="s">
        <v>32</v>
      </c>
      <c r="E302" s="77" t="s">
        <v>29</v>
      </c>
      <c r="F302" s="77" t="s">
        <v>30</v>
      </c>
      <c r="G302" s="97">
        <v>2007</v>
      </c>
      <c r="H302" s="98" t="s">
        <v>81</v>
      </c>
    </row>
    <row r="303" spans="1:8" x14ac:dyDescent="0.25">
      <c r="A303" s="96">
        <v>1152</v>
      </c>
      <c r="B303" s="113" t="s">
        <v>343</v>
      </c>
      <c r="C303" s="113" t="s">
        <v>24</v>
      </c>
      <c r="D303" s="77" t="s">
        <v>17</v>
      </c>
      <c r="E303" s="77" t="s">
        <v>18</v>
      </c>
      <c r="F303" s="77" t="s">
        <v>19</v>
      </c>
      <c r="G303" s="97">
        <v>2006</v>
      </c>
      <c r="H303" s="98" t="s">
        <v>25</v>
      </c>
    </row>
    <row r="304" spans="1:8" x14ac:dyDescent="0.25">
      <c r="A304" s="96">
        <v>1156</v>
      </c>
      <c r="B304" s="113" t="s">
        <v>344</v>
      </c>
      <c r="C304" s="113" t="s">
        <v>27</v>
      </c>
      <c r="D304" s="77" t="s">
        <v>105</v>
      </c>
      <c r="E304" s="77" t="s">
        <v>17</v>
      </c>
      <c r="F304" s="77" t="s">
        <v>30</v>
      </c>
      <c r="G304" s="97">
        <v>2006</v>
      </c>
      <c r="H304" s="98" t="s">
        <v>81</v>
      </c>
    </row>
    <row r="305" spans="1:8" x14ac:dyDescent="0.25">
      <c r="A305" s="96">
        <v>1161</v>
      </c>
      <c r="B305" s="113" t="s">
        <v>345</v>
      </c>
      <c r="C305" s="113" t="s">
        <v>16</v>
      </c>
      <c r="D305" s="77" t="s">
        <v>17</v>
      </c>
      <c r="E305" s="77" t="s">
        <v>18</v>
      </c>
      <c r="F305" s="77" t="s">
        <v>19</v>
      </c>
      <c r="G305" s="97">
        <v>2006</v>
      </c>
      <c r="H305" s="98" t="s">
        <v>25</v>
      </c>
    </row>
    <row r="306" spans="1:8" x14ac:dyDescent="0.25">
      <c r="A306" s="96">
        <v>1162</v>
      </c>
      <c r="B306" s="113" t="s">
        <v>346</v>
      </c>
      <c r="C306" s="113" t="s">
        <v>27</v>
      </c>
      <c r="D306" s="77" t="s">
        <v>32</v>
      </c>
      <c r="E306" s="77" t="s">
        <v>29</v>
      </c>
      <c r="F306" s="77" t="s">
        <v>30</v>
      </c>
      <c r="G306" s="97">
        <v>2006</v>
      </c>
      <c r="H306" s="98" t="s">
        <v>81</v>
      </c>
    </row>
    <row r="307" spans="1:8" x14ac:dyDescent="0.25">
      <c r="A307" s="96">
        <v>1164</v>
      </c>
      <c r="B307" s="113" t="s">
        <v>347</v>
      </c>
      <c r="C307" s="113" t="s">
        <v>16</v>
      </c>
      <c r="D307" s="77" t="s">
        <v>17</v>
      </c>
      <c r="E307" s="77" t="s">
        <v>18</v>
      </c>
      <c r="F307" s="77" t="s">
        <v>19</v>
      </c>
      <c r="G307" s="97">
        <v>2006</v>
      </c>
      <c r="H307" s="98" t="s">
        <v>20</v>
      </c>
    </row>
    <row r="308" spans="1:8" x14ac:dyDescent="0.25">
      <c r="A308" s="96">
        <v>1168</v>
      </c>
      <c r="B308" s="113" t="s">
        <v>348</v>
      </c>
      <c r="C308" s="113" t="s">
        <v>24</v>
      </c>
      <c r="D308" s="77" t="s">
        <v>17</v>
      </c>
      <c r="E308" s="77" t="s">
        <v>18</v>
      </c>
      <c r="F308" s="77" t="s">
        <v>19</v>
      </c>
      <c r="G308" s="97">
        <v>2008</v>
      </c>
      <c r="H308" s="98" t="s">
        <v>25</v>
      </c>
    </row>
    <row r="309" spans="1:8" x14ac:dyDescent="0.25">
      <c r="A309" s="96">
        <v>1174</v>
      </c>
      <c r="B309" s="113" t="s">
        <v>349</v>
      </c>
      <c r="C309" s="113" t="s">
        <v>16</v>
      </c>
      <c r="D309" s="77" t="s">
        <v>17</v>
      </c>
      <c r="E309" s="77" t="s">
        <v>18</v>
      </c>
      <c r="F309" s="77" t="s">
        <v>19</v>
      </c>
      <c r="G309" s="97">
        <v>2006</v>
      </c>
      <c r="H309" s="98" t="s">
        <v>52</v>
      </c>
    </row>
    <row r="310" spans="1:8" x14ac:dyDescent="0.25">
      <c r="A310" s="96">
        <v>1189</v>
      </c>
      <c r="B310" s="113" t="s">
        <v>350</v>
      </c>
      <c r="C310" s="113" t="s">
        <v>27</v>
      </c>
      <c r="D310" s="77" t="s">
        <v>105</v>
      </c>
      <c r="E310" s="77" t="s">
        <v>29</v>
      </c>
      <c r="F310" s="77" t="s">
        <v>33</v>
      </c>
      <c r="G310" s="97">
        <v>2005</v>
      </c>
      <c r="H310" s="98" t="s">
        <v>81</v>
      </c>
    </row>
    <row r="311" spans="1:8" x14ac:dyDescent="0.25">
      <c r="A311" s="96">
        <v>1191</v>
      </c>
      <c r="B311" s="113" t="s">
        <v>351</v>
      </c>
      <c r="C311" s="113" t="s">
        <v>27</v>
      </c>
      <c r="D311" s="77" t="s">
        <v>32</v>
      </c>
      <c r="E311" s="77" t="s">
        <v>29</v>
      </c>
      <c r="F311" s="77" t="s">
        <v>30</v>
      </c>
      <c r="G311" s="97">
        <v>2006</v>
      </c>
      <c r="H311" s="98" t="s">
        <v>81</v>
      </c>
    </row>
    <row r="312" spans="1:8" x14ac:dyDescent="0.25">
      <c r="A312" s="96">
        <v>1192</v>
      </c>
      <c r="B312" s="113" t="s">
        <v>352</v>
      </c>
      <c r="C312" s="113" t="s">
        <v>27</v>
      </c>
      <c r="D312" s="77" t="s">
        <v>32</v>
      </c>
      <c r="E312" s="77" t="s">
        <v>17</v>
      </c>
      <c r="F312" s="77" t="s">
        <v>30</v>
      </c>
      <c r="G312" s="97">
        <v>2012</v>
      </c>
      <c r="H312" s="98" t="s">
        <v>81</v>
      </c>
    </row>
    <row r="313" spans="1:8" x14ac:dyDescent="0.25">
      <c r="A313" s="96">
        <v>1196</v>
      </c>
      <c r="B313" s="113" t="s">
        <v>353</v>
      </c>
      <c r="C313" s="113" t="s">
        <v>27</v>
      </c>
      <c r="D313" s="77" t="s">
        <v>32</v>
      </c>
      <c r="E313" s="77" t="s">
        <v>17</v>
      </c>
      <c r="F313" s="77" t="s">
        <v>30</v>
      </c>
      <c r="G313" s="97">
        <v>2012</v>
      </c>
      <c r="H313" s="98" t="s">
        <v>81</v>
      </c>
    </row>
    <row r="314" spans="1:8" x14ac:dyDescent="0.25">
      <c r="A314" s="96">
        <v>1198</v>
      </c>
      <c r="B314" s="113" t="s">
        <v>354</v>
      </c>
      <c r="C314" s="113" t="s">
        <v>24</v>
      </c>
      <c r="D314" s="77" t="s">
        <v>17</v>
      </c>
      <c r="E314" s="77" t="s">
        <v>18</v>
      </c>
      <c r="F314" s="77" t="s">
        <v>19</v>
      </c>
      <c r="G314" s="97">
        <v>2007</v>
      </c>
      <c r="H314" s="98" t="s">
        <v>25</v>
      </c>
    </row>
    <row r="315" spans="1:8" x14ac:dyDescent="0.25">
      <c r="A315" s="96">
        <v>1211</v>
      </c>
      <c r="B315" s="113" t="s">
        <v>355</v>
      </c>
      <c r="C315" s="113" t="s">
        <v>16</v>
      </c>
      <c r="D315" s="77" t="s">
        <v>17</v>
      </c>
      <c r="E315" s="77" t="s">
        <v>18</v>
      </c>
      <c r="F315" s="77" t="s">
        <v>19</v>
      </c>
      <c r="G315" s="97">
        <v>1996</v>
      </c>
      <c r="H315" s="98" t="s">
        <v>25</v>
      </c>
    </row>
    <row r="316" spans="1:8" x14ac:dyDescent="0.25">
      <c r="A316" s="96">
        <v>1213</v>
      </c>
      <c r="B316" s="113" t="s">
        <v>356</v>
      </c>
      <c r="C316" s="113" t="s">
        <v>16</v>
      </c>
      <c r="D316" s="77" t="s">
        <v>17</v>
      </c>
      <c r="E316" s="77" t="s">
        <v>18</v>
      </c>
      <c r="F316" s="77" t="s">
        <v>19</v>
      </c>
      <c r="G316" s="97">
        <v>2005</v>
      </c>
      <c r="H316" s="98" t="s">
        <v>25</v>
      </c>
    </row>
    <row r="317" spans="1:8" x14ac:dyDescent="0.25">
      <c r="A317" s="96">
        <v>1217</v>
      </c>
      <c r="B317" s="113" t="s">
        <v>357</v>
      </c>
      <c r="C317" s="113" t="s">
        <v>24</v>
      </c>
      <c r="D317" s="77" t="s">
        <v>17</v>
      </c>
      <c r="E317" s="77" t="s">
        <v>18</v>
      </c>
      <c r="F317" s="77" t="s">
        <v>19</v>
      </c>
      <c r="G317" s="97">
        <v>2008</v>
      </c>
      <c r="H317" s="98" t="s">
        <v>25</v>
      </c>
    </row>
    <row r="318" spans="1:8" x14ac:dyDescent="0.25">
      <c r="A318" s="96">
        <v>1219</v>
      </c>
      <c r="B318" s="113" t="s">
        <v>358</v>
      </c>
      <c r="C318" s="113" t="s">
        <v>27</v>
      </c>
      <c r="D318" s="77" t="s">
        <v>32</v>
      </c>
      <c r="E318" s="77" t="s">
        <v>17</v>
      </c>
      <c r="F318" s="77" t="s">
        <v>30</v>
      </c>
      <c r="G318" s="97">
        <v>2009</v>
      </c>
      <c r="H318" s="98" t="s">
        <v>81</v>
      </c>
    </row>
    <row r="319" spans="1:8" x14ac:dyDescent="0.25">
      <c r="A319" s="96">
        <v>1224</v>
      </c>
      <c r="B319" s="113" t="s">
        <v>359</v>
      </c>
      <c r="C319" s="113" t="s">
        <v>27</v>
      </c>
      <c r="D319" s="77" t="s">
        <v>28</v>
      </c>
      <c r="E319" s="77" t="s">
        <v>29</v>
      </c>
      <c r="F319" s="77" t="s">
        <v>30</v>
      </c>
      <c r="G319" s="97">
        <v>2012</v>
      </c>
      <c r="H319" s="98" t="s">
        <v>81</v>
      </c>
    </row>
    <row r="320" spans="1:8" x14ac:dyDescent="0.25">
      <c r="A320" s="96">
        <v>1225</v>
      </c>
      <c r="B320" s="113" t="s">
        <v>360</v>
      </c>
      <c r="C320" s="113" t="s">
        <v>27</v>
      </c>
      <c r="D320" s="77" t="s">
        <v>28</v>
      </c>
      <c r="E320" s="77" t="s">
        <v>29</v>
      </c>
      <c r="F320" s="77" t="s">
        <v>30</v>
      </c>
      <c r="G320" s="97">
        <v>2010</v>
      </c>
      <c r="H320" s="98" t="s">
        <v>81</v>
      </c>
    </row>
    <row r="321" spans="1:8" x14ac:dyDescent="0.25">
      <c r="A321" s="96">
        <v>1228</v>
      </c>
      <c r="B321" s="113" t="s">
        <v>361</v>
      </c>
      <c r="C321" s="113" t="s">
        <v>24</v>
      </c>
      <c r="D321" s="77" t="s">
        <v>17</v>
      </c>
      <c r="E321" s="77" t="s">
        <v>18</v>
      </c>
      <c r="F321" s="77" t="s">
        <v>19</v>
      </c>
      <c r="G321" s="97">
        <v>2006</v>
      </c>
      <c r="H321" s="98" t="s">
        <v>25</v>
      </c>
    </row>
    <row r="322" spans="1:8" x14ac:dyDescent="0.25">
      <c r="A322" s="96">
        <v>1229</v>
      </c>
      <c r="B322" s="113" t="s">
        <v>362</v>
      </c>
      <c r="C322" s="113" t="s">
        <v>27</v>
      </c>
      <c r="D322" s="77" t="s">
        <v>32</v>
      </c>
      <c r="E322" s="77" t="s">
        <v>29</v>
      </c>
      <c r="F322" s="77" t="s">
        <v>30</v>
      </c>
      <c r="G322" s="97">
        <v>2006</v>
      </c>
      <c r="H322" s="98" t="s">
        <v>81</v>
      </c>
    </row>
    <row r="323" spans="1:8" x14ac:dyDescent="0.25">
      <c r="A323" s="96">
        <v>1232</v>
      </c>
      <c r="B323" s="113" t="s">
        <v>363</v>
      </c>
      <c r="C323" s="113" t="s">
        <v>27</v>
      </c>
      <c r="D323" s="77" t="s">
        <v>127</v>
      </c>
      <c r="E323" s="77" t="s">
        <v>29</v>
      </c>
      <c r="F323" s="77" t="s">
        <v>30</v>
      </c>
      <c r="G323" s="97">
        <v>2006</v>
      </c>
      <c r="H323" s="98" t="s">
        <v>81</v>
      </c>
    </row>
    <row r="324" spans="1:8" x14ac:dyDescent="0.25">
      <c r="A324" s="96">
        <v>1233</v>
      </c>
      <c r="B324" s="113" t="s">
        <v>364</v>
      </c>
      <c r="C324" s="113" t="s">
        <v>27</v>
      </c>
      <c r="D324" s="77" t="s">
        <v>32</v>
      </c>
      <c r="E324" s="77" t="s">
        <v>29</v>
      </c>
      <c r="F324" s="77" t="s">
        <v>30</v>
      </c>
      <c r="G324" s="97">
        <v>2011</v>
      </c>
      <c r="H324" s="98" t="s">
        <v>81</v>
      </c>
    </row>
    <row r="325" spans="1:8" x14ac:dyDescent="0.25">
      <c r="A325" s="96">
        <v>1235</v>
      </c>
      <c r="B325" s="113" t="s">
        <v>365</v>
      </c>
      <c r="C325" s="113" t="s">
        <v>24</v>
      </c>
      <c r="D325" s="77" t="s">
        <v>17</v>
      </c>
      <c r="E325" s="77" t="s">
        <v>18</v>
      </c>
      <c r="F325" s="77" t="s">
        <v>19</v>
      </c>
      <c r="G325" s="97">
        <v>2008</v>
      </c>
      <c r="H325" s="98" t="s">
        <v>25</v>
      </c>
    </row>
    <row r="326" spans="1:8" x14ac:dyDescent="0.25">
      <c r="A326" s="96">
        <v>1241</v>
      </c>
      <c r="B326" s="113" t="s">
        <v>366</v>
      </c>
      <c r="C326" s="113" t="s">
        <v>27</v>
      </c>
      <c r="D326" s="77" t="s">
        <v>127</v>
      </c>
      <c r="E326" s="77" t="s">
        <v>17</v>
      </c>
      <c r="F326" s="77" t="s">
        <v>30</v>
      </c>
      <c r="G326" s="97">
        <v>2012</v>
      </c>
      <c r="H326" s="98" t="s">
        <v>81</v>
      </c>
    </row>
    <row r="327" spans="1:8" x14ac:dyDescent="0.25">
      <c r="A327" s="96">
        <v>1254</v>
      </c>
      <c r="B327" s="113" t="s">
        <v>367</v>
      </c>
      <c r="C327" s="113" t="s">
        <v>27</v>
      </c>
      <c r="D327" s="77" t="s">
        <v>32</v>
      </c>
      <c r="E327" s="77" t="s">
        <v>17</v>
      </c>
      <c r="F327" s="77" t="s">
        <v>30</v>
      </c>
      <c r="G327" s="97">
        <v>2011</v>
      </c>
      <c r="H327" s="98" t="s">
        <v>81</v>
      </c>
    </row>
    <row r="328" spans="1:8" x14ac:dyDescent="0.25">
      <c r="A328" s="96">
        <v>1255</v>
      </c>
      <c r="B328" s="113" t="s">
        <v>368</v>
      </c>
      <c r="C328" s="113" t="s">
        <v>27</v>
      </c>
      <c r="D328" s="77" t="s">
        <v>32</v>
      </c>
      <c r="E328" s="77" t="s">
        <v>29</v>
      </c>
      <c r="F328" s="77" t="s">
        <v>30</v>
      </c>
      <c r="G328" s="97">
        <v>2019</v>
      </c>
      <c r="H328" s="98" t="s">
        <v>81</v>
      </c>
    </row>
    <row r="329" spans="1:8" x14ac:dyDescent="0.25">
      <c r="A329" s="96">
        <v>1256</v>
      </c>
      <c r="B329" s="113" t="s">
        <v>369</v>
      </c>
      <c r="C329" s="113" t="s">
        <v>27</v>
      </c>
      <c r="D329" s="77" t="s">
        <v>32</v>
      </c>
      <c r="E329" s="77" t="s">
        <v>17</v>
      </c>
      <c r="F329" s="77" t="s">
        <v>30</v>
      </c>
      <c r="G329" s="97">
        <v>2011</v>
      </c>
      <c r="H329" s="98" t="s">
        <v>81</v>
      </c>
    </row>
    <row r="330" spans="1:8" x14ac:dyDescent="0.25">
      <c r="A330" s="96">
        <v>1258</v>
      </c>
      <c r="B330" s="113" t="s">
        <v>370</v>
      </c>
      <c r="C330" s="113" t="s">
        <v>27</v>
      </c>
      <c r="D330" s="77" t="s">
        <v>32</v>
      </c>
      <c r="E330" s="77" t="s">
        <v>29</v>
      </c>
      <c r="F330" s="77" t="s">
        <v>30</v>
      </c>
      <c r="G330" s="97">
        <v>2009</v>
      </c>
      <c r="H330" s="98" t="s">
        <v>81</v>
      </c>
    </row>
    <row r="331" spans="1:8" x14ac:dyDescent="0.25">
      <c r="A331" s="96">
        <v>1269</v>
      </c>
      <c r="B331" s="113" t="s">
        <v>371</v>
      </c>
      <c r="C331" s="113" t="s">
        <v>27</v>
      </c>
      <c r="D331" s="77" t="s">
        <v>32</v>
      </c>
      <c r="E331" s="77" t="s">
        <v>17</v>
      </c>
      <c r="F331" s="77" t="s">
        <v>30</v>
      </c>
      <c r="G331" s="97">
        <v>2012</v>
      </c>
      <c r="H331" s="98" t="s">
        <v>81</v>
      </c>
    </row>
    <row r="332" spans="1:8" x14ac:dyDescent="0.25">
      <c r="A332" s="96">
        <v>1270</v>
      </c>
      <c r="B332" s="113" t="s">
        <v>372</v>
      </c>
      <c r="C332" s="113" t="s">
        <v>27</v>
      </c>
      <c r="D332" s="77" t="s">
        <v>32</v>
      </c>
      <c r="E332" s="77" t="s">
        <v>17</v>
      </c>
      <c r="F332" s="77" t="s">
        <v>30</v>
      </c>
      <c r="G332" s="97">
        <v>2012</v>
      </c>
      <c r="H332" s="98" t="s">
        <v>81</v>
      </c>
    </row>
    <row r="333" spans="1:8" x14ac:dyDescent="0.25">
      <c r="A333" s="96">
        <v>1275</v>
      </c>
      <c r="B333" s="113" t="s">
        <v>373</v>
      </c>
      <c r="C333" s="113" t="s">
        <v>16</v>
      </c>
      <c r="D333" s="77" t="s">
        <v>17</v>
      </c>
      <c r="E333" s="77" t="s">
        <v>18</v>
      </c>
      <c r="F333" s="77" t="s">
        <v>19</v>
      </c>
      <c r="G333" s="97">
        <v>2007</v>
      </c>
      <c r="H333" s="98" t="s">
        <v>25</v>
      </c>
    </row>
    <row r="334" spans="1:8" x14ac:dyDescent="0.25">
      <c r="A334" s="96">
        <v>1277</v>
      </c>
      <c r="B334" s="113" t="s">
        <v>374</v>
      </c>
      <c r="C334" s="113" t="s">
        <v>24</v>
      </c>
      <c r="D334" s="77" t="s">
        <v>17</v>
      </c>
      <c r="E334" s="77" t="s">
        <v>18</v>
      </c>
      <c r="F334" s="77" t="s">
        <v>19</v>
      </c>
      <c r="G334" s="97">
        <v>2006</v>
      </c>
      <c r="H334" s="98" t="s">
        <v>20</v>
      </c>
    </row>
    <row r="335" spans="1:8" x14ac:dyDescent="0.25">
      <c r="A335" s="96">
        <v>1278</v>
      </c>
      <c r="B335" s="113" t="s">
        <v>375</v>
      </c>
      <c r="C335" s="113" t="s">
        <v>27</v>
      </c>
      <c r="D335" s="77" t="s">
        <v>32</v>
      </c>
      <c r="E335" s="77" t="s">
        <v>29</v>
      </c>
      <c r="F335" s="77" t="s">
        <v>30</v>
      </c>
      <c r="G335" s="97">
        <v>2011</v>
      </c>
      <c r="H335" s="98" t="s">
        <v>81</v>
      </c>
    </row>
    <row r="336" spans="1:8" x14ac:dyDescent="0.25">
      <c r="A336" s="96">
        <v>1284</v>
      </c>
      <c r="B336" s="113" t="s">
        <v>376</v>
      </c>
      <c r="C336" s="113" t="s">
        <v>27</v>
      </c>
      <c r="D336" s="77" t="s">
        <v>105</v>
      </c>
      <c r="E336" s="77" t="s">
        <v>17</v>
      </c>
      <c r="F336" s="77" t="s">
        <v>30</v>
      </c>
      <c r="G336" s="97">
        <v>2012</v>
      </c>
      <c r="H336" s="98" t="s">
        <v>81</v>
      </c>
    </row>
    <row r="337" spans="1:8" x14ac:dyDescent="0.25">
      <c r="A337" s="96">
        <v>1285</v>
      </c>
      <c r="B337" s="113" t="s">
        <v>377</v>
      </c>
      <c r="C337" s="113" t="s">
        <v>27</v>
      </c>
      <c r="D337" s="77" t="s">
        <v>105</v>
      </c>
      <c r="E337" s="77" t="s">
        <v>17</v>
      </c>
      <c r="F337" s="77" t="s">
        <v>30</v>
      </c>
      <c r="G337" s="97">
        <v>2011</v>
      </c>
      <c r="H337" s="98" t="s">
        <v>81</v>
      </c>
    </row>
    <row r="338" spans="1:8" x14ac:dyDescent="0.25">
      <c r="A338" s="96">
        <v>1286</v>
      </c>
      <c r="B338" s="113" t="s">
        <v>378</v>
      </c>
      <c r="C338" s="113" t="s">
        <v>27</v>
      </c>
      <c r="D338" s="77" t="s">
        <v>105</v>
      </c>
      <c r="E338" s="77" t="s">
        <v>17</v>
      </c>
      <c r="F338" s="77" t="s">
        <v>30</v>
      </c>
      <c r="G338" s="97">
        <v>2011</v>
      </c>
      <c r="H338" s="98" t="s">
        <v>81</v>
      </c>
    </row>
    <row r="339" spans="1:8" x14ac:dyDescent="0.25">
      <c r="A339" s="96">
        <v>1288</v>
      </c>
      <c r="B339" s="113" t="s">
        <v>379</v>
      </c>
      <c r="C339" s="113" t="s">
        <v>24</v>
      </c>
      <c r="D339" s="77" t="s">
        <v>17</v>
      </c>
      <c r="E339" s="77" t="s">
        <v>18</v>
      </c>
      <c r="F339" s="77" t="s">
        <v>19</v>
      </c>
      <c r="G339" s="97">
        <v>2007</v>
      </c>
      <c r="H339" s="98" t="s">
        <v>20</v>
      </c>
    </row>
    <row r="340" spans="1:8" x14ac:dyDescent="0.25">
      <c r="A340" s="96">
        <v>1290</v>
      </c>
      <c r="B340" s="113" t="s">
        <v>380</v>
      </c>
      <c r="C340" s="113" t="s">
        <v>27</v>
      </c>
      <c r="D340" s="77" t="s">
        <v>32</v>
      </c>
      <c r="E340" s="77" t="s">
        <v>29</v>
      </c>
      <c r="F340" s="77" t="s">
        <v>33</v>
      </c>
      <c r="G340" s="97">
        <v>2010</v>
      </c>
      <c r="H340" s="98" t="s">
        <v>20</v>
      </c>
    </row>
    <row r="341" spans="1:8" x14ac:dyDescent="0.25">
      <c r="A341" s="96">
        <v>1294</v>
      </c>
      <c r="B341" s="113" t="s">
        <v>381</v>
      </c>
      <c r="C341" s="113" t="s">
        <v>27</v>
      </c>
      <c r="D341" s="77" t="s">
        <v>32</v>
      </c>
      <c r="E341" s="77" t="s">
        <v>17</v>
      </c>
      <c r="F341" s="77" t="s">
        <v>30</v>
      </c>
      <c r="G341" s="97">
        <v>2006</v>
      </c>
      <c r="H341" s="98" t="s">
        <v>81</v>
      </c>
    </row>
    <row r="342" spans="1:8" x14ac:dyDescent="0.25">
      <c r="A342" s="96">
        <v>1296</v>
      </c>
      <c r="B342" s="113" t="s">
        <v>382</v>
      </c>
      <c r="C342" s="113" t="s">
        <v>16</v>
      </c>
      <c r="D342" s="77" t="s">
        <v>17</v>
      </c>
      <c r="E342" s="77" t="s">
        <v>18</v>
      </c>
      <c r="F342" s="77" t="s">
        <v>19</v>
      </c>
      <c r="G342" s="97">
        <v>2006</v>
      </c>
      <c r="H342" s="98" t="s">
        <v>25</v>
      </c>
    </row>
    <row r="343" spans="1:8" x14ac:dyDescent="0.25">
      <c r="A343" s="96">
        <v>1300</v>
      </c>
      <c r="B343" s="113" t="s">
        <v>383</v>
      </c>
      <c r="C343" s="113" t="s">
        <v>24</v>
      </c>
      <c r="D343" s="77" t="s">
        <v>17</v>
      </c>
      <c r="E343" s="77" t="s">
        <v>18</v>
      </c>
      <c r="F343" s="77" t="s">
        <v>19</v>
      </c>
      <c r="G343" s="97">
        <v>2008</v>
      </c>
      <c r="H343" s="98" t="s">
        <v>25</v>
      </c>
    </row>
    <row r="344" spans="1:8" x14ac:dyDescent="0.25">
      <c r="A344" s="96">
        <v>1304</v>
      </c>
      <c r="B344" s="113" t="s">
        <v>384</v>
      </c>
      <c r="C344" s="113" t="s">
        <v>24</v>
      </c>
      <c r="D344" s="77" t="s">
        <v>17</v>
      </c>
      <c r="E344" s="77" t="s">
        <v>18</v>
      </c>
      <c r="F344" s="77" t="s">
        <v>19</v>
      </c>
      <c r="G344" s="97">
        <v>2008</v>
      </c>
      <c r="H344" s="98" t="s">
        <v>25</v>
      </c>
    </row>
    <row r="345" spans="1:8" x14ac:dyDescent="0.25">
      <c r="A345" s="96">
        <v>1311</v>
      </c>
      <c r="B345" s="113" t="s">
        <v>385</v>
      </c>
      <c r="C345" s="113" t="s">
        <v>27</v>
      </c>
      <c r="D345" s="77" t="s">
        <v>105</v>
      </c>
      <c r="E345" s="77" t="s">
        <v>29</v>
      </c>
      <c r="F345" s="77" t="s">
        <v>33</v>
      </c>
      <c r="G345" s="97">
        <v>2006</v>
      </c>
      <c r="H345" s="98" t="s">
        <v>81</v>
      </c>
    </row>
    <row r="346" spans="1:8" x14ac:dyDescent="0.25">
      <c r="A346" s="96">
        <v>1313</v>
      </c>
      <c r="B346" s="113" t="s">
        <v>386</v>
      </c>
      <c r="C346" s="113" t="s">
        <v>27</v>
      </c>
      <c r="D346" s="77" t="s">
        <v>68</v>
      </c>
      <c r="E346" s="77" t="s">
        <v>29</v>
      </c>
      <c r="F346" s="77" t="s">
        <v>30</v>
      </c>
      <c r="G346" s="97">
        <v>2007</v>
      </c>
      <c r="H346" s="98" t="s">
        <v>81</v>
      </c>
    </row>
    <row r="347" spans="1:8" x14ac:dyDescent="0.25">
      <c r="A347" s="96">
        <v>1319</v>
      </c>
      <c r="B347" s="113" t="s">
        <v>387</v>
      </c>
      <c r="C347" s="113" t="s">
        <v>27</v>
      </c>
      <c r="D347" s="77" t="s">
        <v>32</v>
      </c>
      <c r="E347" s="77" t="s">
        <v>17</v>
      </c>
      <c r="F347" s="77" t="s">
        <v>30</v>
      </c>
      <c r="G347" s="97">
        <v>2006</v>
      </c>
      <c r="H347" s="98" t="s">
        <v>81</v>
      </c>
    </row>
    <row r="348" spans="1:8" x14ac:dyDescent="0.25">
      <c r="A348" s="96">
        <v>1321</v>
      </c>
      <c r="B348" s="113" t="s">
        <v>388</v>
      </c>
      <c r="C348" s="113" t="s">
        <v>24</v>
      </c>
      <c r="D348" s="77" t="s">
        <v>17</v>
      </c>
      <c r="E348" s="77" t="s">
        <v>18</v>
      </c>
      <c r="F348" s="77" t="s">
        <v>19</v>
      </c>
      <c r="G348" s="97">
        <v>2006</v>
      </c>
      <c r="H348" s="98" t="s">
        <v>25</v>
      </c>
    </row>
    <row r="349" spans="1:8" x14ac:dyDescent="0.25">
      <c r="A349" s="96">
        <v>1323</v>
      </c>
      <c r="B349" s="113" t="s">
        <v>389</v>
      </c>
      <c r="C349" s="113" t="s">
        <v>24</v>
      </c>
      <c r="D349" s="77" t="s">
        <v>17</v>
      </c>
      <c r="E349" s="77" t="s">
        <v>18</v>
      </c>
      <c r="F349" s="77" t="s">
        <v>19</v>
      </c>
      <c r="G349" s="97">
        <v>2006</v>
      </c>
      <c r="H349" s="98" t="s">
        <v>25</v>
      </c>
    </row>
    <row r="350" spans="1:8" x14ac:dyDescent="0.25">
      <c r="A350" s="96">
        <v>1326</v>
      </c>
      <c r="B350" s="113" t="s">
        <v>390</v>
      </c>
      <c r="C350" s="113" t="s">
        <v>27</v>
      </c>
      <c r="D350" s="77" t="s">
        <v>194</v>
      </c>
      <c r="E350" s="77" t="s">
        <v>17</v>
      </c>
      <c r="F350" s="77" t="s">
        <v>30</v>
      </c>
      <c r="G350" s="97">
        <v>2009</v>
      </c>
      <c r="H350" s="98" t="s">
        <v>81</v>
      </c>
    </row>
    <row r="351" spans="1:8" x14ac:dyDescent="0.25">
      <c r="A351" s="96">
        <v>1334</v>
      </c>
      <c r="B351" s="113" t="s">
        <v>391</v>
      </c>
      <c r="C351" s="113" t="s">
        <v>27</v>
      </c>
      <c r="D351" s="77" t="s">
        <v>32</v>
      </c>
      <c r="E351" s="77" t="s">
        <v>29</v>
      </c>
      <c r="F351" s="77" t="s">
        <v>30</v>
      </c>
      <c r="G351" s="97">
        <v>2010</v>
      </c>
      <c r="H351" s="98" t="s">
        <v>81</v>
      </c>
    </row>
    <row r="352" spans="1:8" x14ac:dyDescent="0.25">
      <c r="A352" s="96">
        <v>1335</v>
      </c>
      <c r="B352" s="113" t="s">
        <v>392</v>
      </c>
      <c r="C352" s="113" t="s">
        <v>27</v>
      </c>
      <c r="D352" s="77" t="s">
        <v>105</v>
      </c>
      <c r="E352" s="77" t="s">
        <v>29</v>
      </c>
      <c r="F352" s="77" t="s">
        <v>30</v>
      </c>
      <c r="G352" s="97">
        <v>2010</v>
      </c>
      <c r="H352" s="98" t="s">
        <v>81</v>
      </c>
    </row>
    <row r="353" spans="1:8" x14ac:dyDescent="0.25">
      <c r="A353" s="96">
        <v>1339</v>
      </c>
      <c r="B353" s="113" t="s">
        <v>393</v>
      </c>
      <c r="C353" s="113" t="s">
        <v>27</v>
      </c>
      <c r="D353" s="77" t="s">
        <v>28</v>
      </c>
      <c r="E353" s="77" t="s">
        <v>29</v>
      </c>
      <c r="F353" s="77" t="s">
        <v>30</v>
      </c>
      <c r="G353" s="97">
        <v>2011</v>
      </c>
      <c r="H353" s="98" t="s">
        <v>81</v>
      </c>
    </row>
    <row r="354" spans="1:8" x14ac:dyDescent="0.25">
      <c r="A354" s="96">
        <v>1340</v>
      </c>
      <c r="B354" s="113" t="s">
        <v>394</v>
      </c>
      <c r="C354" s="113" t="s">
        <v>27</v>
      </c>
      <c r="D354" s="77" t="s">
        <v>32</v>
      </c>
      <c r="E354" s="77" t="s">
        <v>29</v>
      </c>
      <c r="F354" s="77" t="s">
        <v>30</v>
      </c>
      <c r="G354" s="97">
        <v>2011</v>
      </c>
      <c r="H354" s="98" t="s">
        <v>81</v>
      </c>
    </row>
    <row r="355" spans="1:8" x14ac:dyDescent="0.25">
      <c r="A355" s="96">
        <v>1346</v>
      </c>
      <c r="B355" s="113" t="s">
        <v>395</v>
      </c>
      <c r="C355" s="113" t="s">
        <v>27</v>
      </c>
      <c r="D355" s="77" t="s">
        <v>32</v>
      </c>
      <c r="E355" s="77" t="s">
        <v>17</v>
      </c>
      <c r="F355" s="77" t="s">
        <v>30</v>
      </c>
      <c r="G355" s="97">
        <v>2011</v>
      </c>
      <c r="H355" s="98" t="s">
        <v>81</v>
      </c>
    </row>
    <row r="356" spans="1:8" x14ac:dyDescent="0.25">
      <c r="A356" s="96">
        <v>1347</v>
      </c>
      <c r="B356" s="113" t="s">
        <v>396</v>
      </c>
      <c r="C356" s="113" t="s">
        <v>27</v>
      </c>
      <c r="D356" s="77" t="s">
        <v>32</v>
      </c>
      <c r="E356" s="77" t="s">
        <v>17</v>
      </c>
      <c r="F356" s="77" t="s">
        <v>30</v>
      </c>
      <c r="G356" s="97">
        <v>2011</v>
      </c>
      <c r="H356" s="98" t="s">
        <v>81</v>
      </c>
    </row>
    <row r="357" spans="1:8" x14ac:dyDescent="0.25">
      <c r="A357" s="96">
        <v>1358</v>
      </c>
      <c r="B357" s="113" t="s">
        <v>397</v>
      </c>
      <c r="C357" s="113" t="s">
        <v>27</v>
      </c>
      <c r="D357" s="77" t="s">
        <v>32</v>
      </c>
      <c r="E357" s="77" t="s">
        <v>29</v>
      </c>
      <c r="F357" s="77" t="s">
        <v>30</v>
      </c>
      <c r="G357" s="97">
        <v>2006</v>
      </c>
      <c r="H357" s="98" t="s">
        <v>81</v>
      </c>
    </row>
    <row r="358" spans="1:8" x14ac:dyDescent="0.25">
      <c r="A358" s="96">
        <v>1361</v>
      </c>
      <c r="B358" s="113" t="s">
        <v>398</v>
      </c>
      <c r="C358" s="113" t="s">
        <v>27</v>
      </c>
      <c r="D358" s="77" t="s">
        <v>32</v>
      </c>
      <c r="E358" s="77" t="s">
        <v>29</v>
      </c>
      <c r="F358" s="77" t="s">
        <v>30</v>
      </c>
      <c r="G358" s="97">
        <v>2006</v>
      </c>
      <c r="H358" s="98" t="s">
        <v>81</v>
      </c>
    </row>
    <row r="359" spans="1:8" x14ac:dyDescent="0.25">
      <c r="A359" s="96">
        <v>1362</v>
      </c>
      <c r="B359" s="113" t="s">
        <v>399</v>
      </c>
      <c r="C359" s="113" t="s">
        <v>27</v>
      </c>
      <c r="D359" s="77" t="s">
        <v>68</v>
      </c>
      <c r="E359" s="77" t="s">
        <v>29</v>
      </c>
      <c r="F359" s="77" t="s">
        <v>30</v>
      </c>
      <c r="G359" s="97">
        <v>2011</v>
      </c>
      <c r="H359" s="98" t="s">
        <v>20</v>
      </c>
    </row>
    <row r="360" spans="1:8" x14ac:dyDescent="0.25">
      <c r="A360" s="96">
        <v>1366</v>
      </c>
      <c r="B360" s="113" t="s">
        <v>400</v>
      </c>
      <c r="C360" s="113" t="s">
        <v>27</v>
      </c>
      <c r="D360" s="77" t="s">
        <v>32</v>
      </c>
      <c r="E360" s="77" t="s">
        <v>29</v>
      </c>
      <c r="F360" s="77" t="s">
        <v>30</v>
      </c>
      <c r="G360" s="97">
        <v>2009</v>
      </c>
      <c r="H360" s="98" t="s">
        <v>81</v>
      </c>
    </row>
    <row r="361" spans="1:8" x14ac:dyDescent="0.25">
      <c r="A361" s="96">
        <v>1367</v>
      </c>
      <c r="B361" s="113" t="s">
        <v>401</v>
      </c>
      <c r="C361" s="113" t="s">
        <v>27</v>
      </c>
      <c r="D361" s="77" t="s">
        <v>105</v>
      </c>
      <c r="E361" s="77" t="s">
        <v>29</v>
      </c>
      <c r="F361" s="77" t="s">
        <v>30</v>
      </c>
      <c r="G361" s="97">
        <v>2006</v>
      </c>
      <c r="H361" s="98" t="s">
        <v>81</v>
      </c>
    </row>
    <row r="362" spans="1:8" x14ac:dyDescent="0.25">
      <c r="A362" s="96">
        <v>1375</v>
      </c>
      <c r="B362" s="113" t="s">
        <v>402</v>
      </c>
      <c r="C362" s="113" t="s">
        <v>16</v>
      </c>
      <c r="D362" s="77" t="s">
        <v>17</v>
      </c>
      <c r="E362" s="77" t="s">
        <v>18</v>
      </c>
      <c r="F362" s="77" t="s">
        <v>19</v>
      </c>
      <c r="G362" s="97">
        <v>2006</v>
      </c>
      <c r="H362" s="98" t="s">
        <v>25</v>
      </c>
    </row>
    <row r="363" spans="1:8" x14ac:dyDescent="0.25">
      <c r="A363" s="96">
        <v>1377</v>
      </c>
      <c r="B363" s="113" t="s">
        <v>403</v>
      </c>
      <c r="C363" s="113" t="s">
        <v>16</v>
      </c>
      <c r="D363" s="77" t="s">
        <v>17</v>
      </c>
      <c r="E363" s="77" t="s">
        <v>18</v>
      </c>
      <c r="F363" s="77" t="s">
        <v>19</v>
      </c>
      <c r="G363" s="97">
        <v>2008</v>
      </c>
      <c r="H363" s="98" t="s">
        <v>25</v>
      </c>
    </row>
    <row r="364" spans="1:8" x14ac:dyDescent="0.25">
      <c r="A364" s="96">
        <v>1379</v>
      </c>
      <c r="B364" s="113" t="s">
        <v>404</v>
      </c>
      <c r="C364" s="113" t="s">
        <v>27</v>
      </c>
      <c r="D364" s="77" t="s">
        <v>32</v>
      </c>
      <c r="E364" s="77" t="s">
        <v>29</v>
      </c>
      <c r="F364" s="77" t="s">
        <v>30</v>
      </c>
      <c r="G364" s="97">
        <v>2006</v>
      </c>
      <c r="H364" s="98" t="s">
        <v>81</v>
      </c>
    </row>
    <row r="365" spans="1:8" x14ac:dyDescent="0.25">
      <c r="A365" s="96">
        <v>1380</v>
      </c>
      <c r="B365" s="113" t="s">
        <v>405</v>
      </c>
      <c r="C365" s="113" t="s">
        <v>16</v>
      </c>
      <c r="D365" s="77" t="s">
        <v>17</v>
      </c>
      <c r="E365" s="77" t="s">
        <v>18</v>
      </c>
      <c r="F365" s="77" t="s">
        <v>19</v>
      </c>
      <c r="G365" s="97">
        <v>2006</v>
      </c>
      <c r="H365" s="98" t="s">
        <v>20</v>
      </c>
    </row>
    <row r="366" spans="1:8" x14ac:dyDescent="0.25">
      <c r="A366" s="96">
        <v>1381</v>
      </c>
      <c r="B366" s="113" t="s">
        <v>406</v>
      </c>
      <c r="C366" s="113" t="s">
        <v>16</v>
      </c>
      <c r="D366" s="77" t="s">
        <v>17</v>
      </c>
      <c r="E366" s="77" t="s">
        <v>18</v>
      </c>
      <c r="F366" s="77" t="s">
        <v>19</v>
      </c>
      <c r="G366" s="97">
        <v>2006</v>
      </c>
      <c r="H366" s="98" t="s">
        <v>25</v>
      </c>
    </row>
    <row r="367" spans="1:8" x14ac:dyDescent="0.25">
      <c r="A367" s="96">
        <v>1391</v>
      </c>
      <c r="B367" s="113" t="s">
        <v>407</v>
      </c>
      <c r="C367" s="113" t="s">
        <v>27</v>
      </c>
      <c r="D367" s="77" t="s">
        <v>32</v>
      </c>
      <c r="E367" s="77" t="s">
        <v>29</v>
      </c>
      <c r="F367" s="77" t="s">
        <v>30</v>
      </c>
      <c r="G367" s="97">
        <v>2009</v>
      </c>
      <c r="H367" s="98" t="s">
        <v>81</v>
      </c>
    </row>
    <row r="368" spans="1:8" x14ac:dyDescent="0.25">
      <c r="A368" s="96">
        <v>1394</v>
      </c>
      <c r="B368" s="113" t="s">
        <v>408</v>
      </c>
      <c r="C368" s="113" t="s">
        <v>27</v>
      </c>
      <c r="D368" s="77" t="s">
        <v>32</v>
      </c>
      <c r="E368" s="77" t="s">
        <v>29</v>
      </c>
      <c r="F368" s="77" t="s">
        <v>33</v>
      </c>
      <c r="G368" s="97">
        <v>2010</v>
      </c>
      <c r="H368" s="98" t="s">
        <v>81</v>
      </c>
    </row>
    <row r="369" spans="1:8" x14ac:dyDescent="0.25">
      <c r="A369" s="96">
        <v>1405</v>
      </c>
      <c r="B369" s="113" t="s">
        <v>409</v>
      </c>
      <c r="C369" s="113" t="s">
        <v>24</v>
      </c>
      <c r="D369" s="77" t="s">
        <v>17</v>
      </c>
      <c r="E369" s="77" t="s">
        <v>18</v>
      </c>
      <c r="F369" s="77" t="s">
        <v>19</v>
      </c>
      <c r="G369" s="97">
        <v>2006</v>
      </c>
      <c r="H369" s="98" t="s">
        <v>25</v>
      </c>
    </row>
    <row r="370" spans="1:8" x14ac:dyDescent="0.25">
      <c r="A370" s="96">
        <v>1409</v>
      </c>
      <c r="B370" s="113" t="s">
        <v>410</v>
      </c>
      <c r="C370" s="113" t="s">
        <v>24</v>
      </c>
      <c r="D370" s="77" t="s">
        <v>17</v>
      </c>
      <c r="E370" s="77" t="s">
        <v>18</v>
      </c>
      <c r="F370" s="77" t="s">
        <v>19</v>
      </c>
      <c r="G370" s="97">
        <v>2006</v>
      </c>
      <c r="H370" s="98" t="s">
        <v>25</v>
      </c>
    </row>
    <row r="371" spans="1:8" x14ac:dyDescent="0.25">
      <c r="A371" s="96">
        <v>1410</v>
      </c>
      <c r="B371" s="113" t="s">
        <v>411</v>
      </c>
      <c r="C371" s="113" t="s">
        <v>27</v>
      </c>
      <c r="D371" s="77" t="s">
        <v>32</v>
      </c>
      <c r="E371" s="77" t="s">
        <v>17</v>
      </c>
      <c r="F371" s="77" t="s">
        <v>30</v>
      </c>
      <c r="G371" s="97">
        <v>2011</v>
      </c>
      <c r="H371" s="98" t="s">
        <v>81</v>
      </c>
    </row>
    <row r="372" spans="1:8" x14ac:dyDescent="0.25">
      <c r="A372" s="96">
        <v>1423</v>
      </c>
      <c r="B372" s="113" t="s">
        <v>412</v>
      </c>
      <c r="C372" s="113" t="s">
        <v>27</v>
      </c>
      <c r="D372" s="77" t="s">
        <v>32</v>
      </c>
      <c r="E372" s="77" t="s">
        <v>17</v>
      </c>
      <c r="F372" s="77" t="s">
        <v>30</v>
      </c>
      <c r="G372" s="97">
        <v>2011</v>
      </c>
      <c r="H372" s="98" t="s">
        <v>81</v>
      </c>
    </row>
    <row r="373" spans="1:8" x14ac:dyDescent="0.25">
      <c r="A373" s="96">
        <v>1434</v>
      </c>
      <c r="B373" s="113" t="s">
        <v>413</v>
      </c>
      <c r="C373" s="113" t="s">
        <v>24</v>
      </c>
      <c r="D373" s="77" t="s">
        <v>17</v>
      </c>
      <c r="E373" s="77" t="s">
        <v>18</v>
      </c>
      <c r="F373" s="77" t="s">
        <v>19</v>
      </c>
      <c r="G373" s="97">
        <v>2006</v>
      </c>
      <c r="H373" s="98" t="s">
        <v>25</v>
      </c>
    </row>
    <row r="374" spans="1:8" x14ac:dyDescent="0.25">
      <c r="A374" s="96">
        <v>1435</v>
      </c>
      <c r="B374" s="113" t="s">
        <v>414</v>
      </c>
      <c r="C374" s="113" t="s">
        <v>27</v>
      </c>
      <c r="D374" s="77" t="s">
        <v>32</v>
      </c>
      <c r="E374" s="77" t="s">
        <v>17</v>
      </c>
      <c r="F374" s="77" t="s">
        <v>30</v>
      </c>
      <c r="G374" s="97">
        <v>2011</v>
      </c>
      <c r="H374" s="98" t="s">
        <v>81</v>
      </c>
    </row>
    <row r="375" spans="1:8" x14ac:dyDescent="0.25">
      <c r="A375" s="96">
        <v>1438</v>
      </c>
      <c r="B375" s="113" t="s">
        <v>415</v>
      </c>
      <c r="C375" s="113" t="s">
        <v>16</v>
      </c>
      <c r="D375" s="77" t="s">
        <v>17</v>
      </c>
      <c r="E375" s="77" t="s">
        <v>18</v>
      </c>
      <c r="F375" s="77" t="s">
        <v>19</v>
      </c>
      <c r="G375" s="97">
        <v>2019</v>
      </c>
      <c r="H375" s="98" t="s">
        <v>20</v>
      </c>
    </row>
    <row r="376" spans="1:8" x14ac:dyDescent="0.25">
      <c r="A376" s="96">
        <v>1439</v>
      </c>
      <c r="B376" s="113" t="s">
        <v>416</v>
      </c>
      <c r="C376" s="113" t="s">
        <v>27</v>
      </c>
      <c r="D376" s="77" t="s">
        <v>127</v>
      </c>
      <c r="E376" s="77" t="s">
        <v>17</v>
      </c>
      <c r="F376" s="77" t="s">
        <v>30</v>
      </c>
      <c r="G376" s="97">
        <v>2012</v>
      </c>
      <c r="H376" s="98" t="s">
        <v>20</v>
      </c>
    </row>
    <row r="377" spans="1:8" x14ac:dyDescent="0.25">
      <c r="A377" s="96">
        <v>1452</v>
      </c>
      <c r="B377" s="113" t="s">
        <v>417</v>
      </c>
      <c r="C377" s="113" t="s">
        <v>27</v>
      </c>
      <c r="D377" s="77" t="s">
        <v>32</v>
      </c>
      <c r="E377" s="77" t="s">
        <v>17</v>
      </c>
      <c r="F377" s="77" t="s">
        <v>30</v>
      </c>
      <c r="G377" s="97">
        <v>2006</v>
      </c>
      <c r="H377" s="98" t="s">
        <v>81</v>
      </c>
    </row>
    <row r="378" spans="1:8" x14ac:dyDescent="0.25">
      <c r="A378" s="96">
        <v>1457</v>
      </c>
      <c r="B378" s="113" t="s">
        <v>418</v>
      </c>
      <c r="C378" s="113" t="s">
        <v>27</v>
      </c>
      <c r="D378" s="77" t="s">
        <v>32</v>
      </c>
      <c r="E378" s="77" t="s">
        <v>29</v>
      </c>
      <c r="F378" s="77" t="s">
        <v>65</v>
      </c>
      <c r="G378" s="97">
        <v>2009</v>
      </c>
      <c r="H378" s="98" t="s">
        <v>25</v>
      </c>
    </row>
    <row r="379" spans="1:8" x14ac:dyDescent="0.25">
      <c r="A379" s="96">
        <v>1460</v>
      </c>
      <c r="B379" s="113" t="s">
        <v>419</v>
      </c>
      <c r="C379" s="113" t="s">
        <v>16</v>
      </c>
      <c r="D379" s="77" t="s">
        <v>17</v>
      </c>
      <c r="E379" s="77" t="s">
        <v>18</v>
      </c>
      <c r="F379" s="77" t="s">
        <v>19</v>
      </c>
      <c r="G379" s="97">
        <v>2006</v>
      </c>
      <c r="H379" s="98" t="s">
        <v>25</v>
      </c>
    </row>
    <row r="380" spans="1:8" x14ac:dyDescent="0.25">
      <c r="A380" s="96">
        <v>1468</v>
      </c>
      <c r="B380" s="113" t="s">
        <v>420</v>
      </c>
      <c r="C380" s="113" t="s">
        <v>27</v>
      </c>
      <c r="D380" s="77" t="s">
        <v>32</v>
      </c>
      <c r="E380" s="77" t="s">
        <v>29</v>
      </c>
      <c r="F380" s="77" t="s">
        <v>30</v>
      </c>
      <c r="G380" s="97">
        <v>2006</v>
      </c>
      <c r="H380" s="98" t="s">
        <v>81</v>
      </c>
    </row>
    <row r="381" spans="1:8" x14ac:dyDescent="0.25">
      <c r="A381" s="96">
        <v>1471</v>
      </c>
      <c r="B381" s="113" t="s">
        <v>421</v>
      </c>
      <c r="C381" s="113" t="s">
        <v>16</v>
      </c>
      <c r="D381" s="77" t="s">
        <v>17</v>
      </c>
      <c r="E381" s="77" t="s">
        <v>17</v>
      </c>
      <c r="F381" s="77" t="s">
        <v>19</v>
      </c>
      <c r="G381" s="97">
        <v>2006</v>
      </c>
      <c r="H381" s="98" t="s">
        <v>25</v>
      </c>
    </row>
    <row r="382" spans="1:8" x14ac:dyDescent="0.25">
      <c r="A382" s="96">
        <v>1472</v>
      </c>
      <c r="B382" s="113" t="s">
        <v>422</v>
      </c>
      <c r="C382" s="113" t="s">
        <v>24</v>
      </c>
      <c r="D382" s="77" t="s">
        <v>17</v>
      </c>
      <c r="E382" s="77" t="s">
        <v>18</v>
      </c>
      <c r="F382" s="77" t="s">
        <v>19</v>
      </c>
      <c r="G382" s="97">
        <v>2006</v>
      </c>
      <c r="H382" s="98" t="s">
        <v>25</v>
      </c>
    </row>
    <row r="383" spans="1:8" x14ac:dyDescent="0.25">
      <c r="A383" s="96">
        <v>1473</v>
      </c>
      <c r="B383" s="113" t="s">
        <v>423</v>
      </c>
      <c r="C383" s="113" t="s">
        <v>35</v>
      </c>
      <c r="D383" s="77" t="s">
        <v>36</v>
      </c>
      <c r="E383" s="77" t="s">
        <v>18</v>
      </c>
      <c r="F383" s="77" t="s">
        <v>19</v>
      </c>
      <c r="G383" s="97">
        <v>2006</v>
      </c>
      <c r="H383" s="98" t="s">
        <v>25</v>
      </c>
    </row>
    <row r="384" spans="1:8" x14ac:dyDescent="0.25">
      <c r="A384" s="96">
        <v>1476</v>
      </c>
      <c r="B384" s="113" t="s">
        <v>424</v>
      </c>
      <c r="C384" s="113" t="s">
        <v>16</v>
      </c>
      <c r="D384" s="77" t="s">
        <v>17</v>
      </c>
      <c r="E384" s="77" t="s">
        <v>17</v>
      </c>
      <c r="F384" s="77" t="s">
        <v>19</v>
      </c>
      <c r="G384" s="97">
        <v>2007</v>
      </c>
      <c r="H384" s="98" t="s">
        <v>25</v>
      </c>
    </row>
    <row r="385" spans="1:8" x14ac:dyDescent="0.25">
      <c r="A385" s="96">
        <v>1477</v>
      </c>
      <c r="B385" s="113" t="s">
        <v>425</v>
      </c>
      <c r="C385" s="113" t="s">
        <v>24</v>
      </c>
      <c r="D385" s="77" t="s">
        <v>17</v>
      </c>
      <c r="E385" s="77" t="s">
        <v>18</v>
      </c>
      <c r="F385" s="77" t="s">
        <v>19</v>
      </c>
      <c r="G385" s="97">
        <v>2008</v>
      </c>
      <c r="H385" s="98" t="s">
        <v>25</v>
      </c>
    </row>
    <row r="386" spans="1:8" x14ac:dyDescent="0.25">
      <c r="A386" s="96">
        <v>1494</v>
      </c>
      <c r="B386" s="113" t="s">
        <v>426</v>
      </c>
      <c r="C386" s="113" t="s">
        <v>24</v>
      </c>
      <c r="D386" s="77" t="s">
        <v>17</v>
      </c>
      <c r="E386" s="77" t="s">
        <v>18</v>
      </c>
      <c r="F386" s="77" t="s">
        <v>19</v>
      </c>
      <c r="G386" s="97">
        <v>2006</v>
      </c>
      <c r="H386" s="98" t="s">
        <v>25</v>
      </c>
    </row>
    <row r="387" spans="1:8" x14ac:dyDescent="0.25">
      <c r="A387" s="96">
        <v>1496</v>
      </c>
      <c r="B387" s="113" t="s">
        <v>427</v>
      </c>
      <c r="C387" s="113" t="s">
        <v>24</v>
      </c>
      <c r="D387" s="77" t="s">
        <v>17</v>
      </c>
      <c r="E387" s="77" t="s">
        <v>18</v>
      </c>
      <c r="F387" s="77" t="s">
        <v>19</v>
      </c>
      <c r="G387" s="97">
        <v>2007</v>
      </c>
      <c r="H387" s="98" t="s">
        <v>25</v>
      </c>
    </row>
    <row r="388" spans="1:8" x14ac:dyDescent="0.25">
      <c r="A388" s="96">
        <v>1498</v>
      </c>
      <c r="B388" s="113" t="s">
        <v>428</v>
      </c>
      <c r="C388" s="113" t="s">
        <v>24</v>
      </c>
      <c r="D388" s="77" t="s">
        <v>17</v>
      </c>
      <c r="E388" s="77" t="s">
        <v>18</v>
      </c>
      <c r="F388" s="77" t="s">
        <v>19</v>
      </c>
      <c r="G388" s="97">
        <v>2008</v>
      </c>
      <c r="H388" s="98" t="s">
        <v>25</v>
      </c>
    </row>
    <row r="389" spans="1:8" x14ac:dyDescent="0.25">
      <c r="A389" s="96">
        <v>1504</v>
      </c>
      <c r="B389" s="113" t="s">
        <v>429</v>
      </c>
      <c r="C389" s="113" t="s">
        <v>24</v>
      </c>
      <c r="D389" s="77" t="s">
        <v>17</v>
      </c>
      <c r="E389" s="77" t="s">
        <v>18</v>
      </c>
      <c r="F389" s="77" t="s">
        <v>19</v>
      </c>
      <c r="G389" s="97">
        <v>2006</v>
      </c>
      <c r="H389" s="98" t="s">
        <v>25</v>
      </c>
    </row>
    <row r="390" spans="1:8" x14ac:dyDescent="0.25">
      <c r="A390" s="96">
        <v>1511</v>
      </c>
      <c r="B390" s="113" t="s">
        <v>430</v>
      </c>
      <c r="C390" s="113" t="s">
        <v>24</v>
      </c>
      <c r="D390" s="77" t="s">
        <v>17</v>
      </c>
      <c r="E390" s="77" t="s">
        <v>18</v>
      </c>
      <c r="F390" s="77" t="s">
        <v>19</v>
      </c>
      <c r="G390" s="97">
        <v>2006</v>
      </c>
      <c r="H390" s="98" t="s">
        <v>20</v>
      </c>
    </row>
    <row r="391" spans="1:8" x14ac:dyDescent="0.25">
      <c r="A391" s="96">
        <v>1519</v>
      </c>
      <c r="B391" s="113" t="s">
        <v>431</v>
      </c>
      <c r="C391" s="113" t="s">
        <v>27</v>
      </c>
      <c r="D391" s="77" t="s">
        <v>105</v>
      </c>
      <c r="E391" s="77" t="s">
        <v>17</v>
      </c>
      <c r="F391" s="77" t="s">
        <v>30</v>
      </c>
      <c r="G391" s="97">
        <v>2011</v>
      </c>
      <c r="H391" s="98" t="s">
        <v>81</v>
      </c>
    </row>
    <row r="392" spans="1:8" x14ac:dyDescent="0.25">
      <c r="A392" s="96">
        <v>1526</v>
      </c>
      <c r="B392" s="113" t="s">
        <v>432</v>
      </c>
      <c r="C392" s="113" t="s">
        <v>24</v>
      </c>
      <c r="D392" s="77" t="s">
        <v>17</v>
      </c>
      <c r="E392" s="77" t="s">
        <v>18</v>
      </c>
      <c r="F392" s="77" t="s">
        <v>19</v>
      </c>
      <c r="G392" s="97">
        <v>2008</v>
      </c>
      <c r="H392" s="98" t="s">
        <v>25</v>
      </c>
    </row>
    <row r="393" spans="1:8" x14ac:dyDescent="0.25">
      <c r="A393" s="96">
        <v>1528</v>
      </c>
      <c r="B393" s="113" t="s">
        <v>433</v>
      </c>
      <c r="C393" s="113" t="s">
        <v>24</v>
      </c>
      <c r="D393" s="77" t="s">
        <v>17</v>
      </c>
      <c r="E393" s="77" t="s">
        <v>18</v>
      </c>
      <c r="F393" s="77" t="s">
        <v>19</v>
      </c>
      <c r="G393" s="97">
        <v>2006</v>
      </c>
      <c r="H393" s="98" t="s">
        <v>25</v>
      </c>
    </row>
    <row r="394" spans="1:8" x14ac:dyDescent="0.25">
      <c r="A394" s="96">
        <v>1534</v>
      </c>
      <c r="B394" s="113" t="s">
        <v>434</v>
      </c>
      <c r="C394" s="113" t="s">
        <v>24</v>
      </c>
      <c r="D394" s="77" t="s">
        <v>17</v>
      </c>
      <c r="E394" s="77" t="s">
        <v>18</v>
      </c>
      <c r="F394" s="77" t="s">
        <v>19</v>
      </c>
      <c r="G394" s="97">
        <v>2008</v>
      </c>
      <c r="H394" s="98" t="s">
        <v>25</v>
      </c>
    </row>
    <row r="395" spans="1:8" x14ac:dyDescent="0.25">
      <c r="A395" s="96">
        <v>1537</v>
      </c>
      <c r="B395" s="113" t="s">
        <v>435</v>
      </c>
      <c r="C395" s="113" t="s">
        <v>27</v>
      </c>
      <c r="D395" s="77" t="s">
        <v>127</v>
      </c>
      <c r="E395" s="77" t="s">
        <v>17</v>
      </c>
      <c r="F395" s="77" t="s">
        <v>63</v>
      </c>
      <c r="G395" s="97">
        <v>2012</v>
      </c>
      <c r="H395" s="98" t="s">
        <v>81</v>
      </c>
    </row>
    <row r="396" spans="1:8" x14ac:dyDescent="0.25">
      <c r="A396" s="96">
        <v>1548</v>
      </c>
      <c r="B396" s="113" t="s">
        <v>436</v>
      </c>
      <c r="C396" s="113" t="s">
        <v>27</v>
      </c>
      <c r="D396" s="77" t="s">
        <v>105</v>
      </c>
      <c r="E396" s="77" t="s">
        <v>17</v>
      </c>
      <c r="F396" s="77" t="s">
        <v>30</v>
      </c>
      <c r="G396" s="97">
        <v>2007</v>
      </c>
      <c r="H396" s="98" t="s">
        <v>81</v>
      </c>
    </row>
    <row r="397" spans="1:8" x14ac:dyDescent="0.25">
      <c r="A397" s="96">
        <v>1568</v>
      </c>
      <c r="B397" s="113" t="s">
        <v>437</v>
      </c>
      <c r="C397" s="113" t="s">
        <v>24</v>
      </c>
      <c r="D397" s="77" t="s">
        <v>17</v>
      </c>
      <c r="E397" s="77" t="s">
        <v>18</v>
      </c>
      <c r="F397" s="77" t="s">
        <v>19</v>
      </c>
      <c r="G397" s="97">
        <v>2006</v>
      </c>
      <c r="H397" s="98" t="s">
        <v>25</v>
      </c>
    </row>
    <row r="398" spans="1:8" x14ac:dyDescent="0.25">
      <c r="A398" s="96">
        <v>1572</v>
      </c>
      <c r="B398" s="113" t="s">
        <v>438</v>
      </c>
      <c r="C398" s="113" t="s">
        <v>35</v>
      </c>
      <c r="D398" s="77" t="s">
        <v>36</v>
      </c>
      <c r="E398" s="77" t="s">
        <v>29</v>
      </c>
      <c r="F398" s="77" t="s">
        <v>19</v>
      </c>
      <c r="G398" s="97">
        <v>1996</v>
      </c>
      <c r="H398" s="98" t="s">
        <v>20</v>
      </c>
    </row>
    <row r="399" spans="1:8" x14ac:dyDescent="0.25">
      <c r="A399" s="96">
        <v>1573</v>
      </c>
      <c r="B399" s="113" t="s">
        <v>439</v>
      </c>
      <c r="C399" s="113" t="s">
        <v>24</v>
      </c>
      <c r="D399" s="77" t="s">
        <v>17</v>
      </c>
      <c r="E399" s="77" t="s">
        <v>18</v>
      </c>
      <c r="F399" s="77" t="s">
        <v>19</v>
      </c>
      <c r="G399" s="97">
        <v>2008</v>
      </c>
      <c r="H399" s="98" t="s">
        <v>25</v>
      </c>
    </row>
    <row r="400" spans="1:8" x14ac:dyDescent="0.25">
      <c r="A400" s="96">
        <v>1580</v>
      </c>
      <c r="B400" s="113" t="s">
        <v>440</v>
      </c>
      <c r="C400" s="113" t="s">
        <v>27</v>
      </c>
      <c r="D400" s="77" t="s">
        <v>32</v>
      </c>
      <c r="E400" s="77" t="s">
        <v>29</v>
      </c>
      <c r="F400" s="77" t="s">
        <v>30</v>
      </c>
      <c r="G400" s="97">
        <v>2012</v>
      </c>
      <c r="H400" s="98" t="s">
        <v>81</v>
      </c>
    </row>
    <row r="401" spans="1:8" x14ac:dyDescent="0.25">
      <c r="A401" s="96">
        <v>1613</v>
      </c>
      <c r="B401" s="113" t="s">
        <v>441</v>
      </c>
      <c r="C401" s="113" t="s">
        <v>27</v>
      </c>
      <c r="D401" s="77" t="s">
        <v>32</v>
      </c>
      <c r="E401" s="77" t="s">
        <v>29</v>
      </c>
      <c r="F401" s="77" t="s">
        <v>30</v>
      </c>
      <c r="G401" s="97">
        <v>2010</v>
      </c>
      <c r="H401" s="98" t="s">
        <v>81</v>
      </c>
    </row>
    <row r="402" spans="1:8" x14ac:dyDescent="0.25">
      <c r="A402" s="96">
        <v>1631</v>
      </c>
      <c r="B402" s="113" t="s">
        <v>442</v>
      </c>
      <c r="C402" s="113" t="s">
        <v>27</v>
      </c>
      <c r="D402" s="77" t="s">
        <v>68</v>
      </c>
      <c r="E402" s="77" t="s">
        <v>17</v>
      </c>
      <c r="F402" s="77" t="s">
        <v>30</v>
      </c>
      <c r="G402" s="97">
        <v>2012</v>
      </c>
      <c r="H402" s="98" t="s">
        <v>81</v>
      </c>
    </row>
    <row r="403" spans="1:8" x14ac:dyDescent="0.25">
      <c r="A403" s="96">
        <v>1644</v>
      </c>
      <c r="B403" s="113" t="s">
        <v>443</v>
      </c>
      <c r="C403" s="113" t="s">
        <v>16</v>
      </c>
      <c r="D403" s="77" t="s">
        <v>17</v>
      </c>
      <c r="E403" s="77" t="s">
        <v>18</v>
      </c>
      <c r="F403" s="77" t="s">
        <v>19</v>
      </c>
      <c r="G403" s="97">
        <v>2008</v>
      </c>
      <c r="H403" s="98" t="s">
        <v>25</v>
      </c>
    </row>
    <row r="404" spans="1:8" x14ac:dyDescent="0.25">
      <c r="A404" s="96">
        <v>1652</v>
      </c>
      <c r="B404" s="113" t="s">
        <v>444</v>
      </c>
      <c r="C404" s="113" t="s">
        <v>24</v>
      </c>
      <c r="D404" s="77" t="s">
        <v>17</v>
      </c>
      <c r="E404" s="77" t="s">
        <v>18</v>
      </c>
      <c r="F404" s="77" t="s">
        <v>19</v>
      </c>
      <c r="G404" s="97">
        <v>2006</v>
      </c>
      <c r="H404" s="98" t="s">
        <v>25</v>
      </c>
    </row>
    <row r="405" spans="1:8" x14ac:dyDescent="0.25">
      <c r="A405" s="96">
        <v>1668</v>
      </c>
      <c r="B405" s="113" t="s">
        <v>445</v>
      </c>
      <c r="C405" s="113" t="s">
        <v>16</v>
      </c>
      <c r="D405" s="77" t="s">
        <v>17</v>
      </c>
      <c r="E405" s="77" t="s">
        <v>18</v>
      </c>
      <c r="F405" s="77" t="s">
        <v>19</v>
      </c>
      <c r="G405" s="97">
        <v>2008</v>
      </c>
      <c r="H405" s="98" t="s">
        <v>25</v>
      </c>
    </row>
    <row r="406" spans="1:8" x14ac:dyDescent="0.25">
      <c r="A406" s="96">
        <v>1680</v>
      </c>
      <c r="B406" s="113" t="s">
        <v>446</v>
      </c>
      <c r="C406" s="113" t="s">
        <v>27</v>
      </c>
      <c r="D406" s="77" t="s">
        <v>105</v>
      </c>
      <c r="E406" s="77" t="s">
        <v>29</v>
      </c>
      <c r="F406" s="77" t="s">
        <v>30</v>
      </c>
      <c r="G406" s="97">
        <v>2006</v>
      </c>
      <c r="H406" s="98" t="s">
        <v>81</v>
      </c>
    </row>
    <row r="407" spans="1:8" x14ac:dyDescent="0.25">
      <c r="A407" s="96">
        <v>1684</v>
      </c>
      <c r="B407" s="113" t="s">
        <v>447</v>
      </c>
      <c r="C407" s="113" t="s">
        <v>24</v>
      </c>
      <c r="D407" s="77" t="s">
        <v>17</v>
      </c>
      <c r="E407" s="77" t="s">
        <v>18</v>
      </c>
      <c r="F407" s="77" t="s">
        <v>19</v>
      </c>
      <c r="G407" s="97">
        <v>2006</v>
      </c>
      <c r="H407" s="98" t="s">
        <v>25</v>
      </c>
    </row>
    <row r="408" spans="1:8" x14ac:dyDescent="0.25">
      <c r="A408" s="96">
        <v>1688</v>
      </c>
      <c r="B408" s="113" t="s">
        <v>448</v>
      </c>
      <c r="C408" s="113" t="s">
        <v>27</v>
      </c>
      <c r="D408" s="77" t="s">
        <v>32</v>
      </c>
      <c r="E408" s="77" t="s">
        <v>22</v>
      </c>
      <c r="F408" s="77" t="s">
        <v>30</v>
      </c>
      <c r="G408" s="97">
        <v>2012</v>
      </c>
      <c r="H408" s="98" t="s">
        <v>81</v>
      </c>
    </row>
    <row r="409" spans="1:8" x14ac:dyDescent="0.25">
      <c r="A409" s="96">
        <v>1703</v>
      </c>
      <c r="B409" s="113" t="s">
        <v>449</v>
      </c>
      <c r="C409" s="113" t="s">
        <v>24</v>
      </c>
      <c r="D409" s="77" t="s">
        <v>17</v>
      </c>
      <c r="E409" s="77" t="s">
        <v>18</v>
      </c>
      <c r="F409" s="77" t="s">
        <v>19</v>
      </c>
      <c r="G409" s="97">
        <v>2008</v>
      </c>
      <c r="H409" s="98" t="s">
        <v>25</v>
      </c>
    </row>
    <row r="410" spans="1:8" x14ac:dyDescent="0.25">
      <c r="A410" s="96">
        <v>1712</v>
      </c>
      <c r="B410" s="113" t="s">
        <v>450</v>
      </c>
      <c r="C410" s="113" t="s">
        <v>451</v>
      </c>
      <c r="D410" s="77" t="s">
        <v>28</v>
      </c>
      <c r="E410" s="77" t="s">
        <v>29</v>
      </c>
      <c r="F410" s="77" t="s">
        <v>33</v>
      </c>
      <c r="G410" s="97">
        <v>2009</v>
      </c>
      <c r="H410" s="98" t="s">
        <v>81</v>
      </c>
    </row>
    <row r="411" spans="1:8" x14ac:dyDescent="0.25">
      <c r="A411" s="96">
        <v>1717</v>
      </c>
      <c r="B411" s="113" t="s">
        <v>452</v>
      </c>
      <c r="C411" s="113" t="s">
        <v>27</v>
      </c>
      <c r="D411" s="77" t="s">
        <v>68</v>
      </c>
      <c r="E411" s="77" t="s">
        <v>29</v>
      </c>
      <c r="F411" s="77" t="s">
        <v>33</v>
      </c>
      <c r="G411" s="97">
        <v>2006</v>
      </c>
      <c r="H411" s="98" t="s">
        <v>20</v>
      </c>
    </row>
    <row r="412" spans="1:8" x14ac:dyDescent="0.25">
      <c r="A412" s="96">
        <v>1724</v>
      </c>
      <c r="B412" s="113" t="s">
        <v>453</v>
      </c>
      <c r="C412" s="113" t="s">
        <v>27</v>
      </c>
      <c r="D412" s="77" t="s">
        <v>32</v>
      </c>
      <c r="E412" s="77" t="s">
        <v>29</v>
      </c>
      <c r="F412" s="77" t="s">
        <v>30</v>
      </c>
      <c r="G412" s="97">
        <v>2006</v>
      </c>
      <c r="H412" s="98" t="s">
        <v>81</v>
      </c>
    </row>
    <row r="413" spans="1:8" x14ac:dyDescent="0.25">
      <c r="A413" s="96">
        <v>1729</v>
      </c>
      <c r="B413" s="113" t="s">
        <v>454</v>
      </c>
      <c r="C413" s="113" t="s">
        <v>35</v>
      </c>
      <c r="D413" s="77" t="s">
        <v>455</v>
      </c>
      <c r="E413" s="77" t="s">
        <v>29</v>
      </c>
      <c r="F413" s="77" t="s">
        <v>19</v>
      </c>
      <c r="G413" s="97">
        <v>2020</v>
      </c>
      <c r="H413" s="98" t="s">
        <v>81</v>
      </c>
    </row>
    <row r="414" spans="1:8" x14ac:dyDescent="0.25">
      <c r="A414" s="96">
        <v>1733</v>
      </c>
      <c r="B414" s="113" t="s">
        <v>456</v>
      </c>
      <c r="C414" s="113" t="s">
        <v>27</v>
      </c>
      <c r="D414" s="77" t="s">
        <v>32</v>
      </c>
      <c r="E414" s="77" t="s">
        <v>17</v>
      </c>
      <c r="F414" s="77" t="s">
        <v>30</v>
      </c>
      <c r="G414" s="97">
        <v>2011</v>
      </c>
      <c r="H414" s="98" t="s">
        <v>81</v>
      </c>
    </row>
    <row r="415" spans="1:8" x14ac:dyDescent="0.25">
      <c r="A415" s="96">
        <v>1737</v>
      </c>
      <c r="B415" s="113" t="s">
        <v>457</v>
      </c>
      <c r="C415" s="113" t="s">
        <v>35</v>
      </c>
      <c r="D415" s="77" t="s">
        <v>36</v>
      </c>
      <c r="E415" s="77" t="s">
        <v>29</v>
      </c>
      <c r="F415" s="77" t="s">
        <v>56</v>
      </c>
      <c r="G415" s="97">
        <v>2006</v>
      </c>
      <c r="H415" s="98" t="s">
        <v>25</v>
      </c>
    </row>
    <row r="416" spans="1:8" x14ac:dyDescent="0.25">
      <c r="A416" s="96">
        <v>1743</v>
      </c>
      <c r="B416" s="113" t="s">
        <v>458</v>
      </c>
      <c r="C416" s="113" t="s">
        <v>16</v>
      </c>
      <c r="D416" s="77" t="s">
        <v>17</v>
      </c>
      <c r="E416" s="77" t="s">
        <v>18</v>
      </c>
      <c r="F416" s="77" t="s">
        <v>19</v>
      </c>
      <c r="G416" s="97">
        <v>2007</v>
      </c>
      <c r="H416" s="98" t="s">
        <v>20</v>
      </c>
    </row>
    <row r="417" spans="1:8" x14ac:dyDescent="0.25">
      <c r="A417" s="96">
        <v>1746</v>
      </c>
      <c r="B417" s="113" t="s">
        <v>459</v>
      </c>
      <c r="C417" s="113" t="s">
        <v>35</v>
      </c>
      <c r="D417" s="77" t="s">
        <v>36</v>
      </c>
      <c r="E417" s="77" t="s">
        <v>29</v>
      </c>
      <c r="F417" s="77" t="s">
        <v>19</v>
      </c>
      <c r="G417" s="97">
        <v>1996</v>
      </c>
      <c r="H417" s="98" t="s">
        <v>20</v>
      </c>
    </row>
    <row r="418" spans="1:8" x14ac:dyDescent="0.25">
      <c r="A418" s="96">
        <v>1749</v>
      </c>
      <c r="B418" s="113" t="s">
        <v>460</v>
      </c>
      <c r="C418" s="113" t="s">
        <v>27</v>
      </c>
      <c r="D418" s="77" t="s">
        <v>32</v>
      </c>
      <c r="E418" s="77" t="s">
        <v>29</v>
      </c>
      <c r="F418" s="77" t="s">
        <v>30</v>
      </c>
      <c r="G418" s="97">
        <v>2006</v>
      </c>
      <c r="H418" s="98" t="s">
        <v>81</v>
      </c>
    </row>
    <row r="419" spans="1:8" x14ac:dyDescent="0.25">
      <c r="A419" s="96">
        <v>1754</v>
      </c>
      <c r="B419" s="113" t="s">
        <v>461</v>
      </c>
      <c r="C419" s="113" t="s">
        <v>27</v>
      </c>
      <c r="D419" s="77" t="s">
        <v>32</v>
      </c>
      <c r="E419" s="77" t="s">
        <v>29</v>
      </c>
      <c r="F419" s="77" t="s">
        <v>30</v>
      </c>
      <c r="G419" s="97">
        <v>2006</v>
      </c>
      <c r="H419" s="98" t="s">
        <v>81</v>
      </c>
    </row>
    <row r="420" spans="1:8" x14ac:dyDescent="0.25">
      <c r="A420" s="96">
        <v>1759</v>
      </c>
      <c r="B420" s="113" t="s">
        <v>462</v>
      </c>
      <c r="C420" s="113" t="s">
        <v>16</v>
      </c>
      <c r="D420" s="77" t="s">
        <v>17</v>
      </c>
      <c r="E420" s="77" t="s">
        <v>18</v>
      </c>
      <c r="F420" s="77" t="s">
        <v>19</v>
      </c>
      <c r="G420" s="97">
        <v>2006</v>
      </c>
      <c r="H420" s="98" t="s">
        <v>25</v>
      </c>
    </row>
    <row r="421" spans="1:8" x14ac:dyDescent="0.25">
      <c r="A421" s="96">
        <v>1762</v>
      </c>
      <c r="B421" s="113" t="s">
        <v>463</v>
      </c>
      <c r="C421" s="113" t="s">
        <v>27</v>
      </c>
      <c r="D421" s="77" t="s">
        <v>105</v>
      </c>
      <c r="E421" s="77" t="s">
        <v>29</v>
      </c>
      <c r="F421" s="77" t="s">
        <v>30</v>
      </c>
      <c r="G421" s="97">
        <v>2006</v>
      </c>
      <c r="H421" s="98" t="s">
        <v>81</v>
      </c>
    </row>
    <row r="422" spans="1:8" x14ac:dyDescent="0.25">
      <c r="A422" s="96">
        <v>1766</v>
      </c>
      <c r="B422" s="113" t="s">
        <v>464</v>
      </c>
      <c r="C422" s="113" t="s">
        <v>27</v>
      </c>
      <c r="D422" s="77" t="s">
        <v>32</v>
      </c>
      <c r="E422" s="77" t="s">
        <v>29</v>
      </c>
      <c r="F422" s="77" t="s">
        <v>30</v>
      </c>
      <c r="G422" s="97">
        <v>2006</v>
      </c>
      <c r="H422" s="98" t="s">
        <v>81</v>
      </c>
    </row>
    <row r="423" spans="1:8" x14ac:dyDescent="0.25">
      <c r="A423" s="96">
        <v>1767</v>
      </c>
      <c r="B423" s="113" t="s">
        <v>465</v>
      </c>
      <c r="C423" s="113" t="s">
        <v>27</v>
      </c>
      <c r="D423" s="77" t="s">
        <v>32</v>
      </c>
      <c r="E423" s="77" t="s">
        <v>29</v>
      </c>
      <c r="F423" s="77" t="s">
        <v>30</v>
      </c>
      <c r="G423" s="97">
        <v>2009</v>
      </c>
      <c r="H423" s="98" t="s">
        <v>81</v>
      </c>
    </row>
    <row r="424" spans="1:8" x14ac:dyDescent="0.25">
      <c r="A424" s="96">
        <v>1775</v>
      </c>
      <c r="B424" s="113" t="s">
        <v>466</v>
      </c>
      <c r="C424" s="113" t="s">
        <v>27</v>
      </c>
      <c r="D424" s="77" t="s">
        <v>32</v>
      </c>
      <c r="E424" s="77" t="s">
        <v>29</v>
      </c>
      <c r="F424" s="77" t="s">
        <v>30</v>
      </c>
      <c r="G424" s="97">
        <v>2006</v>
      </c>
      <c r="H424" s="98" t="s">
        <v>81</v>
      </c>
    </row>
    <row r="425" spans="1:8" x14ac:dyDescent="0.25">
      <c r="A425" s="96">
        <v>1779</v>
      </c>
      <c r="B425" s="113" t="s">
        <v>467</v>
      </c>
      <c r="C425" s="113" t="s">
        <v>24</v>
      </c>
      <c r="D425" s="77" t="s">
        <v>17</v>
      </c>
      <c r="E425" s="77" t="s">
        <v>18</v>
      </c>
      <c r="F425" s="77" t="s">
        <v>19</v>
      </c>
      <c r="G425" s="97">
        <v>2008</v>
      </c>
      <c r="H425" s="98" t="s">
        <v>25</v>
      </c>
    </row>
    <row r="426" spans="1:8" x14ac:dyDescent="0.25">
      <c r="A426" s="96">
        <v>1780</v>
      </c>
      <c r="B426" s="113" t="s">
        <v>468</v>
      </c>
      <c r="C426" s="113" t="s">
        <v>16</v>
      </c>
      <c r="D426" s="77" t="s">
        <v>17</v>
      </c>
      <c r="E426" s="77" t="s">
        <v>18</v>
      </c>
      <c r="F426" s="77" t="s">
        <v>19</v>
      </c>
      <c r="G426" s="97">
        <v>2006</v>
      </c>
      <c r="H426" s="98" t="s">
        <v>25</v>
      </c>
    </row>
    <row r="427" spans="1:8" x14ac:dyDescent="0.25">
      <c r="A427" s="96">
        <v>1781</v>
      </c>
      <c r="B427" s="113" t="s">
        <v>469</v>
      </c>
      <c r="C427" s="113" t="s">
        <v>35</v>
      </c>
      <c r="D427" s="77" t="s">
        <v>36</v>
      </c>
      <c r="E427" s="77" t="s">
        <v>22</v>
      </c>
      <c r="F427" s="77" t="s">
        <v>19</v>
      </c>
      <c r="G427" s="97">
        <v>2005</v>
      </c>
      <c r="H427" s="98" t="s">
        <v>20</v>
      </c>
    </row>
    <row r="428" spans="1:8" x14ac:dyDescent="0.25">
      <c r="A428" s="96">
        <v>1802</v>
      </c>
      <c r="B428" s="113" t="s">
        <v>470</v>
      </c>
      <c r="C428" s="113" t="s">
        <v>27</v>
      </c>
      <c r="D428" s="77" t="s">
        <v>32</v>
      </c>
      <c r="E428" s="77" t="s">
        <v>29</v>
      </c>
      <c r="F428" s="77" t="s">
        <v>65</v>
      </c>
      <c r="G428" s="97">
        <v>2012</v>
      </c>
      <c r="H428" s="98" t="s">
        <v>81</v>
      </c>
    </row>
    <row r="429" spans="1:8" x14ac:dyDescent="0.25">
      <c r="A429" s="96">
        <v>1804</v>
      </c>
      <c r="B429" s="113" t="s">
        <v>471</v>
      </c>
      <c r="C429" s="113" t="s">
        <v>16</v>
      </c>
      <c r="D429" s="77" t="s">
        <v>17</v>
      </c>
      <c r="E429" s="77" t="s">
        <v>18</v>
      </c>
      <c r="F429" s="77" t="s">
        <v>19</v>
      </c>
      <c r="G429" s="97">
        <v>2007</v>
      </c>
      <c r="H429" s="98" t="s">
        <v>25</v>
      </c>
    </row>
    <row r="430" spans="1:8" x14ac:dyDescent="0.25">
      <c r="A430" s="96">
        <v>1819</v>
      </c>
      <c r="B430" s="113" t="s">
        <v>472</v>
      </c>
      <c r="C430" s="113" t="s">
        <v>27</v>
      </c>
      <c r="D430" s="77" t="s">
        <v>32</v>
      </c>
      <c r="E430" s="77" t="s">
        <v>17</v>
      </c>
      <c r="F430" s="77" t="s">
        <v>30</v>
      </c>
      <c r="G430" s="97">
        <v>2011</v>
      </c>
      <c r="H430" s="98" t="s">
        <v>81</v>
      </c>
    </row>
    <row r="431" spans="1:8" x14ac:dyDescent="0.25">
      <c r="A431" s="96">
        <v>1821</v>
      </c>
      <c r="B431" s="113" t="s">
        <v>473</v>
      </c>
      <c r="C431" s="113" t="s">
        <v>24</v>
      </c>
      <c r="D431" s="77" t="s">
        <v>17</v>
      </c>
      <c r="E431" s="77" t="s">
        <v>18</v>
      </c>
      <c r="F431" s="77" t="s">
        <v>19</v>
      </c>
      <c r="G431" s="97">
        <v>2006</v>
      </c>
      <c r="H431" s="98" t="s">
        <v>25</v>
      </c>
    </row>
    <row r="432" spans="1:8" x14ac:dyDescent="0.25">
      <c r="A432" s="96">
        <v>1826</v>
      </c>
      <c r="B432" s="113" t="s">
        <v>474</v>
      </c>
      <c r="C432" s="113" t="s">
        <v>16</v>
      </c>
      <c r="D432" s="77" t="s">
        <v>17</v>
      </c>
      <c r="E432" s="77" t="s">
        <v>18</v>
      </c>
      <c r="F432" s="77" t="s">
        <v>19</v>
      </c>
      <c r="G432" s="97">
        <v>2006</v>
      </c>
      <c r="H432" s="98" t="s">
        <v>25</v>
      </c>
    </row>
    <row r="433" spans="1:8" x14ac:dyDescent="0.25">
      <c r="A433" s="96">
        <v>1827</v>
      </c>
      <c r="B433" s="113" t="s">
        <v>475</v>
      </c>
      <c r="C433" s="113" t="s">
        <v>16</v>
      </c>
      <c r="D433" s="77" t="s">
        <v>17</v>
      </c>
      <c r="E433" s="77" t="s">
        <v>18</v>
      </c>
      <c r="F433" s="77" t="s">
        <v>19</v>
      </c>
      <c r="G433" s="97">
        <v>2006</v>
      </c>
      <c r="H433" s="98" t="s">
        <v>20</v>
      </c>
    </row>
    <row r="434" spans="1:8" x14ac:dyDescent="0.25">
      <c r="A434" s="96">
        <v>1838</v>
      </c>
      <c r="B434" s="113" t="s">
        <v>476</v>
      </c>
      <c r="C434" s="113" t="s">
        <v>27</v>
      </c>
      <c r="D434" s="77" t="s">
        <v>32</v>
      </c>
      <c r="E434" s="77" t="s">
        <v>29</v>
      </c>
      <c r="F434" s="77" t="s">
        <v>33</v>
      </c>
      <c r="G434" s="97">
        <v>2006</v>
      </c>
      <c r="H434" s="98" t="s">
        <v>20</v>
      </c>
    </row>
    <row r="435" spans="1:8" x14ac:dyDescent="0.25">
      <c r="A435" s="96">
        <v>1847</v>
      </c>
      <c r="B435" s="113" t="s">
        <v>477</v>
      </c>
      <c r="C435" s="113" t="s">
        <v>35</v>
      </c>
      <c r="D435" s="77" t="s">
        <v>36</v>
      </c>
      <c r="E435" s="77" t="s">
        <v>29</v>
      </c>
      <c r="F435" s="77" t="s">
        <v>56</v>
      </c>
      <c r="G435" s="97">
        <v>2005</v>
      </c>
      <c r="H435" s="98" t="s">
        <v>20</v>
      </c>
    </row>
    <row r="436" spans="1:8" x14ac:dyDescent="0.25">
      <c r="A436" s="96">
        <v>1856</v>
      </c>
      <c r="B436" s="113" t="s">
        <v>478</v>
      </c>
      <c r="C436" s="113" t="s">
        <v>27</v>
      </c>
      <c r="D436" s="77" t="s">
        <v>32</v>
      </c>
      <c r="E436" s="77" t="s">
        <v>29</v>
      </c>
      <c r="F436" s="77" t="s">
        <v>30</v>
      </c>
      <c r="G436" s="97">
        <v>2014</v>
      </c>
      <c r="H436" s="98" t="s">
        <v>81</v>
      </c>
    </row>
    <row r="437" spans="1:8" x14ac:dyDescent="0.25">
      <c r="A437" s="96">
        <v>1863</v>
      </c>
      <c r="B437" s="113" t="s">
        <v>479</v>
      </c>
      <c r="C437" s="113" t="s">
        <v>16</v>
      </c>
      <c r="D437" s="77" t="s">
        <v>17</v>
      </c>
      <c r="E437" s="77" t="s">
        <v>18</v>
      </c>
      <c r="F437" s="77" t="s">
        <v>19</v>
      </c>
      <c r="G437" s="97">
        <v>2007</v>
      </c>
      <c r="H437" s="98" t="s">
        <v>25</v>
      </c>
    </row>
    <row r="438" spans="1:8" x14ac:dyDescent="0.25">
      <c r="A438" s="96">
        <v>1875</v>
      </c>
      <c r="B438" s="113" t="s">
        <v>480</v>
      </c>
      <c r="C438" s="113" t="s">
        <v>16</v>
      </c>
      <c r="D438" s="77" t="s">
        <v>17</v>
      </c>
      <c r="E438" s="77" t="s">
        <v>18</v>
      </c>
      <c r="F438" s="77" t="s">
        <v>19</v>
      </c>
      <c r="G438" s="97">
        <v>2006</v>
      </c>
      <c r="H438" s="98" t="s">
        <v>20</v>
      </c>
    </row>
    <row r="439" spans="1:8" x14ac:dyDescent="0.25">
      <c r="A439" s="96">
        <v>1908</v>
      </c>
      <c r="B439" s="113" t="s">
        <v>481</v>
      </c>
      <c r="C439" s="113" t="s">
        <v>24</v>
      </c>
      <c r="D439" s="77" t="s">
        <v>17</v>
      </c>
      <c r="E439" s="77" t="s">
        <v>18</v>
      </c>
      <c r="F439" s="77" t="s">
        <v>19</v>
      </c>
      <c r="G439" s="97">
        <v>2006</v>
      </c>
      <c r="H439" s="98" t="s">
        <v>25</v>
      </c>
    </row>
    <row r="440" spans="1:8" x14ac:dyDescent="0.25">
      <c r="A440" s="96">
        <v>1910</v>
      </c>
      <c r="B440" s="113" t="s">
        <v>482</v>
      </c>
      <c r="C440" s="113" t="s">
        <v>27</v>
      </c>
      <c r="D440" s="77" t="s">
        <v>127</v>
      </c>
      <c r="E440" s="77" t="s">
        <v>29</v>
      </c>
      <c r="F440" s="77" t="s">
        <v>30</v>
      </c>
      <c r="G440" s="97">
        <v>2007</v>
      </c>
      <c r="H440" s="98" t="s">
        <v>81</v>
      </c>
    </row>
    <row r="441" spans="1:8" x14ac:dyDescent="0.25">
      <c r="A441" s="96">
        <v>1911</v>
      </c>
      <c r="B441" s="113" t="s">
        <v>483</v>
      </c>
      <c r="C441" s="113" t="s">
        <v>35</v>
      </c>
      <c r="D441" s="77" t="s">
        <v>36</v>
      </c>
      <c r="E441" s="77" t="s">
        <v>29</v>
      </c>
      <c r="F441" s="77" t="s">
        <v>19</v>
      </c>
      <c r="G441" s="97">
        <v>2005</v>
      </c>
      <c r="H441" s="98" t="s">
        <v>20</v>
      </c>
    </row>
    <row r="442" spans="1:8" x14ac:dyDescent="0.25">
      <c r="A442" s="96">
        <v>1922</v>
      </c>
      <c r="B442" s="113" t="s">
        <v>484</v>
      </c>
      <c r="C442" s="113" t="s">
        <v>27</v>
      </c>
      <c r="D442" s="77" t="s">
        <v>32</v>
      </c>
      <c r="E442" s="77" t="s">
        <v>29</v>
      </c>
      <c r="F442" s="77" t="s">
        <v>300</v>
      </c>
      <c r="G442" s="97">
        <v>2006</v>
      </c>
      <c r="H442" s="98" t="s">
        <v>20</v>
      </c>
    </row>
    <row r="443" spans="1:8" x14ac:dyDescent="0.25">
      <c r="A443" s="96">
        <v>1970</v>
      </c>
      <c r="B443" s="113" t="s">
        <v>485</v>
      </c>
      <c r="C443" s="113" t="s">
        <v>24</v>
      </c>
      <c r="D443" s="77" t="s">
        <v>17</v>
      </c>
      <c r="E443" s="77" t="s">
        <v>18</v>
      </c>
      <c r="F443" s="77" t="s">
        <v>19</v>
      </c>
      <c r="G443" s="97">
        <v>2006</v>
      </c>
      <c r="H443" s="98" t="s">
        <v>25</v>
      </c>
    </row>
    <row r="444" spans="1:8" x14ac:dyDescent="0.25">
      <c r="A444" s="96">
        <v>2005</v>
      </c>
      <c r="B444" s="113" t="s">
        <v>486</v>
      </c>
      <c r="C444" s="113" t="s">
        <v>16</v>
      </c>
      <c r="D444" s="77" t="s">
        <v>17</v>
      </c>
      <c r="E444" s="77" t="s">
        <v>18</v>
      </c>
      <c r="F444" s="77" t="s">
        <v>19</v>
      </c>
      <c r="G444" s="97">
        <v>2005</v>
      </c>
      <c r="H444" s="98" t="s">
        <v>25</v>
      </c>
    </row>
    <row r="445" spans="1:8" x14ac:dyDescent="0.25">
      <c r="A445" s="96">
        <v>2031</v>
      </c>
      <c r="B445" s="113" t="s">
        <v>487</v>
      </c>
      <c r="C445" s="113" t="s">
        <v>27</v>
      </c>
      <c r="D445" s="77" t="s">
        <v>68</v>
      </c>
      <c r="E445" s="77" t="s">
        <v>29</v>
      </c>
      <c r="F445" s="77" t="s">
        <v>30</v>
      </c>
      <c r="G445" s="97">
        <v>2006</v>
      </c>
      <c r="H445" s="98" t="s">
        <v>81</v>
      </c>
    </row>
    <row r="446" spans="1:8" x14ac:dyDescent="0.25">
      <c r="A446" s="96">
        <v>2033</v>
      </c>
      <c r="B446" s="113" t="s">
        <v>488</v>
      </c>
      <c r="C446" s="113" t="s">
        <v>35</v>
      </c>
      <c r="D446" s="77" t="s">
        <v>36</v>
      </c>
      <c r="E446" s="77" t="s">
        <v>29</v>
      </c>
      <c r="F446" s="77" t="s">
        <v>19</v>
      </c>
      <c r="G446" s="97">
        <v>2006</v>
      </c>
      <c r="H446" s="98" t="s">
        <v>20</v>
      </c>
    </row>
    <row r="447" spans="1:8" x14ac:dyDescent="0.25">
      <c r="A447" s="96">
        <v>2045</v>
      </c>
      <c r="B447" s="113" t="s">
        <v>489</v>
      </c>
      <c r="C447" s="113" t="s">
        <v>27</v>
      </c>
      <c r="D447" s="77" t="s">
        <v>32</v>
      </c>
      <c r="E447" s="77" t="s">
        <v>29</v>
      </c>
      <c r="F447" s="77" t="s">
        <v>30</v>
      </c>
      <c r="G447" s="97">
        <v>2009</v>
      </c>
      <c r="H447" s="98" t="s">
        <v>81</v>
      </c>
    </row>
    <row r="448" spans="1:8" x14ac:dyDescent="0.25">
      <c r="A448" s="96">
        <v>2046</v>
      </c>
      <c r="B448" s="113" t="s">
        <v>490</v>
      </c>
      <c r="C448" s="113" t="s">
        <v>35</v>
      </c>
      <c r="D448" s="77" t="s">
        <v>36</v>
      </c>
      <c r="E448" s="77" t="s">
        <v>29</v>
      </c>
      <c r="F448" s="77" t="s">
        <v>19</v>
      </c>
      <c r="G448" s="97">
        <v>2006</v>
      </c>
      <c r="H448" s="98" t="s">
        <v>20</v>
      </c>
    </row>
    <row r="449" spans="1:8" x14ac:dyDescent="0.25">
      <c r="A449" s="96">
        <v>2056</v>
      </c>
      <c r="B449" s="113" t="s">
        <v>491</v>
      </c>
      <c r="C449" s="113" t="s">
        <v>35</v>
      </c>
      <c r="D449" s="77" t="s">
        <v>151</v>
      </c>
      <c r="E449" s="77" t="s">
        <v>29</v>
      </c>
      <c r="F449" s="77" t="s">
        <v>19</v>
      </c>
      <c r="G449" s="97">
        <v>2006</v>
      </c>
      <c r="H449" s="98" t="s">
        <v>20</v>
      </c>
    </row>
    <row r="450" spans="1:8" x14ac:dyDescent="0.25">
      <c r="A450" s="96">
        <v>2060</v>
      </c>
      <c r="B450" s="113" t="s">
        <v>492</v>
      </c>
      <c r="C450" s="113" t="s">
        <v>27</v>
      </c>
      <c r="D450" s="77" t="s">
        <v>32</v>
      </c>
      <c r="E450" s="77" t="s">
        <v>17</v>
      </c>
      <c r="F450" s="77" t="s">
        <v>30</v>
      </c>
      <c r="G450" s="97">
        <v>2011</v>
      </c>
      <c r="H450" s="98" t="s">
        <v>81</v>
      </c>
    </row>
    <row r="451" spans="1:8" x14ac:dyDescent="0.25">
      <c r="A451" s="96">
        <v>2065</v>
      </c>
      <c r="B451" s="113" t="s">
        <v>493</v>
      </c>
      <c r="C451" s="113" t="s">
        <v>27</v>
      </c>
      <c r="D451" s="77" t="s">
        <v>105</v>
      </c>
      <c r="E451" s="77" t="s">
        <v>17</v>
      </c>
      <c r="F451" s="77" t="s">
        <v>30</v>
      </c>
      <c r="G451" s="97">
        <v>2012</v>
      </c>
      <c r="H451" s="98" t="s">
        <v>81</v>
      </c>
    </row>
    <row r="452" spans="1:8" x14ac:dyDescent="0.25">
      <c r="A452" s="96">
        <v>2066</v>
      </c>
      <c r="B452" s="113" t="s">
        <v>494</v>
      </c>
      <c r="C452" s="113" t="s">
        <v>27</v>
      </c>
      <c r="D452" s="77" t="s">
        <v>105</v>
      </c>
      <c r="E452" s="77" t="s">
        <v>29</v>
      </c>
      <c r="F452" s="77" t="s">
        <v>30</v>
      </c>
      <c r="G452" s="97">
        <v>2012</v>
      </c>
      <c r="H452" s="98" t="s">
        <v>81</v>
      </c>
    </row>
    <row r="453" spans="1:8" x14ac:dyDescent="0.25">
      <c r="A453" s="96">
        <v>2068</v>
      </c>
      <c r="B453" s="113" t="s">
        <v>495</v>
      </c>
      <c r="C453" s="113" t="s">
        <v>27</v>
      </c>
      <c r="D453" s="77" t="s">
        <v>32</v>
      </c>
      <c r="E453" s="77" t="s">
        <v>29</v>
      </c>
      <c r="F453" s="77" t="s">
        <v>30</v>
      </c>
      <c r="G453" s="97">
        <v>2006</v>
      </c>
      <c r="H453" s="98" t="s">
        <v>81</v>
      </c>
    </row>
    <row r="454" spans="1:8" x14ac:dyDescent="0.25">
      <c r="A454" s="96">
        <v>2071</v>
      </c>
      <c r="B454" s="113" t="s">
        <v>496</v>
      </c>
      <c r="C454" s="113" t="s">
        <v>27</v>
      </c>
      <c r="D454" s="77" t="s">
        <v>32</v>
      </c>
      <c r="E454" s="77" t="s">
        <v>29</v>
      </c>
      <c r="F454" s="77" t="s">
        <v>30</v>
      </c>
      <c r="G454" s="97">
        <v>2009</v>
      </c>
      <c r="H454" s="98" t="s">
        <v>81</v>
      </c>
    </row>
    <row r="455" spans="1:8" x14ac:dyDescent="0.25">
      <c r="A455" s="96">
        <v>2075</v>
      </c>
      <c r="B455" s="113" t="s">
        <v>497</v>
      </c>
      <c r="C455" s="113" t="s">
        <v>35</v>
      </c>
      <c r="D455" s="77" t="s">
        <v>151</v>
      </c>
      <c r="E455" s="77" t="s">
        <v>22</v>
      </c>
      <c r="F455" s="77" t="s">
        <v>19</v>
      </c>
      <c r="G455" s="97">
        <v>2006</v>
      </c>
      <c r="H455" s="98" t="s">
        <v>20</v>
      </c>
    </row>
    <row r="456" spans="1:8" x14ac:dyDescent="0.25">
      <c r="A456" s="96">
        <v>2084</v>
      </c>
      <c r="B456" s="113" t="s">
        <v>498</v>
      </c>
      <c r="C456" s="113" t="s">
        <v>24</v>
      </c>
      <c r="D456" s="77" t="s">
        <v>17</v>
      </c>
      <c r="E456" s="77" t="s">
        <v>18</v>
      </c>
      <c r="F456" s="77" t="s">
        <v>19</v>
      </c>
      <c r="G456" s="97">
        <v>2006</v>
      </c>
      <c r="H456" s="98" t="s">
        <v>25</v>
      </c>
    </row>
    <row r="457" spans="1:8" x14ac:dyDescent="0.25">
      <c r="A457" s="96">
        <v>2086</v>
      </c>
      <c r="B457" s="113" t="s">
        <v>499</v>
      </c>
      <c r="C457" s="113" t="s">
        <v>16</v>
      </c>
      <c r="D457" s="77" t="s">
        <v>17</v>
      </c>
      <c r="E457" s="77" t="s">
        <v>18</v>
      </c>
      <c r="F457" s="77" t="s">
        <v>19</v>
      </c>
      <c r="G457" s="97">
        <v>2007</v>
      </c>
      <c r="H457" s="98" t="s">
        <v>25</v>
      </c>
    </row>
    <row r="458" spans="1:8" x14ac:dyDescent="0.25">
      <c r="A458" s="96">
        <v>2087</v>
      </c>
      <c r="B458" s="113" t="s">
        <v>500</v>
      </c>
      <c r="C458" s="113" t="s">
        <v>27</v>
      </c>
      <c r="D458" s="77" t="s">
        <v>32</v>
      </c>
      <c r="E458" s="77" t="s">
        <v>29</v>
      </c>
      <c r="F458" s="77" t="s">
        <v>30</v>
      </c>
      <c r="G458" s="97">
        <v>2007</v>
      </c>
      <c r="H458" s="98" t="s">
        <v>81</v>
      </c>
    </row>
    <row r="459" spans="1:8" x14ac:dyDescent="0.25">
      <c r="A459" s="96">
        <v>2092</v>
      </c>
      <c r="B459" s="113" t="s">
        <v>501</v>
      </c>
      <c r="C459" s="113" t="s">
        <v>16</v>
      </c>
      <c r="D459" s="77" t="s">
        <v>17</v>
      </c>
      <c r="E459" s="77" t="s">
        <v>18</v>
      </c>
      <c r="F459" s="77" t="s">
        <v>19</v>
      </c>
      <c r="G459" s="97">
        <v>1997</v>
      </c>
      <c r="H459" s="98" t="s">
        <v>20</v>
      </c>
    </row>
    <row r="460" spans="1:8" x14ac:dyDescent="0.25">
      <c r="A460" s="96">
        <v>2095</v>
      </c>
      <c r="B460" s="113" t="s">
        <v>502</v>
      </c>
      <c r="C460" s="113" t="s">
        <v>24</v>
      </c>
      <c r="D460" s="77" t="s">
        <v>17</v>
      </c>
      <c r="E460" s="77" t="s">
        <v>18</v>
      </c>
      <c r="F460" s="77" t="s">
        <v>19</v>
      </c>
      <c r="G460" s="97">
        <v>2006</v>
      </c>
      <c r="H460" s="98" t="s">
        <v>25</v>
      </c>
    </row>
    <row r="461" spans="1:8" x14ac:dyDescent="0.25">
      <c r="A461" s="96">
        <v>2102</v>
      </c>
      <c r="B461" s="113" t="s">
        <v>503</v>
      </c>
      <c r="C461" s="113" t="s">
        <v>27</v>
      </c>
      <c r="D461" s="77" t="s">
        <v>32</v>
      </c>
      <c r="E461" s="77" t="s">
        <v>17</v>
      </c>
      <c r="F461" s="77" t="s">
        <v>30</v>
      </c>
      <c r="G461" s="97">
        <v>2011</v>
      </c>
      <c r="H461" s="98" t="s">
        <v>81</v>
      </c>
    </row>
    <row r="462" spans="1:8" x14ac:dyDescent="0.25">
      <c r="A462" s="96">
        <v>2106</v>
      </c>
      <c r="B462" s="113" t="s">
        <v>504</v>
      </c>
      <c r="C462" s="113" t="s">
        <v>27</v>
      </c>
      <c r="D462" s="77" t="s">
        <v>32</v>
      </c>
      <c r="E462" s="77" t="s">
        <v>29</v>
      </c>
      <c r="F462" s="77" t="s">
        <v>30</v>
      </c>
      <c r="G462" s="97">
        <v>2005</v>
      </c>
      <c r="H462" s="98" t="s">
        <v>81</v>
      </c>
    </row>
    <row r="463" spans="1:8" x14ac:dyDescent="0.25">
      <c r="A463" s="96">
        <v>2122</v>
      </c>
      <c r="B463" s="113" t="s">
        <v>505</v>
      </c>
      <c r="C463" s="113" t="s">
        <v>27</v>
      </c>
      <c r="D463" s="77" t="s">
        <v>32</v>
      </c>
      <c r="E463" s="77" t="s">
        <v>17</v>
      </c>
      <c r="F463" s="77" t="s">
        <v>30</v>
      </c>
      <c r="G463" s="97">
        <v>2006</v>
      </c>
      <c r="H463" s="98" t="s">
        <v>81</v>
      </c>
    </row>
    <row r="464" spans="1:8" x14ac:dyDescent="0.25">
      <c r="A464" s="96">
        <v>2129</v>
      </c>
      <c r="B464" s="113" t="s">
        <v>506</v>
      </c>
      <c r="C464" s="113" t="s">
        <v>35</v>
      </c>
      <c r="D464" s="77" t="s">
        <v>36</v>
      </c>
      <c r="E464" s="77" t="s">
        <v>29</v>
      </c>
      <c r="F464" s="77" t="s">
        <v>19</v>
      </c>
      <c r="G464" s="97">
        <v>2005</v>
      </c>
      <c r="H464" s="98" t="s">
        <v>20</v>
      </c>
    </row>
    <row r="465" spans="1:8" x14ac:dyDescent="0.25">
      <c r="A465" s="96">
        <v>2130</v>
      </c>
      <c r="B465" s="113" t="s">
        <v>507</v>
      </c>
      <c r="C465" s="113" t="s">
        <v>451</v>
      </c>
      <c r="D465" s="77" t="s">
        <v>28</v>
      </c>
      <c r="E465" s="77" t="s">
        <v>29</v>
      </c>
      <c r="F465" s="77" t="s">
        <v>30</v>
      </c>
      <c r="G465" s="97">
        <v>2007</v>
      </c>
      <c r="H465" s="98" t="s">
        <v>20</v>
      </c>
    </row>
    <row r="466" spans="1:8" x14ac:dyDescent="0.25">
      <c r="A466" s="96">
        <v>2137</v>
      </c>
      <c r="B466" s="113" t="s">
        <v>508</v>
      </c>
      <c r="C466" s="113" t="s">
        <v>24</v>
      </c>
      <c r="D466" s="77" t="s">
        <v>17</v>
      </c>
      <c r="E466" s="77" t="s">
        <v>18</v>
      </c>
      <c r="F466" s="77" t="s">
        <v>19</v>
      </c>
      <c r="G466" s="97">
        <v>2008</v>
      </c>
      <c r="H466" s="98" t="s">
        <v>25</v>
      </c>
    </row>
    <row r="467" spans="1:8" x14ac:dyDescent="0.25">
      <c r="A467" s="96">
        <v>2138</v>
      </c>
      <c r="B467" s="113" t="s">
        <v>509</v>
      </c>
      <c r="C467" s="113" t="s">
        <v>27</v>
      </c>
      <c r="D467" s="77" t="s">
        <v>32</v>
      </c>
      <c r="E467" s="77" t="s">
        <v>29</v>
      </c>
      <c r="F467" s="77" t="s">
        <v>30</v>
      </c>
      <c r="G467" s="97">
        <v>2010</v>
      </c>
      <c r="H467" s="98" t="s">
        <v>20</v>
      </c>
    </row>
    <row r="468" spans="1:8" x14ac:dyDescent="0.25">
      <c r="A468" s="96">
        <v>2142</v>
      </c>
      <c r="B468" s="113" t="s">
        <v>510</v>
      </c>
      <c r="C468" s="113" t="s">
        <v>27</v>
      </c>
      <c r="D468" s="77" t="s">
        <v>32</v>
      </c>
      <c r="E468" s="77" t="s">
        <v>29</v>
      </c>
      <c r="F468" s="77" t="s">
        <v>30</v>
      </c>
      <c r="G468" s="97">
        <v>2007</v>
      </c>
      <c r="H468" s="98" t="s">
        <v>81</v>
      </c>
    </row>
    <row r="469" spans="1:8" x14ac:dyDescent="0.25">
      <c r="A469" s="96">
        <v>2145</v>
      </c>
      <c r="B469" s="113" t="s">
        <v>511</v>
      </c>
      <c r="C469" s="113" t="s">
        <v>27</v>
      </c>
      <c r="D469" s="77" t="s">
        <v>127</v>
      </c>
      <c r="E469" s="77" t="s">
        <v>17</v>
      </c>
      <c r="F469" s="77" t="s">
        <v>63</v>
      </c>
      <c r="G469" s="97">
        <v>2008</v>
      </c>
      <c r="H469" s="98" t="s">
        <v>25</v>
      </c>
    </row>
    <row r="470" spans="1:8" x14ac:dyDescent="0.25">
      <c r="A470" s="96">
        <v>2150</v>
      </c>
      <c r="B470" s="113" t="s">
        <v>512</v>
      </c>
      <c r="C470" s="113" t="s">
        <v>35</v>
      </c>
      <c r="D470" s="77" t="s">
        <v>36</v>
      </c>
      <c r="E470" s="77" t="s">
        <v>22</v>
      </c>
      <c r="F470" s="77" t="s">
        <v>19</v>
      </c>
      <c r="G470" s="97">
        <v>2009</v>
      </c>
      <c r="H470" s="98" t="s">
        <v>25</v>
      </c>
    </row>
    <row r="471" spans="1:8" x14ac:dyDescent="0.25">
      <c r="A471" s="96">
        <v>2151</v>
      </c>
      <c r="B471" s="113" t="s">
        <v>513</v>
      </c>
      <c r="C471" s="113" t="s">
        <v>35</v>
      </c>
      <c r="D471" s="77" t="s">
        <v>36</v>
      </c>
      <c r="E471" s="77" t="s">
        <v>29</v>
      </c>
      <c r="F471" s="77" t="s">
        <v>56</v>
      </c>
      <c r="G471" s="97">
        <v>2005</v>
      </c>
      <c r="H471" s="98" t="s">
        <v>20</v>
      </c>
    </row>
    <row r="472" spans="1:8" x14ac:dyDescent="0.25">
      <c r="A472" s="96">
        <v>2153</v>
      </c>
      <c r="B472" s="113" t="s">
        <v>514</v>
      </c>
      <c r="C472" s="113" t="s">
        <v>24</v>
      </c>
      <c r="D472" s="77" t="s">
        <v>17</v>
      </c>
      <c r="E472" s="77" t="s">
        <v>18</v>
      </c>
      <c r="F472" s="77" t="s">
        <v>19</v>
      </c>
      <c r="G472" s="97">
        <v>2006</v>
      </c>
      <c r="H472" s="98" t="s">
        <v>25</v>
      </c>
    </row>
    <row r="473" spans="1:8" x14ac:dyDescent="0.25">
      <c r="A473" s="96">
        <v>2154</v>
      </c>
      <c r="B473" s="113" t="s">
        <v>515</v>
      </c>
      <c r="C473" s="113" t="s">
        <v>16</v>
      </c>
      <c r="D473" s="77" t="s">
        <v>17</v>
      </c>
      <c r="E473" s="77" t="s">
        <v>22</v>
      </c>
      <c r="F473" s="77" t="s">
        <v>19</v>
      </c>
      <c r="G473" s="97">
        <v>1998</v>
      </c>
      <c r="H473" s="98" t="s">
        <v>25</v>
      </c>
    </row>
    <row r="474" spans="1:8" x14ac:dyDescent="0.25">
      <c r="A474" s="96">
        <v>2155</v>
      </c>
      <c r="B474" s="113" t="s">
        <v>516</v>
      </c>
      <c r="C474" s="113" t="s">
        <v>27</v>
      </c>
      <c r="D474" s="77" t="s">
        <v>194</v>
      </c>
      <c r="E474" s="77" t="s">
        <v>29</v>
      </c>
      <c r="F474" s="77" t="s">
        <v>30</v>
      </c>
      <c r="G474" s="97">
        <v>2012</v>
      </c>
      <c r="H474" s="98" t="s">
        <v>81</v>
      </c>
    </row>
    <row r="475" spans="1:8" x14ac:dyDescent="0.25">
      <c r="A475" s="96">
        <v>2161</v>
      </c>
      <c r="B475" s="113" t="s">
        <v>517</v>
      </c>
      <c r="C475" s="113" t="s">
        <v>16</v>
      </c>
      <c r="D475" s="77" t="s">
        <v>17</v>
      </c>
      <c r="E475" s="77" t="s">
        <v>17</v>
      </c>
      <c r="F475" s="77" t="s">
        <v>19</v>
      </c>
      <c r="G475" s="97">
        <v>2010</v>
      </c>
      <c r="H475" s="98" t="s">
        <v>25</v>
      </c>
    </row>
    <row r="476" spans="1:8" x14ac:dyDescent="0.25">
      <c r="A476" s="96">
        <v>2163</v>
      </c>
      <c r="B476" s="113" t="s">
        <v>518</v>
      </c>
      <c r="C476" s="113" t="s">
        <v>16</v>
      </c>
      <c r="D476" s="77" t="s">
        <v>17</v>
      </c>
      <c r="E476" s="77" t="s">
        <v>18</v>
      </c>
      <c r="F476" s="77" t="s">
        <v>19</v>
      </c>
      <c r="G476" s="97">
        <v>2005</v>
      </c>
      <c r="H476" s="98" t="s">
        <v>25</v>
      </c>
    </row>
    <row r="477" spans="1:8" x14ac:dyDescent="0.25">
      <c r="A477" s="96">
        <v>2166</v>
      </c>
      <c r="B477" s="113" t="s">
        <v>519</v>
      </c>
      <c r="C477" s="113" t="s">
        <v>27</v>
      </c>
      <c r="D477" s="77" t="s">
        <v>28</v>
      </c>
      <c r="E477" s="77" t="s">
        <v>29</v>
      </c>
      <c r="F477" s="77" t="s">
        <v>30</v>
      </c>
      <c r="G477" s="97">
        <v>2006</v>
      </c>
      <c r="H477" s="98" t="s">
        <v>81</v>
      </c>
    </row>
    <row r="478" spans="1:8" x14ac:dyDescent="0.25">
      <c r="A478" s="96">
        <v>2170</v>
      </c>
      <c r="B478" s="113" t="s">
        <v>520</v>
      </c>
      <c r="C478" s="113" t="s">
        <v>16</v>
      </c>
      <c r="D478" s="77" t="s">
        <v>17</v>
      </c>
      <c r="E478" s="77" t="s">
        <v>18</v>
      </c>
      <c r="F478" s="77" t="s">
        <v>19</v>
      </c>
      <c r="G478" s="97">
        <v>2006</v>
      </c>
      <c r="H478" s="98" t="s">
        <v>52</v>
      </c>
    </row>
    <row r="479" spans="1:8" x14ac:dyDescent="0.25">
      <c r="A479" s="96">
        <v>2171</v>
      </c>
      <c r="B479" s="113" t="s">
        <v>521</v>
      </c>
      <c r="C479" s="113" t="s">
        <v>27</v>
      </c>
      <c r="D479" s="77" t="s">
        <v>32</v>
      </c>
      <c r="E479" s="77" t="s">
        <v>17</v>
      </c>
      <c r="F479" s="77" t="s">
        <v>30</v>
      </c>
      <c r="G479" s="97">
        <v>2009</v>
      </c>
      <c r="H479" s="98" t="s">
        <v>20</v>
      </c>
    </row>
    <row r="480" spans="1:8" x14ac:dyDescent="0.25">
      <c r="A480" s="96">
        <v>2179</v>
      </c>
      <c r="B480" s="113" t="s">
        <v>522</v>
      </c>
      <c r="C480" s="113" t="s">
        <v>27</v>
      </c>
      <c r="D480" s="77" t="s">
        <v>32</v>
      </c>
      <c r="E480" s="77" t="s">
        <v>29</v>
      </c>
      <c r="F480" s="77" t="s">
        <v>30</v>
      </c>
      <c r="G480" s="97">
        <v>2007</v>
      </c>
      <c r="H480" s="98" t="s">
        <v>81</v>
      </c>
    </row>
    <row r="481" spans="1:8" x14ac:dyDescent="0.25">
      <c r="A481" s="96">
        <v>2182</v>
      </c>
      <c r="B481" s="113" t="s">
        <v>523</v>
      </c>
      <c r="C481" s="113" t="s">
        <v>27</v>
      </c>
      <c r="D481" s="77" t="s">
        <v>194</v>
      </c>
      <c r="E481" s="77" t="s">
        <v>29</v>
      </c>
      <c r="F481" s="77" t="s">
        <v>33</v>
      </c>
      <c r="G481" s="97">
        <v>2007</v>
      </c>
      <c r="H481" s="98" t="s">
        <v>25</v>
      </c>
    </row>
    <row r="482" spans="1:8" x14ac:dyDescent="0.25">
      <c r="A482" s="96">
        <v>2184</v>
      </c>
      <c r="B482" s="113" t="s">
        <v>524</v>
      </c>
      <c r="C482" s="113" t="s">
        <v>16</v>
      </c>
      <c r="D482" s="77" t="s">
        <v>17</v>
      </c>
      <c r="E482" s="77" t="s">
        <v>18</v>
      </c>
      <c r="F482" s="77" t="s">
        <v>19</v>
      </c>
      <c r="G482" s="97">
        <v>2006</v>
      </c>
      <c r="H482" s="98" t="s">
        <v>25</v>
      </c>
    </row>
    <row r="483" spans="1:8" x14ac:dyDescent="0.25">
      <c r="A483" s="96">
        <v>2187</v>
      </c>
      <c r="B483" s="113" t="s">
        <v>525</v>
      </c>
      <c r="C483" s="113" t="s">
        <v>27</v>
      </c>
      <c r="D483" s="77" t="s">
        <v>32</v>
      </c>
      <c r="E483" s="77" t="s">
        <v>29</v>
      </c>
      <c r="F483" s="77" t="s">
        <v>30</v>
      </c>
      <c r="G483" s="97">
        <v>2014</v>
      </c>
      <c r="H483" s="98" t="s">
        <v>20</v>
      </c>
    </row>
    <row r="484" spans="1:8" x14ac:dyDescent="0.25">
      <c r="A484" s="96">
        <v>2189</v>
      </c>
      <c r="B484" s="113" t="s">
        <v>526</v>
      </c>
      <c r="C484" s="113" t="s">
        <v>24</v>
      </c>
      <c r="D484" s="77" t="s">
        <v>17</v>
      </c>
      <c r="E484" s="77" t="s">
        <v>18</v>
      </c>
      <c r="F484" s="77" t="s">
        <v>19</v>
      </c>
      <c r="G484" s="97">
        <v>2006</v>
      </c>
      <c r="H484" s="98" t="s">
        <v>25</v>
      </c>
    </row>
    <row r="485" spans="1:8" x14ac:dyDescent="0.25">
      <c r="A485" s="96">
        <v>2192</v>
      </c>
      <c r="B485" s="113" t="s">
        <v>527</v>
      </c>
      <c r="C485" s="113" t="s">
        <v>27</v>
      </c>
      <c r="D485" s="77" t="s">
        <v>127</v>
      </c>
      <c r="E485" s="77" t="s">
        <v>29</v>
      </c>
      <c r="F485" s="77" t="s">
        <v>300</v>
      </c>
      <c r="G485" s="97">
        <v>2015</v>
      </c>
      <c r="H485" s="98" t="s">
        <v>20</v>
      </c>
    </row>
    <row r="486" spans="1:8" x14ac:dyDescent="0.25">
      <c r="A486" s="96">
        <v>2202</v>
      </c>
      <c r="B486" s="113" t="s">
        <v>528</v>
      </c>
      <c r="C486" s="113" t="s">
        <v>35</v>
      </c>
      <c r="D486" s="77" t="s">
        <v>36</v>
      </c>
      <c r="E486" s="77" t="s">
        <v>18</v>
      </c>
      <c r="F486" s="77" t="s">
        <v>19</v>
      </c>
      <c r="G486" s="97">
        <v>2006</v>
      </c>
      <c r="H486" s="98" t="s">
        <v>25</v>
      </c>
    </row>
    <row r="487" spans="1:8" x14ac:dyDescent="0.25">
      <c r="A487" s="96">
        <v>2204</v>
      </c>
      <c r="B487" s="113" t="s">
        <v>529</v>
      </c>
      <c r="C487" s="113" t="s">
        <v>27</v>
      </c>
      <c r="D487" s="77" t="s">
        <v>105</v>
      </c>
      <c r="E487" s="77" t="s">
        <v>29</v>
      </c>
      <c r="F487" s="77" t="s">
        <v>30</v>
      </c>
      <c r="G487" s="97">
        <v>2006</v>
      </c>
      <c r="H487" s="98" t="s">
        <v>81</v>
      </c>
    </row>
    <row r="488" spans="1:8" x14ac:dyDescent="0.25">
      <c r="A488" s="96">
        <v>2206</v>
      </c>
      <c r="B488" s="113" t="s">
        <v>530</v>
      </c>
      <c r="C488" s="113" t="s">
        <v>16</v>
      </c>
      <c r="D488" s="77" t="s">
        <v>17</v>
      </c>
      <c r="E488" s="77" t="s">
        <v>18</v>
      </c>
      <c r="F488" s="77" t="s">
        <v>19</v>
      </c>
      <c r="G488" s="97">
        <v>2006</v>
      </c>
      <c r="H488" s="98" t="s">
        <v>20</v>
      </c>
    </row>
    <row r="489" spans="1:8" x14ac:dyDescent="0.25">
      <c r="A489" s="96">
        <v>2213</v>
      </c>
      <c r="B489" s="113" t="s">
        <v>531</v>
      </c>
      <c r="C489" s="113" t="s">
        <v>27</v>
      </c>
      <c r="D489" s="77" t="s">
        <v>127</v>
      </c>
      <c r="E489" s="77" t="s">
        <v>29</v>
      </c>
      <c r="F489" s="77" t="s">
        <v>30</v>
      </c>
      <c r="G489" s="97">
        <v>2018</v>
      </c>
      <c r="H489" s="98" t="s">
        <v>81</v>
      </c>
    </row>
    <row r="490" spans="1:8" x14ac:dyDescent="0.25">
      <c r="A490" s="96">
        <v>2214</v>
      </c>
      <c r="B490" s="113" t="s">
        <v>532</v>
      </c>
      <c r="C490" s="113" t="s">
        <v>16</v>
      </c>
      <c r="D490" s="77" t="s">
        <v>17</v>
      </c>
      <c r="E490" s="77" t="s">
        <v>18</v>
      </c>
      <c r="F490" s="77" t="s">
        <v>19</v>
      </c>
      <c r="G490" s="97">
        <v>2008</v>
      </c>
      <c r="H490" s="98" t="s">
        <v>25</v>
      </c>
    </row>
    <row r="491" spans="1:8" x14ac:dyDescent="0.25">
      <c r="A491" s="96">
        <v>2219</v>
      </c>
      <c r="B491" s="113" t="s">
        <v>533</v>
      </c>
      <c r="C491" s="113" t="s">
        <v>27</v>
      </c>
      <c r="D491" s="77" t="s">
        <v>32</v>
      </c>
      <c r="E491" s="77" t="s">
        <v>17</v>
      </c>
      <c r="F491" s="77" t="s">
        <v>30</v>
      </c>
      <c r="G491" s="97">
        <v>2011</v>
      </c>
      <c r="H491" s="98" t="s">
        <v>81</v>
      </c>
    </row>
    <row r="492" spans="1:8" x14ac:dyDescent="0.25">
      <c r="A492" s="96">
        <v>2224</v>
      </c>
      <c r="B492" s="113" t="s">
        <v>534</v>
      </c>
      <c r="C492" s="113" t="s">
        <v>27</v>
      </c>
      <c r="D492" s="77" t="s">
        <v>32</v>
      </c>
      <c r="E492" s="77" t="s">
        <v>22</v>
      </c>
      <c r="F492" s="77" t="s">
        <v>30</v>
      </c>
      <c r="G492" s="97">
        <v>2007</v>
      </c>
      <c r="H492" s="98" t="s">
        <v>81</v>
      </c>
    </row>
    <row r="493" spans="1:8" x14ac:dyDescent="0.25">
      <c r="A493" s="96">
        <v>2233</v>
      </c>
      <c r="B493" s="113" t="s">
        <v>535</v>
      </c>
      <c r="C493" s="113" t="s">
        <v>24</v>
      </c>
      <c r="D493" s="77" t="s">
        <v>17</v>
      </c>
      <c r="E493" s="77" t="s">
        <v>18</v>
      </c>
      <c r="F493" s="77" t="s">
        <v>19</v>
      </c>
      <c r="G493" s="97">
        <v>2008</v>
      </c>
      <c r="H493" s="98" t="s">
        <v>20</v>
      </c>
    </row>
    <row r="494" spans="1:8" x14ac:dyDescent="0.25">
      <c r="A494" s="96">
        <v>2239</v>
      </c>
      <c r="B494" s="113" t="s">
        <v>536</v>
      </c>
      <c r="C494" s="113" t="s">
        <v>27</v>
      </c>
      <c r="D494" s="77" t="s">
        <v>32</v>
      </c>
      <c r="E494" s="77" t="s">
        <v>29</v>
      </c>
      <c r="F494" s="77" t="s">
        <v>65</v>
      </c>
      <c r="G494" s="97">
        <v>2006</v>
      </c>
      <c r="H494" s="98" t="s">
        <v>25</v>
      </c>
    </row>
    <row r="495" spans="1:8" x14ac:dyDescent="0.25">
      <c r="A495" s="96">
        <v>2241</v>
      </c>
      <c r="B495" s="113" t="s">
        <v>537</v>
      </c>
      <c r="C495" s="113" t="s">
        <v>27</v>
      </c>
      <c r="D495" s="77" t="s">
        <v>32</v>
      </c>
      <c r="E495" s="77" t="s">
        <v>17</v>
      </c>
      <c r="F495" s="77" t="s">
        <v>30</v>
      </c>
      <c r="G495" s="97">
        <v>2012</v>
      </c>
      <c r="H495" s="98" t="s">
        <v>81</v>
      </c>
    </row>
    <row r="496" spans="1:8" x14ac:dyDescent="0.25">
      <c r="A496" s="96">
        <v>2242</v>
      </c>
      <c r="B496" s="113" t="s">
        <v>538</v>
      </c>
      <c r="C496" s="113" t="s">
        <v>35</v>
      </c>
      <c r="D496" s="77" t="s">
        <v>36</v>
      </c>
      <c r="E496" s="77" t="s">
        <v>29</v>
      </c>
      <c r="F496" s="77" t="s">
        <v>56</v>
      </c>
      <c r="G496" s="97">
        <v>2007</v>
      </c>
      <c r="H496" s="98" t="s">
        <v>20</v>
      </c>
    </row>
    <row r="497" spans="1:8" x14ac:dyDescent="0.25">
      <c r="A497" s="96">
        <v>2257</v>
      </c>
      <c r="B497" s="113" t="s">
        <v>539</v>
      </c>
      <c r="C497" s="113" t="s">
        <v>35</v>
      </c>
      <c r="D497" s="77" t="s">
        <v>36</v>
      </c>
      <c r="E497" s="77" t="s">
        <v>29</v>
      </c>
      <c r="F497" s="77" t="s">
        <v>19</v>
      </c>
      <c r="G497" s="97">
        <v>1998</v>
      </c>
      <c r="H497" s="98" t="s">
        <v>95</v>
      </c>
    </row>
    <row r="498" spans="1:8" x14ac:dyDescent="0.25">
      <c r="A498" s="96">
        <v>2268</v>
      </c>
      <c r="B498" s="113" t="s">
        <v>540</v>
      </c>
      <c r="C498" s="113" t="s">
        <v>16</v>
      </c>
      <c r="D498" s="77" t="s">
        <v>17</v>
      </c>
      <c r="E498" s="77" t="s">
        <v>18</v>
      </c>
      <c r="F498" s="77" t="s">
        <v>19</v>
      </c>
      <c r="G498" s="97">
        <v>1998</v>
      </c>
      <c r="H498" s="98" t="s">
        <v>25</v>
      </c>
    </row>
    <row r="499" spans="1:8" x14ac:dyDescent="0.25">
      <c r="A499" s="96">
        <v>2269</v>
      </c>
      <c r="B499" s="113" t="s">
        <v>541</v>
      </c>
      <c r="C499" s="113" t="s">
        <v>27</v>
      </c>
      <c r="D499" s="77" t="s">
        <v>32</v>
      </c>
      <c r="E499" s="77" t="s">
        <v>29</v>
      </c>
      <c r="F499" s="77" t="s">
        <v>30</v>
      </c>
      <c r="G499" s="97">
        <v>2011</v>
      </c>
      <c r="H499" s="98" t="s">
        <v>20</v>
      </c>
    </row>
    <row r="500" spans="1:8" x14ac:dyDescent="0.25">
      <c r="A500" s="96">
        <v>2271</v>
      </c>
      <c r="B500" s="113" t="s">
        <v>542</v>
      </c>
      <c r="C500" s="113" t="s">
        <v>16</v>
      </c>
      <c r="D500" s="77" t="s">
        <v>17</v>
      </c>
      <c r="E500" s="77" t="s">
        <v>18</v>
      </c>
      <c r="F500" s="77" t="s">
        <v>19</v>
      </c>
      <c r="G500" s="97">
        <v>2005</v>
      </c>
      <c r="H500" s="98" t="s">
        <v>25</v>
      </c>
    </row>
    <row r="501" spans="1:8" x14ac:dyDescent="0.25">
      <c r="A501" s="96">
        <v>2274</v>
      </c>
      <c r="B501" s="113" t="s">
        <v>543</v>
      </c>
      <c r="C501" s="113" t="s">
        <v>27</v>
      </c>
      <c r="D501" s="77" t="s">
        <v>127</v>
      </c>
      <c r="E501" s="77" t="s">
        <v>29</v>
      </c>
      <c r="F501" s="77" t="s">
        <v>65</v>
      </c>
      <c r="G501" s="97">
        <v>2006</v>
      </c>
      <c r="H501" s="98" t="s">
        <v>81</v>
      </c>
    </row>
    <row r="502" spans="1:8" x14ac:dyDescent="0.25">
      <c r="A502" s="96">
        <v>2289</v>
      </c>
      <c r="B502" s="113" t="s">
        <v>544</v>
      </c>
      <c r="C502" s="113" t="s">
        <v>27</v>
      </c>
      <c r="D502" s="77" t="s">
        <v>32</v>
      </c>
      <c r="E502" s="77" t="s">
        <v>29</v>
      </c>
      <c r="F502" s="77" t="s">
        <v>30</v>
      </c>
      <c r="G502" s="97">
        <v>2006</v>
      </c>
      <c r="H502" s="98" t="s">
        <v>81</v>
      </c>
    </row>
    <row r="503" spans="1:8" x14ac:dyDescent="0.25">
      <c r="A503" s="96">
        <v>2298</v>
      </c>
      <c r="B503" s="113" t="s">
        <v>545</v>
      </c>
      <c r="C503" s="113" t="s">
        <v>16</v>
      </c>
      <c r="D503" s="77" t="s">
        <v>17</v>
      </c>
      <c r="E503" s="77" t="s">
        <v>18</v>
      </c>
      <c r="F503" s="77" t="s">
        <v>19</v>
      </c>
      <c r="G503" s="97">
        <v>2006</v>
      </c>
      <c r="H503" s="98" t="s">
        <v>25</v>
      </c>
    </row>
    <row r="504" spans="1:8" x14ac:dyDescent="0.25">
      <c r="A504" s="96">
        <v>2299</v>
      </c>
      <c r="B504" s="113" t="s">
        <v>546</v>
      </c>
      <c r="C504" s="113" t="s">
        <v>24</v>
      </c>
      <c r="D504" s="77" t="s">
        <v>17</v>
      </c>
      <c r="E504" s="77" t="s">
        <v>18</v>
      </c>
      <c r="F504" s="77" t="s">
        <v>19</v>
      </c>
      <c r="G504" s="97">
        <v>2008</v>
      </c>
      <c r="H504" s="98" t="s">
        <v>25</v>
      </c>
    </row>
    <row r="505" spans="1:8" x14ac:dyDescent="0.25">
      <c r="A505" s="96">
        <v>2300</v>
      </c>
      <c r="B505" s="113" t="s">
        <v>547</v>
      </c>
      <c r="C505" s="113" t="s">
        <v>27</v>
      </c>
      <c r="D505" s="77" t="s">
        <v>32</v>
      </c>
      <c r="E505" s="77" t="s">
        <v>29</v>
      </c>
      <c r="F505" s="77" t="s">
        <v>33</v>
      </c>
      <c r="G505" s="97">
        <v>2006</v>
      </c>
      <c r="H505" s="98" t="s">
        <v>81</v>
      </c>
    </row>
    <row r="506" spans="1:8" x14ac:dyDescent="0.25">
      <c r="A506" s="96">
        <v>2303</v>
      </c>
      <c r="B506" s="113" t="s">
        <v>548</v>
      </c>
      <c r="C506" s="113" t="s">
        <v>16</v>
      </c>
      <c r="D506" s="77" t="s">
        <v>17</v>
      </c>
      <c r="E506" s="77" t="s">
        <v>18</v>
      </c>
      <c r="F506" s="77" t="s">
        <v>19</v>
      </c>
      <c r="G506" s="97">
        <v>2005</v>
      </c>
      <c r="H506" s="98" t="s">
        <v>25</v>
      </c>
    </row>
    <row r="507" spans="1:8" x14ac:dyDescent="0.25">
      <c r="A507" s="96">
        <v>2306</v>
      </c>
      <c r="B507" s="113" t="s">
        <v>549</v>
      </c>
      <c r="C507" s="113" t="s">
        <v>27</v>
      </c>
      <c r="D507" s="77" t="s">
        <v>32</v>
      </c>
      <c r="E507" s="77" t="s">
        <v>29</v>
      </c>
      <c r="F507" s="77" t="s">
        <v>33</v>
      </c>
      <c r="G507" s="97">
        <v>2009</v>
      </c>
      <c r="H507" s="98" t="s">
        <v>20</v>
      </c>
    </row>
    <row r="508" spans="1:8" x14ac:dyDescent="0.25">
      <c r="A508" s="96">
        <v>2310</v>
      </c>
      <c r="B508" s="113" t="s">
        <v>550</v>
      </c>
      <c r="C508" s="113" t="s">
        <v>16</v>
      </c>
      <c r="D508" s="77" t="s">
        <v>17</v>
      </c>
      <c r="E508" s="77" t="s">
        <v>18</v>
      </c>
      <c r="F508" s="77" t="s">
        <v>19</v>
      </c>
      <c r="G508" s="97">
        <v>2008</v>
      </c>
      <c r="H508" s="98" t="s">
        <v>25</v>
      </c>
    </row>
    <row r="509" spans="1:8" x14ac:dyDescent="0.25">
      <c r="A509" s="96">
        <v>2323</v>
      </c>
      <c r="B509" s="113" t="s">
        <v>551</v>
      </c>
      <c r="C509" s="113" t="s">
        <v>35</v>
      </c>
      <c r="D509" s="77" t="s">
        <v>36</v>
      </c>
      <c r="E509" s="77" t="s">
        <v>22</v>
      </c>
      <c r="F509" s="77" t="s">
        <v>19</v>
      </c>
      <c r="G509" s="97">
        <v>2005</v>
      </c>
      <c r="H509" s="98" t="s">
        <v>20</v>
      </c>
    </row>
    <row r="510" spans="1:8" x14ac:dyDescent="0.25">
      <c r="A510" s="96">
        <v>2324</v>
      </c>
      <c r="B510" s="113" t="s">
        <v>552</v>
      </c>
      <c r="C510" s="113" t="s">
        <v>27</v>
      </c>
      <c r="D510" s="77" t="s">
        <v>32</v>
      </c>
      <c r="E510" s="77" t="s">
        <v>29</v>
      </c>
      <c r="F510" s="77" t="s">
        <v>30</v>
      </c>
      <c r="G510" s="97">
        <v>2009</v>
      </c>
      <c r="H510" s="98" t="s">
        <v>81</v>
      </c>
    </row>
    <row r="511" spans="1:8" x14ac:dyDescent="0.25">
      <c r="A511" s="96">
        <v>2329</v>
      </c>
      <c r="B511" s="113" t="s">
        <v>553</v>
      </c>
      <c r="C511" s="113" t="s">
        <v>27</v>
      </c>
      <c r="D511" s="77" t="s">
        <v>32</v>
      </c>
      <c r="E511" s="77" t="s">
        <v>17</v>
      </c>
      <c r="F511" s="77" t="s">
        <v>30</v>
      </c>
      <c r="G511" s="97">
        <v>2010</v>
      </c>
      <c r="H511" s="98" t="s">
        <v>81</v>
      </c>
    </row>
    <row r="512" spans="1:8" x14ac:dyDescent="0.25">
      <c r="A512" s="96">
        <v>2335</v>
      </c>
      <c r="B512" s="113" t="s">
        <v>554</v>
      </c>
      <c r="C512" s="113" t="s">
        <v>35</v>
      </c>
      <c r="D512" s="77" t="s">
        <v>36</v>
      </c>
      <c r="E512" s="77" t="s">
        <v>22</v>
      </c>
      <c r="F512" s="77" t="s">
        <v>17</v>
      </c>
      <c r="G512" s="97">
        <v>2011</v>
      </c>
      <c r="H512" s="98" t="s">
        <v>20</v>
      </c>
    </row>
    <row r="513" spans="1:8" x14ac:dyDescent="0.25">
      <c r="A513" s="96">
        <v>2336</v>
      </c>
      <c r="B513" s="113" t="s">
        <v>555</v>
      </c>
      <c r="C513" s="113" t="s">
        <v>27</v>
      </c>
      <c r="D513" s="77" t="s">
        <v>32</v>
      </c>
      <c r="E513" s="77" t="s">
        <v>17</v>
      </c>
      <c r="F513" s="77" t="s">
        <v>30</v>
      </c>
      <c r="G513" s="97">
        <v>2011</v>
      </c>
      <c r="H513" s="98" t="s">
        <v>81</v>
      </c>
    </row>
    <row r="514" spans="1:8" x14ac:dyDescent="0.25">
      <c r="A514" s="96">
        <v>2338</v>
      </c>
      <c r="B514" s="113" t="s">
        <v>556</v>
      </c>
      <c r="C514" s="113" t="s">
        <v>27</v>
      </c>
      <c r="D514" s="77" t="s">
        <v>68</v>
      </c>
      <c r="E514" s="77" t="s">
        <v>29</v>
      </c>
      <c r="F514" s="77" t="s">
        <v>30</v>
      </c>
      <c r="G514" s="97">
        <v>2006</v>
      </c>
      <c r="H514" s="98" t="s">
        <v>81</v>
      </c>
    </row>
    <row r="515" spans="1:8" x14ac:dyDescent="0.25">
      <c r="A515" s="96">
        <v>2340</v>
      </c>
      <c r="B515" s="113" t="s">
        <v>557</v>
      </c>
      <c r="C515" s="113" t="s">
        <v>16</v>
      </c>
      <c r="D515" s="77" t="s">
        <v>17</v>
      </c>
      <c r="E515" s="77" t="s">
        <v>18</v>
      </c>
      <c r="F515" s="77" t="s">
        <v>19</v>
      </c>
      <c r="G515" s="97">
        <v>2006</v>
      </c>
      <c r="H515" s="98" t="s">
        <v>25</v>
      </c>
    </row>
    <row r="516" spans="1:8" x14ac:dyDescent="0.25">
      <c r="A516" s="96">
        <v>2353</v>
      </c>
      <c r="B516" s="113" t="s">
        <v>558</v>
      </c>
      <c r="C516" s="113" t="s">
        <v>27</v>
      </c>
      <c r="D516" s="77" t="s">
        <v>32</v>
      </c>
      <c r="E516" s="77" t="s">
        <v>17</v>
      </c>
      <c r="F516" s="77" t="s">
        <v>30</v>
      </c>
      <c r="G516" s="97">
        <v>2010</v>
      </c>
      <c r="H516" s="98" t="s">
        <v>81</v>
      </c>
    </row>
    <row r="517" spans="1:8" x14ac:dyDescent="0.25">
      <c r="A517" s="96">
        <v>2355</v>
      </c>
      <c r="B517" s="113" t="s">
        <v>559</v>
      </c>
      <c r="C517" s="113" t="s">
        <v>27</v>
      </c>
      <c r="D517" s="77" t="s">
        <v>32</v>
      </c>
      <c r="E517" s="77" t="s">
        <v>29</v>
      </c>
      <c r="F517" s="77" t="s">
        <v>30</v>
      </c>
      <c r="G517" s="97">
        <v>2013</v>
      </c>
      <c r="H517" s="98" t="s">
        <v>81</v>
      </c>
    </row>
    <row r="518" spans="1:8" x14ac:dyDescent="0.25">
      <c r="A518" s="96">
        <v>2356</v>
      </c>
      <c r="B518" s="113" t="s">
        <v>560</v>
      </c>
      <c r="C518" s="113" t="s">
        <v>16</v>
      </c>
      <c r="D518" s="77" t="s">
        <v>17</v>
      </c>
      <c r="E518" s="77" t="s">
        <v>18</v>
      </c>
      <c r="F518" s="77" t="s">
        <v>19</v>
      </c>
      <c r="G518" s="97">
        <v>2007</v>
      </c>
      <c r="H518" s="98" t="s">
        <v>25</v>
      </c>
    </row>
    <row r="519" spans="1:8" x14ac:dyDescent="0.25">
      <c r="A519" s="96">
        <v>2362</v>
      </c>
      <c r="B519" s="113" t="s">
        <v>561</v>
      </c>
      <c r="C519" s="113" t="s">
        <v>35</v>
      </c>
      <c r="D519" s="77" t="s">
        <v>36</v>
      </c>
      <c r="E519" s="77" t="s">
        <v>29</v>
      </c>
      <c r="F519" s="77" t="s">
        <v>56</v>
      </c>
      <c r="G519" s="97">
        <v>2006</v>
      </c>
      <c r="H519" s="98" t="s">
        <v>81</v>
      </c>
    </row>
    <row r="520" spans="1:8" x14ac:dyDescent="0.25">
      <c r="A520" s="96">
        <v>2363</v>
      </c>
      <c r="B520" s="113" t="s">
        <v>562</v>
      </c>
      <c r="C520" s="113" t="s">
        <v>27</v>
      </c>
      <c r="D520" s="77" t="s">
        <v>32</v>
      </c>
      <c r="E520" s="77" t="s">
        <v>29</v>
      </c>
      <c r="F520" s="77" t="s">
        <v>30</v>
      </c>
      <c r="G520" s="97">
        <v>2009</v>
      </c>
      <c r="H520" s="98" t="s">
        <v>81</v>
      </c>
    </row>
    <row r="521" spans="1:8" x14ac:dyDescent="0.25">
      <c r="A521" s="96">
        <v>2373</v>
      </c>
      <c r="B521" s="113" t="s">
        <v>563</v>
      </c>
      <c r="C521" s="113" t="s">
        <v>27</v>
      </c>
      <c r="D521" s="77" t="s">
        <v>105</v>
      </c>
      <c r="E521" s="77" t="s">
        <v>17</v>
      </c>
      <c r="F521" s="77" t="s">
        <v>30</v>
      </c>
      <c r="G521" s="97">
        <v>2012</v>
      </c>
      <c r="H521" s="98" t="s">
        <v>20</v>
      </c>
    </row>
    <row r="522" spans="1:8" x14ac:dyDescent="0.25">
      <c r="A522" s="96">
        <v>2374</v>
      </c>
      <c r="B522" s="113" t="s">
        <v>564</v>
      </c>
      <c r="C522" s="113" t="s">
        <v>35</v>
      </c>
      <c r="D522" s="77" t="s">
        <v>151</v>
      </c>
      <c r="E522" s="77" t="s">
        <v>18</v>
      </c>
      <c r="F522" s="77" t="s">
        <v>19</v>
      </c>
      <c r="G522" s="97">
        <v>2005</v>
      </c>
      <c r="H522" s="98" t="s">
        <v>25</v>
      </c>
    </row>
    <row r="523" spans="1:8" x14ac:dyDescent="0.25">
      <c r="A523" s="96">
        <v>2375</v>
      </c>
      <c r="B523" s="113" t="s">
        <v>565</v>
      </c>
      <c r="C523" s="113" t="s">
        <v>35</v>
      </c>
      <c r="D523" s="77" t="s">
        <v>151</v>
      </c>
      <c r="E523" s="77" t="s">
        <v>22</v>
      </c>
      <c r="F523" s="77" t="s">
        <v>19</v>
      </c>
      <c r="G523" s="97">
        <v>2007</v>
      </c>
      <c r="H523" s="98" t="s">
        <v>20</v>
      </c>
    </row>
    <row r="524" spans="1:8" x14ac:dyDescent="0.25">
      <c r="A524" s="96">
        <v>2376</v>
      </c>
      <c r="B524" s="113" t="s">
        <v>566</v>
      </c>
      <c r="C524" s="113" t="s">
        <v>27</v>
      </c>
      <c r="D524" s="77" t="s">
        <v>32</v>
      </c>
      <c r="E524" s="77" t="s">
        <v>29</v>
      </c>
      <c r="F524" s="77" t="s">
        <v>30</v>
      </c>
      <c r="G524" s="97">
        <v>2006</v>
      </c>
      <c r="H524" s="98" t="s">
        <v>81</v>
      </c>
    </row>
    <row r="525" spans="1:8" x14ac:dyDescent="0.25">
      <c r="A525" s="96">
        <v>2380</v>
      </c>
      <c r="B525" s="113" t="s">
        <v>567</v>
      </c>
      <c r="C525" s="113" t="s">
        <v>24</v>
      </c>
      <c r="D525" s="77" t="s">
        <v>17</v>
      </c>
      <c r="E525" s="77" t="s">
        <v>18</v>
      </c>
      <c r="F525" s="77" t="s">
        <v>19</v>
      </c>
      <c r="G525" s="97">
        <v>2006</v>
      </c>
      <c r="H525" s="98" t="s">
        <v>25</v>
      </c>
    </row>
    <row r="526" spans="1:8" x14ac:dyDescent="0.25">
      <c r="A526" s="96">
        <v>2381</v>
      </c>
      <c r="B526" s="113" t="s">
        <v>568</v>
      </c>
      <c r="C526" s="113" t="s">
        <v>16</v>
      </c>
      <c r="D526" s="77" t="s">
        <v>17</v>
      </c>
      <c r="E526" s="77" t="s">
        <v>18</v>
      </c>
      <c r="F526" s="77" t="s">
        <v>19</v>
      </c>
      <c r="G526" s="97">
        <v>2007</v>
      </c>
      <c r="H526" s="98" t="s">
        <v>25</v>
      </c>
    </row>
    <row r="527" spans="1:8" x14ac:dyDescent="0.25">
      <c r="A527" s="96">
        <v>2382</v>
      </c>
      <c r="B527" s="113" t="s">
        <v>569</v>
      </c>
      <c r="C527" s="113" t="s">
        <v>27</v>
      </c>
      <c r="D527" s="77" t="s">
        <v>570</v>
      </c>
      <c r="E527" s="77" t="s">
        <v>29</v>
      </c>
      <c r="F527" s="77" t="s">
        <v>33</v>
      </c>
      <c r="G527" s="97">
        <v>2009</v>
      </c>
      <c r="H527" s="98" t="s">
        <v>20</v>
      </c>
    </row>
    <row r="528" spans="1:8" x14ac:dyDescent="0.25">
      <c r="A528" s="96">
        <v>2390</v>
      </c>
      <c r="B528" s="113" t="s">
        <v>571</v>
      </c>
      <c r="C528" s="113" t="s">
        <v>35</v>
      </c>
      <c r="D528" s="77" t="s">
        <v>36</v>
      </c>
      <c r="E528" s="77" t="s">
        <v>29</v>
      </c>
      <c r="F528" s="77" t="s">
        <v>19</v>
      </c>
      <c r="G528" s="97">
        <v>2010</v>
      </c>
      <c r="H528" s="98" t="s">
        <v>20</v>
      </c>
    </row>
    <row r="529" spans="1:8" x14ac:dyDescent="0.25">
      <c r="A529" s="96">
        <v>2391</v>
      </c>
      <c r="B529" s="113" t="s">
        <v>572</v>
      </c>
      <c r="C529" s="113" t="s">
        <v>27</v>
      </c>
      <c r="D529" s="77" t="s">
        <v>32</v>
      </c>
      <c r="E529" s="77" t="s">
        <v>17</v>
      </c>
      <c r="F529" s="77" t="s">
        <v>30</v>
      </c>
      <c r="G529" s="97">
        <v>2006</v>
      </c>
      <c r="H529" s="98" t="s">
        <v>81</v>
      </c>
    </row>
    <row r="530" spans="1:8" x14ac:dyDescent="0.25">
      <c r="A530" s="96">
        <v>2392</v>
      </c>
      <c r="B530" s="113" t="s">
        <v>573</v>
      </c>
      <c r="C530" s="113" t="s">
        <v>27</v>
      </c>
      <c r="D530" s="77" t="s">
        <v>32</v>
      </c>
      <c r="E530" s="77" t="s">
        <v>29</v>
      </c>
      <c r="F530" s="77" t="s">
        <v>30</v>
      </c>
      <c r="G530" s="97">
        <v>2006</v>
      </c>
      <c r="H530" s="98" t="s">
        <v>20</v>
      </c>
    </row>
    <row r="531" spans="1:8" x14ac:dyDescent="0.25">
      <c r="A531" s="96">
        <v>2400</v>
      </c>
      <c r="B531" s="113" t="s">
        <v>574</v>
      </c>
      <c r="C531" s="113" t="s">
        <v>27</v>
      </c>
      <c r="D531" s="77" t="s">
        <v>32</v>
      </c>
      <c r="E531" s="77" t="s">
        <v>29</v>
      </c>
      <c r="F531" s="77" t="s">
        <v>300</v>
      </c>
      <c r="G531" s="97">
        <v>2006</v>
      </c>
      <c r="H531" s="98" t="s">
        <v>81</v>
      </c>
    </row>
    <row r="532" spans="1:8" x14ac:dyDescent="0.25">
      <c r="A532" s="96">
        <v>2402</v>
      </c>
      <c r="B532" s="113" t="s">
        <v>575</v>
      </c>
      <c r="C532" s="113" t="s">
        <v>27</v>
      </c>
      <c r="D532" s="77" t="s">
        <v>32</v>
      </c>
      <c r="E532" s="77" t="s">
        <v>29</v>
      </c>
      <c r="F532" s="77" t="s">
        <v>30</v>
      </c>
      <c r="G532" s="97">
        <v>2011</v>
      </c>
      <c r="H532" s="98" t="s">
        <v>81</v>
      </c>
    </row>
    <row r="533" spans="1:8" x14ac:dyDescent="0.25">
      <c r="A533" s="96">
        <v>2403</v>
      </c>
      <c r="B533" s="113" t="s">
        <v>576</v>
      </c>
      <c r="C533" s="113" t="s">
        <v>16</v>
      </c>
      <c r="D533" s="77" t="s">
        <v>17</v>
      </c>
      <c r="E533" s="77" t="s">
        <v>18</v>
      </c>
      <c r="F533" s="77" t="s">
        <v>19</v>
      </c>
      <c r="G533" s="97">
        <v>2005</v>
      </c>
      <c r="H533" s="98" t="s">
        <v>95</v>
      </c>
    </row>
    <row r="534" spans="1:8" x14ac:dyDescent="0.25">
      <c r="A534" s="96">
        <v>2416</v>
      </c>
      <c r="B534" s="113" t="s">
        <v>577</v>
      </c>
      <c r="C534" s="113" t="s">
        <v>27</v>
      </c>
      <c r="D534" s="77" t="s">
        <v>32</v>
      </c>
      <c r="E534" s="77" t="s">
        <v>17</v>
      </c>
      <c r="F534" s="77" t="s">
        <v>30</v>
      </c>
      <c r="G534" s="97">
        <v>2012</v>
      </c>
      <c r="H534" s="98" t="s">
        <v>20</v>
      </c>
    </row>
    <row r="535" spans="1:8" x14ac:dyDescent="0.25">
      <c r="A535" s="96">
        <v>2417</v>
      </c>
      <c r="B535" s="113" t="s">
        <v>578</v>
      </c>
      <c r="C535" s="113" t="s">
        <v>24</v>
      </c>
      <c r="D535" s="77" t="s">
        <v>17</v>
      </c>
      <c r="E535" s="77" t="s">
        <v>18</v>
      </c>
      <c r="F535" s="77" t="s">
        <v>19</v>
      </c>
      <c r="G535" s="97">
        <v>2006</v>
      </c>
      <c r="H535" s="98" t="s">
        <v>25</v>
      </c>
    </row>
    <row r="536" spans="1:8" x14ac:dyDescent="0.25">
      <c r="A536" s="96">
        <v>2420</v>
      </c>
      <c r="B536" s="113" t="s">
        <v>579</v>
      </c>
      <c r="C536" s="113" t="s">
        <v>35</v>
      </c>
      <c r="D536" s="77" t="s">
        <v>36</v>
      </c>
      <c r="E536" s="77" t="s">
        <v>29</v>
      </c>
      <c r="F536" s="77" t="s">
        <v>19</v>
      </c>
      <c r="G536" s="97">
        <v>2006</v>
      </c>
      <c r="H536" s="98" t="s">
        <v>20</v>
      </c>
    </row>
    <row r="537" spans="1:8" x14ac:dyDescent="0.25">
      <c r="A537" s="96">
        <v>2426</v>
      </c>
      <c r="B537" s="113" t="s">
        <v>580</v>
      </c>
      <c r="C537" s="113" t="s">
        <v>24</v>
      </c>
      <c r="D537" s="77" t="s">
        <v>17</v>
      </c>
      <c r="E537" s="77" t="s">
        <v>18</v>
      </c>
      <c r="F537" s="77" t="s">
        <v>19</v>
      </c>
      <c r="G537" s="97">
        <v>2008</v>
      </c>
      <c r="H537" s="98" t="s">
        <v>25</v>
      </c>
    </row>
    <row r="538" spans="1:8" x14ac:dyDescent="0.25">
      <c r="A538" s="96">
        <v>2431</v>
      </c>
      <c r="B538" s="113" t="s">
        <v>581</v>
      </c>
      <c r="C538" s="113" t="s">
        <v>27</v>
      </c>
      <c r="D538" s="77" t="s">
        <v>194</v>
      </c>
      <c r="E538" s="77" t="s">
        <v>29</v>
      </c>
      <c r="F538" s="77" t="s">
        <v>30</v>
      </c>
      <c r="G538" s="97">
        <v>2007</v>
      </c>
      <c r="H538" s="98" t="s">
        <v>20</v>
      </c>
    </row>
    <row r="539" spans="1:8" x14ac:dyDescent="0.25">
      <c r="A539" s="96">
        <v>2433</v>
      </c>
      <c r="B539" s="113" t="s">
        <v>582</v>
      </c>
      <c r="C539" s="113" t="s">
        <v>24</v>
      </c>
      <c r="D539" s="77" t="s">
        <v>17</v>
      </c>
      <c r="E539" s="77" t="s">
        <v>18</v>
      </c>
      <c r="F539" s="77" t="s">
        <v>19</v>
      </c>
      <c r="G539" s="97">
        <v>2008</v>
      </c>
      <c r="H539" s="98" t="s">
        <v>25</v>
      </c>
    </row>
    <row r="540" spans="1:8" x14ac:dyDescent="0.25">
      <c r="A540" s="96">
        <v>2434</v>
      </c>
      <c r="B540" s="113" t="s">
        <v>583</v>
      </c>
      <c r="C540" s="113" t="s">
        <v>16</v>
      </c>
      <c r="D540" s="77" t="s">
        <v>17</v>
      </c>
      <c r="E540" s="77" t="s">
        <v>18</v>
      </c>
      <c r="F540" s="77" t="s">
        <v>19</v>
      </c>
      <c r="G540" s="97">
        <v>2005</v>
      </c>
      <c r="H540" s="98" t="s">
        <v>25</v>
      </c>
    </row>
    <row r="541" spans="1:8" x14ac:dyDescent="0.25">
      <c r="A541" s="96">
        <v>2438</v>
      </c>
      <c r="B541" s="113" t="s">
        <v>584</v>
      </c>
      <c r="C541" s="113" t="s">
        <v>16</v>
      </c>
      <c r="D541" s="77" t="s">
        <v>17</v>
      </c>
      <c r="E541" s="77" t="s">
        <v>18</v>
      </c>
      <c r="F541" s="77" t="s">
        <v>19</v>
      </c>
      <c r="G541" s="97">
        <v>2005</v>
      </c>
      <c r="H541" s="98" t="s">
        <v>20</v>
      </c>
    </row>
    <row r="542" spans="1:8" x14ac:dyDescent="0.25">
      <c r="A542" s="96">
        <v>2440</v>
      </c>
      <c r="B542" s="113" t="s">
        <v>585</v>
      </c>
      <c r="C542" s="113" t="s">
        <v>27</v>
      </c>
      <c r="D542" s="77" t="s">
        <v>32</v>
      </c>
      <c r="E542" s="77" t="s">
        <v>29</v>
      </c>
      <c r="F542" s="77" t="s">
        <v>30</v>
      </c>
      <c r="G542" s="97">
        <v>2006</v>
      </c>
      <c r="H542" s="98" t="s">
        <v>81</v>
      </c>
    </row>
    <row r="543" spans="1:8" x14ac:dyDescent="0.25">
      <c r="A543" s="96">
        <v>2441</v>
      </c>
      <c r="B543" s="113" t="s">
        <v>586</v>
      </c>
      <c r="C543" s="113" t="s">
        <v>27</v>
      </c>
      <c r="D543" s="77" t="s">
        <v>32</v>
      </c>
      <c r="E543" s="77" t="s">
        <v>29</v>
      </c>
      <c r="F543" s="77" t="s">
        <v>30</v>
      </c>
      <c r="G543" s="97">
        <v>2006</v>
      </c>
      <c r="H543" s="98" t="s">
        <v>81</v>
      </c>
    </row>
    <row r="544" spans="1:8" x14ac:dyDescent="0.25">
      <c r="A544" s="96">
        <v>2445</v>
      </c>
      <c r="B544" s="113" t="s">
        <v>587</v>
      </c>
      <c r="C544" s="113" t="s">
        <v>24</v>
      </c>
      <c r="D544" s="77" t="s">
        <v>17</v>
      </c>
      <c r="E544" s="77" t="s">
        <v>18</v>
      </c>
      <c r="F544" s="77" t="s">
        <v>19</v>
      </c>
      <c r="G544" s="97">
        <v>2006</v>
      </c>
      <c r="H544" s="98" t="s">
        <v>25</v>
      </c>
    </row>
    <row r="545" spans="1:8" x14ac:dyDescent="0.25">
      <c r="A545" s="96">
        <v>2446</v>
      </c>
      <c r="B545" s="113" t="s">
        <v>588</v>
      </c>
      <c r="C545" s="113" t="s">
        <v>27</v>
      </c>
      <c r="D545" s="77" t="s">
        <v>32</v>
      </c>
      <c r="E545" s="77" t="s">
        <v>29</v>
      </c>
      <c r="F545" s="77" t="s">
        <v>33</v>
      </c>
      <c r="G545" s="97">
        <v>2007</v>
      </c>
      <c r="H545" s="98" t="s">
        <v>81</v>
      </c>
    </row>
    <row r="546" spans="1:8" x14ac:dyDescent="0.25">
      <c r="A546" s="96">
        <v>2448</v>
      </c>
      <c r="B546" s="113" t="s">
        <v>589</v>
      </c>
      <c r="C546" s="113" t="s">
        <v>24</v>
      </c>
      <c r="D546" s="77" t="s">
        <v>17</v>
      </c>
      <c r="E546" s="77" t="s">
        <v>18</v>
      </c>
      <c r="F546" s="77" t="s">
        <v>19</v>
      </c>
      <c r="G546" s="97">
        <v>2008</v>
      </c>
      <c r="H546" s="98" t="s">
        <v>25</v>
      </c>
    </row>
    <row r="547" spans="1:8" x14ac:dyDescent="0.25">
      <c r="A547" s="96">
        <v>2453</v>
      </c>
      <c r="B547" s="113" t="s">
        <v>590</v>
      </c>
      <c r="C547" s="113" t="s">
        <v>27</v>
      </c>
      <c r="D547" s="77" t="s">
        <v>32</v>
      </c>
      <c r="E547" s="77" t="s">
        <v>17</v>
      </c>
      <c r="F547" s="77" t="s">
        <v>30</v>
      </c>
      <c r="G547" s="97">
        <v>2009</v>
      </c>
      <c r="H547" s="98" t="s">
        <v>81</v>
      </c>
    </row>
    <row r="548" spans="1:8" x14ac:dyDescent="0.25">
      <c r="A548" s="96">
        <v>2459</v>
      </c>
      <c r="B548" s="113" t="s">
        <v>591</v>
      </c>
      <c r="C548" s="113" t="s">
        <v>27</v>
      </c>
      <c r="D548" s="77" t="s">
        <v>105</v>
      </c>
      <c r="E548" s="77" t="s">
        <v>29</v>
      </c>
      <c r="F548" s="77" t="s">
        <v>65</v>
      </c>
      <c r="G548" s="97">
        <v>2006</v>
      </c>
      <c r="H548" s="98" t="s">
        <v>81</v>
      </c>
    </row>
    <row r="549" spans="1:8" x14ac:dyDescent="0.25">
      <c r="A549" s="96">
        <v>2462</v>
      </c>
      <c r="B549" s="113" t="s">
        <v>592</v>
      </c>
      <c r="C549" s="113" t="s">
        <v>16</v>
      </c>
      <c r="D549" s="77" t="s">
        <v>17</v>
      </c>
      <c r="E549" s="77" t="s">
        <v>22</v>
      </c>
      <c r="F549" s="77" t="s">
        <v>19</v>
      </c>
      <c r="G549" s="97">
        <v>2007</v>
      </c>
      <c r="H549" s="98" t="s">
        <v>25</v>
      </c>
    </row>
    <row r="550" spans="1:8" x14ac:dyDescent="0.25">
      <c r="A550" s="96">
        <v>2463</v>
      </c>
      <c r="B550" s="113" t="s">
        <v>593</v>
      </c>
      <c r="C550" s="113" t="s">
        <v>16</v>
      </c>
      <c r="D550" s="77" t="s">
        <v>17</v>
      </c>
      <c r="E550" s="77" t="s">
        <v>17</v>
      </c>
      <c r="F550" s="77" t="s">
        <v>19</v>
      </c>
      <c r="G550" s="97">
        <v>2007</v>
      </c>
      <c r="H550" s="98" t="s">
        <v>25</v>
      </c>
    </row>
    <row r="551" spans="1:8" x14ac:dyDescent="0.25">
      <c r="A551" s="96">
        <v>2465</v>
      </c>
      <c r="B551" s="113" t="s">
        <v>594</v>
      </c>
      <c r="C551" s="113" t="s">
        <v>27</v>
      </c>
      <c r="D551" s="77" t="s">
        <v>105</v>
      </c>
      <c r="E551" s="77" t="s">
        <v>29</v>
      </c>
      <c r="F551" s="77" t="s">
        <v>30</v>
      </c>
      <c r="G551" s="97">
        <v>2007</v>
      </c>
      <c r="H551" s="98" t="s">
        <v>20</v>
      </c>
    </row>
    <row r="552" spans="1:8" x14ac:dyDescent="0.25">
      <c r="A552" s="96">
        <v>2470</v>
      </c>
      <c r="B552" s="113" t="s">
        <v>595</v>
      </c>
      <c r="C552" s="113" t="s">
        <v>27</v>
      </c>
      <c r="D552" s="77" t="s">
        <v>32</v>
      </c>
      <c r="E552" s="77" t="s">
        <v>17</v>
      </c>
      <c r="F552" s="77" t="s">
        <v>33</v>
      </c>
      <c r="G552" s="97">
        <v>2012</v>
      </c>
      <c r="H552" s="98" t="s">
        <v>20</v>
      </c>
    </row>
    <row r="553" spans="1:8" x14ac:dyDescent="0.25">
      <c r="A553" s="96">
        <v>2479</v>
      </c>
      <c r="B553" s="113" t="s">
        <v>596</v>
      </c>
      <c r="C553" s="113" t="s">
        <v>27</v>
      </c>
      <c r="D553" s="77" t="s">
        <v>32</v>
      </c>
      <c r="E553" s="77" t="s">
        <v>17</v>
      </c>
      <c r="F553" s="77" t="s">
        <v>30</v>
      </c>
      <c r="G553" s="97">
        <v>2006</v>
      </c>
      <c r="H553" s="98" t="s">
        <v>20</v>
      </c>
    </row>
    <row r="554" spans="1:8" x14ac:dyDescent="0.25">
      <c r="A554" s="96">
        <v>2482</v>
      </c>
      <c r="B554" s="113" t="s">
        <v>597</v>
      </c>
      <c r="C554" s="113" t="s">
        <v>27</v>
      </c>
      <c r="D554" s="77" t="s">
        <v>32</v>
      </c>
      <c r="E554" s="77" t="s">
        <v>29</v>
      </c>
      <c r="F554" s="77" t="s">
        <v>30</v>
      </c>
      <c r="G554" s="97">
        <v>2011</v>
      </c>
      <c r="H554" s="98" t="s">
        <v>81</v>
      </c>
    </row>
    <row r="555" spans="1:8" x14ac:dyDescent="0.25">
      <c r="A555" s="96">
        <v>2484</v>
      </c>
      <c r="B555" s="113" t="s">
        <v>598</v>
      </c>
      <c r="C555" s="113" t="s">
        <v>16</v>
      </c>
      <c r="D555" s="77" t="s">
        <v>17</v>
      </c>
      <c r="E555" s="77" t="s">
        <v>18</v>
      </c>
      <c r="F555" s="77" t="s">
        <v>19</v>
      </c>
      <c r="G555" s="97">
        <v>2009</v>
      </c>
      <c r="H555" s="98" t="s">
        <v>20</v>
      </c>
    </row>
    <row r="556" spans="1:8" x14ac:dyDescent="0.25">
      <c r="A556" s="96">
        <v>2486</v>
      </c>
      <c r="B556" s="113" t="s">
        <v>599</v>
      </c>
      <c r="C556" s="113" t="s">
        <v>24</v>
      </c>
      <c r="D556" s="77" t="s">
        <v>17</v>
      </c>
      <c r="E556" s="77" t="s">
        <v>18</v>
      </c>
      <c r="F556" s="77" t="s">
        <v>19</v>
      </c>
      <c r="G556" s="97">
        <v>2006</v>
      </c>
      <c r="H556" s="98" t="s">
        <v>25</v>
      </c>
    </row>
    <row r="557" spans="1:8" x14ac:dyDescent="0.25">
      <c r="A557" s="96">
        <v>2489</v>
      </c>
      <c r="B557" s="113" t="s">
        <v>600</v>
      </c>
      <c r="C557" s="113" t="s">
        <v>24</v>
      </c>
      <c r="D557" s="77" t="s">
        <v>17</v>
      </c>
      <c r="E557" s="77" t="s">
        <v>18</v>
      </c>
      <c r="F557" s="77" t="s">
        <v>19</v>
      </c>
      <c r="G557" s="97">
        <v>2008</v>
      </c>
      <c r="H557" s="98" t="s">
        <v>25</v>
      </c>
    </row>
    <row r="558" spans="1:8" x14ac:dyDescent="0.25">
      <c r="A558" s="96">
        <v>2493</v>
      </c>
      <c r="B558" s="113" t="s">
        <v>601</v>
      </c>
      <c r="C558" s="113" t="s">
        <v>27</v>
      </c>
      <c r="D558" s="77" t="s">
        <v>32</v>
      </c>
      <c r="E558" s="77" t="s">
        <v>29</v>
      </c>
      <c r="F558" s="77" t="s">
        <v>30</v>
      </c>
      <c r="G558" s="97">
        <v>2009</v>
      </c>
      <c r="H558" s="98" t="s">
        <v>81</v>
      </c>
    </row>
    <row r="559" spans="1:8" x14ac:dyDescent="0.25">
      <c r="A559" s="96">
        <v>2495</v>
      </c>
      <c r="B559" s="113" t="s">
        <v>602</v>
      </c>
      <c r="C559" s="113" t="s">
        <v>16</v>
      </c>
      <c r="D559" s="77" t="s">
        <v>17</v>
      </c>
      <c r="E559" s="77" t="s">
        <v>18</v>
      </c>
      <c r="F559" s="77" t="s">
        <v>19</v>
      </c>
      <c r="G559" s="97">
        <v>2006</v>
      </c>
      <c r="H559" s="98" t="s">
        <v>25</v>
      </c>
    </row>
    <row r="560" spans="1:8" x14ac:dyDescent="0.25">
      <c r="A560" s="96">
        <v>2497</v>
      </c>
      <c r="B560" s="113" t="s">
        <v>603</v>
      </c>
      <c r="C560" s="113" t="s">
        <v>27</v>
      </c>
      <c r="D560" s="77" t="s">
        <v>32</v>
      </c>
      <c r="E560" s="77" t="s">
        <v>17</v>
      </c>
      <c r="F560" s="77" t="s">
        <v>30</v>
      </c>
      <c r="G560" s="97">
        <v>2007</v>
      </c>
      <c r="H560" s="98" t="s">
        <v>81</v>
      </c>
    </row>
    <row r="561" spans="1:8" x14ac:dyDescent="0.25">
      <c r="A561" s="96">
        <v>2498</v>
      </c>
      <c r="B561" s="113" t="s">
        <v>604</v>
      </c>
      <c r="C561" s="113" t="s">
        <v>27</v>
      </c>
      <c r="D561" s="77" t="s">
        <v>68</v>
      </c>
      <c r="E561" s="77" t="s">
        <v>29</v>
      </c>
      <c r="F561" s="77" t="s">
        <v>30</v>
      </c>
      <c r="G561" s="97">
        <v>2006</v>
      </c>
      <c r="H561" s="98" t="s">
        <v>20</v>
      </c>
    </row>
    <row r="562" spans="1:8" x14ac:dyDescent="0.25">
      <c r="A562" s="96">
        <v>2510</v>
      </c>
      <c r="B562" s="113" t="s">
        <v>605</v>
      </c>
      <c r="C562" s="113" t="s">
        <v>24</v>
      </c>
      <c r="D562" s="77" t="s">
        <v>17</v>
      </c>
      <c r="E562" s="77" t="s">
        <v>18</v>
      </c>
      <c r="F562" s="77" t="s">
        <v>19</v>
      </c>
      <c r="G562" s="97">
        <v>2008</v>
      </c>
      <c r="H562" s="98" t="s">
        <v>25</v>
      </c>
    </row>
    <row r="563" spans="1:8" x14ac:dyDescent="0.25">
      <c r="A563" s="96">
        <v>2512</v>
      </c>
      <c r="B563" s="113" t="s">
        <v>606</v>
      </c>
      <c r="C563" s="113" t="s">
        <v>35</v>
      </c>
      <c r="D563" s="77" t="s">
        <v>36</v>
      </c>
      <c r="E563" s="77" t="s">
        <v>22</v>
      </c>
      <c r="F563" s="77" t="s">
        <v>19</v>
      </c>
      <c r="G563" s="97">
        <v>2006</v>
      </c>
      <c r="H563" s="98" t="s">
        <v>25</v>
      </c>
    </row>
    <row r="564" spans="1:8" x14ac:dyDescent="0.25">
      <c r="A564" s="96">
        <v>2513</v>
      </c>
      <c r="B564" s="113" t="s">
        <v>607</v>
      </c>
      <c r="C564" s="113" t="s">
        <v>16</v>
      </c>
      <c r="D564" s="77" t="s">
        <v>17</v>
      </c>
      <c r="E564" s="77" t="s">
        <v>18</v>
      </c>
      <c r="F564" s="77" t="s">
        <v>19</v>
      </c>
      <c r="G564" s="97">
        <v>2006</v>
      </c>
      <c r="H564" s="98" t="s">
        <v>25</v>
      </c>
    </row>
    <row r="565" spans="1:8" x14ac:dyDescent="0.25">
      <c r="A565" s="96">
        <v>2514</v>
      </c>
      <c r="B565" s="113" t="s">
        <v>608</v>
      </c>
      <c r="C565" s="113" t="s">
        <v>16</v>
      </c>
      <c r="D565" s="77" t="s">
        <v>17</v>
      </c>
      <c r="E565" s="77" t="s">
        <v>22</v>
      </c>
      <c r="F565" s="77" t="s">
        <v>19</v>
      </c>
      <c r="G565" s="97">
        <v>2008</v>
      </c>
      <c r="H565" s="98" t="s">
        <v>25</v>
      </c>
    </row>
    <row r="566" spans="1:8" x14ac:dyDescent="0.25">
      <c r="A566" s="96">
        <v>2516</v>
      </c>
      <c r="B566" s="113" t="s">
        <v>609</v>
      </c>
      <c r="C566" s="113" t="s">
        <v>24</v>
      </c>
      <c r="D566" s="77" t="s">
        <v>17</v>
      </c>
      <c r="E566" s="77" t="s">
        <v>18</v>
      </c>
      <c r="F566" s="77" t="s">
        <v>19</v>
      </c>
      <c r="G566" s="97">
        <v>2006</v>
      </c>
      <c r="H566" s="98" t="s">
        <v>25</v>
      </c>
    </row>
    <row r="567" spans="1:8" x14ac:dyDescent="0.25">
      <c r="A567" s="96">
        <v>2518</v>
      </c>
      <c r="B567" s="113" t="s">
        <v>610</v>
      </c>
      <c r="C567" s="113" t="s">
        <v>24</v>
      </c>
      <c r="D567" s="77" t="s">
        <v>17</v>
      </c>
      <c r="E567" s="77" t="s">
        <v>18</v>
      </c>
      <c r="F567" s="77" t="s">
        <v>19</v>
      </c>
      <c r="G567" s="97">
        <v>2011</v>
      </c>
      <c r="H567" s="98" t="s">
        <v>25</v>
      </c>
    </row>
    <row r="568" spans="1:8" x14ac:dyDescent="0.25">
      <c r="A568" s="96">
        <v>2520</v>
      </c>
      <c r="B568" s="113" t="s">
        <v>611</v>
      </c>
      <c r="C568" s="113" t="s">
        <v>27</v>
      </c>
      <c r="D568" s="77" t="s">
        <v>68</v>
      </c>
      <c r="E568" s="77" t="s">
        <v>29</v>
      </c>
      <c r="F568" s="77" t="s">
        <v>30</v>
      </c>
      <c r="G568" s="97">
        <v>2006</v>
      </c>
      <c r="H568" s="98" t="s">
        <v>81</v>
      </c>
    </row>
    <row r="569" spans="1:8" x14ac:dyDescent="0.25">
      <c r="A569" s="96">
        <v>2522</v>
      </c>
      <c r="B569" s="113" t="s">
        <v>612</v>
      </c>
      <c r="C569" s="113" t="s">
        <v>24</v>
      </c>
      <c r="D569" s="77" t="s">
        <v>17</v>
      </c>
      <c r="E569" s="77" t="s">
        <v>18</v>
      </c>
      <c r="F569" s="77" t="s">
        <v>19</v>
      </c>
      <c r="G569" s="97">
        <v>2008</v>
      </c>
      <c r="H569" s="98" t="s">
        <v>25</v>
      </c>
    </row>
    <row r="570" spans="1:8" x14ac:dyDescent="0.25">
      <c r="A570" s="96">
        <v>2525</v>
      </c>
      <c r="B570" s="113" t="s">
        <v>613</v>
      </c>
      <c r="C570" s="113" t="s">
        <v>24</v>
      </c>
      <c r="D570" s="77" t="s">
        <v>17</v>
      </c>
      <c r="E570" s="77" t="s">
        <v>18</v>
      </c>
      <c r="F570" s="77" t="s">
        <v>19</v>
      </c>
      <c r="G570" s="97">
        <v>2006</v>
      </c>
      <c r="H570" s="98" t="s">
        <v>25</v>
      </c>
    </row>
    <row r="571" spans="1:8" x14ac:dyDescent="0.25">
      <c r="A571" s="96">
        <v>2526</v>
      </c>
      <c r="B571" s="113" t="s">
        <v>614</v>
      </c>
      <c r="C571" s="113" t="s">
        <v>24</v>
      </c>
      <c r="D571" s="77" t="s">
        <v>17</v>
      </c>
      <c r="E571" s="77" t="s">
        <v>18</v>
      </c>
      <c r="F571" s="77" t="s">
        <v>19</v>
      </c>
      <c r="G571" s="97">
        <v>2013</v>
      </c>
      <c r="H571" s="98" t="s">
        <v>25</v>
      </c>
    </row>
    <row r="572" spans="1:8" x14ac:dyDescent="0.25">
      <c r="A572" s="96">
        <v>2527</v>
      </c>
      <c r="B572" s="113" t="s">
        <v>615</v>
      </c>
      <c r="C572" s="113" t="s">
        <v>24</v>
      </c>
      <c r="D572" s="77" t="s">
        <v>17</v>
      </c>
      <c r="E572" s="77" t="s">
        <v>18</v>
      </c>
      <c r="F572" s="77" t="s">
        <v>19</v>
      </c>
      <c r="G572" s="97">
        <v>2007</v>
      </c>
      <c r="H572" s="98" t="s">
        <v>25</v>
      </c>
    </row>
    <row r="573" spans="1:8" x14ac:dyDescent="0.25">
      <c r="A573" s="96">
        <v>2528</v>
      </c>
      <c r="B573" s="113" t="s">
        <v>616</v>
      </c>
      <c r="C573" s="113" t="s">
        <v>27</v>
      </c>
      <c r="D573" s="77" t="s">
        <v>105</v>
      </c>
      <c r="E573" s="77" t="s">
        <v>29</v>
      </c>
      <c r="F573" s="77" t="s">
        <v>63</v>
      </c>
      <c r="G573" s="97">
        <v>2011</v>
      </c>
      <c r="H573" s="98" t="s">
        <v>81</v>
      </c>
    </row>
    <row r="574" spans="1:8" x14ac:dyDescent="0.25">
      <c r="A574" s="96">
        <v>2529</v>
      </c>
      <c r="B574" s="113" t="s">
        <v>617</v>
      </c>
      <c r="C574" s="113" t="s">
        <v>24</v>
      </c>
      <c r="D574" s="77" t="s">
        <v>17</v>
      </c>
      <c r="E574" s="77" t="s">
        <v>18</v>
      </c>
      <c r="F574" s="77" t="s">
        <v>19</v>
      </c>
      <c r="G574" s="97">
        <v>2008</v>
      </c>
      <c r="H574" s="98" t="s">
        <v>25</v>
      </c>
    </row>
    <row r="575" spans="1:8" x14ac:dyDescent="0.25">
      <c r="A575" s="96">
        <v>2530</v>
      </c>
      <c r="B575" s="113" t="s">
        <v>618</v>
      </c>
      <c r="C575" s="113" t="s">
        <v>35</v>
      </c>
      <c r="D575" s="77" t="s">
        <v>151</v>
      </c>
      <c r="E575" s="77" t="s">
        <v>22</v>
      </c>
      <c r="F575" s="77" t="s">
        <v>19</v>
      </c>
      <c r="G575" s="97">
        <v>2007</v>
      </c>
      <c r="H575" s="98" t="s">
        <v>20</v>
      </c>
    </row>
    <row r="576" spans="1:8" x14ac:dyDescent="0.25">
      <c r="A576" s="96">
        <v>2537</v>
      </c>
      <c r="B576" s="113" t="s">
        <v>619</v>
      </c>
      <c r="C576" s="113" t="s">
        <v>24</v>
      </c>
      <c r="D576" s="77" t="s">
        <v>17</v>
      </c>
      <c r="E576" s="77" t="s">
        <v>18</v>
      </c>
      <c r="F576" s="77" t="s">
        <v>19</v>
      </c>
      <c r="G576" s="97">
        <v>2008</v>
      </c>
      <c r="H576" s="98" t="s">
        <v>25</v>
      </c>
    </row>
    <row r="577" spans="1:8" x14ac:dyDescent="0.25">
      <c r="A577" s="96">
        <v>2541</v>
      </c>
      <c r="B577" s="113" t="s">
        <v>620</v>
      </c>
      <c r="C577" s="113" t="s">
        <v>24</v>
      </c>
      <c r="D577" s="77" t="s">
        <v>17</v>
      </c>
      <c r="E577" s="77" t="s">
        <v>18</v>
      </c>
      <c r="F577" s="77" t="s">
        <v>19</v>
      </c>
      <c r="G577" s="97">
        <v>2006</v>
      </c>
      <c r="H577" s="98" t="s">
        <v>25</v>
      </c>
    </row>
    <row r="578" spans="1:8" x14ac:dyDescent="0.25">
      <c r="A578" s="96">
        <v>2542</v>
      </c>
      <c r="B578" s="113" t="s">
        <v>621</v>
      </c>
      <c r="C578" s="113" t="s">
        <v>27</v>
      </c>
      <c r="D578" s="77" t="s">
        <v>105</v>
      </c>
      <c r="E578" s="77" t="s">
        <v>17</v>
      </c>
      <c r="F578" s="77" t="s">
        <v>30</v>
      </c>
      <c r="G578" s="97">
        <v>2009</v>
      </c>
      <c r="H578" s="98" t="s">
        <v>81</v>
      </c>
    </row>
    <row r="579" spans="1:8" x14ac:dyDescent="0.25">
      <c r="A579" s="96">
        <v>2543</v>
      </c>
      <c r="B579" s="113" t="s">
        <v>622</v>
      </c>
      <c r="C579" s="113" t="s">
        <v>27</v>
      </c>
      <c r="D579" s="77" t="s">
        <v>32</v>
      </c>
      <c r="E579" s="77" t="s">
        <v>29</v>
      </c>
      <c r="F579" s="77" t="s">
        <v>30</v>
      </c>
      <c r="G579" s="97">
        <v>2011</v>
      </c>
      <c r="H579" s="98" t="s">
        <v>81</v>
      </c>
    </row>
    <row r="580" spans="1:8" x14ac:dyDescent="0.25">
      <c r="A580" s="96">
        <v>2547</v>
      </c>
      <c r="B580" s="113" t="s">
        <v>623</v>
      </c>
      <c r="C580" s="113" t="s">
        <v>27</v>
      </c>
      <c r="D580" s="77" t="s">
        <v>32</v>
      </c>
      <c r="E580" s="77" t="s">
        <v>29</v>
      </c>
      <c r="F580" s="77" t="s">
        <v>30</v>
      </c>
      <c r="G580" s="97">
        <v>2007</v>
      </c>
      <c r="H580" s="98" t="s">
        <v>81</v>
      </c>
    </row>
    <row r="581" spans="1:8" x14ac:dyDescent="0.25">
      <c r="A581" s="96">
        <v>2550</v>
      </c>
      <c r="B581" s="113" t="s">
        <v>624</v>
      </c>
      <c r="C581" s="113" t="s">
        <v>27</v>
      </c>
      <c r="D581" s="77" t="s">
        <v>32</v>
      </c>
      <c r="E581" s="77" t="s">
        <v>29</v>
      </c>
      <c r="F581" s="77" t="s">
        <v>30</v>
      </c>
      <c r="G581" s="97">
        <v>2015</v>
      </c>
      <c r="H581" s="98" t="s">
        <v>81</v>
      </c>
    </row>
    <row r="582" spans="1:8" x14ac:dyDescent="0.25">
      <c r="A582" s="96">
        <v>2553</v>
      </c>
      <c r="B582" s="113" t="s">
        <v>625</v>
      </c>
      <c r="C582" s="113" t="s">
        <v>24</v>
      </c>
      <c r="D582" s="77" t="s">
        <v>17</v>
      </c>
      <c r="E582" s="77" t="s">
        <v>18</v>
      </c>
      <c r="F582" s="77" t="s">
        <v>19</v>
      </c>
      <c r="G582" s="97">
        <v>2008</v>
      </c>
      <c r="H582" s="98" t="s">
        <v>25</v>
      </c>
    </row>
    <row r="583" spans="1:8" x14ac:dyDescent="0.25">
      <c r="A583" s="96">
        <v>2554</v>
      </c>
      <c r="B583" s="113" t="s">
        <v>626</v>
      </c>
      <c r="C583" s="113" t="s">
        <v>24</v>
      </c>
      <c r="D583" s="77" t="s">
        <v>17</v>
      </c>
      <c r="E583" s="77" t="s">
        <v>18</v>
      </c>
      <c r="F583" s="77" t="s">
        <v>19</v>
      </c>
      <c r="G583" s="97">
        <v>2008</v>
      </c>
      <c r="H583" s="98" t="s">
        <v>25</v>
      </c>
    </row>
    <row r="584" spans="1:8" x14ac:dyDescent="0.25">
      <c r="A584" s="96">
        <v>2555</v>
      </c>
      <c r="B584" s="113" t="s">
        <v>627</v>
      </c>
      <c r="C584" s="113" t="s">
        <v>27</v>
      </c>
      <c r="D584" s="77" t="s">
        <v>68</v>
      </c>
      <c r="E584" s="77" t="s">
        <v>29</v>
      </c>
      <c r="F584" s="77" t="s">
        <v>30</v>
      </c>
      <c r="G584" s="97">
        <v>2012</v>
      </c>
      <c r="H584" s="98" t="s">
        <v>81</v>
      </c>
    </row>
    <row r="585" spans="1:8" x14ac:dyDescent="0.25">
      <c r="A585" s="96">
        <v>2561</v>
      </c>
      <c r="B585" s="113" t="s">
        <v>628</v>
      </c>
      <c r="C585" s="113" t="s">
        <v>27</v>
      </c>
      <c r="D585" s="77" t="s">
        <v>32</v>
      </c>
      <c r="E585" s="77" t="s">
        <v>29</v>
      </c>
      <c r="F585" s="77" t="s">
        <v>300</v>
      </c>
      <c r="G585" s="97">
        <v>2006</v>
      </c>
      <c r="H585" s="98" t="s">
        <v>81</v>
      </c>
    </row>
    <row r="586" spans="1:8" x14ac:dyDescent="0.25">
      <c r="A586" s="96">
        <v>2565</v>
      </c>
      <c r="B586" s="113" t="s">
        <v>629</v>
      </c>
      <c r="C586" s="113" t="s">
        <v>27</v>
      </c>
      <c r="D586" s="77" t="s">
        <v>105</v>
      </c>
      <c r="E586" s="77" t="s">
        <v>29</v>
      </c>
      <c r="F586" s="77" t="s">
        <v>33</v>
      </c>
      <c r="G586" s="97">
        <v>2006</v>
      </c>
      <c r="H586" s="98" t="s">
        <v>81</v>
      </c>
    </row>
    <row r="587" spans="1:8" x14ac:dyDescent="0.25">
      <c r="A587" s="96">
        <v>2568</v>
      </c>
      <c r="B587" s="113" t="s">
        <v>630</v>
      </c>
      <c r="C587" s="113" t="s">
        <v>27</v>
      </c>
      <c r="D587" s="77" t="s">
        <v>32</v>
      </c>
      <c r="E587" s="77" t="s">
        <v>17</v>
      </c>
      <c r="F587" s="77" t="s">
        <v>30</v>
      </c>
      <c r="G587" s="97">
        <v>2006</v>
      </c>
      <c r="H587" s="98" t="s">
        <v>81</v>
      </c>
    </row>
    <row r="588" spans="1:8" x14ac:dyDescent="0.25">
      <c r="A588" s="96">
        <v>2569</v>
      </c>
      <c r="B588" s="113" t="s">
        <v>631</v>
      </c>
      <c r="C588" s="113" t="s">
        <v>27</v>
      </c>
      <c r="D588" s="77" t="s">
        <v>28</v>
      </c>
      <c r="E588" s="77" t="s">
        <v>29</v>
      </c>
      <c r="F588" s="77" t="s">
        <v>30</v>
      </c>
      <c r="G588" s="97">
        <v>2007</v>
      </c>
      <c r="H588" s="98" t="s">
        <v>81</v>
      </c>
    </row>
    <row r="589" spans="1:8" x14ac:dyDescent="0.25">
      <c r="A589" s="96">
        <v>2570</v>
      </c>
      <c r="B589" s="113" t="s">
        <v>632</v>
      </c>
      <c r="C589" s="113" t="s">
        <v>27</v>
      </c>
      <c r="D589" s="77" t="s">
        <v>32</v>
      </c>
      <c r="E589" s="77" t="s">
        <v>29</v>
      </c>
      <c r="F589" s="77" t="s">
        <v>30</v>
      </c>
      <c r="G589" s="97">
        <v>2020</v>
      </c>
      <c r="H589" s="98" t="s">
        <v>81</v>
      </c>
    </row>
    <row r="590" spans="1:8" x14ac:dyDescent="0.25">
      <c r="A590" s="96">
        <v>2571</v>
      </c>
      <c r="B590" s="113" t="s">
        <v>633</v>
      </c>
      <c r="C590" s="113" t="s">
        <v>27</v>
      </c>
      <c r="D590" s="77" t="s">
        <v>68</v>
      </c>
      <c r="E590" s="77" t="s">
        <v>29</v>
      </c>
      <c r="F590" s="77" t="s">
        <v>33</v>
      </c>
      <c r="G590" s="97">
        <v>2010</v>
      </c>
      <c r="H590" s="98" t="s">
        <v>20</v>
      </c>
    </row>
    <row r="591" spans="1:8" x14ac:dyDescent="0.25">
      <c r="A591" s="96">
        <v>2573</v>
      </c>
      <c r="B591" s="113" t="s">
        <v>634</v>
      </c>
      <c r="C591" s="113" t="s">
        <v>24</v>
      </c>
      <c r="D591" s="77" t="s">
        <v>17</v>
      </c>
      <c r="E591" s="77" t="s">
        <v>18</v>
      </c>
      <c r="F591" s="77" t="s">
        <v>19</v>
      </c>
      <c r="G591" s="97">
        <v>2007</v>
      </c>
      <c r="H591" s="98" t="s">
        <v>25</v>
      </c>
    </row>
    <row r="592" spans="1:8" x14ac:dyDescent="0.25">
      <c r="A592" s="96">
        <v>2574</v>
      </c>
      <c r="B592" s="113" t="s">
        <v>635</v>
      </c>
      <c r="C592" s="113" t="s">
        <v>24</v>
      </c>
      <c r="D592" s="77" t="s">
        <v>17</v>
      </c>
      <c r="E592" s="77" t="s">
        <v>18</v>
      </c>
      <c r="F592" s="77" t="s">
        <v>19</v>
      </c>
      <c r="G592" s="97">
        <v>2008</v>
      </c>
      <c r="H592" s="98" t="s">
        <v>95</v>
      </c>
    </row>
    <row r="593" spans="1:8" x14ac:dyDescent="0.25">
      <c r="A593" s="96">
        <v>2575</v>
      </c>
      <c r="B593" s="113" t="s">
        <v>636</v>
      </c>
      <c r="C593" s="113" t="s">
        <v>16</v>
      </c>
      <c r="D593" s="77" t="s">
        <v>17</v>
      </c>
      <c r="E593" s="77" t="s">
        <v>18</v>
      </c>
      <c r="F593" s="77" t="s">
        <v>19</v>
      </c>
      <c r="G593" s="97">
        <v>2006</v>
      </c>
      <c r="H593" s="98" t="s">
        <v>25</v>
      </c>
    </row>
    <row r="594" spans="1:8" x14ac:dyDescent="0.25">
      <c r="A594" s="96">
        <v>2577</v>
      </c>
      <c r="B594" s="113" t="s">
        <v>637</v>
      </c>
      <c r="C594" s="113" t="s">
        <v>27</v>
      </c>
      <c r="D594" s="77" t="s">
        <v>32</v>
      </c>
      <c r="E594" s="77" t="s">
        <v>29</v>
      </c>
      <c r="F594" s="77" t="s">
        <v>30</v>
      </c>
      <c r="G594" s="97">
        <v>2007</v>
      </c>
      <c r="H594" s="98" t="s">
        <v>81</v>
      </c>
    </row>
    <row r="595" spans="1:8" x14ac:dyDescent="0.25">
      <c r="A595" s="96">
        <v>2591</v>
      </c>
      <c r="B595" s="113" t="s">
        <v>638</v>
      </c>
      <c r="C595" s="113" t="s">
        <v>16</v>
      </c>
      <c r="D595" s="77" t="s">
        <v>17</v>
      </c>
      <c r="E595" s="77" t="s">
        <v>18</v>
      </c>
      <c r="F595" s="77" t="s">
        <v>19</v>
      </c>
      <c r="G595" s="97">
        <v>2008</v>
      </c>
      <c r="H595" s="98" t="s">
        <v>25</v>
      </c>
    </row>
    <row r="596" spans="1:8" x14ac:dyDescent="0.25">
      <c r="A596" s="96">
        <v>2593</v>
      </c>
      <c r="B596" s="113" t="s">
        <v>639</v>
      </c>
      <c r="C596" s="113" t="s">
        <v>24</v>
      </c>
      <c r="D596" s="77" t="s">
        <v>17</v>
      </c>
      <c r="E596" s="77" t="s">
        <v>18</v>
      </c>
      <c r="F596" s="77" t="s">
        <v>19</v>
      </c>
      <c r="G596" s="97">
        <v>2006</v>
      </c>
      <c r="H596" s="98" t="s">
        <v>25</v>
      </c>
    </row>
    <row r="597" spans="1:8" x14ac:dyDescent="0.25">
      <c r="A597" s="96">
        <v>2595</v>
      </c>
      <c r="B597" s="113" t="s">
        <v>640</v>
      </c>
      <c r="C597" s="113" t="s">
        <v>35</v>
      </c>
      <c r="D597" s="77" t="s">
        <v>36</v>
      </c>
      <c r="E597" s="77" t="s">
        <v>29</v>
      </c>
      <c r="F597" s="77" t="s">
        <v>19</v>
      </c>
      <c r="G597" s="97">
        <v>2006</v>
      </c>
      <c r="H597" s="98" t="s">
        <v>81</v>
      </c>
    </row>
    <row r="598" spans="1:8" x14ac:dyDescent="0.25">
      <c r="A598" s="96">
        <v>2597</v>
      </c>
      <c r="B598" s="113" t="s">
        <v>641</v>
      </c>
      <c r="C598" s="113" t="s">
        <v>35</v>
      </c>
      <c r="D598" s="77" t="s">
        <v>36</v>
      </c>
      <c r="E598" s="77" t="s">
        <v>18</v>
      </c>
      <c r="F598" s="77" t="s">
        <v>19</v>
      </c>
      <c r="G598" s="97">
        <v>2006</v>
      </c>
      <c r="H598" s="98" t="s">
        <v>25</v>
      </c>
    </row>
    <row r="599" spans="1:8" x14ac:dyDescent="0.25">
      <c r="A599" s="96">
        <v>2601</v>
      </c>
      <c r="B599" s="113" t="s">
        <v>642</v>
      </c>
      <c r="C599" s="113" t="s">
        <v>24</v>
      </c>
      <c r="D599" s="77" t="s">
        <v>17</v>
      </c>
      <c r="E599" s="77" t="s">
        <v>18</v>
      </c>
      <c r="F599" s="77" t="s">
        <v>19</v>
      </c>
      <c r="G599" s="97">
        <v>2008</v>
      </c>
      <c r="H599" s="98" t="s">
        <v>25</v>
      </c>
    </row>
    <row r="600" spans="1:8" x14ac:dyDescent="0.25">
      <c r="A600" s="96">
        <v>2602</v>
      </c>
      <c r="B600" s="113" t="s">
        <v>643</v>
      </c>
      <c r="C600" s="113" t="s">
        <v>24</v>
      </c>
      <c r="D600" s="77" t="s">
        <v>17</v>
      </c>
      <c r="E600" s="77" t="s">
        <v>18</v>
      </c>
      <c r="F600" s="77" t="s">
        <v>19</v>
      </c>
      <c r="G600" s="97">
        <v>2008</v>
      </c>
      <c r="H600" s="98" t="s">
        <v>25</v>
      </c>
    </row>
    <row r="601" spans="1:8" x14ac:dyDescent="0.25">
      <c r="A601" s="96">
        <v>2604</v>
      </c>
      <c r="B601" s="113" t="s">
        <v>644</v>
      </c>
      <c r="C601" s="113" t="s">
        <v>24</v>
      </c>
      <c r="D601" s="77" t="s">
        <v>17</v>
      </c>
      <c r="E601" s="77" t="s">
        <v>18</v>
      </c>
      <c r="F601" s="77" t="s">
        <v>19</v>
      </c>
      <c r="G601" s="97">
        <v>2006</v>
      </c>
      <c r="H601" s="98" t="s">
        <v>25</v>
      </c>
    </row>
    <row r="602" spans="1:8" x14ac:dyDescent="0.25">
      <c r="A602" s="96">
        <v>2612</v>
      </c>
      <c r="B602" s="113" t="s">
        <v>645</v>
      </c>
      <c r="C602" s="113" t="s">
        <v>24</v>
      </c>
      <c r="D602" s="77" t="s">
        <v>17</v>
      </c>
      <c r="E602" s="77" t="s">
        <v>18</v>
      </c>
      <c r="F602" s="77" t="s">
        <v>19</v>
      </c>
      <c r="G602" s="97">
        <v>2008</v>
      </c>
      <c r="H602" s="98" t="s">
        <v>25</v>
      </c>
    </row>
    <row r="603" spans="1:8" x14ac:dyDescent="0.25">
      <c r="A603" s="96">
        <v>2613</v>
      </c>
      <c r="B603" s="113" t="s">
        <v>646</v>
      </c>
      <c r="C603" s="113" t="s">
        <v>27</v>
      </c>
      <c r="D603" s="77" t="s">
        <v>127</v>
      </c>
      <c r="E603" s="77" t="s">
        <v>29</v>
      </c>
      <c r="F603" s="77" t="s">
        <v>33</v>
      </c>
      <c r="G603" s="97">
        <v>2011</v>
      </c>
      <c r="H603" s="98" t="s">
        <v>81</v>
      </c>
    </row>
    <row r="604" spans="1:8" x14ac:dyDescent="0.25">
      <c r="A604" s="96">
        <v>2618</v>
      </c>
      <c r="B604" s="113" t="s">
        <v>647</v>
      </c>
      <c r="C604" s="113" t="s">
        <v>24</v>
      </c>
      <c r="D604" s="77" t="s">
        <v>17</v>
      </c>
      <c r="E604" s="77" t="s">
        <v>18</v>
      </c>
      <c r="F604" s="77" t="s">
        <v>19</v>
      </c>
      <c r="G604" s="97">
        <v>2008</v>
      </c>
      <c r="H604" s="98" t="s">
        <v>25</v>
      </c>
    </row>
    <row r="605" spans="1:8" x14ac:dyDescent="0.25">
      <c r="A605" s="96">
        <v>2622</v>
      </c>
      <c r="B605" s="113" t="s">
        <v>648</v>
      </c>
      <c r="C605" s="113" t="s">
        <v>27</v>
      </c>
      <c r="D605" s="77" t="s">
        <v>32</v>
      </c>
      <c r="E605" s="77" t="s">
        <v>17</v>
      </c>
      <c r="F605" s="77" t="s">
        <v>30</v>
      </c>
      <c r="G605" s="97">
        <v>2012</v>
      </c>
      <c r="H605" s="98" t="s">
        <v>81</v>
      </c>
    </row>
    <row r="606" spans="1:8" x14ac:dyDescent="0.25">
      <c r="A606" s="96">
        <v>2624</v>
      </c>
      <c r="B606" s="113" t="s">
        <v>649</v>
      </c>
      <c r="C606" s="113" t="s">
        <v>27</v>
      </c>
      <c r="D606" s="77" t="s">
        <v>32</v>
      </c>
      <c r="E606" s="77" t="s">
        <v>17</v>
      </c>
      <c r="F606" s="77" t="s">
        <v>30</v>
      </c>
      <c r="G606" s="97">
        <v>2006</v>
      </c>
      <c r="H606" s="98" t="s">
        <v>81</v>
      </c>
    </row>
    <row r="607" spans="1:8" x14ac:dyDescent="0.25">
      <c r="A607" s="96">
        <v>2627</v>
      </c>
      <c r="B607" s="113" t="s">
        <v>650</v>
      </c>
      <c r="C607" s="113" t="s">
        <v>16</v>
      </c>
      <c r="D607" s="77" t="s">
        <v>17</v>
      </c>
      <c r="E607" s="77" t="s">
        <v>18</v>
      </c>
      <c r="F607" s="77" t="s">
        <v>19</v>
      </c>
      <c r="G607" s="97">
        <v>2008</v>
      </c>
      <c r="H607" s="98" t="s">
        <v>25</v>
      </c>
    </row>
    <row r="608" spans="1:8" x14ac:dyDescent="0.25">
      <c r="A608" s="96">
        <v>2628</v>
      </c>
      <c r="B608" s="113" t="s">
        <v>651</v>
      </c>
      <c r="C608" s="113" t="s">
        <v>24</v>
      </c>
      <c r="D608" s="77" t="s">
        <v>17</v>
      </c>
      <c r="E608" s="77" t="s">
        <v>18</v>
      </c>
      <c r="F608" s="77" t="s">
        <v>19</v>
      </c>
      <c r="G608" s="97">
        <v>2008</v>
      </c>
      <c r="H608" s="98" t="s">
        <v>25</v>
      </c>
    </row>
    <row r="609" spans="1:8" x14ac:dyDescent="0.25">
      <c r="A609" s="96">
        <v>2638</v>
      </c>
      <c r="B609" s="113" t="s">
        <v>652</v>
      </c>
      <c r="C609" s="113" t="s">
        <v>24</v>
      </c>
      <c r="D609" s="77" t="s">
        <v>17</v>
      </c>
      <c r="E609" s="77" t="s">
        <v>18</v>
      </c>
      <c r="F609" s="77" t="s">
        <v>19</v>
      </c>
      <c r="G609" s="97">
        <v>2006</v>
      </c>
      <c r="H609" s="98" t="s">
        <v>25</v>
      </c>
    </row>
    <row r="610" spans="1:8" x14ac:dyDescent="0.25">
      <c r="A610" s="96">
        <v>2639</v>
      </c>
      <c r="B610" s="113" t="s">
        <v>653</v>
      </c>
      <c r="C610" s="113" t="s">
        <v>35</v>
      </c>
      <c r="D610" s="77" t="s">
        <v>36</v>
      </c>
      <c r="E610" s="77" t="s">
        <v>22</v>
      </c>
      <c r="F610" s="77" t="s">
        <v>19</v>
      </c>
      <c r="G610" s="97">
        <v>2006</v>
      </c>
      <c r="H610" s="98" t="s">
        <v>25</v>
      </c>
    </row>
    <row r="611" spans="1:8" x14ac:dyDescent="0.25">
      <c r="A611" s="96">
        <v>2647</v>
      </c>
      <c r="B611" s="113" t="s">
        <v>654</v>
      </c>
      <c r="C611" s="113" t="s">
        <v>24</v>
      </c>
      <c r="D611" s="77" t="s">
        <v>17</v>
      </c>
      <c r="E611" s="77" t="s">
        <v>18</v>
      </c>
      <c r="F611" s="77" t="s">
        <v>19</v>
      </c>
      <c r="G611" s="97">
        <v>2008</v>
      </c>
      <c r="H611" s="98" t="s">
        <v>25</v>
      </c>
    </row>
    <row r="612" spans="1:8" x14ac:dyDescent="0.25">
      <c r="A612" s="96">
        <v>2649</v>
      </c>
      <c r="B612" s="113" t="s">
        <v>655</v>
      </c>
      <c r="C612" s="113" t="s">
        <v>27</v>
      </c>
      <c r="D612" s="77" t="s">
        <v>68</v>
      </c>
      <c r="E612" s="77" t="s">
        <v>29</v>
      </c>
      <c r="F612" s="77" t="s">
        <v>30</v>
      </c>
      <c r="G612" s="97">
        <v>2006</v>
      </c>
      <c r="H612" s="98" t="s">
        <v>81</v>
      </c>
    </row>
    <row r="613" spans="1:8" x14ac:dyDescent="0.25">
      <c r="A613" s="96">
        <v>2651</v>
      </c>
      <c r="B613" s="113" t="s">
        <v>656</v>
      </c>
      <c r="C613" s="113" t="s">
        <v>27</v>
      </c>
      <c r="D613" s="77" t="s">
        <v>68</v>
      </c>
      <c r="E613" s="77" t="s">
        <v>29</v>
      </c>
      <c r="F613" s="77" t="s">
        <v>30</v>
      </c>
      <c r="G613" s="97">
        <v>2006</v>
      </c>
      <c r="H613" s="98" t="s">
        <v>20</v>
      </c>
    </row>
    <row r="614" spans="1:8" x14ac:dyDescent="0.25">
      <c r="A614" s="96">
        <v>2653</v>
      </c>
      <c r="B614" s="113" t="s">
        <v>657</v>
      </c>
      <c r="C614" s="113" t="s">
        <v>24</v>
      </c>
      <c r="D614" s="77" t="s">
        <v>17</v>
      </c>
      <c r="E614" s="77" t="s">
        <v>18</v>
      </c>
      <c r="F614" s="77" t="s">
        <v>19</v>
      </c>
      <c r="G614" s="97">
        <v>2008</v>
      </c>
      <c r="H614" s="98" t="s">
        <v>25</v>
      </c>
    </row>
    <row r="615" spans="1:8" x14ac:dyDescent="0.25">
      <c r="A615" s="96">
        <v>2654</v>
      </c>
      <c r="B615" s="113" t="s">
        <v>658</v>
      </c>
      <c r="C615" s="113" t="s">
        <v>24</v>
      </c>
      <c r="D615" s="77" t="s">
        <v>17</v>
      </c>
      <c r="E615" s="77" t="s">
        <v>18</v>
      </c>
      <c r="F615" s="77" t="s">
        <v>19</v>
      </c>
      <c r="G615" s="97">
        <v>2008</v>
      </c>
      <c r="H615" s="98" t="s">
        <v>25</v>
      </c>
    </row>
    <row r="616" spans="1:8" x14ac:dyDescent="0.25">
      <c r="A616" s="96">
        <v>2655</v>
      </c>
      <c r="B616" s="113" t="s">
        <v>659</v>
      </c>
      <c r="C616" s="113" t="s">
        <v>27</v>
      </c>
      <c r="D616" s="77" t="s">
        <v>32</v>
      </c>
      <c r="E616" s="77" t="s">
        <v>29</v>
      </c>
      <c r="F616" s="77" t="s">
        <v>30</v>
      </c>
      <c r="G616" s="97">
        <v>2006</v>
      </c>
      <c r="H616" s="98" t="s">
        <v>81</v>
      </c>
    </row>
    <row r="617" spans="1:8" x14ac:dyDescent="0.25">
      <c r="A617" s="96">
        <v>2658</v>
      </c>
      <c r="B617" s="113" t="s">
        <v>660</v>
      </c>
      <c r="C617" s="113" t="s">
        <v>35</v>
      </c>
      <c r="D617" s="77" t="s">
        <v>36</v>
      </c>
      <c r="E617" s="77" t="s">
        <v>29</v>
      </c>
      <c r="F617" s="77" t="s">
        <v>56</v>
      </c>
      <c r="G617" s="97">
        <v>2006</v>
      </c>
      <c r="H617" s="98" t="s">
        <v>20</v>
      </c>
    </row>
    <row r="618" spans="1:8" x14ac:dyDescent="0.25">
      <c r="A618" s="96">
        <v>2660</v>
      </c>
      <c r="B618" s="113" t="s">
        <v>661</v>
      </c>
      <c r="C618" s="113" t="s">
        <v>24</v>
      </c>
      <c r="D618" s="77" t="s">
        <v>17</v>
      </c>
      <c r="E618" s="77" t="s">
        <v>18</v>
      </c>
      <c r="F618" s="77" t="s">
        <v>19</v>
      </c>
      <c r="G618" s="97">
        <v>2008</v>
      </c>
      <c r="H618" s="98" t="s">
        <v>25</v>
      </c>
    </row>
    <row r="619" spans="1:8" x14ac:dyDescent="0.25">
      <c r="A619" s="96">
        <v>2661</v>
      </c>
      <c r="B619" s="113" t="s">
        <v>662</v>
      </c>
      <c r="C619" s="113" t="s">
        <v>27</v>
      </c>
      <c r="D619" s="77" t="s">
        <v>32</v>
      </c>
      <c r="E619" s="77" t="s">
        <v>29</v>
      </c>
      <c r="F619" s="77" t="s">
        <v>30</v>
      </c>
      <c r="G619" s="97">
        <v>2012</v>
      </c>
      <c r="H619" s="98" t="s">
        <v>81</v>
      </c>
    </row>
    <row r="620" spans="1:8" x14ac:dyDescent="0.25">
      <c r="A620" s="96">
        <v>2662</v>
      </c>
      <c r="B620" s="113" t="s">
        <v>663</v>
      </c>
      <c r="C620" s="113" t="s">
        <v>24</v>
      </c>
      <c r="D620" s="77" t="s">
        <v>17</v>
      </c>
      <c r="E620" s="77" t="s">
        <v>18</v>
      </c>
      <c r="F620" s="77" t="s">
        <v>19</v>
      </c>
      <c r="G620" s="97">
        <v>2006</v>
      </c>
      <c r="H620" s="98" t="s">
        <v>25</v>
      </c>
    </row>
    <row r="621" spans="1:8" x14ac:dyDescent="0.25">
      <c r="A621" s="96">
        <v>2663</v>
      </c>
      <c r="B621" s="113" t="s">
        <v>664</v>
      </c>
      <c r="C621" s="113" t="s">
        <v>27</v>
      </c>
      <c r="D621" s="77" t="s">
        <v>68</v>
      </c>
      <c r="E621" s="77" t="s">
        <v>29</v>
      </c>
      <c r="F621" s="77" t="s">
        <v>30</v>
      </c>
      <c r="G621" s="97">
        <v>2006</v>
      </c>
      <c r="H621" s="98" t="s">
        <v>81</v>
      </c>
    </row>
    <row r="622" spans="1:8" x14ac:dyDescent="0.25">
      <c r="A622" s="96">
        <v>2665</v>
      </c>
      <c r="B622" s="113" t="s">
        <v>665</v>
      </c>
      <c r="C622" s="113" t="s">
        <v>27</v>
      </c>
      <c r="D622" s="77" t="s">
        <v>32</v>
      </c>
      <c r="E622" s="77" t="s">
        <v>17</v>
      </c>
      <c r="F622" s="77" t="s">
        <v>30</v>
      </c>
      <c r="G622" s="97">
        <v>2011</v>
      </c>
      <c r="H622" s="98" t="s">
        <v>81</v>
      </c>
    </row>
    <row r="623" spans="1:8" x14ac:dyDescent="0.25">
      <c r="A623" s="96">
        <v>2668</v>
      </c>
      <c r="B623" s="113" t="s">
        <v>666</v>
      </c>
      <c r="C623" s="113" t="s">
        <v>27</v>
      </c>
      <c r="D623" s="77" t="s">
        <v>32</v>
      </c>
      <c r="E623" s="77" t="s">
        <v>29</v>
      </c>
      <c r="F623" s="77" t="s">
        <v>30</v>
      </c>
      <c r="G623" s="97">
        <v>2006</v>
      </c>
      <c r="H623" s="98" t="s">
        <v>20</v>
      </c>
    </row>
    <row r="624" spans="1:8" x14ac:dyDescent="0.25">
      <c r="A624" s="96">
        <v>2669</v>
      </c>
      <c r="B624" s="113" t="s">
        <v>667</v>
      </c>
      <c r="C624" s="113" t="s">
        <v>27</v>
      </c>
      <c r="D624" s="77" t="s">
        <v>68</v>
      </c>
      <c r="E624" s="77" t="s">
        <v>29</v>
      </c>
      <c r="F624" s="77" t="s">
        <v>30</v>
      </c>
      <c r="G624" s="97">
        <v>2007</v>
      </c>
      <c r="H624" s="98" t="s">
        <v>81</v>
      </c>
    </row>
    <row r="625" spans="1:8" x14ac:dyDescent="0.25">
      <c r="A625" s="96">
        <v>2670</v>
      </c>
      <c r="B625" s="113" t="s">
        <v>668</v>
      </c>
      <c r="C625" s="113" t="s">
        <v>27</v>
      </c>
      <c r="D625" s="77" t="s">
        <v>32</v>
      </c>
      <c r="E625" s="77" t="s">
        <v>29</v>
      </c>
      <c r="F625" s="77" t="s">
        <v>30</v>
      </c>
      <c r="G625" s="97">
        <v>2011</v>
      </c>
      <c r="H625" s="98" t="s">
        <v>81</v>
      </c>
    </row>
    <row r="626" spans="1:8" x14ac:dyDescent="0.25">
      <c r="A626" s="96">
        <v>2671</v>
      </c>
      <c r="B626" s="113" t="s">
        <v>669</v>
      </c>
      <c r="C626" s="113" t="s">
        <v>27</v>
      </c>
      <c r="D626" s="77" t="s">
        <v>68</v>
      </c>
      <c r="E626" s="77" t="s">
        <v>29</v>
      </c>
      <c r="F626" s="77" t="s">
        <v>63</v>
      </c>
      <c r="G626" s="97">
        <v>2006</v>
      </c>
      <c r="H626" s="98" t="s">
        <v>81</v>
      </c>
    </row>
    <row r="627" spans="1:8" x14ac:dyDescent="0.25">
      <c r="A627" s="96">
        <v>2674</v>
      </c>
      <c r="B627" s="113" t="s">
        <v>670</v>
      </c>
      <c r="C627" s="113" t="s">
        <v>27</v>
      </c>
      <c r="D627" s="77" t="s">
        <v>105</v>
      </c>
      <c r="E627" s="77" t="s">
        <v>29</v>
      </c>
      <c r="F627" s="77" t="s">
        <v>30</v>
      </c>
      <c r="G627" s="97">
        <v>2006</v>
      </c>
      <c r="H627" s="98" t="s">
        <v>81</v>
      </c>
    </row>
    <row r="628" spans="1:8" x14ac:dyDescent="0.25">
      <c r="A628" s="96">
        <v>2687</v>
      </c>
      <c r="B628" s="113" t="s">
        <v>671</v>
      </c>
      <c r="C628" s="113" t="s">
        <v>16</v>
      </c>
      <c r="D628" s="77" t="s">
        <v>17</v>
      </c>
      <c r="E628" s="77" t="s">
        <v>17</v>
      </c>
      <c r="F628" s="77" t="s">
        <v>19</v>
      </c>
      <c r="G628" s="97">
        <v>2009</v>
      </c>
      <c r="H628" s="98" t="s">
        <v>20</v>
      </c>
    </row>
    <row r="629" spans="1:8" x14ac:dyDescent="0.25">
      <c r="A629" s="96">
        <v>2706</v>
      </c>
      <c r="B629" s="113" t="s">
        <v>672</v>
      </c>
      <c r="C629" s="113" t="s">
        <v>35</v>
      </c>
      <c r="D629" s="77" t="s">
        <v>36</v>
      </c>
      <c r="E629" s="77" t="s">
        <v>22</v>
      </c>
      <c r="F629" s="77" t="s">
        <v>19</v>
      </c>
      <c r="G629" s="97">
        <v>2007</v>
      </c>
      <c r="H629" s="98" t="s">
        <v>20</v>
      </c>
    </row>
    <row r="630" spans="1:8" x14ac:dyDescent="0.25">
      <c r="A630" s="96">
        <v>2707</v>
      </c>
      <c r="B630" s="113" t="s">
        <v>673</v>
      </c>
      <c r="C630" s="113" t="s">
        <v>27</v>
      </c>
      <c r="D630" s="77" t="s">
        <v>68</v>
      </c>
      <c r="E630" s="77" t="s">
        <v>17</v>
      </c>
      <c r="F630" s="77" t="s">
        <v>30</v>
      </c>
      <c r="G630" s="97">
        <v>2007</v>
      </c>
      <c r="H630" s="98" t="s">
        <v>81</v>
      </c>
    </row>
    <row r="631" spans="1:8" x14ac:dyDescent="0.25">
      <c r="A631" s="96">
        <v>2708</v>
      </c>
      <c r="B631" s="113" t="s">
        <v>674</v>
      </c>
      <c r="C631" s="113" t="s">
        <v>27</v>
      </c>
      <c r="D631" s="77" t="s">
        <v>32</v>
      </c>
      <c r="E631" s="77" t="s">
        <v>29</v>
      </c>
      <c r="F631" s="77" t="s">
        <v>30</v>
      </c>
      <c r="G631" s="97">
        <v>2009</v>
      </c>
      <c r="H631" s="98" t="s">
        <v>20</v>
      </c>
    </row>
    <row r="632" spans="1:8" x14ac:dyDescent="0.25">
      <c r="A632" s="96">
        <v>2714</v>
      </c>
      <c r="B632" s="113" t="s">
        <v>675</v>
      </c>
      <c r="C632" s="113" t="s">
        <v>27</v>
      </c>
      <c r="D632" s="77" t="s">
        <v>32</v>
      </c>
      <c r="E632" s="77" t="s">
        <v>17</v>
      </c>
      <c r="F632" s="77" t="s">
        <v>30</v>
      </c>
      <c r="G632" s="97">
        <v>2011</v>
      </c>
      <c r="H632" s="98" t="s">
        <v>81</v>
      </c>
    </row>
    <row r="633" spans="1:8" x14ac:dyDescent="0.25">
      <c r="A633" s="96">
        <v>2715</v>
      </c>
      <c r="B633" s="113" t="s">
        <v>676</v>
      </c>
      <c r="C633" s="113" t="s">
        <v>27</v>
      </c>
      <c r="D633" s="77" t="s">
        <v>105</v>
      </c>
      <c r="E633" s="77" t="s">
        <v>17</v>
      </c>
      <c r="F633" s="77" t="s">
        <v>30</v>
      </c>
      <c r="G633" s="97">
        <v>2008</v>
      </c>
      <c r="H633" s="98" t="s">
        <v>81</v>
      </c>
    </row>
    <row r="634" spans="1:8" x14ac:dyDescent="0.25">
      <c r="A634" s="96">
        <v>2718</v>
      </c>
      <c r="B634" s="113" t="s">
        <v>677</v>
      </c>
      <c r="C634" s="113" t="s">
        <v>24</v>
      </c>
      <c r="D634" s="77" t="s">
        <v>17</v>
      </c>
      <c r="E634" s="77" t="s">
        <v>18</v>
      </c>
      <c r="F634" s="77" t="s">
        <v>19</v>
      </c>
      <c r="G634" s="97">
        <v>2009</v>
      </c>
      <c r="H634" s="98" t="s">
        <v>25</v>
      </c>
    </row>
    <row r="635" spans="1:8" x14ac:dyDescent="0.25">
      <c r="A635" s="96">
        <v>2720</v>
      </c>
      <c r="B635" s="113" t="s">
        <v>678</v>
      </c>
      <c r="C635" s="113" t="s">
        <v>27</v>
      </c>
      <c r="D635" s="77" t="s">
        <v>32</v>
      </c>
      <c r="E635" s="77" t="s">
        <v>17</v>
      </c>
      <c r="F635" s="77" t="s">
        <v>30</v>
      </c>
      <c r="G635" s="97">
        <v>2011</v>
      </c>
      <c r="H635" s="98" t="s">
        <v>20</v>
      </c>
    </row>
    <row r="636" spans="1:8" x14ac:dyDescent="0.25">
      <c r="A636" s="96">
        <v>2722</v>
      </c>
      <c r="B636" s="113" t="s">
        <v>679</v>
      </c>
      <c r="C636" s="113" t="s">
        <v>24</v>
      </c>
      <c r="D636" s="77" t="s">
        <v>17</v>
      </c>
      <c r="E636" s="77" t="s">
        <v>18</v>
      </c>
      <c r="F636" s="77" t="s">
        <v>19</v>
      </c>
      <c r="G636" s="97">
        <v>2007</v>
      </c>
      <c r="H636" s="98" t="s">
        <v>25</v>
      </c>
    </row>
    <row r="637" spans="1:8" x14ac:dyDescent="0.25">
      <c r="A637" s="96">
        <v>2727</v>
      </c>
      <c r="B637" s="113" t="s">
        <v>680</v>
      </c>
      <c r="C637" s="113" t="s">
        <v>27</v>
      </c>
      <c r="D637" s="77" t="s">
        <v>32</v>
      </c>
      <c r="E637" s="77" t="s">
        <v>29</v>
      </c>
      <c r="F637" s="77" t="s">
        <v>30</v>
      </c>
      <c r="G637" s="97">
        <v>2008</v>
      </c>
      <c r="H637" s="98" t="s">
        <v>20</v>
      </c>
    </row>
    <row r="638" spans="1:8" x14ac:dyDescent="0.25">
      <c r="A638" s="96">
        <v>2728</v>
      </c>
      <c r="B638" s="113" t="s">
        <v>681</v>
      </c>
      <c r="C638" s="113" t="s">
        <v>27</v>
      </c>
      <c r="D638" s="77" t="s">
        <v>32</v>
      </c>
      <c r="E638" s="77" t="s">
        <v>17</v>
      </c>
      <c r="F638" s="77" t="s">
        <v>30</v>
      </c>
      <c r="G638" s="97">
        <v>2011</v>
      </c>
      <c r="H638" s="98" t="s">
        <v>81</v>
      </c>
    </row>
    <row r="639" spans="1:8" x14ac:dyDescent="0.25">
      <c r="A639" s="96">
        <v>2729</v>
      </c>
      <c r="B639" s="113" t="s">
        <v>682</v>
      </c>
      <c r="C639" s="113" t="s">
        <v>27</v>
      </c>
      <c r="D639" s="77" t="s">
        <v>570</v>
      </c>
      <c r="E639" s="77" t="s">
        <v>29</v>
      </c>
      <c r="F639" s="77" t="s">
        <v>30</v>
      </c>
      <c r="G639" s="97">
        <v>2006</v>
      </c>
      <c r="H639" s="98" t="s">
        <v>81</v>
      </c>
    </row>
    <row r="640" spans="1:8" x14ac:dyDescent="0.25">
      <c r="A640" s="96">
        <v>2730</v>
      </c>
      <c r="B640" s="113" t="s">
        <v>683</v>
      </c>
      <c r="C640" s="113" t="s">
        <v>24</v>
      </c>
      <c r="D640" s="77" t="s">
        <v>17</v>
      </c>
      <c r="E640" s="77" t="s">
        <v>18</v>
      </c>
      <c r="F640" s="77" t="s">
        <v>19</v>
      </c>
      <c r="G640" s="97">
        <v>2010</v>
      </c>
      <c r="H640" s="98" t="s">
        <v>25</v>
      </c>
    </row>
    <row r="641" spans="1:8" x14ac:dyDescent="0.25">
      <c r="A641" s="96">
        <v>2733</v>
      </c>
      <c r="B641" s="113" t="s">
        <v>684</v>
      </c>
      <c r="C641" s="113" t="s">
        <v>27</v>
      </c>
      <c r="D641" s="77" t="s">
        <v>105</v>
      </c>
      <c r="E641" s="77" t="s">
        <v>29</v>
      </c>
      <c r="F641" s="77" t="s">
        <v>30</v>
      </c>
      <c r="G641" s="97">
        <v>2011</v>
      </c>
      <c r="H641" s="98" t="s">
        <v>81</v>
      </c>
    </row>
    <row r="642" spans="1:8" x14ac:dyDescent="0.25">
      <c r="A642" s="96">
        <v>2739</v>
      </c>
      <c r="B642" s="113" t="s">
        <v>685</v>
      </c>
      <c r="C642" s="113" t="s">
        <v>27</v>
      </c>
      <c r="D642" s="77" t="s">
        <v>28</v>
      </c>
      <c r="E642" s="77" t="s">
        <v>29</v>
      </c>
      <c r="F642" s="77" t="s">
        <v>30</v>
      </c>
      <c r="G642" s="97">
        <v>2012</v>
      </c>
      <c r="H642" s="98" t="s">
        <v>81</v>
      </c>
    </row>
    <row r="643" spans="1:8" x14ac:dyDescent="0.25">
      <c r="A643" s="96">
        <v>2749</v>
      </c>
      <c r="B643" s="113" t="s">
        <v>686</v>
      </c>
      <c r="C643" s="113" t="s">
        <v>27</v>
      </c>
      <c r="D643" s="77" t="s">
        <v>32</v>
      </c>
      <c r="E643" s="77" t="s">
        <v>29</v>
      </c>
      <c r="F643" s="77" t="s">
        <v>30</v>
      </c>
      <c r="G643" s="97">
        <v>2010</v>
      </c>
      <c r="H643" s="98" t="s">
        <v>81</v>
      </c>
    </row>
    <row r="644" spans="1:8" x14ac:dyDescent="0.25">
      <c r="A644" s="96">
        <v>2750</v>
      </c>
      <c r="B644" s="113" t="s">
        <v>687</v>
      </c>
      <c r="C644" s="113" t="s">
        <v>27</v>
      </c>
      <c r="D644" s="77" t="s">
        <v>32</v>
      </c>
      <c r="E644" s="77" t="s">
        <v>29</v>
      </c>
      <c r="F644" s="77" t="s">
        <v>30</v>
      </c>
      <c r="G644" s="97">
        <v>2010</v>
      </c>
      <c r="H644" s="98" t="s">
        <v>81</v>
      </c>
    </row>
    <row r="645" spans="1:8" x14ac:dyDescent="0.25">
      <c r="A645" s="96">
        <v>2751</v>
      </c>
      <c r="B645" s="113" t="s">
        <v>688</v>
      </c>
      <c r="C645" s="113" t="s">
        <v>27</v>
      </c>
      <c r="D645" s="77" t="s">
        <v>32</v>
      </c>
      <c r="E645" s="77" t="s">
        <v>29</v>
      </c>
      <c r="F645" s="77" t="s">
        <v>30</v>
      </c>
      <c r="G645" s="97">
        <v>2006</v>
      </c>
      <c r="H645" s="98" t="s">
        <v>81</v>
      </c>
    </row>
    <row r="646" spans="1:8" x14ac:dyDescent="0.25">
      <c r="A646" s="96">
        <v>2754</v>
      </c>
      <c r="B646" s="113" t="s">
        <v>689</v>
      </c>
      <c r="C646" s="113" t="s">
        <v>27</v>
      </c>
      <c r="D646" s="77" t="s">
        <v>68</v>
      </c>
      <c r="E646" s="77" t="s">
        <v>29</v>
      </c>
      <c r="F646" s="77" t="s">
        <v>63</v>
      </c>
      <c r="G646" s="97">
        <v>2006</v>
      </c>
      <c r="H646" s="98" t="s">
        <v>81</v>
      </c>
    </row>
    <row r="647" spans="1:8" x14ac:dyDescent="0.25">
      <c r="A647" s="96">
        <v>2756</v>
      </c>
      <c r="B647" s="113" t="s">
        <v>690</v>
      </c>
      <c r="C647" s="113" t="s">
        <v>24</v>
      </c>
      <c r="D647" s="77" t="s">
        <v>17</v>
      </c>
      <c r="E647" s="77" t="s">
        <v>18</v>
      </c>
      <c r="F647" s="77" t="s">
        <v>19</v>
      </c>
      <c r="G647" s="97">
        <v>2006</v>
      </c>
      <c r="H647" s="98" t="s">
        <v>25</v>
      </c>
    </row>
    <row r="648" spans="1:8" x14ac:dyDescent="0.25">
      <c r="A648" s="96">
        <v>2763</v>
      </c>
      <c r="B648" s="113" t="s">
        <v>691</v>
      </c>
      <c r="C648" s="113" t="s">
        <v>24</v>
      </c>
      <c r="D648" s="77" t="s">
        <v>17</v>
      </c>
      <c r="E648" s="77" t="s">
        <v>18</v>
      </c>
      <c r="F648" s="77" t="s">
        <v>19</v>
      </c>
      <c r="G648" s="97">
        <v>2006</v>
      </c>
      <c r="H648" s="98" t="s">
        <v>25</v>
      </c>
    </row>
    <row r="649" spans="1:8" x14ac:dyDescent="0.25">
      <c r="A649" s="96">
        <v>2766</v>
      </c>
      <c r="B649" s="113" t="s">
        <v>692</v>
      </c>
      <c r="C649" s="113" t="s">
        <v>27</v>
      </c>
      <c r="D649" s="77" t="s">
        <v>68</v>
      </c>
      <c r="E649" s="77" t="s">
        <v>29</v>
      </c>
      <c r="F649" s="77" t="s">
        <v>30</v>
      </c>
      <c r="G649" s="97">
        <v>2006</v>
      </c>
      <c r="H649" s="98" t="s">
        <v>81</v>
      </c>
    </row>
    <row r="650" spans="1:8" x14ac:dyDescent="0.25">
      <c r="A650" s="96">
        <v>2771</v>
      </c>
      <c r="B650" s="113" t="s">
        <v>693</v>
      </c>
      <c r="C650" s="113" t="s">
        <v>27</v>
      </c>
      <c r="D650" s="77" t="s">
        <v>32</v>
      </c>
      <c r="E650" s="77" t="s">
        <v>29</v>
      </c>
      <c r="F650" s="77" t="s">
        <v>30</v>
      </c>
      <c r="G650" s="97">
        <v>2011</v>
      </c>
      <c r="H650" s="98" t="s">
        <v>81</v>
      </c>
    </row>
    <row r="651" spans="1:8" x14ac:dyDescent="0.25">
      <c r="A651" s="96">
        <v>2775</v>
      </c>
      <c r="B651" s="113" t="s">
        <v>694</v>
      </c>
      <c r="C651" s="113" t="s">
        <v>27</v>
      </c>
      <c r="D651" s="77" t="s">
        <v>32</v>
      </c>
      <c r="E651" s="77" t="s">
        <v>17</v>
      </c>
      <c r="F651" s="77" t="s">
        <v>63</v>
      </c>
      <c r="G651" s="97">
        <v>2012</v>
      </c>
      <c r="H651" s="98" t="s">
        <v>81</v>
      </c>
    </row>
    <row r="652" spans="1:8" x14ac:dyDescent="0.25">
      <c r="A652" s="96">
        <v>2784</v>
      </c>
      <c r="B652" s="113" t="s">
        <v>695</v>
      </c>
      <c r="C652" s="113" t="s">
        <v>27</v>
      </c>
      <c r="D652" s="77" t="s">
        <v>32</v>
      </c>
      <c r="E652" s="77" t="s">
        <v>17</v>
      </c>
      <c r="F652" s="77" t="s">
        <v>30</v>
      </c>
      <c r="G652" s="97">
        <v>2006</v>
      </c>
      <c r="H652" s="98" t="s">
        <v>81</v>
      </c>
    </row>
    <row r="653" spans="1:8" x14ac:dyDescent="0.25">
      <c r="A653" s="96">
        <v>2787</v>
      </c>
      <c r="B653" s="113" t="s">
        <v>696</v>
      </c>
      <c r="C653" s="113" t="s">
        <v>35</v>
      </c>
      <c r="D653" s="77" t="s">
        <v>36</v>
      </c>
      <c r="E653" s="77" t="s">
        <v>22</v>
      </c>
      <c r="F653" s="77" t="s">
        <v>19</v>
      </c>
      <c r="G653" s="97">
        <v>2006</v>
      </c>
      <c r="H653" s="98" t="s">
        <v>25</v>
      </c>
    </row>
    <row r="654" spans="1:8" x14ac:dyDescent="0.25">
      <c r="A654" s="96">
        <v>2789</v>
      </c>
      <c r="B654" s="113" t="s">
        <v>697</v>
      </c>
      <c r="C654" s="113" t="s">
        <v>27</v>
      </c>
      <c r="D654" s="77" t="s">
        <v>105</v>
      </c>
      <c r="E654" s="77" t="s">
        <v>29</v>
      </c>
      <c r="F654" s="77" t="s">
        <v>30</v>
      </c>
      <c r="G654" s="97">
        <v>2007</v>
      </c>
      <c r="H654" s="98" t="s">
        <v>81</v>
      </c>
    </row>
    <row r="655" spans="1:8" x14ac:dyDescent="0.25">
      <c r="A655" s="96">
        <v>2794</v>
      </c>
      <c r="B655" s="113" t="s">
        <v>698</v>
      </c>
      <c r="C655" s="113" t="s">
        <v>27</v>
      </c>
      <c r="D655" s="77" t="s">
        <v>32</v>
      </c>
      <c r="E655" s="77" t="s">
        <v>29</v>
      </c>
      <c r="F655" s="77" t="s">
        <v>30</v>
      </c>
      <c r="G655" s="97">
        <v>2011</v>
      </c>
      <c r="H655" s="98" t="s">
        <v>81</v>
      </c>
    </row>
    <row r="656" spans="1:8" x14ac:dyDescent="0.25">
      <c r="A656" s="96">
        <v>2797</v>
      </c>
      <c r="B656" s="113" t="s">
        <v>699</v>
      </c>
      <c r="C656" s="113" t="s">
        <v>27</v>
      </c>
      <c r="D656" s="77" t="s">
        <v>105</v>
      </c>
      <c r="E656" s="77" t="s">
        <v>29</v>
      </c>
      <c r="F656" s="77" t="s">
        <v>30</v>
      </c>
      <c r="G656" s="97">
        <v>2012</v>
      </c>
      <c r="H656" s="98" t="s">
        <v>81</v>
      </c>
    </row>
    <row r="657" spans="1:8" x14ac:dyDescent="0.25">
      <c r="A657" s="96">
        <v>2799</v>
      </c>
      <c r="B657" s="113" t="s">
        <v>700</v>
      </c>
      <c r="C657" s="113" t="s">
        <v>27</v>
      </c>
      <c r="D657" s="77" t="s">
        <v>105</v>
      </c>
      <c r="E657" s="77" t="s">
        <v>17</v>
      </c>
      <c r="F657" s="77" t="s">
        <v>63</v>
      </c>
      <c r="G657" s="97">
        <v>2006</v>
      </c>
      <c r="H657" s="98" t="s">
        <v>81</v>
      </c>
    </row>
    <row r="658" spans="1:8" x14ac:dyDescent="0.25">
      <c r="A658" s="96">
        <v>2800</v>
      </c>
      <c r="B658" s="113" t="s">
        <v>701</v>
      </c>
      <c r="C658" s="113" t="s">
        <v>27</v>
      </c>
      <c r="D658" s="77" t="s">
        <v>194</v>
      </c>
      <c r="E658" s="77" t="s">
        <v>29</v>
      </c>
      <c r="F658" s="77" t="s">
        <v>30</v>
      </c>
      <c r="G658" s="97">
        <v>2009</v>
      </c>
      <c r="H658" s="98" t="s">
        <v>81</v>
      </c>
    </row>
    <row r="659" spans="1:8" x14ac:dyDescent="0.25">
      <c r="A659" s="96">
        <v>2808</v>
      </c>
      <c r="B659" s="113" t="s">
        <v>702</v>
      </c>
      <c r="C659" s="113" t="s">
        <v>27</v>
      </c>
      <c r="D659" s="77" t="s">
        <v>32</v>
      </c>
      <c r="E659" s="77" t="s">
        <v>17</v>
      </c>
      <c r="F659" s="77" t="s">
        <v>30</v>
      </c>
      <c r="G659" s="97">
        <v>2011</v>
      </c>
      <c r="H659" s="98" t="s">
        <v>81</v>
      </c>
    </row>
    <row r="660" spans="1:8" x14ac:dyDescent="0.25">
      <c r="A660" s="96">
        <v>2809</v>
      </c>
      <c r="B660" s="113" t="s">
        <v>703</v>
      </c>
      <c r="C660" s="113" t="s">
        <v>24</v>
      </c>
      <c r="D660" s="77" t="s">
        <v>17</v>
      </c>
      <c r="E660" s="77" t="s">
        <v>18</v>
      </c>
      <c r="F660" s="77" t="s">
        <v>19</v>
      </c>
      <c r="G660" s="97">
        <v>2008</v>
      </c>
      <c r="H660" s="98" t="s">
        <v>25</v>
      </c>
    </row>
    <row r="661" spans="1:8" x14ac:dyDescent="0.25">
      <c r="A661" s="96">
        <v>2810</v>
      </c>
      <c r="B661" s="113" t="s">
        <v>704</v>
      </c>
      <c r="C661" s="113" t="s">
        <v>27</v>
      </c>
      <c r="D661" s="77" t="s">
        <v>32</v>
      </c>
      <c r="E661" s="77" t="s">
        <v>17</v>
      </c>
      <c r="F661" s="77" t="s">
        <v>30</v>
      </c>
      <c r="G661" s="97">
        <v>2007</v>
      </c>
      <c r="H661" s="98" t="s">
        <v>81</v>
      </c>
    </row>
    <row r="662" spans="1:8" x14ac:dyDescent="0.25">
      <c r="A662" s="96">
        <v>2821</v>
      </c>
      <c r="B662" s="113" t="s">
        <v>705</v>
      </c>
      <c r="C662" s="113" t="s">
        <v>27</v>
      </c>
      <c r="D662" s="77" t="s">
        <v>194</v>
      </c>
      <c r="E662" s="77" t="s">
        <v>29</v>
      </c>
      <c r="F662" s="77" t="s">
        <v>30</v>
      </c>
      <c r="G662" s="97">
        <v>2010</v>
      </c>
      <c r="H662" s="98" t="s">
        <v>20</v>
      </c>
    </row>
    <row r="663" spans="1:8" x14ac:dyDescent="0.25">
      <c r="A663" s="96">
        <v>2825</v>
      </c>
      <c r="B663" s="113" t="s">
        <v>706</v>
      </c>
      <c r="C663" s="113" t="s">
        <v>27</v>
      </c>
      <c r="D663" s="77" t="s">
        <v>32</v>
      </c>
      <c r="E663" s="77" t="s">
        <v>29</v>
      </c>
      <c r="F663" s="77" t="s">
        <v>30</v>
      </c>
      <c r="G663" s="97">
        <v>2012</v>
      </c>
      <c r="H663" s="98" t="s">
        <v>81</v>
      </c>
    </row>
    <row r="664" spans="1:8" x14ac:dyDescent="0.25">
      <c r="A664" s="96">
        <v>2827</v>
      </c>
      <c r="B664" s="113" t="s">
        <v>707</v>
      </c>
      <c r="C664" s="113" t="s">
        <v>27</v>
      </c>
      <c r="D664" s="77" t="s">
        <v>68</v>
      </c>
      <c r="E664" s="77" t="s">
        <v>29</v>
      </c>
      <c r="F664" s="77" t="s">
        <v>30</v>
      </c>
      <c r="G664" s="97">
        <v>2006</v>
      </c>
      <c r="H664" s="98" t="s">
        <v>81</v>
      </c>
    </row>
    <row r="665" spans="1:8" x14ac:dyDescent="0.25">
      <c r="A665" s="96">
        <v>2828</v>
      </c>
      <c r="B665" s="113" t="s">
        <v>708</v>
      </c>
      <c r="C665" s="113" t="s">
        <v>27</v>
      </c>
      <c r="D665" s="77" t="s">
        <v>105</v>
      </c>
      <c r="E665" s="77" t="s">
        <v>29</v>
      </c>
      <c r="F665" s="77" t="s">
        <v>30</v>
      </c>
      <c r="G665" s="97">
        <v>2014</v>
      </c>
      <c r="H665" s="98" t="s">
        <v>81</v>
      </c>
    </row>
    <row r="666" spans="1:8" x14ac:dyDescent="0.25">
      <c r="A666" s="96">
        <v>2829</v>
      </c>
      <c r="B666" s="113" t="s">
        <v>709</v>
      </c>
      <c r="C666" s="113" t="s">
        <v>27</v>
      </c>
      <c r="D666" s="77" t="s">
        <v>32</v>
      </c>
      <c r="E666" s="77" t="s">
        <v>17</v>
      </c>
      <c r="F666" s="77" t="s">
        <v>30</v>
      </c>
      <c r="G666" s="97">
        <v>2006</v>
      </c>
      <c r="H666" s="98" t="s">
        <v>81</v>
      </c>
    </row>
    <row r="667" spans="1:8" x14ac:dyDescent="0.25">
      <c r="A667" s="96">
        <v>2830</v>
      </c>
      <c r="B667" s="113" t="s">
        <v>710</v>
      </c>
      <c r="C667" s="113" t="s">
        <v>27</v>
      </c>
      <c r="D667" s="77" t="s">
        <v>105</v>
      </c>
      <c r="E667" s="77" t="s">
        <v>29</v>
      </c>
      <c r="F667" s="77" t="s">
        <v>30</v>
      </c>
      <c r="G667" s="97">
        <v>2010</v>
      </c>
      <c r="H667" s="98" t="s">
        <v>81</v>
      </c>
    </row>
    <row r="668" spans="1:8" x14ac:dyDescent="0.25">
      <c r="A668" s="96">
        <v>2831</v>
      </c>
      <c r="B668" s="113" t="s">
        <v>711</v>
      </c>
      <c r="C668" s="113" t="s">
        <v>27</v>
      </c>
      <c r="D668" s="77" t="s">
        <v>32</v>
      </c>
      <c r="E668" s="77" t="s">
        <v>17</v>
      </c>
      <c r="F668" s="77" t="s">
        <v>30</v>
      </c>
      <c r="G668" s="97">
        <v>2012</v>
      </c>
      <c r="H668" s="98" t="s">
        <v>81</v>
      </c>
    </row>
    <row r="669" spans="1:8" x14ac:dyDescent="0.25">
      <c r="A669" s="96">
        <v>2832</v>
      </c>
      <c r="B669" s="113" t="s">
        <v>712</v>
      </c>
      <c r="C669" s="113" t="s">
        <v>27</v>
      </c>
      <c r="D669" s="77" t="s">
        <v>32</v>
      </c>
      <c r="E669" s="77" t="s">
        <v>29</v>
      </c>
      <c r="F669" s="77" t="s">
        <v>30</v>
      </c>
      <c r="G669" s="97">
        <v>2007</v>
      </c>
      <c r="H669" s="98" t="s">
        <v>20</v>
      </c>
    </row>
    <row r="670" spans="1:8" x14ac:dyDescent="0.25">
      <c r="A670" s="96">
        <v>2834</v>
      </c>
      <c r="B670" s="113" t="s">
        <v>713</v>
      </c>
      <c r="C670" s="113" t="s">
        <v>27</v>
      </c>
      <c r="D670" s="77" t="s">
        <v>32</v>
      </c>
      <c r="E670" s="77" t="s">
        <v>17</v>
      </c>
      <c r="F670" s="77" t="s">
        <v>30</v>
      </c>
      <c r="G670" s="97">
        <v>2006</v>
      </c>
      <c r="H670" s="98" t="s">
        <v>81</v>
      </c>
    </row>
    <row r="671" spans="1:8" x14ac:dyDescent="0.25">
      <c r="A671" s="96">
        <v>2835</v>
      </c>
      <c r="B671" s="113" t="s">
        <v>714</v>
      </c>
      <c r="C671" s="113" t="s">
        <v>27</v>
      </c>
      <c r="D671" s="77" t="s">
        <v>32</v>
      </c>
      <c r="E671" s="77" t="s">
        <v>29</v>
      </c>
      <c r="F671" s="77" t="s">
        <v>30</v>
      </c>
      <c r="G671" s="97">
        <v>2006</v>
      </c>
      <c r="H671" s="98" t="s">
        <v>81</v>
      </c>
    </row>
    <row r="672" spans="1:8" x14ac:dyDescent="0.25">
      <c r="A672" s="96">
        <v>2836</v>
      </c>
      <c r="B672" s="113" t="s">
        <v>715</v>
      </c>
      <c r="C672" s="113" t="s">
        <v>27</v>
      </c>
      <c r="D672" s="77" t="s">
        <v>28</v>
      </c>
      <c r="E672" s="77" t="s">
        <v>29</v>
      </c>
      <c r="F672" s="77" t="s">
        <v>30</v>
      </c>
      <c r="G672" s="97">
        <v>2006</v>
      </c>
      <c r="H672" s="98" t="s">
        <v>81</v>
      </c>
    </row>
    <row r="673" spans="1:8" x14ac:dyDescent="0.25">
      <c r="A673" s="96">
        <v>2837</v>
      </c>
      <c r="B673" s="113" t="s">
        <v>716</v>
      </c>
      <c r="C673" s="113" t="s">
        <v>27</v>
      </c>
      <c r="D673" s="77" t="s">
        <v>32</v>
      </c>
      <c r="E673" s="77" t="s">
        <v>29</v>
      </c>
      <c r="F673" s="77" t="s">
        <v>30</v>
      </c>
      <c r="G673" s="97">
        <v>2006</v>
      </c>
      <c r="H673" s="98" t="s">
        <v>81</v>
      </c>
    </row>
    <row r="674" spans="1:8" x14ac:dyDescent="0.25">
      <c r="A674" s="96">
        <v>2838</v>
      </c>
      <c r="B674" s="113" t="s">
        <v>717</v>
      </c>
      <c r="C674" s="113" t="s">
        <v>27</v>
      </c>
      <c r="D674" s="77" t="s">
        <v>32</v>
      </c>
      <c r="E674" s="77" t="s">
        <v>29</v>
      </c>
      <c r="F674" s="77" t="s">
        <v>30</v>
      </c>
      <c r="G674" s="97">
        <v>2006</v>
      </c>
      <c r="H674" s="98" t="s">
        <v>81</v>
      </c>
    </row>
    <row r="675" spans="1:8" x14ac:dyDescent="0.25">
      <c r="A675" s="96">
        <v>2839</v>
      </c>
      <c r="B675" s="113" t="s">
        <v>718</v>
      </c>
      <c r="C675" s="113" t="s">
        <v>27</v>
      </c>
      <c r="D675" s="77" t="s">
        <v>32</v>
      </c>
      <c r="E675" s="77" t="s">
        <v>29</v>
      </c>
      <c r="F675" s="77" t="s">
        <v>30</v>
      </c>
      <c r="G675" s="97">
        <v>2011</v>
      </c>
      <c r="H675" s="98" t="s">
        <v>81</v>
      </c>
    </row>
    <row r="676" spans="1:8" x14ac:dyDescent="0.25">
      <c r="A676" s="96">
        <v>2840</v>
      </c>
      <c r="B676" s="113" t="s">
        <v>719</v>
      </c>
      <c r="C676" s="113" t="s">
        <v>27</v>
      </c>
      <c r="D676" s="77" t="s">
        <v>32</v>
      </c>
      <c r="E676" s="77" t="s">
        <v>17</v>
      </c>
      <c r="F676" s="77" t="s">
        <v>30</v>
      </c>
      <c r="G676" s="97">
        <v>2011</v>
      </c>
      <c r="H676" s="98" t="s">
        <v>81</v>
      </c>
    </row>
    <row r="677" spans="1:8" x14ac:dyDescent="0.25">
      <c r="A677" s="96">
        <v>2842</v>
      </c>
      <c r="B677" s="113" t="s">
        <v>720</v>
      </c>
      <c r="C677" s="113" t="s">
        <v>27</v>
      </c>
      <c r="D677" s="77" t="s">
        <v>32</v>
      </c>
      <c r="E677" s="77" t="s">
        <v>17</v>
      </c>
      <c r="F677" s="77" t="s">
        <v>30</v>
      </c>
      <c r="G677" s="97">
        <v>2009</v>
      </c>
      <c r="H677" s="98" t="s">
        <v>81</v>
      </c>
    </row>
    <row r="678" spans="1:8" x14ac:dyDescent="0.25">
      <c r="A678" s="96">
        <v>2843</v>
      </c>
      <c r="B678" s="113" t="s">
        <v>721</v>
      </c>
      <c r="C678" s="113" t="s">
        <v>27</v>
      </c>
      <c r="D678" s="77" t="s">
        <v>32</v>
      </c>
      <c r="E678" s="77" t="s">
        <v>29</v>
      </c>
      <c r="F678" s="77" t="s">
        <v>30</v>
      </c>
      <c r="G678" s="97">
        <v>2012</v>
      </c>
      <c r="H678" s="98" t="s">
        <v>81</v>
      </c>
    </row>
    <row r="679" spans="1:8" x14ac:dyDescent="0.25">
      <c r="A679" s="96">
        <v>2844</v>
      </c>
      <c r="B679" s="113" t="s">
        <v>722</v>
      </c>
      <c r="C679" s="113" t="s">
        <v>24</v>
      </c>
      <c r="D679" s="77" t="s">
        <v>17</v>
      </c>
      <c r="E679" s="77" t="s">
        <v>18</v>
      </c>
      <c r="F679" s="77" t="s">
        <v>19</v>
      </c>
      <c r="G679" s="97">
        <v>2006</v>
      </c>
      <c r="H679" s="98" t="s">
        <v>25</v>
      </c>
    </row>
    <row r="680" spans="1:8" x14ac:dyDescent="0.25">
      <c r="A680" s="96">
        <v>2845</v>
      </c>
      <c r="B680" s="113" t="s">
        <v>723</v>
      </c>
      <c r="C680" s="113" t="s">
        <v>27</v>
      </c>
      <c r="D680" s="77" t="s">
        <v>32</v>
      </c>
      <c r="E680" s="77" t="s">
        <v>29</v>
      </c>
      <c r="F680" s="77" t="s">
        <v>30</v>
      </c>
      <c r="G680" s="97">
        <v>2006</v>
      </c>
      <c r="H680" s="98" t="s">
        <v>20</v>
      </c>
    </row>
    <row r="681" spans="1:8" x14ac:dyDescent="0.25">
      <c r="A681" s="96">
        <v>2846</v>
      </c>
      <c r="B681" s="113" t="s">
        <v>724</v>
      </c>
      <c r="C681" s="113" t="s">
        <v>27</v>
      </c>
      <c r="D681" s="77" t="s">
        <v>32</v>
      </c>
      <c r="E681" s="77" t="s">
        <v>29</v>
      </c>
      <c r="F681" s="77" t="s">
        <v>30</v>
      </c>
      <c r="G681" s="97">
        <v>2006</v>
      </c>
      <c r="H681" s="98" t="s">
        <v>81</v>
      </c>
    </row>
    <row r="682" spans="1:8" x14ac:dyDescent="0.25">
      <c r="A682" s="96">
        <v>2852</v>
      </c>
      <c r="B682" s="113" t="s">
        <v>725</v>
      </c>
      <c r="C682" s="113" t="s">
        <v>35</v>
      </c>
      <c r="D682" s="77" t="s">
        <v>36</v>
      </c>
      <c r="E682" s="77" t="s">
        <v>29</v>
      </c>
      <c r="F682" s="77" t="s">
        <v>19</v>
      </c>
      <c r="G682" s="97">
        <v>2006</v>
      </c>
      <c r="H682" s="98" t="s">
        <v>20</v>
      </c>
    </row>
    <row r="683" spans="1:8" x14ac:dyDescent="0.25">
      <c r="A683" s="96">
        <v>2857</v>
      </c>
      <c r="B683" s="113" t="s">
        <v>726</v>
      </c>
      <c r="C683" s="113" t="s">
        <v>27</v>
      </c>
      <c r="D683" s="77" t="s">
        <v>32</v>
      </c>
      <c r="E683" s="77" t="s">
        <v>29</v>
      </c>
      <c r="F683" s="77" t="s">
        <v>30</v>
      </c>
      <c r="G683" s="97">
        <v>2006</v>
      </c>
      <c r="H683" s="98" t="s">
        <v>81</v>
      </c>
    </row>
    <row r="684" spans="1:8" x14ac:dyDescent="0.25">
      <c r="A684" s="96">
        <v>2860</v>
      </c>
      <c r="B684" s="113" t="s">
        <v>727</v>
      </c>
      <c r="C684" s="113" t="s">
        <v>27</v>
      </c>
      <c r="D684" s="77" t="s">
        <v>105</v>
      </c>
      <c r="E684" s="77" t="s">
        <v>29</v>
      </c>
      <c r="F684" s="77" t="s">
        <v>30</v>
      </c>
      <c r="G684" s="97">
        <v>2006</v>
      </c>
      <c r="H684" s="98" t="s">
        <v>81</v>
      </c>
    </row>
    <row r="685" spans="1:8" x14ac:dyDescent="0.25">
      <c r="A685" s="96">
        <v>2861</v>
      </c>
      <c r="B685" s="113" t="s">
        <v>728</v>
      </c>
      <c r="C685" s="113" t="s">
        <v>27</v>
      </c>
      <c r="D685" s="77" t="s">
        <v>32</v>
      </c>
      <c r="E685" s="77" t="s">
        <v>29</v>
      </c>
      <c r="F685" s="77" t="s">
        <v>30</v>
      </c>
      <c r="G685" s="97">
        <v>2006</v>
      </c>
      <c r="H685" s="98" t="s">
        <v>81</v>
      </c>
    </row>
    <row r="686" spans="1:8" x14ac:dyDescent="0.25">
      <c r="A686" s="96">
        <v>2864</v>
      </c>
      <c r="B686" s="113" t="s">
        <v>729</v>
      </c>
      <c r="C686" s="113" t="s">
        <v>27</v>
      </c>
      <c r="D686" s="77" t="s">
        <v>105</v>
      </c>
      <c r="E686" s="77" t="s">
        <v>29</v>
      </c>
      <c r="F686" s="77" t="s">
        <v>30</v>
      </c>
      <c r="G686" s="97">
        <v>2006</v>
      </c>
      <c r="H686" s="98" t="s">
        <v>81</v>
      </c>
    </row>
    <row r="687" spans="1:8" x14ac:dyDescent="0.25">
      <c r="A687" s="96">
        <v>2865</v>
      </c>
      <c r="B687" s="113" t="s">
        <v>730</v>
      </c>
      <c r="C687" s="113" t="s">
        <v>27</v>
      </c>
      <c r="D687" s="77" t="s">
        <v>32</v>
      </c>
      <c r="E687" s="77" t="s">
        <v>29</v>
      </c>
      <c r="F687" s="77" t="s">
        <v>33</v>
      </c>
      <c r="G687" s="97">
        <v>2009</v>
      </c>
      <c r="H687" s="98" t="s">
        <v>25</v>
      </c>
    </row>
    <row r="688" spans="1:8" x14ac:dyDescent="0.25">
      <c r="A688" s="96">
        <v>2867</v>
      </c>
      <c r="B688" s="113" t="s">
        <v>731</v>
      </c>
      <c r="C688" s="113" t="s">
        <v>27</v>
      </c>
      <c r="D688" s="77" t="s">
        <v>32</v>
      </c>
      <c r="E688" s="77" t="s">
        <v>17</v>
      </c>
      <c r="F688" s="77" t="s">
        <v>30</v>
      </c>
      <c r="G688" s="97">
        <v>2005</v>
      </c>
      <c r="H688" s="98" t="s">
        <v>81</v>
      </c>
    </row>
    <row r="689" spans="1:8" x14ac:dyDescent="0.25">
      <c r="A689" s="96">
        <v>2869</v>
      </c>
      <c r="B689" s="113" t="s">
        <v>732</v>
      </c>
      <c r="C689" s="113" t="s">
        <v>24</v>
      </c>
      <c r="D689" s="77" t="s">
        <v>17</v>
      </c>
      <c r="E689" s="77" t="s">
        <v>18</v>
      </c>
      <c r="F689" s="77" t="s">
        <v>19</v>
      </c>
      <c r="G689" s="97">
        <v>2016</v>
      </c>
      <c r="H689" s="98" t="s">
        <v>25</v>
      </c>
    </row>
    <row r="690" spans="1:8" x14ac:dyDescent="0.25">
      <c r="A690" s="96">
        <v>2871</v>
      </c>
      <c r="B690" s="113" t="s">
        <v>733</v>
      </c>
      <c r="C690" s="113" t="s">
        <v>27</v>
      </c>
      <c r="D690" s="77" t="s">
        <v>68</v>
      </c>
      <c r="E690" s="77" t="s">
        <v>17</v>
      </c>
      <c r="F690" s="77" t="s">
        <v>33</v>
      </c>
      <c r="G690" s="97">
        <v>2011</v>
      </c>
      <c r="H690" s="98" t="s">
        <v>81</v>
      </c>
    </row>
    <row r="691" spans="1:8" x14ac:dyDescent="0.25">
      <c r="A691" s="96">
        <v>2872</v>
      </c>
      <c r="B691" s="113" t="s">
        <v>734</v>
      </c>
      <c r="C691" s="113" t="s">
        <v>27</v>
      </c>
      <c r="D691" s="77" t="s">
        <v>105</v>
      </c>
      <c r="E691" s="77" t="s">
        <v>29</v>
      </c>
      <c r="F691" s="77" t="s">
        <v>30</v>
      </c>
      <c r="G691" s="97">
        <v>2006</v>
      </c>
      <c r="H691" s="98" t="s">
        <v>81</v>
      </c>
    </row>
    <row r="692" spans="1:8" x14ac:dyDescent="0.25">
      <c r="A692" s="96">
        <v>2876</v>
      </c>
      <c r="B692" s="113" t="s">
        <v>735</v>
      </c>
      <c r="C692" s="113" t="s">
        <v>16</v>
      </c>
      <c r="D692" s="77" t="s">
        <v>17</v>
      </c>
      <c r="E692" s="77" t="s">
        <v>17</v>
      </c>
      <c r="F692" s="77" t="s">
        <v>19</v>
      </c>
      <c r="G692" s="97">
        <v>2008</v>
      </c>
      <c r="H692" s="98" t="s">
        <v>25</v>
      </c>
    </row>
    <row r="693" spans="1:8" x14ac:dyDescent="0.25">
      <c r="A693" s="96">
        <v>2879</v>
      </c>
      <c r="B693" s="113" t="s">
        <v>736</v>
      </c>
      <c r="C693" s="113" t="s">
        <v>27</v>
      </c>
      <c r="D693" s="77" t="s">
        <v>32</v>
      </c>
      <c r="E693" s="77" t="s">
        <v>29</v>
      </c>
      <c r="F693" s="77" t="s">
        <v>30</v>
      </c>
      <c r="G693" s="97">
        <v>2014</v>
      </c>
      <c r="H693" s="98" t="s">
        <v>81</v>
      </c>
    </row>
    <row r="694" spans="1:8" x14ac:dyDescent="0.25">
      <c r="A694" s="96">
        <v>2882</v>
      </c>
      <c r="B694" s="113" t="s">
        <v>737</v>
      </c>
      <c r="C694" s="113" t="s">
        <v>27</v>
      </c>
      <c r="D694" s="77" t="s">
        <v>32</v>
      </c>
      <c r="E694" s="77" t="s">
        <v>29</v>
      </c>
      <c r="F694" s="77" t="s">
        <v>30</v>
      </c>
      <c r="G694" s="97">
        <v>2011</v>
      </c>
      <c r="H694" s="98" t="s">
        <v>81</v>
      </c>
    </row>
    <row r="695" spans="1:8" x14ac:dyDescent="0.25">
      <c r="A695" s="96">
        <v>2885</v>
      </c>
      <c r="B695" s="113" t="s">
        <v>738</v>
      </c>
      <c r="C695" s="113" t="s">
        <v>27</v>
      </c>
      <c r="D695" s="77" t="s">
        <v>32</v>
      </c>
      <c r="E695" s="77" t="s">
        <v>29</v>
      </c>
      <c r="F695" s="77" t="s">
        <v>30</v>
      </c>
      <c r="G695" s="97">
        <v>2006</v>
      </c>
      <c r="H695" s="98" t="s">
        <v>81</v>
      </c>
    </row>
    <row r="696" spans="1:8" x14ac:dyDescent="0.25">
      <c r="A696" s="96">
        <v>2888</v>
      </c>
      <c r="B696" s="113" t="s">
        <v>739</v>
      </c>
      <c r="C696" s="113" t="s">
        <v>24</v>
      </c>
      <c r="D696" s="77" t="s">
        <v>17</v>
      </c>
      <c r="E696" s="77" t="s">
        <v>18</v>
      </c>
      <c r="F696" s="77" t="s">
        <v>19</v>
      </c>
      <c r="G696" s="97">
        <v>2008</v>
      </c>
      <c r="H696" s="98" t="s">
        <v>25</v>
      </c>
    </row>
    <row r="697" spans="1:8" x14ac:dyDescent="0.25">
      <c r="A697" s="96">
        <v>2889</v>
      </c>
      <c r="B697" s="113" t="s">
        <v>740</v>
      </c>
      <c r="C697" s="113" t="s">
        <v>24</v>
      </c>
      <c r="D697" s="77" t="s">
        <v>17</v>
      </c>
      <c r="E697" s="77" t="s">
        <v>18</v>
      </c>
      <c r="F697" s="77" t="s">
        <v>19</v>
      </c>
      <c r="G697" s="97">
        <v>2007</v>
      </c>
      <c r="H697" s="98" t="s">
        <v>25</v>
      </c>
    </row>
    <row r="698" spans="1:8" x14ac:dyDescent="0.25">
      <c r="A698" s="96">
        <v>2891</v>
      </c>
      <c r="B698" s="113" t="s">
        <v>741</v>
      </c>
      <c r="C698" s="113" t="s">
        <v>24</v>
      </c>
      <c r="D698" s="77" t="s">
        <v>17</v>
      </c>
      <c r="E698" s="77" t="s">
        <v>18</v>
      </c>
      <c r="F698" s="77" t="s">
        <v>19</v>
      </c>
      <c r="G698" s="97">
        <v>2008</v>
      </c>
      <c r="H698" s="98" t="s">
        <v>25</v>
      </c>
    </row>
    <row r="699" spans="1:8" x14ac:dyDescent="0.25">
      <c r="A699" s="96">
        <v>2892</v>
      </c>
      <c r="B699" s="113" t="s">
        <v>742</v>
      </c>
      <c r="C699" s="113" t="s">
        <v>27</v>
      </c>
      <c r="D699" s="77" t="s">
        <v>32</v>
      </c>
      <c r="E699" s="77" t="s">
        <v>17</v>
      </c>
      <c r="F699" s="77" t="s">
        <v>30</v>
      </c>
      <c r="G699" s="97">
        <v>2011</v>
      </c>
      <c r="H699" s="98" t="s">
        <v>81</v>
      </c>
    </row>
    <row r="700" spans="1:8" x14ac:dyDescent="0.25">
      <c r="A700" s="96">
        <v>2896</v>
      </c>
      <c r="B700" s="113" t="s">
        <v>743</v>
      </c>
      <c r="C700" s="113" t="s">
        <v>24</v>
      </c>
      <c r="D700" s="77" t="s">
        <v>17</v>
      </c>
      <c r="E700" s="77" t="s">
        <v>18</v>
      </c>
      <c r="F700" s="77" t="s">
        <v>19</v>
      </c>
      <c r="G700" s="97">
        <v>2006</v>
      </c>
      <c r="H700" s="98" t="s">
        <v>25</v>
      </c>
    </row>
    <row r="701" spans="1:8" x14ac:dyDescent="0.25">
      <c r="A701" s="96">
        <v>2897</v>
      </c>
      <c r="B701" s="113" t="s">
        <v>744</v>
      </c>
      <c r="C701" s="113" t="s">
        <v>16</v>
      </c>
      <c r="D701" s="77" t="s">
        <v>17</v>
      </c>
      <c r="E701" s="77" t="s">
        <v>18</v>
      </c>
      <c r="F701" s="77" t="s">
        <v>19</v>
      </c>
      <c r="G701" s="97">
        <v>2007</v>
      </c>
      <c r="H701" s="98" t="s">
        <v>25</v>
      </c>
    </row>
    <row r="702" spans="1:8" x14ac:dyDescent="0.25">
      <c r="A702" s="96">
        <v>2899</v>
      </c>
      <c r="B702" s="113" t="s">
        <v>745</v>
      </c>
      <c r="C702" s="113" t="s">
        <v>27</v>
      </c>
      <c r="D702" s="77" t="s">
        <v>32</v>
      </c>
      <c r="E702" s="77" t="s">
        <v>29</v>
      </c>
      <c r="F702" s="77" t="s">
        <v>30</v>
      </c>
      <c r="G702" s="97">
        <v>2006</v>
      </c>
      <c r="H702" s="98" t="s">
        <v>81</v>
      </c>
    </row>
    <row r="703" spans="1:8" x14ac:dyDescent="0.25">
      <c r="A703" s="96">
        <v>2900</v>
      </c>
      <c r="B703" s="113" t="s">
        <v>746</v>
      </c>
      <c r="C703" s="113" t="s">
        <v>24</v>
      </c>
      <c r="D703" s="77" t="s">
        <v>17</v>
      </c>
      <c r="E703" s="77" t="s">
        <v>18</v>
      </c>
      <c r="F703" s="77" t="s">
        <v>19</v>
      </c>
      <c r="G703" s="97">
        <v>2008</v>
      </c>
      <c r="H703" s="98" t="s">
        <v>25</v>
      </c>
    </row>
    <row r="704" spans="1:8" x14ac:dyDescent="0.25">
      <c r="A704" s="96">
        <v>2904</v>
      </c>
      <c r="B704" s="113" t="s">
        <v>747</v>
      </c>
      <c r="C704" s="113" t="s">
        <v>27</v>
      </c>
      <c r="D704" s="77" t="s">
        <v>32</v>
      </c>
      <c r="E704" s="77" t="s">
        <v>29</v>
      </c>
      <c r="F704" s="77" t="s">
        <v>30</v>
      </c>
      <c r="G704" s="97">
        <v>2006</v>
      </c>
      <c r="H704" s="98" t="s">
        <v>20</v>
      </c>
    </row>
    <row r="705" spans="1:8" x14ac:dyDescent="0.25">
      <c r="A705" s="96">
        <v>2907</v>
      </c>
      <c r="B705" s="113" t="s">
        <v>748</v>
      </c>
      <c r="C705" s="113" t="s">
        <v>24</v>
      </c>
      <c r="D705" s="77" t="s">
        <v>17</v>
      </c>
      <c r="E705" s="77" t="s">
        <v>18</v>
      </c>
      <c r="F705" s="77" t="s">
        <v>19</v>
      </c>
      <c r="G705" s="97">
        <v>2006</v>
      </c>
      <c r="H705" s="98" t="s">
        <v>25</v>
      </c>
    </row>
    <row r="706" spans="1:8" x14ac:dyDescent="0.25">
      <c r="A706" s="96">
        <v>2909</v>
      </c>
      <c r="B706" s="113" t="s">
        <v>749</v>
      </c>
      <c r="C706" s="113" t="s">
        <v>24</v>
      </c>
      <c r="D706" s="77" t="s">
        <v>17</v>
      </c>
      <c r="E706" s="77" t="s">
        <v>18</v>
      </c>
      <c r="F706" s="77" t="s">
        <v>19</v>
      </c>
      <c r="G706" s="97">
        <v>2006</v>
      </c>
      <c r="H706" s="98" t="s">
        <v>25</v>
      </c>
    </row>
    <row r="707" spans="1:8" x14ac:dyDescent="0.25">
      <c r="A707" s="96">
        <v>2910</v>
      </c>
      <c r="B707" s="113" t="s">
        <v>750</v>
      </c>
      <c r="C707" s="113" t="s">
        <v>35</v>
      </c>
      <c r="D707" s="77" t="s">
        <v>36</v>
      </c>
      <c r="E707" s="77" t="s">
        <v>18</v>
      </c>
      <c r="F707" s="77" t="s">
        <v>19</v>
      </c>
      <c r="G707" s="97">
        <v>2006</v>
      </c>
      <c r="H707" s="98" t="s">
        <v>25</v>
      </c>
    </row>
    <row r="708" spans="1:8" x14ac:dyDescent="0.25">
      <c r="A708" s="96">
        <v>2913</v>
      </c>
      <c r="B708" s="113" t="s">
        <v>751</v>
      </c>
      <c r="C708" s="113" t="s">
        <v>27</v>
      </c>
      <c r="D708" s="77" t="s">
        <v>32</v>
      </c>
      <c r="E708" s="77" t="s">
        <v>29</v>
      </c>
      <c r="F708" s="77" t="s">
        <v>30</v>
      </c>
      <c r="G708" s="97">
        <v>2006</v>
      </c>
      <c r="H708" s="98" t="s">
        <v>81</v>
      </c>
    </row>
    <row r="709" spans="1:8" x14ac:dyDescent="0.25">
      <c r="A709" s="96">
        <v>2917</v>
      </c>
      <c r="B709" s="113" t="s">
        <v>752</v>
      </c>
      <c r="C709" s="113" t="s">
        <v>27</v>
      </c>
      <c r="D709" s="77" t="s">
        <v>32</v>
      </c>
      <c r="E709" s="77" t="s">
        <v>17</v>
      </c>
      <c r="F709" s="77" t="s">
        <v>30</v>
      </c>
      <c r="G709" s="97">
        <v>2006</v>
      </c>
      <c r="H709" s="98" t="s">
        <v>81</v>
      </c>
    </row>
    <row r="710" spans="1:8" x14ac:dyDescent="0.25">
      <c r="A710" s="96">
        <v>2919</v>
      </c>
      <c r="B710" s="113" t="s">
        <v>753</v>
      </c>
      <c r="C710" s="113" t="s">
        <v>27</v>
      </c>
      <c r="D710" s="77" t="s">
        <v>32</v>
      </c>
      <c r="E710" s="77" t="s">
        <v>17</v>
      </c>
      <c r="F710" s="77" t="s">
        <v>30</v>
      </c>
      <c r="G710" s="97">
        <v>2012</v>
      </c>
      <c r="H710" s="98" t="s">
        <v>20</v>
      </c>
    </row>
    <row r="711" spans="1:8" x14ac:dyDescent="0.25">
      <c r="A711" s="96">
        <v>2921</v>
      </c>
      <c r="B711" s="113" t="s">
        <v>754</v>
      </c>
      <c r="C711" s="113" t="s">
        <v>27</v>
      </c>
      <c r="D711" s="77" t="s">
        <v>32</v>
      </c>
      <c r="E711" s="77" t="s">
        <v>17</v>
      </c>
      <c r="F711" s="77" t="s">
        <v>30</v>
      </c>
      <c r="G711" s="97">
        <v>2007</v>
      </c>
      <c r="H711" s="98" t="s">
        <v>81</v>
      </c>
    </row>
    <row r="712" spans="1:8" x14ac:dyDescent="0.25">
      <c r="A712" s="96">
        <v>2922</v>
      </c>
      <c r="B712" s="113" t="s">
        <v>755</v>
      </c>
      <c r="C712" s="113" t="s">
        <v>27</v>
      </c>
      <c r="D712" s="77" t="s">
        <v>32</v>
      </c>
      <c r="E712" s="77" t="s">
        <v>17</v>
      </c>
      <c r="F712" s="77" t="s">
        <v>30</v>
      </c>
      <c r="G712" s="97">
        <v>2012</v>
      </c>
      <c r="H712" s="98" t="s">
        <v>81</v>
      </c>
    </row>
    <row r="713" spans="1:8" x14ac:dyDescent="0.25">
      <c r="A713" s="96">
        <v>2926</v>
      </c>
      <c r="B713" s="113" t="s">
        <v>756</v>
      </c>
      <c r="C713" s="113" t="s">
        <v>24</v>
      </c>
      <c r="D713" s="77" t="s">
        <v>17</v>
      </c>
      <c r="E713" s="77" t="s">
        <v>18</v>
      </c>
      <c r="F713" s="77" t="s">
        <v>19</v>
      </c>
      <c r="G713" s="97">
        <v>2006</v>
      </c>
      <c r="H713" s="98" t="s">
        <v>25</v>
      </c>
    </row>
    <row r="714" spans="1:8" x14ac:dyDescent="0.25">
      <c r="A714" s="96">
        <v>2934</v>
      </c>
      <c r="B714" s="113" t="s">
        <v>757</v>
      </c>
      <c r="C714" s="113" t="s">
        <v>27</v>
      </c>
      <c r="D714" s="77" t="s">
        <v>32</v>
      </c>
      <c r="E714" s="77" t="s">
        <v>29</v>
      </c>
      <c r="F714" s="77" t="s">
        <v>30</v>
      </c>
      <c r="G714" s="97">
        <v>2006</v>
      </c>
      <c r="H714" s="98" t="s">
        <v>52</v>
      </c>
    </row>
    <row r="715" spans="1:8" x14ac:dyDescent="0.25">
      <c r="A715" s="96">
        <v>2935</v>
      </c>
      <c r="B715" s="113" t="s">
        <v>758</v>
      </c>
      <c r="C715" s="113" t="s">
        <v>27</v>
      </c>
      <c r="D715" s="77" t="s">
        <v>105</v>
      </c>
      <c r="E715" s="77" t="s">
        <v>29</v>
      </c>
      <c r="F715" s="77" t="s">
        <v>30</v>
      </c>
      <c r="G715" s="97">
        <v>2006</v>
      </c>
      <c r="H715" s="98" t="s">
        <v>81</v>
      </c>
    </row>
    <row r="716" spans="1:8" x14ac:dyDescent="0.25">
      <c r="A716" s="96">
        <v>2938</v>
      </c>
      <c r="B716" s="113" t="s">
        <v>759</v>
      </c>
      <c r="C716" s="113" t="s">
        <v>27</v>
      </c>
      <c r="D716" s="77" t="s">
        <v>32</v>
      </c>
      <c r="E716" s="77" t="s">
        <v>29</v>
      </c>
      <c r="F716" s="77" t="s">
        <v>30</v>
      </c>
      <c r="G716" s="97">
        <v>2011</v>
      </c>
      <c r="H716" s="98" t="s">
        <v>20</v>
      </c>
    </row>
    <row r="717" spans="1:8" x14ac:dyDescent="0.25">
      <c r="A717" s="96">
        <v>2941</v>
      </c>
      <c r="B717" s="113" t="s">
        <v>760</v>
      </c>
      <c r="C717" s="113" t="s">
        <v>27</v>
      </c>
      <c r="D717" s="77" t="s">
        <v>32</v>
      </c>
      <c r="E717" s="77" t="s">
        <v>29</v>
      </c>
      <c r="F717" s="77" t="s">
        <v>30</v>
      </c>
      <c r="G717" s="97">
        <v>2006</v>
      </c>
      <c r="H717" s="98" t="s">
        <v>81</v>
      </c>
    </row>
    <row r="718" spans="1:8" x14ac:dyDescent="0.25">
      <c r="A718" s="96">
        <v>2942</v>
      </c>
      <c r="B718" s="113" t="s">
        <v>761</v>
      </c>
      <c r="C718" s="113" t="s">
        <v>27</v>
      </c>
      <c r="D718" s="77" t="s">
        <v>32</v>
      </c>
      <c r="E718" s="77" t="s">
        <v>29</v>
      </c>
      <c r="F718" s="77" t="s">
        <v>30</v>
      </c>
      <c r="G718" s="97">
        <v>2011</v>
      </c>
      <c r="H718" s="98" t="s">
        <v>81</v>
      </c>
    </row>
    <row r="719" spans="1:8" x14ac:dyDescent="0.25">
      <c r="A719" s="96">
        <v>2943</v>
      </c>
      <c r="B719" s="113" t="s">
        <v>762</v>
      </c>
      <c r="C719" s="113" t="s">
        <v>24</v>
      </c>
      <c r="D719" s="77" t="s">
        <v>17</v>
      </c>
      <c r="E719" s="77" t="s">
        <v>18</v>
      </c>
      <c r="F719" s="77" t="s">
        <v>19</v>
      </c>
      <c r="G719" s="97">
        <v>2007</v>
      </c>
      <c r="H719" s="98" t="s">
        <v>25</v>
      </c>
    </row>
    <row r="720" spans="1:8" x14ac:dyDescent="0.25">
      <c r="A720" s="96">
        <v>2945</v>
      </c>
      <c r="B720" s="113" t="s">
        <v>763</v>
      </c>
      <c r="C720" s="113" t="s">
        <v>24</v>
      </c>
      <c r="D720" s="77" t="s">
        <v>17</v>
      </c>
      <c r="E720" s="77" t="s">
        <v>18</v>
      </c>
      <c r="F720" s="77" t="s">
        <v>19</v>
      </c>
      <c r="G720" s="97">
        <v>2008</v>
      </c>
      <c r="H720" s="98" t="s">
        <v>25</v>
      </c>
    </row>
    <row r="721" spans="1:8" x14ac:dyDescent="0.25">
      <c r="A721" s="96">
        <v>2949</v>
      </c>
      <c r="B721" s="113" t="s">
        <v>764</v>
      </c>
      <c r="C721" s="113" t="s">
        <v>27</v>
      </c>
      <c r="D721" s="77" t="s">
        <v>105</v>
      </c>
      <c r="E721" s="77" t="s">
        <v>29</v>
      </c>
      <c r="F721" s="77" t="s">
        <v>30</v>
      </c>
      <c r="G721" s="97">
        <v>2018</v>
      </c>
      <c r="H721" s="98" t="s">
        <v>81</v>
      </c>
    </row>
    <row r="722" spans="1:8" x14ac:dyDescent="0.25">
      <c r="A722" s="96">
        <v>2950</v>
      </c>
      <c r="B722" s="113" t="s">
        <v>765</v>
      </c>
      <c r="C722" s="113" t="s">
        <v>35</v>
      </c>
      <c r="D722" s="77" t="s">
        <v>36</v>
      </c>
      <c r="E722" s="77" t="s">
        <v>29</v>
      </c>
      <c r="F722" s="77" t="s">
        <v>19</v>
      </c>
      <c r="G722" s="97">
        <v>2006</v>
      </c>
      <c r="H722" s="98" t="s">
        <v>20</v>
      </c>
    </row>
    <row r="723" spans="1:8" x14ac:dyDescent="0.25">
      <c r="A723" s="96">
        <v>2952</v>
      </c>
      <c r="B723" s="113" t="s">
        <v>766</v>
      </c>
      <c r="C723" s="113" t="s">
        <v>24</v>
      </c>
      <c r="D723" s="77" t="s">
        <v>17</v>
      </c>
      <c r="E723" s="77" t="s">
        <v>18</v>
      </c>
      <c r="F723" s="77" t="s">
        <v>19</v>
      </c>
      <c r="G723" s="97">
        <v>2006</v>
      </c>
      <c r="H723" s="98" t="s">
        <v>25</v>
      </c>
    </row>
    <row r="724" spans="1:8" x14ac:dyDescent="0.25">
      <c r="A724" s="96">
        <v>2955</v>
      </c>
      <c r="B724" s="113" t="s">
        <v>767</v>
      </c>
      <c r="C724" s="113" t="s">
        <v>27</v>
      </c>
      <c r="D724" s="77" t="s">
        <v>32</v>
      </c>
      <c r="E724" s="77" t="s">
        <v>29</v>
      </c>
      <c r="F724" s="77" t="s">
        <v>30</v>
      </c>
      <c r="G724" s="97">
        <v>2011</v>
      </c>
      <c r="H724" s="98" t="s">
        <v>81</v>
      </c>
    </row>
    <row r="725" spans="1:8" x14ac:dyDescent="0.25">
      <c r="A725" s="96">
        <v>2957</v>
      </c>
      <c r="B725" s="113" t="s">
        <v>768</v>
      </c>
      <c r="C725" s="113" t="s">
        <v>35</v>
      </c>
      <c r="D725" s="77" t="s">
        <v>151</v>
      </c>
      <c r="E725" s="77" t="s">
        <v>29</v>
      </c>
      <c r="F725" s="77" t="s">
        <v>19</v>
      </c>
      <c r="G725" s="97">
        <v>2008</v>
      </c>
      <c r="H725" s="98" t="s">
        <v>81</v>
      </c>
    </row>
    <row r="726" spans="1:8" x14ac:dyDescent="0.25">
      <c r="A726" s="96">
        <v>2958</v>
      </c>
      <c r="B726" s="113" t="s">
        <v>769</v>
      </c>
      <c r="C726" s="113" t="s">
        <v>27</v>
      </c>
      <c r="D726" s="77" t="s">
        <v>32</v>
      </c>
      <c r="E726" s="77" t="s">
        <v>29</v>
      </c>
      <c r="F726" s="77" t="s">
        <v>30</v>
      </c>
      <c r="G726" s="97">
        <v>2010</v>
      </c>
      <c r="H726" s="98" t="s">
        <v>81</v>
      </c>
    </row>
    <row r="727" spans="1:8" x14ac:dyDescent="0.25">
      <c r="A727" s="96">
        <v>2961</v>
      </c>
      <c r="B727" s="113" t="s">
        <v>770</v>
      </c>
      <c r="C727" s="113" t="s">
        <v>27</v>
      </c>
      <c r="D727" s="77" t="s">
        <v>68</v>
      </c>
      <c r="E727" s="77" t="s">
        <v>29</v>
      </c>
      <c r="F727" s="77" t="s">
        <v>30</v>
      </c>
      <c r="G727" s="97">
        <v>2006</v>
      </c>
      <c r="H727" s="98" t="s">
        <v>81</v>
      </c>
    </row>
    <row r="728" spans="1:8" x14ac:dyDescent="0.25">
      <c r="A728" s="96">
        <v>2962</v>
      </c>
      <c r="B728" s="113" t="s">
        <v>771</v>
      </c>
      <c r="C728" s="113" t="s">
        <v>24</v>
      </c>
      <c r="D728" s="77" t="s">
        <v>17</v>
      </c>
      <c r="E728" s="77" t="s">
        <v>18</v>
      </c>
      <c r="F728" s="77" t="s">
        <v>19</v>
      </c>
      <c r="G728" s="97">
        <v>2008</v>
      </c>
      <c r="H728" s="98" t="s">
        <v>25</v>
      </c>
    </row>
    <row r="729" spans="1:8" x14ac:dyDescent="0.25">
      <c r="A729" s="96">
        <v>2963</v>
      </c>
      <c r="B729" s="113" t="s">
        <v>772</v>
      </c>
      <c r="C729" s="113" t="s">
        <v>24</v>
      </c>
      <c r="D729" s="77" t="s">
        <v>17</v>
      </c>
      <c r="E729" s="77" t="s">
        <v>18</v>
      </c>
      <c r="F729" s="77" t="s">
        <v>19</v>
      </c>
      <c r="G729" s="97">
        <v>2008</v>
      </c>
      <c r="H729" s="98" t="s">
        <v>25</v>
      </c>
    </row>
    <row r="730" spans="1:8" x14ac:dyDescent="0.25">
      <c r="A730" s="96">
        <v>2965</v>
      </c>
      <c r="B730" s="113" t="s">
        <v>773</v>
      </c>
      <c r="C730" s="113" t="s">
        <v>27</v>
      </c>
      <c r="D730" s="77" t="s">
        <v>68</v>
      </c>
      <c r="E730" s="77" t="s">
        <v>29</v>
      </c>
      <c r="F730" s="77" t="s">
        <v>30</v>
      </c>
      <c r="G730" s="97">
        <v>2006</v>
      </c>
      <c r="H730" s="98" t="s">
        <v>81</v>
      </c>
    </row>
    <row r="731" spans="1:8" x14ac:dyDescent="0.25">
      <c r="A731" s="96">
        <v>2966</v>
      </c>
      <c r="B731" s="113" t="s">
        <v>774</v>
      </c>
      <c r="C731" s="113" t="s">
        <v>27</v>
      </c>
      <c r="D731" s="77" t="s">
        <v>105</v>
      </c>
      <c r="E731" s="77" t="s">
        <v>29</v>
      </c>
      <c r="F731" s="77" t="s">
        <v>30</v>
      </c>
      <c r="G731" s="97">
        <v>2006</v>
      </c>
      <c r="H731" s="98" t="s">
        <v>81</v>
      </c>
    </row>
    <row r="732" spans="1:8" x14ac:dyDescent="0.25">
      <c r="A732" s="96">
        <v>2968</v>
      </c>
      <c r="B732" s="113" t="s">
        <v>775</v>
      </c>
      <c r="C732" s="113" t="s">
        <v>27</v>
      </c>
      <c r="D732" s="77" t="s">
        <v>32</v>
      </c>
      <c r="E732" s="77" t="s">
        <v>29</v>
      </c>
      <c r="F732" s="77" t="s">
        <v>30</v>
      </c>
      <c r="G732" s="97">
        <v>2006</v>
      </c>
      <c r="H732" s="98" t="s">
        <v>81</v>
      </c>
    </row>
    <row r="733" spans="1:8" x14ac:dyDescent="0.25">
      <c r="A733" s="96">
        <v>2970</v>
      </c>
      <c r="B733" s="113" t="s">
        <v>776</v>
      </c>
      <c r="C733" s="113" t="s">
        <v>27</v>
      </c>
      <c r="D733" s="77" t="s">
        <v>105</v>
      </c>
      <c r="E733" s="77" t="s">
        <v>29</v>
      </c>
      <c r="F733" s="77" t="s">
        <v>30</v>
      </c>
      <c r="G733" s="97">
        <v>2008</v>
      </c>
      <c r="H733" s="98" t="s">
        <v>81</v>
      </c>
    </row>
    <row r="734" spans="1:8" x14ac:dyDescent="0.25">
      <c r="A734" s="96">
        <v>2977</v>
      </c>
      <c r="B734" s="113" t="s">
        <v>777</v>
      </c>
      <c r="C734" s="113" t="s">
        <v>27</v>
      </c>
      <c r="D734" s="77" t="s">
        <v>32</v>
      </c>
      <c r="E734" s="77" t="s">
        <v>29</v>
      </c>
      <c r="F734" s="77" t="s">
        <v>30</v>
      </c>
      <c r="G734" s="97">
        <v>2006</v>
      </c>
      <c r="H734" s="98" t="s">
        <v>81</v>
      </c>
    </row>
    <row r="735" spans="1:8" x14ac:dyDescent="0.25">
      <c r="A735" s="96">
        <v>2979</v>
      </c>
      <c r="B735" s="113" t="s">
        <v>778</v>
      </c>
      <c r="C735" s="113" t="s">
        <v>35</v>
      </c>
      <c r="D735" s="77" t="s">
        <v>151</v>
      </c>
      <c r="E735" s="77" t="s">
        <v>29</v>
      </c>
      <c r="F735" s="77" t="s">
        <v>56</v>
      </c>
      <c r="G735" s="97">
        <v>2014</v>
      </c>
      <c r="H735" s="98" t="s">
        <v>25</v>
      </c>
    </row>
    <row r="736" spans="1:8" x14ac:dyDescent="0.25">
      <c r="A736" s="96">
        <v>2980</v>
      </c>
      <c r="B736" s="113" t="s">
        <v>779</v>
      </c>
      <c r="C736" s="113" t="s">
        <v>24</v>
      </c>
      <c r="D736" s="77" t="s">
        <v>17</v>
      </c>
      <c r="E736" s="77" t="s">
        <v>18</v>
      </c>
      <c r="F736" s="77" t="s">
        <v>19</v>
      </c>
      <c r="G736" s="97">
        <v>2006</v>
      </c>
      <c r="H736" s="98" t="s">
        <v>25</v>
      </c>
    </row>
    <row r="737" spans="1:8" x14ac:dyDescent="0.25">
      <c r="A737" s="96">
        <v>2982</v>
      </c>
      <c r="B737" s="113" t="s">
        <v>780</v>
      </c>
      <c r="C737" s="113" t="s">
        <v>27</v>
      </c>
      <c r="D737" s="77" t="s">
        <v>32</v>
      </c>
      <c r="E737" s="77" t="s">
        <v>29</v>
      </c>
      <c r="F737" s="77" t="s">
        <v>30</v>
      </c>
      <c r="G737" s="97">
        <v>2006</v>
      </c>
      <c r="H737" s="98" t="s">
        <v>20</v>
      </c>
    </row>
    <row r="738" spans="1:8" x14ac:dyDescent="0.25">
      <c r="A738" s="96">
        <v>2984</v>
      </c>
      <c r="B738" s="113" t="s">
        <v>781</v>
      </c>
      <c r="C738" s="113" t="s">
        <v>27</v>
      </c>
      <c r="D738" s="77" t="s">
        <v>32</v>
      </c>
      <c r="E738" s="77" t="s">
        <v>17</v>
      </c>
      <c r="F738" s="77" t="s">
        <v>30</v>
      </c>
      <c r="G738" s="97">
        <v>2010</v>
      </c>
      <c r="H738" s="98" t="s">
        <v>81</v>
      </c>
    </row>
    <row r="739" spans="1:8" x14ac:dyDescent="0.25">
      <c r="A739" s="96">
        <v>2985</v>
      </c>
      <c r="B739" s="113" t="s">
        <v>782</v>
      </c>
      <c r="C739" s="113" t="s">
        <v>24</v>
      </c>
      <c r="D739" s="77" t="s">
        <v>17</v>
      </c>
      <c r="E739" s="77" t="s">
        <v>18</v>
      </c>
      <c r="F739" s="77" t="s">
        <v>19</v>
      </c>
      <c r="G739" s="97">
        <v>2008</v>
      </c>
      <c r="H739" s="98" t="s">
        <v>25</v>
      </c>
    </row>
    <row r="740" spans="1:8" x14ac:dyDescent="0.25">
      <c r="A740" s="96">
        <v>2989</v>
      </c>
      <c r="B740" s="113" t="s">
        <v>783</v>
      </c>
      <c r="C740" s="113" t="s">
        <v>35</v>
      </c>
      <c r="D740" s="77" t="s">
        <v>151</v>
      </c>
      <c r="E740" s="77" t="s">
        <v>29</v>
      </c>
      <c r="F740" s="77" t="s">
        <v>56</v>
      </c>
      <c r="G740" s="97">
        <v>2006</v>
      </c>
      <c r="H740" s="98" t="s">
        <v>25</v>
      </c>
    </row>
    <row r="741" spans="1:8" x14ac:dyDescent="0.25">
      <c r="A741" s="96">
        <v>2992</v>
      </c>
      <c r="B741" s="113" t="s">
        <v>784</v>
      </c>
      <c r="C741" s="113" t="s">
        <v>24</v>
      </c>
      <c r="D741" s="77" t="s">
        <v>17</v>
      </c>
      <c r="E741" s="77" t="s">
        <v>18</v>
      </c>
      <c r="F741" s="77" t="s">
        <v>19</v>
      </c>
      <c r="G741" s="97">
        <v>2006</v>
      </c>
      <c r="H741" s="98" t="s">
        <v>25</v>
      </c>
    </row>
    <row r="742" spans="1:8" x14ac:dyDescent="0.25">
      <c r="A742" s="96">
        <v>2994</v>
      </c>
      <c r="B742" s="113" t="s">
        <v>785</v>
      </c>
      <c r="C742" s="113" t="s">
        <v>24</v>
      </c>
      <c r="D742" s="77" t="s">
        <v>17</v>
      </c>
      <c r="E742" s="77" t="s">
        <v>18</v>
      </c>
      <c r="F742" s="77" t="s">
        <v>19</v>
      </c>
      <c r="G742" s="97">
        <v>2007</v>
      </c>
      <c r="H742" s="98" t="s">
        <v>52</v>
      </c>
    </row>
    <row r="743" spans="1:8" x14ac:dyDescent="0.25">
      <c r="A743" s="96">
        <v>2997</v>
      </c>
      <c r="B743" s="113" t="s">
        <v>786</v>
      </c>
      <c r="C743" s="113" t="s">
        <v>27</v>
      </c>
      <c r="D743" s="77" t="s">
        <v>68</v>
      </c>
      <c r="E743" s="77" t="s">
        <v>29</v>
      </c>
      <c r="F743" s="77" t="s">
        <v>30</v>
      </c>
      <c r="G743" s="97">
        <v>2006</v>
      </c>
      <c r="H743" s="98" t="s">
        <v>81</v>
      </c>
    </row>
    <row r="744" spans="1:8" x14ac:dyDescent="0.25">
      <c r="A744" s="96">
        <v>3003</v>
      </c>
      <c r="B744" s="113" t="s">
        <v>787</v>
      </c>
      <c r="C744" s="113" t="s">
        <v>24</v>
      </c>
      <c r="D744" s="77" t="s">
        <v>17</v>
      </c>
      <c r="E744" s="77" t="s">
        <v>18</v>
      </c>
      <c r="F744" s="77" t="s">
        <v>19</v>
      </c>
      <c r="G744" s="97">
        <v>2007</v>
      </c>
      <c r="H744" s="98" t="s">
        <v>25</v>
      </c>
    </row>
    <row r="745" spans="1:8" x14ac:dyDescent="0.25">
      <c r="A745" s="96">
        <v>3010</v>
      </c>
      <c r="B745" s="113" t="s">
        <v>788</v>
      </c>
      <c r="C745" s="113" t="s">
        <v>27</v>
      </c>
      <c r="D745" s="77" t="s">
        <v>32</v>
      </c>
      <c r="E745" s="77" t="s">
        <v>29</v>
      </c>
      <c r="F745" s="77" t="s">
        <v>30</v>
      </c>
      <c r="G745" s="97">
        <v>2011</v>
      </c>
      <c r="H745" s="98" t="s">
        <v>81</v>
      </c>
    </row>
    <row r="746" spans="1:8" x14ac:dyDescent="0.25">
      <c r="A746" s="96">
        <v>3011</v>
      </c>
      <c r="B746" s="113" t="s">
        <v>789</v>
      </c>
      <c r="C746" s="113" t="s">
        <v>27</v>
      </c>
      <c r="D746" s="77" t="s">
        <v>32</v>
      </c>
      <c r="E746" s="77" t="s">
        <v>29</v>
      </c>
      <c r="F746" s="77" t="s">
        <v>30</v>
      </c>
      <c r="G746" s="97">
        <v>2012</v>
      </c>
      <c r="H746" s="98" t="s">
        <v>81</v>
      </c>
    </row>
    <row r="747" spans="1:8" x14ac:dyDescent="0.25">
      <c r="A747" s="96">
        <v>3013</v>
      </c>
      <c r="B747" s="113" t="s">
        <v>790</v>
      </c>
      <c r="C747" s="113" t="s">
        <v>27</v>
      </c>
      <c r="D747" s="77" t="s">
        <v>32</v>
      </c>
      <c r="E747" s="77" t="s">
        <v>29</v>
      </c>
      <c r="F747" s="77" t="s">
        <v>30</v>
      </c>
      <c r="G747" s="97">
        <v>2006</v>
      </c>
      <c r="H747" s="98" t="s">
        <v>25</v>
      </c>
    </row>
    <row r="748" spans="1:8" x14ac:dyDescent="0.25">
      <c r="A748" s="96">
        <v>3023</v>
      </c>
      <c r="B748" s="113" t="s">
        <v>791</v>
      </c>
      <c r="C748" s="113" t="s">
        <v>27</v>
      </c>
      <c r="D748" s="77" t="s">
        <v>32</v>
      </c>
      <c r="E748" s="77" t="s">
        <v>29</v>
      </c>
      <c r="F748" s="77" t="s">
        <v>30</v>
      </c>
      <c r="G748" s="97">
        <v>2008</v>
      </c>
      <c r="H748" s="98" t="s">
        <v>20</v>
      </c>
    </row>
    <row r="749" spans="1:8" x14ac:dyDescent="0.25">
      <c r="A749" s="96">
        <v>3025</v>
      </c>
      <c r="B749" s="113" t="s">
        <v>792</v>
      </c>
      <c r="C749" s="113" t="s">
        <v>27</v>
      </c>
      <c r="D749" s="77" t="s">
        <v>32</v>
      </c>
      <c r="E749" s="77" t="s">
        <v>29</v>
      </c>
      <c r="F749" s="77" t="s">
        <v>300</v>
      </c>
      <c r="G749" s="97">
        <v>2009</v>
      </c>
      <c r="H749" s="98" t="s">
        <v>20</v>
      </c>
    </row>
    <row r="750" spans="1:8" x14ac:dyDescent="0.25">
      <c r="A750" s="96">
        <v>3029</v>
      </c>
      <c r="B750" s="113" t="s">
        <v>793</v>
      </c>
      <c r="C750" s="113" t="s">
        <v>27</v>
      </c>
      <c r="D750" s="77" t="s">
        <v>32</v>
      </c>
      <c r="E750" s="77" t="s">
        <v>17</v>
      </c>
      <c r="F750" s="77" t="s">
        <v>30</v>
      </c>
      <c r="G750" s="97">
        <v>2008</v>
      </c>
      <c r="H750" s="98" t="s">
        <v>81</v>
      </c>
    </row>
    <row r="751" spans="1:8" x14ac:dyDescent="0.25">
      <c r="A751" s="96">
        <v>3034</v>
      </c>
      <c r="B751" s="113" t="s">
        <v>794</v>
      </c>
      <c r="C751" s="113" t="s">
        <v>27</v>
      </c>
      <c r="D751" s="77" t="s">
        <v>32</v>
      </c>
      <c r="E751" s="77" t="s">
        <v>29</v>
      </c>
      <c r="F751" s="77" t="s">
        <v>30</v>
      </c>
      <c r="G751" s="97">
        <v>2008</v>
      </c>
      <c r="H751" s="98" t="s">
        <v>81</v>
      </c>
    </row>
    <row r="752" spans="1:8" x14ac:dyDescent="0.25">
      <c r="A752" s="96">
        <v>3039</v>
      </c>
      <c r="B752" s="113" t="s">
        <v>795</v>
      </c>
      <c r="C752" s="113" t="s">
        <v>27</v>
      </c>
      <c r="D752" s="77" t="s">
        <v>32</v>
      </c>
      <c r="E752" s="77" t="s">
        <v>29</v>
      </c>
      <c r="F752" s="77" t="s">
        <v>30</v>
      </c>
      <c r="G752" s="97">
        <v>2006</v>
      </c>
      <c r="H752" s="98" t="s">
        <v>81</v>
      </c>
    </row>
    <row r="753" spans="1:8" x14ac:dyDescent="0.25">
      <c r="A753" s="96">
        <v>3043</v>
      </c>
      <c r="B753" s="113" t="s">
        <v>796</v>
      </c>
      <c r="C753" s="113" t="s">
        <v>27</v>
      </c>
      <c r="D753" s="77" t="s">
        <v>32</v>
      </c>
      <c r="E753" s="77" t="s">
        <v>17</v>
      </c>
      <c r="F753" s="77" t="s">
        <v>63</v>
      </c>
      <c r="G753" s="97">
        <v>2006</v>
      </c>
      <c r="H753" s="98" t="s">
        <v>81</v>
      </c>
    </row>
    <row r="754" spans="1:8" x14ac:dyDescent="0.25">
      <c r="A754" s="96">
        <v>3045</v>
      </c>
      <c r="B754" s="113" t="s">
        <v>797</v>
      </c>
      <c r="C754" s="113" t="s">
        <v>27</v>
      </c>
      <c r="D754" s="77" t="s">
        <v>32</v>
      </c>
      <c r="E754" s="77" t="s">
        <v>17</v>
      </c>
      <c r="F754" s="77" t="s">
        <v>30</v>
      </c>
      <c r="G754" s="97">
        <v>2007</v>
      </c>
      <c r="H754" s="98" t="s">
        <v>81</v>
      </c>
    </row>
    <row r="755" spans="1:8" x14ac:dyDescent="0.25">
      <c r="A755" s="96">
        <v>3047</v>
      </c>
      <c r="B755" s="113" t="s">
        <v>798</v>
      </c>
      <c r="C755" s="113" t="s">
        <v>27</v>
      </c>
      <c r="D755" s="77" t="s">
        <v>32</v>
      </c>
      <c r="E755" s="77" t="s">
        <v>29</v>
      </c>
      <c r="F755" s="77" t="s">
        <v>30</v>
      </c>
      <c r="G755" s="97">
        <v>2006</v>
      </c>
      <c r="H755" s="98" t="s">
        <v>81</v>
      </c>
    </row>
    <row r="756" spans="1:8" x14ac:dyDescent="0.25">
      <c r="A756" s="96">
        <v>3054</v>
      </c>
      <c r="B756" s="113" t="s">
        <v>799</v>
      </c>
      <c r="C756" s="113" t="s">
        <v>27</v>
      </c>
      <c r="D756" s="77" t="s">
        <v>105</v>
      </c>
      <c r="E756" s="77" t="s">
        <v>29</v>
      </c>
      <c r="F756" s="77" t="s">
        <v>30</v>
      </c>
      <c r="G756" s="97">
        <v>2006</v>
      </c>
      <c r="H756" s="98" t="s">
        <v>81</v>
      </c>
    </row>
    <row r="757" spans="1:8" x14ac:dyDescent="0.25">
      <c r="A757" s="96">
        <v>3059</v>
      </c>
      <c r="B757" s="113" t="s">
        <v>800</v>
      </c>
      <c r="C757" s="113" t="s">
        <v>27</v>
      </c>
      <c r="D757" s="77" t="s">
        <v>32</v>
      </c>
      <c r="E757" s="77" t="s">
        <v>29</v>
      </c>
      <c r="F757" s="77" t="s">
        <v>30</v>
      </c>
      <c r="G757" s="97">
        <v>2006</v>
      </c>
      <c r="H757" s="98" t="s">
        <v>81</v>
      </c>
    </row>
    <row r="758" spans="1:8" x14ac:dyDescent="0.25">
      <c r="A758" s="96">
        <v>3061</v>
      </c>
      <c r="B758" s="113" t="s">
        <v>801</v>
      </c>
      <c r="C758" s="113" t="s">
        <v>27</v>
      </c>
      <c r="D758" s="77" t="s">
        <v>68</v>
      </c>
      <c r="E758" s="77" t="s">
        <v>17</v>
      </c>
      <c r="F758" s="77" t="s">
        <v>30</v>
      </c>
      <c r="G758" s="97">
        <v>2011</v>
      </c>
      <c r="H758" s="98" t="s">
        <v>81</v>
      </c>
    </row>
    <row r="759" spans="1:8" x14ac:dyDescent="0.25">
      <c r="A759" s="96">
        <v>3067</v>
      </c>
      <c r="B759" s="113" t="s">
        <v>802</v>
      </c>
      <c r="C759" s="113" t="s">
        <v>27</v>
      </c>
      <c r="D759" s="77" t="s">
        <v>32</v>
      </c>
      <c r="E759" s="77" t="s">
        <v>29</v>
      </c>
      <c r="F759" s="77" t="s">
        <v>30</v>
      </c>
      <c r="G759" s="97">
        <v>2010</v>
      </c>
      <c r="H759" s="98" t="s">
        <v>81</v>
      </c>
    </row>
    <row r="760" spans="1:8" x14ac:dyDescent="0.25">
      <c r="A760" s="96">
        <v>3071</v>
      </c>
      <c r="B760" s="113" t="s">
        <v>803</v>
      </c>
      <c r="C760" s="113" t="s">
        <v>27</v>
      </c>
      <c r="D760" s="77" t="s">
        <v>105</v>
      </c>
      <c r="E760" s="77" t="s">
        <v>29</v>
      </c>
      <c r="F760" s="77" t="s">
        <v>30</v>
      </c>
      <c r="G760" s="97">
        <v>2006</v>
      </c>
      <c r="H760" s="98" t="s">
        <v>81</v>
      </c>
    </row>
    <row r="761" spans="1:8" x14ac:dyDescent="0.25">
      <c r="A761" s="96">
        <v>3075</v>
      </c>
      <c r="B761" s="113" t="s">
        <v>804</v>
      </c>
      <c r="C761" s="113" t="s">
        <v>27</v>
      </c>
      <c r="D761" s="77" t="s">
        <v>105</v>
      </c>
      <c r="E761" s="77" t="s">
        <v>29</v>
      </c>
      <c r="F761" s="77" t="s">
        <v>30</v>
      </c>
      <c r="G761" s="97">
        <v>2019</v>
      </c>
      <c r="H761" s="98" t="s">
        <v>81</v>
      </c>
    </row>
    <row r="762" spans="1:8" x14ac:dyDescent="0.25">
      <c r="A762" s="96">
        <v>3081</v>
      </c>
      <c r="B762" s="113" t="s">
        <v>805</v>
      </c>
      <c r="C762" s="113" t="s">
        <v>16</v>
      </c>
      <c r="D762" s="77" t="s">
        <v>17</v>
      </c>
      <c r="E762" s="77" t="s">
        <v>18</v>
      </c>
      <c r="F762" s="77" t="s">
        <v>19</v>
      </c>
      <c r="G762" s="97">
        <v>2006</v>
      </c>
      <c r="H762" s="98" t="s">
        <v>20</v>
      </c>
    </row>
    <row r="763" spans="1:8" x14ac:dyDescent="0.25">
      <c r="A763" s="96">
        <v>3090</v>
      </c>
      <c r="B763" s="113" t="s">
        <v>806</v>
      </c>
      <c r="C763" s="113" t="s">
        <v>27</v>
      </c>
      <c r="D763" s="77" t="s">
        <v>32</v>
      </c>
      <c r="E763" s="77" t="s">
        <v>29</v>
      </c>
      <c r="F763" s="77" t="s">
        <v>30</v>
      </c>
      <c r="G763" s="97">
        <v>2009</v>
      </c>
      <c r="H763" s="98" t="s">
        <v>81</v>
      </c>
    </row>
    <row r="764" spans="1:8" x14ac:dyDescent="0.25">
      <c r="A764" s="96">
        <v>3094</v>
      </c>
      <c r="B764" s="113" t="s">
        <v>807</v>
      </c>
      <c r="C764" s="113" t="s">
        <v>27</v>
      </c>
      <c r="D764" s="77" t="s">
        <v>105</v>
      </c>
      <c r="E764" s="77" t="s">
        <v>29</v>
      </c>
      <c r="F764" s="77" t="s">
        <v>63</v>
      </c>
      <c r="G764" s="97">
        <v>2012</v>
      </c>
      <c r="H764" s="98" t="s">
        <v>20</v>
      </c>
    </row>
    <row r="765" spans="1:8" x14ac:dyDescent="0.25">
      <c r="A765" s="96">
        <v>3096</v>
      </c>
      <c r="B765" s="113" t="s">
        <v>808</v>
      </c>
      <c r="C765" s="113" t="s">
        <v>27</v>
      </c>
      <c r="D765" s="77" t="s">
        <v>32</v>
      </c>
      <c r="E765" s="77" t="s">
        <v>29</v>
      </c>
      <c r="F765" s="77" t="s">
        <v>30</v>
      </c>
      <c r="G765" s="97">
        <v>2007</v>
      </c>
      <c r="H765" s="98" t="s">
        <v>81</v>
      </c>
    </row>
    <row r="766" spans="1:8" x14ac:dyDescent="0.25">
      <c r="A766" s="96">
        <v>3097</v>
      </c>
      <c r="B766" s="113" t="s">
        <v>809</v>
      </c>
      <c r="C766" s="113" t="s">
        <v>27</v>
      </c>
      <c r="D766" s="77" t="s">
        <v>32</v>
      </c>
      <c r="E766" s="77" t="s">
        <v>29</v>
      </c>
      <c r="F766" s="77" t="s">
        <v>30</v>
      </c>
      <c r="G766" s="97">
        <v>2006</v>
      </c>
      <c r="H766" s="98" t="s">
        <v>81</v>
      </c>
    </row>
    <row r="767" spans="1:8" x14ac:dyDescent="0.25">
      <c r="A767" s="96">
        <v>3098</v>
      </c>
      <c r="B767" s="113" t="s">
        <v>810</v>
      </c>
      <c r="C767" s="113" t="s">
        <v>27</v>
      </c>
      <c r="D767" s="77" t="s">
        <v>32</v>
      </c>
      <c r="E767" s="77" t="s">
        <v>17</v>
      </c>
      <c r="F767" s="77" t="s">
        <v>30</v>
      </c>
      <c r="G767" s="97">
        <v>2011</v>
      </c>
      <c r="H767" s="98" t="s">
        <v>81</v>
      </c>
    </row>
    <row r="768" spans="1:8" x14ac:dyDescent="0.25">
      <c r="A768" s="96">
        <v>3108</v>
      </c>
      <c r="B768" s="113" t="s">
        <v>811</v>
      </c>
      <c r="C768" s="113" t="s">
        <v>35</v>
      </c>
      <c r="D768" s="77" t="s">
        <v>36</v>
      </c>
      <c r="E768" s="77" t="s">
        <v>29</v>
      </c>
      <c r="F768" s="77" t="s">
        <v>19</v>
      </c>
      <c r="G768" s="97">
        <v>2009</v>
      </c>
      <c r="H768" s="98" t="s">
        <v>25</v>
      </c>
    </row>
    <row r="769" spans="1:8" x14ac:dyDescent="0.25">
      <c r="A769" s="96">
        <v>3116</v>
      </c>
      <c r="B769" s="113" t="s">
        <v>812</v>
      </c>
      <c r="C769" s="113" t="s">
        <v>27</v>
      </c>
      <c r="D769" s="77" t="s">
        <v>105</v>
      </c>
      <c r="E769" s="77" t="s">
        <v>17</v>
      </c>
      <c r="F769" s="77" t="s">
        <v>30</v>
      </c>
      <c r="G769" s="97">
        <v>2012</v>
      </c>
      <c r="H769" s="98" t="s">
        <v>81</v>
      </c>
    </row>
    <row r="770" spans="1:8" x14ac:dyDescent="0.25">
      <c r="A770" s="96">
        <v>3118</v>
      </c>
      <c r="B770" s="113" t="s">
        <v>813</v>
      </c>
      <c r="C770" s="113" t="s">
        <v>27</v>
      </c>
      <c r="D770" s="77" t="s">
        <v>32</v>
      </c>
      <c r="E770" s="77" t="s">
        <v>29</v>
      </c>
      <c r="F770" s="77" t="s">
        <v>30</v>
      </c>
      <c r="G770" s="97">
        <v>2006</v>
      </c>
      <c r="H770" s="98" t="s">
        <v>81</v>
      </c>
    </row>
    <row r="771" spans="1:8" x14ac:dyDescent="0.25">
      <c r="A771" s="96">
        <v>3121</v>
      </c>
      <c r="B771" s="113" t="s">
        <v>814</v>
      </c>
      <c r="C771" s="113" t="s">
        <v>27</v>
      </c>
      <c r="D771" s="77" t="s">
        <v>32</v>
      </c>
      <c r="E771" s="77" t="s">
        <v>29</v>
      </c>
      <c r="F771" s="77" t="s">
        <v>30</v>
      </c>
      <c r="G771" s="97">
        <v>2010</v>
      </c>
      <c r="H771" s="98" t="s">
        <v>81</v>
      </c>
    </row>
    <row r="772" spans="1:8" x14ac:dyDescent="0.25">
      <c r="A772" s="96">
        <v>3122</v>
      </c>
      <c r="B772" s="113" t="s">
        <v>815</v>
      </c>
      <c r="C772" s="113" t="s">
        <v>27</v>
      </c>
      <c r="D772" s="77" t="s">
        <v>32</v>
      </c>
      <c r="E772" s="77" t="s">
        <v>29</v>
      </c>
      <c r="F772" s="77" t="s">
        <v>30</v>
      </c>
      <c r="G772" s="97">
        <v>2010</v>
      </c>
      <c r="H772" s="98" t="s">
        <v>81</v>
      </c>
    </row>
    <row r="773" spans="1:8" x14ac:dyDescent="0.25">
      <c r="A773" s="96">
        <v>3125</v>
      </c>
      <c r="B773" s="113" t="s">
        <v>816</v>
      </c>
      <c r="C773" s="113" t="s">
        <v>27</v>
      </c>
      <c r="D773" s="77" t="s">
        <v>32</v>
      </c>
      <c r="E773" s="77" t="s">
        <v>17</v>
      </c>
      <c r="F773" s="77" t="s">
        <v>30</v>
      </c>
      <c r="G773" s="97">
        <v>2009</v>
      </c>
      <c r="H773" s="98" t="s">
        <v>81</v>
      </c>
    </row>
    <row r="774" spans="1:8" x14ac:dyDescent="0.25">
      <c r="A774" s="96">
        <v>3126</v>
      </c>
      <c r="B774" s="113" t="s">
        <v>817</v>
      </c>
      <c r="C774" s="113" t="s">
        <v>27</v>
      </c>
      <c r="D774" s="77" t="s">
        <v>32</v>
      </c>
      <c r="E774" s="77" t="s">
        <v>17</v>
      </c>
      <c r="F774" s="77" t="s">
        <v>300</v>
      </c>
      <c r="G774" s="97">
        <v>2006</v>
      </c>
      <c r="H774" s="98" t="s">
        <v>25</v>
      </c>
    </row>
    <row r="775" spans="1:8" x14ac:dyDescent="0.25">
      <c r="A775" s="96">
        <v>3127</v>
      </c>
      <c r="B775" s="113" t="s">
        <v>818</v>
      </c>
      <c r="C775" s="113" t="s">
        <v>27</v>
      </c>
      <c r="D775" s="77" t="s">
        <v>32</v>
      </c>
      <c r="E775" s="77" t="s">
        <v>29</v>
      </c>
      <c r="F775" s="77" t="s">
        <v>30</v>
      </c>
      <c r="G775" s="97">
        <v>2006</v>
      </c>
      <c r="H775" s="98" t="s">
        <v>81</v>
      </c>
    </row>
    <row r="776" spans="1:8" x14ac:dyDescent="0.25">
      <c r="A776" s="96">
        <v>3128</v>
      </c>
      <c r="B776" s="113" t="s">
        <v>819</v>
      </c>
      <c r="C776" s="113" t="s">
        <v>27</v>
      </c>
      <c r="D776" s="77" t="s">
        <v>32</v>
      </c>
      <c r="E776" s="77" t="s">
        <v>17</v>
      </c>
      <c r="F776" s="77" t="s">
        <v>30</v>
      </c>
      <c r="G776" s="97">
        <v>2006</v>
      </c>
      <c r="H776" s="98" t="s">
        <v>81</v>
      </c>
    </row>
    <row r="777" spans="1:8" x14ac:dyDescent="0.25">
      <c r="A777" s="96">
        <v>3130</v>
      </c>
      <c r="B777" s="113" t="s">
        <v>820</v>
      </c>
      <c r="C777" s="113" t="s">
        <v>27</v>
      </c>
      <c r="D777" s="77" t="s">
        <v>32</v>
      </c>
      <c r="E777" s="77" t="s">
        <v>17</v>
      </c>
      <c r="F777" s="77" t="s">
        <v>30</v>
      </c>
      <c r="G777" s="97">
        <v>2012</v>
      </c>
      <c r="H777" s="98" t="s">
        <v>81</v>
      </c>
    </row>
    <row r="778" spans="1:8" x14ac:dyDescent="0.25">
      <c r="A778" s="96">
        <v>3132</v>
      </c>
      <c r="B778" s="113" t="s">
        <v>821</v>
      </c>
      <c r="C778" s="113" t="s">
        <v>27</v>
      </c>
      <c r="D778" s="77" t="s">
        <v>32</v>
      </c>
      <c r="E778" s="77" t="s">
        <v>17</v>
      </c>
      <c r="F778" s="77" t="s">
        <v>30</v>
      </c>
      <c r="G778" s="97">
        <v>2010</v>
      </c>
      <c r="H778" s="98" t="s">
        <v>81</v>
      </c>
    </row>
    <row r="779" spans="1:8" x14ac:dyDescent="0.25">
      <c r="A779" s="96">
        <v>3136</v>
      </c>
      <c r="B779" s="113" t="s">
        <v>822</v>
      </c>
      <c r="C779" s="113" t="s">
        <v>35</v>
      </c>
      <c r="D779" s="77" t="s">
        <v>151</v>
      </c>
      <c r="E779" s="77" t="s">
        <v>29</v>
      </c>
      <c r="F779" s="77" t="s">
        <v>46</v>
      </c>
      <c r="G779" s="97">
        <v>2006</v>
      </c>
      <c r="H779" s="98" t="s">
        <v>20</v>
      </c>
    </row>
    <row r="780" spans="1:8" x14ac:dyDescent="0.25">
      <c r="A780" s="96">
        <v>3137</v>
      </c>
      <c r="B780" s="113" t="s">
        <v>823</v>
      </c>
      <c r="C780" s="113" t="s">
        <v>35</v>
      </c>
      <c r="D780" s="77" t="s">
        <v>36</v>
      </c>
      <c r="E780" s="77" t="s">
        <v>29</v>
      </c>
      <c r="F780" s="77" t="s">
        <v>46</v>
      </c>
      <c r="G780" s="97">
        <v>2002</v>
      </c>
      <c r="H780" s="98" t="s">
        <v>20</v>
      </c>
    </row>
    <row r="781" spans="1:8" x14ac:dyDescent="0.25">
      <c r="A781" s="96">
        <v>3142</v>
      </c>
      <c r="B781" s="113" t="s">
        <v>824</v>
      </c>
      <c r="C781" s="113" t="s">
        <v>27</v>
      </c>
      <c r="D781" s="77" t="s">
        <v>32</v>
      </c>
      <c r="E781" s="77" t="s">
        <v>29</v>
      </c>
      <c r="F781" s="77" t="s">
        <v>30</v>
      </c>
      <c r="G781" s="97">
        <v>2006</v>
      </c>
      <c r="H781" s="98" t="s">
        <v>81</v>
      </c>
    </row>
    <row r="782" spans="1:8" x14ac:dyDescent="0.25">
      <c r="A782" s="96">
        <v>3145</v>
      </c>
      <c r="B782" s="113" t="s">
        <v>825</v>
      </c>
      <c r="C782" s="113" t="s">
        <v>27</v>
      </c>
      <c r="D782" s="77" t="s">
        <v>28</v>
      </c>
      <c r="E782" s="77" t="s">
        <v>29</v>
      </c>
      <c r="F782" s="77" t="s">
        <v>30</v>
      </c>
      <c r="G782" s="97">
        <v>2006</v>
      </c>
      <c r="H782" s="98" t="s">
        <v>81</v>
      </c>
    </row>
    <row r="783" spans="1:8" x14ac:dyDescent="0.25">
      <c r="A783" s="96">
        <v>3147</v>
      </c>
      <c r="B783" s="113" t="s">
        <v>826</v>
      </c>
      <c r="C783" s="113" t="s">
        <v>27</v>
      </c>
      <c r="D783" s="77" t="s">
        <v>194</v>
      </c>
      <c r="E783" s="77" t="s">
        <v>17</v>
      </c>
      <c r="F783" s="77" t="s">
        <v>300</v>
      </c>
      <c r="G783" s="97">
        <v>2006</v>
      </c>
      <c r="H783" s="98" t="s">
        <v>81</v>
      </c>
    </row>
    <row r="784" spans="1:8" x14ac:dyDescent="0.25">
      <c r="A784" s="96">
        <v>3152</v>
      </c>
      <c r="B784" s="113" t="s">
        <v>827</v>
      </c>
      <c r="C784" s="113" t="s">
        <v>27</v>
      </c>
      <c r="D784" s="77" t="s">
        <v>32</v>
      </c>
      <c r="E784" s="77" t="s">
        <v>17</v>
      </c>
      <c r="F784" s="77" t="s">
        <v>30</v>
      </c>
      <c r="G784" s="97">
        <v>2011</v>
      </c>
      <c r="H784" s="98" t="s">
        <v>81</v>
      </c>
    </row>
    <row r="785" spans="1:8" x14ac:dyDescent="0.25">
      <c r="A785" s="96">
        <v>3156</v>
      </c>
      <c r="B785" s="113" t="s">
        <v>828</v>
      </c>
      <c r="C785" s="113" t="s">
        <v>27</v>
      </c>
      <c r="D785" s="77" t="s">
        <v>194</v>
      </c>
      <c r="E785" s="77" t="s">
        <v>29</v>
      </c>
      <c r="F785" s="77" t="s">
        <v>63</v>
      </c>
      <c r="G785" s="97">
        <v>2007</v>
      </c>
      <c r="H785" s="98" t="s">
        <v>81</v>
      </c>
    </row>
    <row r="786" spans="1:8" x14ac:dyDescent="0.25">
      <c r="A786" s="96">
        <v>3160</v>
      </c>
      <c r="B786" s="113" t="s">
        <v>829</v>
      </c>
      <c r="C786" s="113" t="s">
        <v>24</v>
      </c>
      <c r="D786" s="77" t="s">
        <v>17</v>
      </c>
      <c r="E786" s="77" t="s">
        <v>18</v>
      </c>
      <c r="F786" s="77" t="s">
        <v>19</v>
      </c>
      <c r="G786" s="97">
        <v>2007</v>
      </c>
      <c r="H786" s="98" t="s">
        <v>25</v>
      </c>
    </row>
    <row r="787" spans="1:8" x14ac:dyDescent="0.25">
      <c r="A787" s="96">
        <v>3163</v>
      </c>
      <c r="B787" s="113" t="s">
        <v>830</v>
      </c>
      <c r="C787" s="113" t="s">
        <v>27</v>
      </c>
      <c r="D787" s="77" t="s">
        <v>32</v>
      </c>
      <c r="E787" s="77" t="s">
        <v>29</v>
      </c>
      <c r="F787" s="77" t="s">
        <v>30</v>
      </c>
      <c r="G787" s="97">
        <v>2006</v>
      </c>
      <c r="H787" s="98" t="s">
        <v>81</v>
      </c>
    </row>
    <row r="788" spans="1:8" x14ac:dyDescent="0.25">
      <c r="A788" s="96">
        <v>3164</v>
      </c>
      <c r="B788" s="113" t="s">
        <v>831</v>
      </c>
      <c r="C788" s="113" t="s">
        <v>27</v>
      </c>
      <c r="D788" s="77" t="s">
        <v>32</v>
      </c>
      <c r="E788" s="77" t="s">
        <v>17</v>
      </c>
      <c r="F788" s="77" t="s">
        <v>30</v>
      </c>
      <c r="G788" s="97">
        <v>2011</v>
      </c>
      <c r="H788" s="98" t="s">
        <v>81</v>
      </c>
    </row>
    <row r="789" spans="1:8" x14ac:dyDescent="0.25">
      <c r="A789" s="96">
        <v>3168</v>
      </c>
      <c r="B789" s="113" t="s">
        <v>832</v>
      </c>
      <c r="C789" s="113" t="s">
        <v>27</v>
      </c>
      <c r="D789" s="77" t="s">
        <v>32</v>
      </c>
      <c r="E789" s="77" t="s">
        <v>29</v>
      </c>
      <c r="F789" s="77" t="s">
        <v>30</v>
      </c>
      <c r="G789" s="97">
        <v>2011</v>
      </c>
      <c r="H789" s="98" t="s">
        <v>20</v>
      </c>
    </row>
    <row r="790" spans="1:8" x14ac:dyDescent="0.25">
      <c r="A790" s="96">
        <v>3170</v>
      </c>
      <c r="B790" s="113" t="s">
        <v>833</v>
      </c>
      <c r="C790" s="113" t="s">
        <v>27</v>
      </c>
      <c r="D790" s="77" t="s">
        <v>127</v>
      </c>
      <c r="E790" s="77" t="s">
        <v>29</v>
      </c>
      <c r="F790" s="77" t="s">
        <v>30</v>
      </c>
      <c r="G790" s="97">
        <v>2008</v>
      </c>
      <c r="H790" s="98" t="s">
        <v>20</v>
      </c>
    </row>
    <row r="791" spans="1:8" x14ac:dyDescent="0.25">
      <c r="A791" s="96">
        <v>3174</v>
      </c>
      <c r="B791" s="113" t="s">
        <v>834</v>
      </c>
      <c r="C791" s="113" t="s">
        <v>27</v>
      </c>
      <c r="D791" s="77" t="s">
        <v>32</v>
      </c>
      <c r="E791" s="77" t="s">
        <v>29</v>
      </c>
      <c r="F791" s="77" t="s">
        <v>30</v>
      </c>
      <c r="G791" s="97">
        <v>2006</v>
      </c>
      <c r="H791" s="98" t="s">
        <v>81</v>
      </c>
    </row>
    <row r="792" spans="1:8" x14ac:dyDescent="0.25">
      <c r="A792" s="96">
        <v>3180</v>
      </c>
      <c r="B792" s="113" t="s">
        <v>835</v>
      </c>
      <c r="C792" s="113" t="s">
        <v>27</v>
      </c>
      <c r="D792" s="77" t="s">
        <v>32</v>
      </c>
      <c r="E792" s="77" t="s">
        <v>29</v>
      </c>
      <c r="F792" s="77" t="s">
        <v>30</v>
      </c>
      <c r="G792" s="97">
        <v>2007</v>
      </c>
      <c r="H792" s="98" t="s">
        <v>81</v>
      </c>
    </row>
    <row r="793" spans="1:8" x14ac:dyDescent="0.25">
      <c r="A793" s="96">
        <v>3182</v>
      </c>
      <c r="B793" s="113" t="s">
        <v>836</v>
      </c>
      <c r="C793" s="113" t="s">
        <v>27</v>
      </c>
      <c r="D793" s="77" t="s">
        <v>32</v>
      </c>
      <c r="E793" s="77" t="s">
        <v>29</v>
      </c>
      <c r="F793" s="77" t="s">
        <v>30</v>
      </c>
      <c r="G793" s="97">
        <v>2006</v>
      </c>
      <c r="H793" s="98" t="s">
        <v>81</v>
      </c>
    </row>
    <row r="794" spans="1:8" x14ac:dyDescent="0.25">
      <c r="A794" s="96">
        <v>3183</v>
      </c>
      <c r="B794" s="113" t="s">
        <v>837</v>
      </c>
      <c r="C794" s="113" t="s">
        <v>27</v>
      </c>
      <c r="D794" s="77" t="s">
        <v>127</v>
      </c>
      <c r="E794" s="77" t="s">
        <v>29</v>
      </c>
      <c r="F794" s="77" t="s">
        <v>30</v>
      </c>
      <c r="G794" s="97">
        <v>2010</v>
      </c>
      <c r="H794" s="98" t="s">
        <v>20</v>
      </c>
    </row>
    <row r="795" spans="1:8" x14ac:dyDescent="0.25">
      <c r="A795" s="96">
        <v>3199</v>
      </c>
      <c r="B795" s="113" t="s">
        <v>838</v>
      </c>
      <c r="C795" s="113" t="s">
        <v>27</v>
      </c>
      <c r="D795" s="77" t="s">
        <v>105</v>
      </c>
      <c r="E795" s="77" t="s">
        <v>17</v>
      </c>
      <c r="F795" s="77" t="s">
        <v>30</v>
      </c>
      <c r="G795" s="97">
        <v>2014</v>
      </c>
      <c r="H795" s="98" t="s">
        <v>20</v>
      </c>
    </row>
    <row r="796" spans="1:8" x14ac:dyDescent="0.25">
      <c r="A796" s="96">
        <v>3201</v>
      </c>
      <c r="B796" s="113" t="s">
        <v>839</v>
      </c>
      <c r="C796" s="113" t="s">
        <v>27</v>
      </c>
      <c r="D796" s="77" t="s">
        <v>32</v>
      </c>
      <c r="E796" s="77" t="s">
        <v>29</v>
      </c>
      <c r="F796" s="77" t="s">
        <v>30</v>
      </c>
      <c r="G796" s="97">
        <v>2010</v>
      </c>
      <c r="H796" s="98" t="s">
        <v>81</v>
      </c>
    </row>
    <row r="797" spans="1:8" x14ac:dyDescent="0.25">
      <c r="A797" s="96">
        <v>3203</v>
      </c>
      <c r="B797" s="113" t="s">
        <v>840</v>
      </c>
      <c r="C797" s="113" t="s">
        <v>451</v>
      </c>
      <c r="D797" s="77" t="s">
        <v>36</v>
      </c>
      <c r="E797" s="77" t="s">
        <v>29</v>
      </c>
      <c r="F797" s="77" t="s">
        <v>33</v>
      </c>
      <c r="G797" s="97">
        <v>2006</v>
      </c>
      <c r="H797" s="98" t="s">
        <v>20</v>
      </c>
    </row>
    <row r="798" spans="1:8" x14ac:dyDescent="0.25">
      <c r="A798" s="96">
        <v>3208</v>
      </c>
      <c r="B798" s="113" t="s">
        <v>841</v>
      </c>
      <c r="C798" s="113" t="s">
        <v>27</v>
      </c>
      <c r="D798" s="77" t="s">
        <v>68</v>
      </c>
      <c r="E798" s="77" t="s">
        <v>29</v>
      </c>
      <c r="F798" s="77" t="s">
        <v>30</v>
      </c>
      <c r="G798" s="97">
        <v>2011</v>
      </c>
      <c r="H798" s="98" t="s">
        <v>81</v>
      </c>
    </row>
    <row r="799" spans="1:8" x14ac:dyDescent="0.25">
      <c r="A799" s="96">
        <v>3210</v>
      </c>
      <c r="B799" s="113" t="s">
        <v>842</v>
      </c>
      <c r="C799" s="113" t="s">
        <v>27</v>
      </c>
      <c r="D799" s="77" t="s">
        <v>32</v>
      </c>
      <c r="E799" s="77" t="s">
        <v>29</v>
      </c>
      <c r="F799" s="77" t="s">
        <v>30</v>
      </c>
      <c r="G799" s="97">
        <v>2007</v>
      </c>
      <c r="H799" s="98" t="s">
        <v>81</v>
      </c>
    </row>
    <row r="800" spans="1:8" x14ac:dyDescent="0.25">
      <c r="A800" s="96">
        <v>3211</v>
      </c>
      <c r="B800" s="113" t="s">
        <v>843</v>
      </c>
      <c r="C800" s="113" t="s">
        <v>35</v>
      </c>
      <c r="D800" s="77" t="s">
        <v>36</v>
      </c>
      <c r="E800" s="77" t="s">
        <v>29</v>
      </c>
      <c r="F800" s="77" t="s">
        <v>56</v>
      </c>
      <c r="G800" s="97">
        <v>2006</v>
      </c>
      <c r="H800" s="98" t="s">
        <v>25</v>
      </c>
    </row>
    <row r="801" spans="1:8" x14ac:dyDescent="0.25">
      <c r="A801" s="96">
        <v>3214</v>
      </c>
      <c r="B801" s="113" t="s">
        <v>844</v>
      </c>
      <c r="C801" s="113" t="s">
        <v>27</v>
      </c>
      <c r="D801" s="77" t="s">
        <v>28</v>
      </c>
      <c r="E801" s="77" t="s">
        <v>29</v>
      </c>
      <c r="F801" s="77" t="s">
        <v>30</v>
      </c>
      <c r="G801" s="97">
        <v>2020</v>
      </c>
      <c r="H801" s="98" t="s">
        <v>81</v>
      </c>
    </row>
    <row r="802" spans="1:8" x14ac:dyDescent="0.25">
      <c r="A802" s="96">
        <v>3215</v>
      </c>
      <c r="B802" s="113" t="s">
        <v>845</v>
      </c>
      <c r="C802" s="113" t="s">
        <v>27</v>
      </c>
      <c r="D802" s="77" t="s">
        <v>32</v>
      </c>
      <c r="E802" s="77" t="s">
        <v>17</v>
      </c>
      <c r="F802" s="77" t="s">
        <v>30</v>
      </c>
      <c r="G802" s="97">
        <v>2011</v>
      </c>
      <c r="H802" s="98" t="s">
        <v>81</v>
      </c>
    </row>
    <row r="803" spans="1:8" x14ac:dyDescent="0.25">
      <c r="A803" s="96">
        <v>3217</v>
      </c>
      <c r="B803" s="113" t="s">
        <v>846</v>
      </c>
      <c r="C803" s="113" t="s">
        <v>27</v>
      </c>
      <c r="D803" s="77" t="s">
        <v>32</v>
      </c>
      <c r="E803" s="77" t="s">
        <v>29</v>
      </c>
      <c r="F803" s="77" t="s">
        <v>30</v>
      </c>
      <c r="G803" s="97">
        <v>2012</v>
      </c>
      <c r="H803" s="98" t="s">
        <v>81</v>
      </c>
    </row>
    <row r="804" spans="1:8" x14ac:dyDescent="0.25">
      <c r="A804" s="96">
        <v>3218</v>
      </c>
      <c r="B804" s="113" t="s">
        <v>847</v>
      </c>
      <c r="C804" s="113" t="s">
        <v>35</v>
      </c>
      <c r="D804" s="77" t="s">
        <v>36</v>
      </c>
      <c r="E804" s="77" t="s">
        <v>22</v>
      </c>
      <c r="F804" s="77" t="s">
        <v>19</v>
      </c>
      <c r="G804" s="97">
        <v>2004</v>
      </c>
      <c r="H804" s="98" t="s">
        <v>25</v>
      </c>
    </row>
    <row r="805" spans="1:8" x14ac:dyDescent="0.25">
      <c r="A805" s="96">
        <v>3222</v>
      </c>
      <c r="B805" s="113" t="s">
        <v>848</v>
      </c>
      <c r="C805" s="113" t="s">
        <v>27</v>
      </c>
      <c r="D805" s="77" t="s">
        <v>32</v>
      </c>
      <c r="E805" s="77" t="s">
        <v>29</v>
      </c>
      <c r="F805" s="77" t="s">
        <v>30</v>
      </c>
      <c r="G805" s="97">
        <v>2006</v>
      </c>
      <c r="H805" s="98" t="s">
        <v>81</v>
      </c>
    </row>
    <row r="806" spans="1:8" x14ac:dyDescent="0.25">
      <c r="A806" s="96">
        <v>3235</v>
      </c>
      <c r="B806" s="113" t="s">
        <v>849</v>
      </c>
      <c r="C806" s="113" t="s">
        <v>27</v>
      </c>
      <c r="D806" s="77" t="s">
        <v>68</v>
      </c>
      <c r="E806" s="77" t="s">
        <v>29</v>
      </c>
      <c r="F806" s="77" t="s">
        <v>30</v>
      </c>
      <c r="G806" s="97">
        <v>2011</v>
      </c>
      <c r="H806" s="98" t="s">
        <v>81</v>
      </c>
    </row>
    <row r="807" spans="1:8" x14ac:dyDescent="0.25">
      <c r="A807" s="96">
        <v>3239</v>
      </c>
      <c r="B807" s="113" t="s">
        <v>850</v>
      </c>
      <c r="C807" s="113" t="s">
        <v>27</v>
      </c>
      <c r="D807" s="77" t="s">
        <v>32</v>
      </c>
      <c r="E807" s="77" t="s">
        <v>29</v>
      </c>
      <c r="F807" s="77" t="s">
        <v>30</v>
      </c>
      <c r="G807" s="97">
        <v>2006</v>
      </c>
      <c r="H807" s="98" t="s">
        <v>81</v>
      </c>
    </row>
    <row r="808" spans="1:8" x14ac:dyDescent="0.25">
      <c r="A808" s="96">
        <v>3240</v>
      </c>
      <c r="B808" s="113" t="s">
        <v>851</v>
      </c>
      <c r="C808" s="113" t="s">
        <v>35</v>
      </c>
      <c r="D808" s="77" t="s">
        <v>36</v>
      </c>
      <c r="E808" s="77" t="s">
        <v>29</v>
      </c>
      <c r="F808" s="77" t="s">
        <v>56</v>
      </c>
      <c r="G808" s="97">
        <v>2006</v>
      </c>
      <c r="H808" s="98" t="s">
        <v>52</v>
      </c>
    </row>
    <row r="809" spans="1:8" x14ac:dyDescent="0.25">
      <c r="A809" s="96">
        <v>3246</v>
      </c>
      <c r="B809" s="113" t="s">
        <v>852</v>
      </c>
      <c r="C809" s="113" t="s">
        <v>27</v>
      </c>
      <c r="D809" s="77" t="s">
        <v>32</v>
      </c>
      <c r="E809" s="77" t="s">
        <v>29</v>
      </c>
      <c r="F809" s="77" t="s">
        <v>33</v>
      </c>
      <c r="G809" s="97">
        <v>2009</v>
      </c>
      <c r="H809" s="98" t="s">
        <v>20</v>
      </c>
    </row>
    <row r="810" spans="1:8" x14ac:dyDescent="0.25">
      <c r="A810" s="96">
        <v>3247</v>
      </c>
      <c r="B810" s="113" t="s">
        <v>853</v>
      </c>
      <c r="C810" s="113" t="s">
        <v>35</v>
      </c>
      <c r="D810" s="77" t="s">
        <v>151</v>
      </c>
      <c r="E810" s="77" t="s">
        <v>29</v>
      </c>
      <c r="F810" s="77" t="s">
        <v>19</v>
      </c>
      <c r="G810" s="97">
        <v>2002</v>
      </c>
      <c r="H810" s="98" t="s">
        <v>25</v>
      </c>
    </row>
    <row r="811" spans="1:8" x14ac:dyDescent="0.25">
      <c r="A811" s="96">
        <v>3249</v>
      </c>
      <c r="B811" s="113" t="s">
        <v>854</v>
      </c>
      <c r="C811" s="113" t="s">
        <v>27</v>
      </c>
      <c r="D811" s="77" t="s">
        <v>105</v>
      </c>
      <c r="E811" s="77" t="s">
        <v>29</v>
      </c>
      <c r="F811" s="77" t="s">
        <v>30</v>
      </c>
      <c r="G811" s="97">
        <v>2009</v>
      </c>
      <c r="H811" s="98" t="s">
        <v>81</v>
      </c>
    </row>
    <row r="812" spans="1:8" x14ac:dyDescent="0.25">
      <c r="A812" s="96">
        <v>3251</v>
      </c>
      <c r="B812" s="113" t="s">
        <v>855</v>
      </c>
      <c r="C812" s="113" t="s">
        <v>27</v>
      </c>
      <c r="D812" s="77" t="s">
        <v>32</v>
      </c>
      <c r="E812" s="77" t="s">
        <v>29</v>
      </c>
      <c r="F812" s="77" t="s">
        <v>63</v>
      </c>
      <c r="G812" s="97">
        <v>2007</v>
      </c>
      <c r="H812" s="98" t="s">
        <v>81</v>
      </c>
    </row>
    <row r="813" spans="1:8" x14ac:dyDescent="0.25">
      <c r="A813" s="96">
        <v>3252</v>
      </c>
      <c r="B813" s="113" t="s">
        <v>856</v>
      </c>
      <c r="C813" s="113" t="s">
        <v>16</v>
      </c>
      <c r="D813" s="77" t="s">
        <v>17</v>
      </c>
      <c r="E813" s="77" t="s">
        <v>18</v>
      </c>
      <c r="F813" s="77" t="s">
        <v>19</v>
      </c>
      <c r="G813" s="97">
        <v>2008</v>
      </c>
      <c r="H813" s="98" t="s">
        <v>25</v>
      </c>
    </row>
    <row r="814" spans="1:8" x14ac:dyDescent="0.25">
      <c r="A814" s="96">
        <v>3255</v>
      </c>
      <c r="B814" s="113" t="s">
        <v>857</v>
      </c>
      <c r="C814" s="113" t="s">
        <v>35</v>
      </c>
      <c r="D814" s="77" t="s">
        <v>36</v>
      </c>
      <c r="E814" s="77" t="s">
        <v>29</v>
      </c>
      <c r="F814" s="77" t="s">
        <v>56</v>
      </c>
      <c r="G814" s="97">
        <v>2005</v>
      </c>
      <c r="H814" s="98" t="s">
        <v>20</v>
      </c>
    </row>
    <row r="815" spans="1:8" x14ac:dyDescent="0.25">
      <c r="A815" s="96">
        <v>3261</v>
      </c>
      <c r="B815" s="113" t="s">
        <v>858</v>
      </c>
      <c r="C815" s="113" t="s">
        <v>27</v>
      </c>
      <c r="D815" s="77" t="s">
        <v>105</v>
      </c>
      <c r="E815" s="77" t="s">
        <v>17</v>
      </c>
      <c r="F815" s="77" t="s">
        <v>30</v>
      </c>
      <c r="G815" s="97">
        <v>2009</v>
      </c>
      <c r="H815" s="98" t="s">
        <v>81</v>
      </c>
    </row>
    <row r="816" spans="1:8" x14ac:dyDescent="0.25">
      <c r="A816" s="96">
        <v>3270</v>
      </c>
      <c r="B816" s="113" t="s">
        <v>859</v>
      </c>
      <c r="C816" s="113" t="s">
        <v>27</v>
      </c>
      <c r="D816" s="77" t="s">
        <v>194</v>
      </c>
      <c r="E816" s="77" t="s">
        <v>29</v>
      </c>
      <c r="F816" s="77" t="s">
        <v>33</v>
      </c>
      <c r="G816" s="97">
        <v>2011</v>
      </c>
      <c r="H816" s="98" t="s">
        <v>81</v>
      </c>
    </row>
    <row r="817" spans="1:8" x14ac:dyDescent="0.25">
      <c r="A817" s="96">
        <v>3273</v>
      </c>
      <c r="B817" s="113" t="s">
        <v>860</v>
      </c>
      <c r="C817" s="113" t="s">
        <v>27</v>
      </c>
      <c r="D817" s="77" t="s">
        <v>68</v>
      </c>
      <c r="E817" s="77" t="s">
        <v>29</v>
      </c>
      <c r="F817" s="77" t="s">
        <v>30</v>
      </c>
      <c r="G817" s="97">
        <v>2010</v>
      </c>
      <c r="H817" s="98" t="s">
        <v>81</v>
      </c>
    </row>
    <row r="818" spans="1:8" x14ac:dyDescent="0.25">
      <c r="A818" s="96">
        <v>3274</v>
      </c>
      <c r="B818" s="113" t="s">
        <v>861</v>
      </c>
      <c r="C818" s="113" t="s">
        <v>27</v>
      </c>
      <c r="D818" s="77" t="s">
        <v>32</v>
      </c>
      <c r="E818" s="77" t="s">
        <v>29</v>
      </c>
      <c r="F818" s="77" t="s">
        <v>30</v>
      </c>
      <c r="G818" s="97">
        <v>2009</v>
      </c>
      <c r="H818" s="98" t="s">
        <v>81</v>
      </c>
    </row>
    <row r="819" spans="1:8" x14ac:dyDescent="0.25">
      <c r="A819" s="96">
        <v>3275</v>
      </c>
      <c r="B819" s="113" t="s">
        <v>862</v>
      </c>
      <c r="C819" s="113" t="s">
        <v>27</v>
      </c>
      <c r="D819" s="77" t="s">
        <v>32</v>
      </c>
      <c r="E819" s="77" t="s">
        <v>29</v>
      </c>
      <c r="F819" s="77" t="s">
        <v>30</v>
      </c>
      <c r="G819" s="97">
        <v>2006</v>
      </c>
      <c r="H819" s="98" t="s">
        <v>81</v>
      </c>
    </row>
    <row r="820" spans="1:8" x14ac:dyDescent="0.25">
      <c r="A820" s="96">
        <v>3276</v>
      </c>
      <c r="B820" s="113" t="s">
        <v>863</v>
      </c>
      <c r="C820" s="113" t="s">
        <v>27</v>
      </c>
      <c r="D820" s="77" t="s">
        <v>105</v>
      </c>
      <c r="E820" s="77" t="s">
        <v>22</v>
      </c>
      <c r="F820" s="77" t="s">
        <v>30</v>
      </c>
      <c r="G820" s="97">
        <v>2006</v>
      </c>
      <c r="H820" s="98" t="s">
        <v>81</v>
      </c>
    </row>
    <row r="821" spans="1:8" x14ac:dyDescent="0.25">
      <c r="A821" s="96">
        <v>3277</v>
      </c>
      <c r="B821" s="113" t="s">
        <v>864</v>
      </c>
      <c r="C821" s="113" t="s">
        <v>27</v>
      </c>
      <c r="D821" s="77" t="s">
        <v>32</v>
      </c>
      <c r="E821" s="77" t="s">
        <v>17</v>
      </c>
      <c r="F821" s="77" t="s">
        <v>30</v>
      </c>
      <c r="G821" s="97">
        <v>2007</v>
      </c>
      <c r="H821" s="98" t="s">
        <v>81</v>
      </c>
    </row>
    <row r="822" spans="1:8" x14ac:dyDescent="0.25">
      <c r="A822" s="96">
        <v>3280</v>
      </c>
      <c r="B822" s="113" t="s">
        <v>865</v>
      </c>
      <c r="C822" s="113" t="s">
        <v>35</v>
      </c>
      <c r="D822" s="77" t="s">
        <v>36</v>
      </c>
      <c r="E822" s="77" t="s">
        <v>22</v>
      </c>
      <c r="F822" s="77" t="s">
        <v>56</v>
      </c>
      <c r="G822" s="97">
        <v>2006</v>
      </c>
      <c r="H822" s="98" t="s">
        <v>25</v>
      </c>
    </row>
    <row r="823" spans="1:8" x14ac:dyDescent="0.25">
      <c r="A823" s="96">
        <v>3284</v>
      </c>
      <c r="B823" s="113" t="s">
        <v>866</v>
      </c>
      <c r="C823" s="113" t="s">
        <v>27</v>
      </c>
      <c r="D823" s="77" t="s">
        <v>32</v>
      </c>
      <c r="E823" s="77" t="s">
        <v>17</v>
      </c>
      <c r="F823" s="77" t="s">
        <v>30</v>
      </c>
      <c r="G823" s="97">
        <v>2010</v>
      </c>
      <c r="H823" s="98" t="s">
        <v>81</v>
      </c>
    </row>
    <row r="824" spans="1:8" x14ac:dyDescent="0.25">
      <c r="A824" s="96">
        <v>3285</v>
      </c>
      <c r="B824" s="113" t="s">
        <v>867</v>
      </c>
      <c r="C824" s="113" t="s">
        <v>24</v>
      </c>
      <c r="D824" s="77" t="s">
        <v>17</v>
      </c>
      <c r="E824" s="77" t="s">
        <v>18</v>
      </c>
      <c r="F824" s="77" t="s">
        <v>19</v>
      </c>
      <c r="G824" s="97">
        <v>2008</v>
      </c>
      <c r="H824" s="98" t="s">
        <v>25</v>
      </c>
    </row>
    <row r="825" spans="1:8" x14ac:dyDescent="0.25">
      <c r="A825" s="96">
        <v>3286</v>
      </c>
      <c r="B825" s="113" t="s">
        <v>868</v>
      </c>
      <c r="C825" s="113" t="s">
        <v>27</v>
      </c>
      <c r="D825" s="77" t="s">
        <v>105</v>
      </c>
      <c r="E825" s="77" t="s">
        <v>17</v>
      </c>
      <c r="F825" s="77" t="s">
        <v>33</v>
      </c>
      <c r="G825" s="97">
        <v>2008</v>
      </c>
      <c r="H825" s="98" t="s">
        <v>25</v>
      </c>
    </row>
    <row r="826" spans="1:8" x14ac:dyDescent="0.25">
      <c r="A826" s="96">
        <v>3290</v>
      </c>
      <c r="B826" s="113" t="s">
        <v>869</v>
      </c>
      <c r="C826" s="113" t="s">
        <v>27</v>
      </c>
      <c r="D826" s="77" t="s">
        <v>105</v>
      </c>
      <c r="E826" s="77" t="s">
        <v>29</v>
      </c>
      <c r="F826" s="77" t="s">
        <v>30</v>
      </c>
      <c r="G826" s="97">
        <v>2006</v>
      </c>
      <c r="H826" s="98" t="s">
        <v>20</v>
      </c>
    </row>
    <row r="827" spans="1:8" x14ac:dyDescent="0.25">
      <c r="A827" s="96">
        <v>3294</v>
      </c>
      <c r="B827" s="113" t="s">
        <v>870</v>
      </c>
      <c r="C827" s="113" t="s">
        <v>27</v>
      </c>
      <c r="D827" s="77" t="s">
        <v>32</v>
      </c>
      <c r="E827" s="77" t="s">
        <v>29</v>
      </c>
      <c r="F827" s="77" t="s">
        <v>33</v>
      </c>
      <c r="G827" s="97">
        <v>2008</v>
      </c>
      <c r="H827" s="98" t="s">
        <v>81</v>
      </c>
    </row>
    <row r="828" spans="1:8" x14ac:dyDescent="0.25">
      <c r="A828" s="96">
        <v>3295</v>
      </c>
      <c r="B828" s="113" t="s">
        <v>871</v>
      </c>
      <c r="C828" s="113" t="s">
        <v>27</v>
      </c>
      <c r="D828" s="77" t="s">
        <v>32</v>
      </c>
      <c r="E828" s="77" t="s">
        <v>17</v>
      </c>
      <c r="F828" s="77" t="s">
        <v>30</v>
      </c>
      <c r="G828" s="97">
        <v>2007</v>
      </c>
      <c r="H828" s="98" t="s">
        <v>81</v>
      </c>
    </row>
    <row r="829" spans="1:8" x14ac:dyDescent="0.25">
      <c r="A829" s="96">
        <v>3296</v>
      </c>
      <c r="B829" s="113" t="s">
        <v>872</v>
      </c>
      <c r="C829" s="113" t="s">
        <v>27</v>
      </c>
      <c r="D829" s="77" t="s">
        <v>105</v>
      </c>
      <c r="E829" s="77" t="s">
        <v>29</v>
      </c>
      <c r="F829" s="77" t="s">
        <v>30</v>
      </c>
      <c r="G829" s="97">
        <v>2007</v>
      </c>
      <c r="H829" s="98" t="s">
        <v>81</v>
      </c>
    </row>
    <row r="830" spans="1:8" x14ac:dyDescent="0.25">
      <c r="A830" s="96">
        <v>3297</v>
      </c>
      <c r="B830" s="113" t="s">
        <v>873</v>
      </c>
      <c r="C830" s="113" t="s">
        <v>35</v>
      </c>
      <c r="D830" s="77" t="s">
        <v>36</v>
      </c>
      <c r="E830" s="77" t="s">
        <v>29</v>
      </c>
      <c r="F830" s="77" t="s">
        <v>56</v>
      </c>
      <c r="G830" s="97">
        <v>2007</v>
      </c>
      <c r="H830" s="98" t="s">
        <v>20</v>
      </c>
    </row>
    <row r="831" spans="1:8" x14ac:dyDescent="0.25">
      <c r="A831" s="96">
        <v>3299</v>
      </c>
      <c r="B831" s="113" t="s">
        <v>874</v>
      </c>
      <c r="C831" s="113" t="s">
        <v>35</v>
      </c>
      <c r="D831" s="77" t="s">
        <v>36</v>
      </c>
      <c r="E831" s="77" t="s">
        <v>29</v>
      </c>
      <c r="F831" s="77" t="s">
        <v>17</v>
      </c>
      <c r="G831" s="97">
        <v>2006</v>
      </c>
      <c r="H831" s="98" t="s">
        <v>20</v>
      </c>
    </row>
    <row r="832" spans="1:8" x14ac:dyDescent="0.25">
      <c r="A832" s="96">
        <v>3301</v>
      </c>
      <c r="B832" s="113" t="s">
        <v>875</v>
      </c>
      <c r="C832" s="113" t="s">
        <v>24</v>
      </c>
      <c r="D832" s="77" t="s">
        <v>17</v>
      </c>
      <c r="E832" s="77" t="s">
        <v>18</v>
      </c>
      <c r="F832" s="77" t="s">
        <v>19</v>
      </c>
      <c r="G832" s="97">
        <v>2007</v>
      </c>
      <c r="H832" s="98" t="s">
        <v>20</v>
      </c>
    </row>
    <row r="833" spans="1:8" x14ac:dyDescent="0.25">
      <c r="A833" s="96">
        <v>3307</v>
      </c>
      <c r="B833" s="113" t="s">
        <v>876</v>
      </c>
      <c r="C833" s="113" t="s">
        <v>27</v>
      </c>
      <c r="D833" s="77" t="s">
        <v>105</v>
      </c>
      <c r="E833" s="77" t="s">
        <v>17</v>
      </c>
      <c r="F833" s="77" t="s">
        <v>30</v>
      </c>
      <c r="G833" s="97">
        <v>2012</v>
      </c>
      <c r="H833" s="98" t="s">
        <v>81</v>
      </c>
    </row>
    <row r="834" spans="1:8" x14ac:dyDescent="0.25">
      <c r="A834" s="96">
        <v>3310</v>
      </c>
      <c r="B834" s="113" t="s">
        <v>877</v>
      </c>
      <c r="C834" s="113" t="s">
        <v>27</v>
      </c>
      <c r="D834" s="77" t="s">
        <v>32</v>
      </c>
      <c r="E834" s="77" t="s">
        <v>29</v>
      </c>
      <c r="F834" s="77" t="s">
        <v>30</v>
      </c>
      <c r="G834" s="97">
        <v>2007</v>
      </c>
      <c r="H834" s="98" t="s">
        <v>81</v>
      </c>
    </row>
    <row r="835" spans="1:8" x14ac:dyDescent="0.25">
      <c r="A835" s="96">
        <v>3316</v>
      </c>
      <c r="B835" s="113" t="s">
        <v>878</v>
      </c>
      <c r="C835" s="113" t="s">
        <v>27</v>
      </c>
      <c r="D835" s="77" t="s">
        <v>32</v>
      </c>
      <c r="E835" s="77" t="s">
        <v>29</v>
      </c>
      <c r="F835" s="77" t="s">
        <v>30</v>
      </c>
      <c r="G835" s="97">
        <v>2006</v>
      </c>
      <c r="H835" s="98" t="s">
        <v>81</v>
      </c>
    </row>
    <row r="836" spans="1:8" x14ac:dyDescent="0.25">
      <c r="A836" s="96">
        <v>3317</v>
      </c>
      <c r="B836" s="113" t="s">
        <v>879</v>
      </c>
      <c r="C836" s="113" t="s">
        <v>27</v>
      </c>
      <c r="D836" s="77" t="s">
        <v>32</v>
      </c>
      <c r="E836" s="77" t="s">
        <v>29</v>
      </c>
      <c r="F836" s="77" t="s">
        <v>30</v>
      </c>
      <c r="G836" s="97">
        <v>2011</v>
      </c>
      <c r="H836" s="98" t="s">
        <v>81</v>
      </c>
    </row>
    <row r="837" spans="1:8" x14ac:dyDescent="0.25">
      <c r="A837" s="96">
        <v>3324</v>
      </c>
      <c r="B837" s="113" t="s">
        <v>880</v>
      </c>
      <c r="C837" s="113" t="s">
        <v>35</v>
      </c>
      <c r="D837" s="77" t="s">
        <v>36</v>
      </c>
      <c r="E837" s="77" t="s">
        <v>29</v>
      </c>
      <c r="F837" s="77" t="s">
        <v>19</v>
      </c>
      <c r="G837" s="97">
        <v>2011</v>
      </c>
      <c r="H837" s="98" t="s">
        <v>81</v>
      </c>
    </row>
    <row r="838" spans="1:8" x14ac:dyDescent="0.25">
      <c r="A838" s="96">
        <v>3329</v>
      </c>
      <c r="B838" s="113" t="s">
        <v>881</v>
      </c>
      <c r="C838" s="113" t="s">
        <v>27</v>
      </c>
      <c r="D838" s="77" t="s">
        <v>570</v>
      </c>
      <c r="E838" s="77" t="s">
        <v>29</v>
      </c>
      <c r="F838" s="77" t="s">
        <v>30</v>
      </c>
      <c r="G838" s="97">
        <v>2007</v>
      </c>
      <c r="H838" s="98" t="s">
        <v>81</v>
      </c>
    </row>
    <row r="839" spans="1:8" x14ac:dyDescent="0.25">
      <c r="A839" s="96">
        <v>3334</v>
      </c>
      <c r="B839" s="113" t="s">
        <v>882</v>
      </c>
      <c r="C839" s="113" t="s">
        <v>451</v>
      </c>
      <c r="D839" s="77" t="s">
        <v>28</v>
      </c>
      <c r="E839" s="77" t="s">
        <v>29</v>
      </c>
      <c r="F839" s="77" t="s">
        <v>30</v>
      </c>
      <c r="G839" s="97">
        <v>2006</v>
      </c>
      <c r="H839" s="98" t="s">
        <v>20</v>
      </c>
    </row>
    <row r="840" spans="1:8" x14ac:dyDescent="0.25">
      <c r="A840" s="96">
        <v>3340</v>
      </c>
      <c r="B840" s="113" t="s">
        <v>883</v>
      </c>
      <c r="C840" s="113" t="s">
        <v>27</v>
      </c>
      <c r="D840" s="77" t="s">
        <v>32</v>
      </c>
      <c r="E840" s="77" t="s">
        <v>29</v>
      </c>
      <c r="F840" s="77" t="s">
        <v>30</v>
      </c>
      <c r="G840" s="97">
        <v>2011</v>
      </c>
      <c r="H840" s="98" t="s">
        <v>81</v>
      </c>
    </row>
    <row r="841" spans="1:8" x14ac:dyDescent="0.25">
      <c r="A841" s="96">
        <v>3344</v>
      </c>
      <c r="B841" s="113" t="s">
        <v>884</v>
      </c>
      <c r="C841" s="113" t="s">
        <v>27</v>
      </c>
      <c r="D841" s="77" t="s">
        <v>570</v>
      </c>
      <c r="E841" s="77" t="s">
        <v>29</v>
      </c>
      <c r="F841" s="77" t="s">
        <v>30</v>
      </c>
      <c r="G841" s="97">
        <v>2006</v>
      </c>
      <c r="H841" s="98" t="s">
        <v>81</v>
      </c>
    </row>
    <row r="842" spans="1:8" x14ac:dyDescent="0.25">
      <c r="A842" s="96">
        <v>3345</v>
      </c>
      <c r="B842" s="113" t="s">
        <v>885</v>
      </c>
      <c r="C842" s="113" t="s">
        <v>27</v>
      </c>
      <c r="D842" s="77" t="s">
        <v>570</v>
      </c>
      <c r="E842" s="77" t="s">
        <v>29</v>
      </c>
      <c r="F842" s="77" t="s">
        <v>30</v>
      </c>
      <c r="G842" s="97">
        <v>2005</v>
      </c>
      <c r="H842" s="98" t="s">
        <v>81</v>
      </c>
    </row>
    <row r="843" spans="1:8" x14ac:dyDescent="0.25">
      <c r="A843" s="96">
        <v>3347</v>
      </c>
      <c r="B843" s="113" t="s">
        <v>886</v>
      </c>
      <c r="C843" s="113" t="s">
        <v>27</v>
      </c>
      <c r="D843" s="77" t="s">
        <v>32</v>
      </c>
      <c r="E843" s="77" t="s">
        <v>29</v>
      </c>
      <c r="F843" s="77" t="s">
        <v>30</v>
      </c>
      <c r="G843" s="97">
        <v>2006</v>
      </c>
      <c r="H843" s="98" t="s">
        <v>81</v>
      </c>
    </row>
    <row r="844" spans="1:8" x14ac:dyDescent="0.25">
      <c r="A844" s="96">
        <v>3349</v>
      </c>
      <c r="B844" s="113" t="s">
        <v>887</v>
      </c>
      <c r="C844" s="113" t="s">
        <v>24</v>
      </c>
      <c r="D844" s="77" t="s">
        <v>17</v>
      </c>
      <c r="E844" s="77" t="s">
        <v>18</v>
      </c>
      <c r="F844" s="77" t="s">
        <v>19</v>
      </c>
      <c r="G844" s="97">
        <v>2006</v>
      </c>
      <c r="H844" s="98" t="s">
        <v>25</v>
      </c>
    </row>
    <row r="845" spans="1:8" x14ac:dyDescent="0.25">
      <c r="A845" s="96">
        <v>3350</v>
      </c>
      <c r="B845" s="113" t="s">
        <v>888</v>
      </c>
      <c r="C845" s="113" t="s">
        <v>27</v>
      </c>
      <c r="D845" s="77" t="s">
        <v>32</v>
      </c>
      <c r="E845" s="77" t="s">
        <v>29</v>
      </c>
      <c r="F845" s="77" t="s">
        <v>30</v>
      </c>
      <c r="G845" s="97">
        <v>2009</v>
      </c>
      <c r="H845" s="98" t="s">
        <v>81</v>
      </c>
    </row>
    <row r="846" spans="1:8" x14ac:dyDescent="0.25">
      <c r="A846" s="96">
        <v>3353</v>
      </c>
      <c r="B846" s="113" t="s">
        <v>889</v>
      </c>
      <c r="C846" s="113" t="s">
        <v>27</v>
      </c>
      <c r="D846" s="77" t="s">
        <v>105</v>
      </c>
      <c r="E846" s="77" t="s">
        <v>17</v>
      </c>
      <c r="F846" s="77" t="s">
        <v>30</v>
      </c>
      <c r="G846" s="97">
        <v>2012</v>
      </c>
      <c r="H846" s="98" t="s">
        <v>81</v>
      </c>
    </row>
    <row r="847" spans="1:8" x14ac:dyDescent="0.25">
      <c r="A847" s="96">
        <v>3354</v>
      </c>
      <c r="B847" s="113" t="s">
        <v>890</v>
      </c>
      <c r="C847" s="113" t="s">
        <v>27</v>
      </c>
      <c r="D847" s="77" t="s">
        <v>32</v>
      </c>
      <c r="E847" s="77" t="s">
        <v>29</v>
      </c>
      <c r="F847" s="77" t="s">
        <v>30</v>
      </c>
      <c r="G847" s="97">
        <v>2012</v>
      </c>
      <c r="H847" s="98" t="s">
        <v>81</v>
      </c>
    </row>
    <row r="848" spans="1:8" x14ac:dyDescent="0.25">
      <c r="A848" s="96">
        <v>3357</v>
      </c>
      <c r="B848" s="113" t="s">
        <v>891</v>
      </c>
      <c r="C848" s="113" t="s">
        <v>27</v>
      </c>
      <c r="D848" s="77" t="s">
        <v>28</v>
      </c>
      <c r="E848" s="77" t="s">
        <v>29</v>
      </c>
      <c r="F848" s="77" t="s">
        <v>30</v>
      </c>
      <c r="G848" s="97">
        <v>2011</v>
      </c>
      <c r="H848" s="98" t="s">
        <v>81</v>
      </c>
    </row>
    <row r="849" spans="1:8" x14ac:dyDescent="0.25">
      <c r="A849" s="96">
        <v>3360</v>
      </c>
      <c r="B849" s="113" t="s">
        <v>892</v>
      </c>
      <c r="C849" s="113" t="s">
        <v>27</v>
      </c>
      <c r="D849" s="77" t="s">
        <v>68</v>
      </c>
      <c r="E849" s="77" t="s">
        <v>29</v>
      </c>
      <c r="F849" s="77" t="s">
        <v>30</v>
      </c>
      <c r="G849" s="97">
        <v>2006</v>
      </c>
      <c r="H849" s="98" t="s">
        <v>81</v>
      </c>
    </row>
    <row r="850" spans="1:8" x14ac:dyDescent="0.25">
      <c r="A850" s="96">
        <v>3361</v>
      </c>
      <c r="B850" s="113" t="s">
        <v>893</v>
      </c>
      <c r="C850" s="113" t="s">
        <v>27</v>
      </c>
      <c r="D850" s="77" t="s">
        <v>32</v>
      </c>
      <c r="E850" s="77" t="s">
        <v>29</v>
      </c>
      <c r="F850" s="77" t="s">
        <v>30</v>
      </c>
      <c r="G850" s="97">
        <v>2006</v>
      </c>
      <c r="H850" s="98" t="s">
        <v>81</v>
      </c>
    </row>
    <row r="851" spans="1:8" x14ac:dyDescent="0.25">
      <c r="A851" s="96">
        <v>3363</v>
      </c>
      <c r="B851" s="113" t="s">
        <v>894</v>
      </c>
      <c r="C851" s="113" t="s">
        <v>16</v>
      </c>
      <c r="D851" s="77" t="s">
        <v>17</v>
      </c>
      <c r="E851" s="77" t="s">
        <v>17</v>
      </c>
      <c r="F851" s="77" t="s">
        <v>19</v>
      </c>
      <c r="G851" s="97">
        <v>2006</v>
      </c>
      <c r="H851" s="98" t="s">
        <v>25</v>
      </c>
    </row>
    <row r="852" spans="1:8" x14ac:dyDescent="0.25">
      <c r="A852" s="96">
        <v>3364</v>
      </c>
      <c r="B852" s="113" t="s">
        <v>895</v>
      </c>
      <c r="C852" s="113" t="s">
        <v>35</v>
      </c>
      <c r="D852" s="77" t="s">
        <v>36</v>
      </c>
      <c r="E852" s="77" t="s">
        <v>29</v>
      </c>
      <c r="F852" s="77" t="s">
        <v>56</v>
      </c>
      <c r="G852" s="97">
        <v>2003</v>
      </c>
      <c r="H852" s="98" t="s">
        <v>25</v>
      </c>
    </row>
    <row r="853" spans="1:8" x14ac:dyDescent="0.25">
      <c r="A853" s="96">
        <v>3367</v>
      </c>
      <c r="B853" s="113" t="s">
        <v>896</v>
      </c>
      <c r="C853" s="113" t="s">
        <v>35</v>
      </c>
      <c r="D853" s="77" t="s">
        <v>36</v>
      </c>
      <c r="E853" s="77" t="s">
        <v>22</v>
      </c>
      <c r="F853" s="77" t="s">
        <v>17</v>
      </c>
      <c r="G853" s="97">
        <v>2013</v>
      </c>
      <c r="H853" s="98" t="s">
        <v>20</v>
      </c>
    </row>
    <row r="854" spans="1:8" x14ac:dyDescent="0.25">
      <c r="A854" s="96">
        <v>3371</v>
      </c>
      <c r="B854" s="113" t="s">
        <v>897</v>
      </c>
      <c r="C854" s="113" t="s">
        <v>27</v>
      </c>
      <c r="D854" s="77" t="s">
        <v>32</v>
      </c>
      <c r="E854" s="77" t="s">
        <v>17</v>
      </c>
      <c r="F854" s="77" t="s">
        <v>30</v>
      </c>
      <c r="G854" s="97">
        <v>2006</v>
      </c>
      <c r="H854" s="98" t="s">
        <v>81</v>
      </c>
    </row>
    <row r="855" spans="1:8" x14ac:dyDescent="0.25">
      <c r="A855" s="96">
        <v>3373</v>
      </c>
      <c r="B855" s="113" t="s">
        <v>898</v>
      </c>
      <c r="C855" s="113" t="s">
        <v>27</v>
      </c>
      <c r="D855" s="77" t="s">
        <v>32</v>
      </c>
      <c r="E855" s="77" t="s">
        <v>29</v>
      </c>
      <c r="F855" s="77" t="s">
        <v>30</v>
      </c>
      <c r="G855" s="97">
        <v>2010</v>
      </c>
      <c r="H855" s="98" t="s">
        <v>81</v>
      </c>
    </row>
    <row r="856" spans="1:8" x14ac:dyDescent="0.25">
      <c r="A856" s="96">
        <v>3377</v>
      </c>
      <c r="B856" s="113" t="s">
        <v>899</v>
      </c>
      <c r="C856" s="113" t="s">
        <v>27</v>
      </c>
      <c r="D856" s="77" t="s">
        <v>570</v>
      </c>
      <c r="E856" s="77" t="s">
        <v>29</v>
      </c>
      <c r="F856" s="77" t="s">
        <v>30</v>
      </c>
      <c r="G856" s="97">
        <v>2006</v>
      </c>
      <c r="H856" s="98" t="s">
        <v>81</v>
      </c>
    </row>
    <row r="857" spans="1:8" x14ac:dyDescent="0.25">
      <c r="A857" s="96">
        <v>3379</v>
      </c>
      <c r="B857" s="113" t="s">
        <v>900</v>
      </c>
      <c r="C857" s="113" t="s">
        <v>35</v>
      </c>
      <c r="D857" s="77" t="s">
        <v>36</v>
      </c>
      <c r="E857" s="77" t="s">
        <v>22</v>
      </c>
      <c r="F857" s="77" t="s">
        <v>19</v>
      </c>
      <c r="G857" s="97">
        <v>2006</v>
      </c>
      <c r="H857" s="98" t="s">
        <v>25</v>
      </c>
    </row>
    <row r="858" spans="1:8" x14ac:dyDescent="0.25">
      <c r="A858" s="96">
        <v>3380</v>
      </c>
      <c r="B858" s="113" t="s">
        <v>901</v>
      </c>
      <c r="C858" s="113" t="s">
        <v>27</v>
      </c>
      <c r="D858" s="77" t="s">
        <v>32</v>
      </c>
      <c r="E858" s="77" t="s">
        <v>29</v>
      </c>
      <c r="F858" s="77" t="s">
        <v>30</v>
      </c>
      <c r="G858" s="97">
        <v>2006</v>
      </c>
      <c r="H858" s="98" t="s">
        <v>81</v>
      </c>
    </row>
    <row r="859" spans="1:8" x14ac:dyDescent="0.25">
      <c r="A859" s="96">
        <v>3381</v>
      </c>
      <c r="B859" s="113" t="s">
        <v>902</v>
      </c>
      <c r="C859" s="113" t="s">
        <v>27</v>
      </c>
      <c r="D859" s="77" t="s">
        <v>32</v>
      </c>
      <c r="E859" s="77" t="s">
        <v>29</v>
      </c>
      <c r="F859" s="77" t="s">
        <v>30</v>
      </c>
      <c r="G859" s="97">
        <v>2006</v>
      </c>
      <c r="H859" s="98" t="s">
        <v>20</v>
      </c>
    </row>
    <row r="860" spans="1:8" x14ac:dyDescent="0.25">
      <c r="A860" s="96">
        <v>3384</v>
      </c>
      <c r="B860" s="113" t="s">
        <v>903</v>
      </c>
      <c r="C860" s="113" t="s">
        <v>27</v>
      </c>
      <c r="D860" s="77" t="s">
        <v>32</v>
      </c>
      <c r="E860" s="77" t="s">
        <v>17</v>
      </c>
      <c r="F860" s="77" t="s">
        <v>30</v>
      </c>
      <c r="G860" s="97">
        <v>2011</v>
      </c>
      <c r="H860" s="98" t="s">
        <v>81</v>
      </c>
    </row>
    <row r="861" spans="1:8" x14ac:dyDescent="0.25">
      <c r="A861" s="96">
        <v>3386</v>
      </c>
      <c r="B861" s="113" t="s">
        <v>904</v>
      </c>
      <c r="C861" s="113" t="s">
        <v>27</v>
      </c>
      <c r="D861" s="77" t="s">
        <v>32</v>
      </c>
      <c r="E861" s="77" t="s">
        <v>17</v>
      </c>
      <c r="F861" s="77" t="s">
        <v>33</v>
      </c>
      <c r="G861" s="97">
        <v>2009</v>
      </c>
      <c r="H861" s="98" t="s">
        <v>20</v>
      </c>
    </row>
    <row r="862" spans="1:8" x14ac:dyDescent="0.25">
      <c r="A862" s="96">
        <v>3387</v>
      </c>
      <c r="B862" s="113" t="s">
        <v>905</v>
      </c>
      <c r="C862" s="113" t="s">
        <v>27</v>
      </c>
      <c r="D862" s="77" t="s">
        <v>32</v>
      </c>
      <c r="E862" s="77" t="s">
        <v>29</v>
      </c>
      <c r="F862" s="77" t="s">
        <v>30</v>
      </c>
      <c r="G862" s="97">
        <v>2010</v>
      </c>
      <c r="H862" s="98" t="s">
        <v>81</v>
      </c>
    </row>
    <row r="863" spans="1:8" x14ac:dyDescent="0.25">
      <c r="A863" s="96">
        <v>3389</v>
      </c>
      <c r="B863" s="113" t="s">
        <v>906</v>
      </c>
      <c r="C863" s="113" t="s">
        <v>27</v>
      </c>
      <c r="D863" s="77" t="s">
        <v>68</v>
      </c>
      <c r="E863" s="77" t="s">
        <v>17</v>
      </c>
      <c r="F863" s="77" t="s">
        <v>30</v>
      </c>
      <c r="G863" s="97">
        <v>2011</v>
      </c>
      <c r="H863" s="98" t="s">
        <v>81</v>
      </c>
    </row>
    <row r="864" spans="1:8" x14ac:dyDescent="0.25">
      <c r="A864" s="96">
        <v>3390</v>
      </c>
      <c r="B864" s="113" t="s">
        <v>907</v>
      </c>
      <c r="C864" s="113" t="s">
        <v>27</v>
      </c>
      <c r="D864" s="77" t="s">
        <v>32</v>
      </c>
      <c r="E864" s="77" t="s">
        <v>29</v>
      </c>
      <c r="F864" s="77" t="s">
        <v>30</v>
      </c>
      <c r="G864" s="97">
        <v>2006</v>
      </c>
      <c r="H864" s="98" t="s">
        <v>81</v>
      </c>
    </row>
    <row r="865" spans="1:8" x14ac:dyDescent="0.25">
      <c r="A865" s="96">
        <v>3822</v>
      </c>
      <c r="B865" s="113" t="s">
        <v>908</v>
      </c>
      <c r="C865" s="113" t="s">
        <v>24</v>
      </c>
      <c r="D865" s="77" t="s">
        <v>17</v>
      </c>
      <c r="E865" s="77" t="s">
        <v>18</v>
      </c>
      <c r="F865" s="77" t="s">
        <v>19</v>
      </c>
      <c r="G865" s="97">
        <v>2006</v>
      </c>
      <c r="H865" s="98" t="s">
        <v>25</v>
      </c>
    </row>
    <row r="866" spans="1:8" x14ac:dyDescent="0.25">
      <c r="A866" s="96">
        <v>4006</v>
      </c>
      <c r="B866" s="113" t="s">
        <v>909</v>
      </c>
      <c r="C866" s="113" t="s">
        <v>24</v>
      </c>
      <c r="D866" s="77" t="s">
        <v>17</v>
      </c>
      <c r="E866" s="77" t="s">
        <v>18</v>
      </c>
      <c r="F866" s="77" t="s">
        <v>19</v>
      </c>
      <c r="G866" s="97">
        <v>2008</v>
      </c>
      <c r="H866" s="98" t="s">
        <v>25</v>
      </c>
    </row>
    <row r="867" spans="1:8" x14ac:dyDescent="0.25">
      <c r="A867" s="96">
        <v>4843</v>
      </c>
      <c r="B867" s="113" t="s">
        <v>910</v>
      </c>
      <c r="C867" s="113" t="s">
        <v>27</v>
      </c>
      <c r="D867" s="77" t="s">
        <v>32</v>
      </c>
      <c r="E867" s="77" t="s">
        <v>17</v>
      </c>
      <c r="F867" s="77" t="s">
        <v>30</v>
      </c>
      <c r="G867" s="97">
        <v>2012</v>
      </c>
      <c r="H867" s="98" t="s">
        <v>81</v>
      </c>
    </row>
    <row r="868" spans="1:8" x14ac:dyDescent="0.25">
      <c r="A868" s="96">
        <v>4930</v>
      </c>
      <c r="B868" s="113" t="s">
        <v>911</v>
      </c>
      <c r="C868" s="113" t="s">
        <v>24</v>
      </c>
      <c r="D868" s="77" t="s">
        <v>17</v>
      </c>
      <c r="E868" s="77" t="s">
        <v>18</v>
      </c>
      <c r="F868" s="77" t="s">
        <v>19</v>
      </c>
      <c r="G868" s="97">
        <v>2006</v>
      </c>
      <c r="H868" s="98" t="s">
        <v>25</v>
      </c>
    </row>
    <row r="869" spans="1:8" x14ac:dyDescent="0.25">
      <c r="A869" s="96">
        <v>4933</v>
      </c>
      <c r="B869" s="113" t="s">
        <v>912</v>
      </c>
      <c r="C869" s="113" t="s">
        <v>24</v>
      </c>
      <c r="D869" s="77" t="s">
        <v>17</v>
      </c>
      <c r="E869" s="77" t="s">
        <v>18</v>
      </c>
      <c r="F869" s="77" t="s">
        <v>19</v>
      </c>
      <c r="G869" s="97">
        <v>2006</v>
      </c>
      <c r="H869" s="98" t="s">
        <v>25</v>
      </c>
    </row>
    <row r="870" spans="1:8" x14ac:dyDescent="0.25">
      <c r="A870" s="96">
        <v>5006</v>
      </c>
      <c r="B870" s="113" t="s">
        <v>913</v>
      </c>
      <c r="C870" s="113" t="s">
        <v>27</v>
      </c>
      <c r="D870" s="77" t="s">
        <v>32</v>
      </c>
      <c r="E870" s="77" t="s">
        <v>17</v>
      </c>
      <c r="F870" s="77" t="s">
        <v>30</v>
      </c>
      <c r="G870" s="97">
        <v>2011</v>
      </c>
      <c r="H870" s="98" t="s">
        <v>81</v>
      </c>
    </row>
    <row r="871" spans="1:8" x14ac:dyDescent="0.25">
      <c r="A871" s="96">
        <v>5126</v>
      </c>
      <c r="B871" s="113" t="s">
        <v>914</v>
      </c>
      <c r="C871" s="113" t="s">
        <v>16</v>
      </c>
      <c r="D871" s="77" t="s">
        <v>17</v>
      </c>
      <c r="E871" s="77" t="s">
        <v>18</v>
      </c>
      <c r="F871" s="77" t="s">
        <v>19</v>
      </c>
      <c r="G871" s="97">
        <v>2006</v>
      </c>
      <c r="H871" s="98" t="s">
        <v>25</v>
      </c>
    </row>
    <row r="872" spans="1:8" x14ac:dyDescent="0.25">
      <c r="A872" s="96">
        <v>5362</v>
      </c>
      <c r="B872" s="113" t="s">
        <v>915</v>
      </c>
      <c r="C872" s="113" t="s">
        <v>27</v>
      </c>
      <c r="D872" s="77" t="s">
        <v>127</v>
      </c>
      <c r="E872" s="77" t="s">
        <v>17</v>
      </c>
      <c r="F872" s="77" t="s">
        <v>300</v>
      </c>
      <c r="G872" s="97">
        <v>2010</v>
      </c>
      <c r="H872" s="98" t="s">
        <v>81</v>
      </c>
    </row>
    <row r="873" spans="1:8" x14ac:dyDescent="0.25">
      <c r="A873" s="96">
        <v>7087</v>
      </c>
      <c r="B873" s="113" t="s">
        <v>916</v>
      </c>
      <c r="C873" s="113" t="s">
        <v>27</v>
      </c>
      <c r="D873" s="77" t="s">
        <v>32</v>
      </c>
      <c r="E873" s="77" t="s">
        <v>29</v>
      </c>
      <c r="F873" s="77" t="s">
        <v>30</v>
      </c>
      <c r="G873" s="97">
        <v>2012</v>
      </c>
      <c r="H873" s="98" t="s">
        <v>81</v>
      </c>
    </row>
    <row r="874" spans="1:8" x14ac:dyDescent="0.25">
      <c r="A874" s="96">
        <v>8504</v>
      </c>
      <c r="B874" s="113" t="s">
        <v>917</v>
      </c>
      <c r="C874" s="113" t="s">
        <v>27</v>
      </c>
      <c r="D874" s="77" t="s">
        <v>32</v>
      </c>
      <c r="E874" s="77" t="s">
        <v>17</v>
      </c>
      <c r="F874" s="77" t="s">
        <v>30</v>
      </c>
      <c r="G874" s="97">
        <v>2010</v>
      </c>
      <c r="H874" s="98" t="s">
        <v>81</v>
      </c>
    </row>
    <row r="875" spans="1:8" x14ac:dyDescent="0.25">
      <c r="A875" s="96">
        <v>8565</v>
      </c>
      <c r="B875" s="113" t="s">
        <v>918</v>
      </c>
      <c r="C875" s="113" t="s">
        <v>27</v>
      </c>
      <c r="D875" s="77" t="s">
        <v>32</v>
      </c>
      <c r="E875" s="77" t="s">
        <v>29</v>
      </c>
      <c r="F875" s="77" t="s">
        <v>30</v>
      </c>
      <c r="G875" s="97">
        <v>2011</v>
      </c>
      <c r="H875" s="98" t="s">
        <v>81</v>
      </c>
    </row>
    <row r="876" spans="1:8" x14ac:dyDescent="0.25">
      <c r="A876" s="96">
        <v>8777</v>
      </c>
      <c r="B876" s="113" t="s">
        <v>919</v>
      </c>
      <c r="C876" s="113" t="s">
        <v>27</v>
      </c>
      <c r="D876" s="77" t="s">
        <v>32</v>
      </c>
      <c r="E876" s="77" t="s">
        <v>29</v>
      </c>
      <c r="F876" s="77" t="s">
        <v>30</v>
      </c>
      <c r="G876" s="97">
        <v>2007</v>
      </c>
      <c r="H876" s="98" t="s">
        <v>81</v>
      </c>
    </row>
    <row r="877" spans="1:8" x14ac:dyDescent="0.25">
      <c r="A877" s="96">
        <v>20002</v>
      </c>
      <c r="B877" s="113" t="s">
        <v>920</v>
      </c>
      <c r="C877" s="113" t="s">
        <v>24</v>
      </c>
      <c r="D877" s="77" t="s">
        <v>17</v>
      </c>
      <c r="E877" s="77" t="s">
        <v>18</v>
      </c>
      <c r="F877" s="77" t="s">
        <v>19</v>
      </c>
      <c r="G877" s="97">
        <v>2007</v>
      </c>
      <c r="H877" s="98" t="s">
        <v>20</v>
      </c>
    </row>
    <row r="878" spans="1:8" x14ac:dyDescent="0.25">
      <c r="A878" s="96">
        <v>20009</v>
      </c>
      <c r="B878" s="113" t="s">
        <v>921</v>
      </c>
      <c r="C878" s="113" t="s">
        <v>27</v>
      </c>
      <c r="D878" s="77" t="s">
        <v>32</v>
      </c>
      <c r="E878" s="77" t="s">
        <v>17</v>
      </c>
      <c r="F878" s="77" t="s">
        <v>30</v>
      </c>
      <c r="G878" s="97">
        <v>2007</v>
      </c>
      <c r="H878" s="98" t="s">
        <v>81</v>
      </c>
    </row>
    <row r="879" spans="1:8" x14ac:dyDescent="0.25">
      <c r="A879" s="96">
        <v>20013</v>
      </c>
      <c r="B879" s="113" t="s">
        <v>922</v>
      </c>
      <c r="C879" s="113" t="s">
        <v>35</v>
      </c>
      <c r="D879" s="77" t="s">
        <v>36</v>
      </c>
      <c r="E879" s="77" t="s">
        <v>18</v>
      </c>
      <c r="F879" s="77" t="s">
        <v>37</v>
      </c>
      <c r="G879" s="97">
        <v>2006</v>
      </c>
      <c r="H879" s="98" t="s">
        <v>25</v>
      </c>
    </row>
    <row r="880" spans="1:8" x14ac:dyDescent="0.25">
      <c r="A880" s="96">
        <v>20014</v>
      </c>
      <c r="B880" s="113" t="s">
        <v>923</v>
      </c>
      <c r="C880" s="113" t="s">
        <v>27</v>
      </c>
      <c r="D880" s="77" t="s">
        <v>32</v>
      </c>
      <c r="E880" s="77" t="s">
        <v>29</v>
      </c>
      <c r="F880" s="77" t="s">
        <v>30</v>
      </c>
      <c r="G880" s="97">
        <v>2006</v>
      </c>
      <c r="H880" s="98" t="s">
        <v>81</v>
      </c>
    </row>
    <row r="881" spans="1:8" x14ac:dyDescent="0.25">
      <c r="A881" s="96">
        <v>20018</v>
      </c>
      <c r="B881" s="113" t="s">
        <v>924</v>
      </c>
      <c r="C881" s="113" t="s">
        <v>24</v>
      </c>
      <c r="D881" s="77" t="s">
        <v>17</v>
      </c>
      <c r="E881" s="77" t="s">
        <v>18</v>
      </c>
      <c r="F881" s="77" t="s">
        <v>19</v>
      </c>
      <c r="G881" s="97">
        <v>2006</v>
      </c>
      <c r="H881" s="98" t="s">
        <v>25</v>
      </c>
    </row>
    <row r="882" spans="1:8" x14ac:dyDescent="0.25">
      <c r="A882" s="96">
        <v>20026</v>
      </c>
      <c r="B882" s="113" t="s">
        <v>925</v>
      </c>
      <c r="C882" s="113" t="s">
        <v>24</v>
      </c>
      <c r="D882" s="77" t="s">
        <v>17</v>
      </c>
      <c r="E882" s="77" t="s">
        <v>18</v>
      </c>
      <c r="F882" s="77" t="s">
        <v>19</v>
      </c>
      <c r="G882" s="97">
        <v>2006</v>
      </c>
      <c r="H882" s="98" t="s">
        <v>25</v>
      </c>
    </row>
    <row r="883" spans="1:8" x14ac:dyDescent="0.25">
      <c r="A883" s="96">
        <v>20028</v>
      </c>
      <c r="B883" s="113" t="s">
        <v>926</v>
      </c>
      <c r="C883" s="113" t="s">
        <v>35</v>
      </c>
      <c r="D883" s="77" t="s">
        <v>36</v>
      </c>
      <c r="E883" s="77" t="s">
        <v>29</v>
      </c>
      <c r="F883" s="77" t="s">
        <v>19</v>
      </c>
      <c r="G883" s="97">
        <v>2004</v>
      </c>
      <c r="H883" s="98" t="s">
        <v>20</v>
      </c>
    </row>
    <row r="884" spans="1:8" x14ac:dyDescent="0.25">
      <c r="A884" s="96">
        <v>20034</v>
      </c>
      <c r="B884" s="113" t="s">
        <v>927</v>
      </c>
      <c r="C884" s="113" t="s">
        <v>16</v>
      </c>
      <c r="D884" s="77" t="s">
        <v>17</v>
      </c>
      <c r="E884" s="77" t="s">
        <v>18</v>
      </c>
      <c r="F884" s="77" t="s">
        <v>19</v>
      </c>
      <c r="G884" s="97">
        <v>2006</v>
      </c>
      <c r="H884" s="98" t="s">
        <v>25</v>
      </c>
    </row>
    <row r="885" spans="1:8" x14ac:dyDescent="0.25">
      <c r="A885" s="96">
        <v>20037</v>
      </c>
      <c r="B885" s="113" t="s">
        <v>928</v>
      </c>
      <c r="C885" s="113" t="s">
        <v>16</v>
      </c>
      <c r="D885" s="77" t="s">
        <v>17</v>
      </c>
      <c r="E885" s="77" t="s">
        <v>18</v>
      </c>
      <c r="F885" s="77" t="s">
        <v>19</v>
      </c>
      <c r="G885" s="97">
        <v>2008</v>
      </c>
      <c r="H885" s="98" t="s">
        <v>25</v>
      </c>
    </row>
    <row r="886" spans="1:8" x14ac:dyDescent="0.25">
      <c r="A886" s="96">
        <v>20039</v>
      </c>
      <c r="B886" s="113" t="s">
        <v>929</v>
      </c>
      <c r="C886" s="113" t="s">
        <v>27</v>
      </c>
      <c r="D886" s="77" t="s">
        <v>105</v>
      </c>
      <c r="E886" s="77" t="s">
        <v>17</v>
      </c>
      <c r="F886" s="77" t="s">
        <v>30</v>
      </c>
      <c r="G886" s="97">
        <v>2011</v>
      </c>
      <c r="H886" s="98" t="s">
        <v>81</v>
      </c>
    </row>
    <row r="887" spans="1:8" x14ac:dyDescent="0.25">
      <c r="A887" s="96">
        <v>20040</v>
      </c>
      <c r="B887" s="113" t="s">
        <v>930</v>
      </c>
      <c r="C887" s="113" t="s">
        <v>27</v>
      </c>
      <c r="D887" s="77" t="s">
        <v>105</v>
      </c>
      <c r="E887" s="77" t="s">
        <v>17</v>
      </c>
      <c r="F887" s="77" t="s">
        <v>30</v>
      </c>
      <c r="G887" s="97">
        <v>2007</v>
      </c>
      <c r="H887" s="98" t="s">
        <v>81</v>
      </c>
    </row>
    <row r="888" spans="1:8" x14ac:dyDescent="0.25">
      <c r="A888" s="96">
        <v>20041</v>
      </c>
      <c r="B888" s="113" t="s">
        <v>931</v>
      </c>
      <c r="C888" s="113" t="s">
        <v>27</v>
      </c>
      <c r="D888" s="77" t="s">
        <v>932</v>
      </c>
      <c r="E888" s="77" t="s">
        <v>22</v>
      </c>
      <c r="F888" s="77" t="s">
        <v>33</v>
      </c>
      <c r="G888" s="97">
        <v>2004</v>
      </c>
      <c r="H888" s="98" t="s">
        <v>25</v>
      </c>
    </row>
    <row r="889" spans="1:8" x14ac:dyDescent="0.25">
      <c r="A889" s="96">
        <v>20042</v>
      </c>
      <c r="B889" s="113" t="s">
        <v>933</v>
      </c>
      <c r="C889" s="113" t="s">
        <v>27</v>
      </c>
      <c r="D889" s="77" t="s">
        <v>32</v>
      </c>
      <c r="E889" s="77" t="s">
        <v>29</v>
      </c>
      <c r="F889" s="77" t="s">
        <v>30</v>
      </c>
      <c r="G889" s="97">
        <v>2006</v>
      </c>
      <c r="H889" s="98" t="s">
        <v>81</v>
      </c>
    </row>
    <row r="890" spans="1:8" x14ac:dyDescent="0.25">
      <c r="A890" s="96">
        <v>20043</v>
      </c>
      <c r="B890" s="113" t="s">
        <v>934</v>
      </c>
      <c r="C890" s="113" t="s">
        <v>27</v>
      </c>
      <c r="D890" s="77" t="s">
        <v>570</v>
      </c>
      <c r="E890" s="77" t="s">
        <v>29</v>
      </c>
      <c r="F890" s="77" t="s">
        <v>30</v>
      </c>
      <c r="G890" s="97">
        <v>2006</v>
      </c>
      <c r="H890" s="98" t="s">
        <v>81</v>
      </c>
    </row>
    <row r="891" spans="1:8" x14ac:dyDescent="0.25">
      <c r="A891" s="96">
        <v>20045</v>
      </c>
      <c r="B891" s="113" t="s">
        <v>935</v>
      </c>
      <c r="C891" s="113" t="s">
        <v>27</v>
      </c>
      <c r="D891" s="77" t="s">
        <v>68</v>
      </c>
      <c r="E891" s="77" t="s">
        <v>29</v>
      </c>
      <c r="F891" s="77" t="s">
        <v>30</v>
      </c>
      <c r="G891" s="97">
        <v>2010</v>
      </c>
      <c r="H891" s="98" t="s">
        <v>81</v>
      </c>
    </row>
    <row r="892" spans="1:8" x14ac:dyDescent="0.25">
      <c r="A892" s="96">
        <v>20054</v>
      </c>
      <c r="B892" s="113" t="s">
        <v>936</v>
      </c>
      <c r="C892" s="113" t="s">
        <v>27</v>
      </c>
      <c r="D892" s="77" t="s">
        <v>32</v>
      </c>
      <c r="E892" s="77" t="s">
        <v>29</v>
      </c>
      <c r="F892" s="77" t="s">
        <v>30</v>
      </c>
      <c r="G892" s="97">
        <v>2006</v>
      </c>
      <c r="H892" s="98" t="s">
        <v>81</v>
      </c>
    </row>
    <row r="893" spans="1:8" x14ac:dyDescent="0.25">
      <c r="A893" s="96">
        <v>20056</v>
      </c>
      <c r="B893" s="113" t="s">
        <v>937</v>
      </c>
      <c r="C893" s="113" t="s">
        <v>16</v>
      </c>
      <c r="D893" s="77" t="s">
        <v>17</v>
      </c>
      <c r="E893" s="77" t="s">
        <v>18</v>
      </c>
      <c r="F893" s="77" t="s">
        <v>19</v>
      </c>
      <c r="G893" s="97">
        <v>2006</v>
      </c>
      <c r="H893" s="98" t="s">
        <v>81</v>
      </c>
    </row>
    <row r="894" spans="1:8" x14ac:dyDescent="0.25">
      <c r="A894" s="96">
        <v>20058</v>
      </c>
      <c r="B894" s="113" t="s">
        <v>938</v>
      </c>
      <c r="C894" s="113" t="s">
        <v>27</v>
      </c>
      <c r="D894" s="77" t="s">
        <v>32</v>
      </c>
      <c r="E894" s="77" t="s">
        <v>17</v>
      </c>
      <c r="F894" s="77" t="s">
        <v>30</v>
      </c>
      <c r="G894" s="97">
        <v>2005</v>
      </c>
      <c r="H894" s="98" t="s">
        <v>81</v>
      </c>
    </row>
    <row r="895" spans="1:8" x14ac:dyDescent="0.25">
      <c r="A895" s="96">
        <v>20060</v>
      </c>
      <c r="B895" s="113" t="s">
        <v>939</v>
      </c>
      <c r="C895" s="113" t="s">
        <v>24</v>
      </c>
      <c r="D895" s="77" t="s">
        <v>17</v>
      </c>
      <c r="E895" s="77" t="s">
        <v>18</v>
      </c>
      <c r="F895" s="77" t="s">
        <v>19</v>
      </c>
      <c r="G895" s="97">
        <v>2008</v>
      </c>
      <c r="H895" s="98" t="s">
        <v>25</v>
      </c>
    </row>
    <row r="896" spans="1:8" x14ac:dyDescent="0.25">
      <c r="A896" s="96">
        <v>20064</v>
      </c>
      <c r="B896" s="113" t="s">
        <v>940</v>
      </c>
      <c r="C896" s="113" t="s">
        <v>27</v>
      </c>
      <c r="D896" s="77" t="s">
        <v>570</v>
      </c>
      <c r="E896" s="77" t="s">
        <v>29</v>
      </c>
      <c r="F896" s="77" t="s">
        <v>33</v>
      </c>
      <c r="G896" s="97">
        <v>2007</v>
      </c>
      <c r="H896" s="98" t="s">
        <v>52</v>
      </c>
    </row>
    <row r="897" spans="1:8" x14ac:dyDescent="0.25">
      <c r="A897" s="96">
        <v>20065</v>
      </c>
      <c r="B897" s="113" t="s">
        <v>941</v>
      </c>
      <c r="C897" s="113" t="s">
        <v>27</v>
      </c>
      <c r="D897" s="77" t="s">
        <v>570</v>
      </c>
      <c r="E897" s="77" t="s">
        <v>29</v>
      </c>
      <c r="F897" s="77" t="s">
        <v>33</v>
      </c>
      <c r="G897" s="97">
        <v>2004</v>
      </c>
      <c r="H897" s="98" t="s">
        <v>52</v>
      </c>
    </row>
    <row r="898" spans="1:8" x14ac:dyDescent="0.25">
      <c r="A898" s="96">
        <v>20074</v>
      </c>
      <c r="B898" s="113" t="s">
        <v>942</v>
      </c>
      <c r="C898" s="113" t="s">
        <v>24</v>
      </c>
      <c r="D898" s="77" t="s">
        <v>17</v>
      </c>
      <c r="E898" s="77" t="s">
        <v>18</v>
      </c>
      <c r="F898" s="77" t="s">
        <v>19</v>
      </c>
      <c r="G898" s="97">
        <v>2006</v>
      </c>
      <c r="H898" s="98" t="s">
        <v>25</v>
      </c>
    </row>
    <row r="899" spans="1:8" x14ac:dyDescent="0.25">
      <c r="A899" s="96">
        <v>20077</v>
      </c>
      <c r="B899" s="113" t="s">
        <v>943</v>
      </c>
      <c r="C899" s="113" t="s">
        <v>24</v>
      </c>
      <c r="D899" s="77" t="s">
        <v>17</v>
      </c>
      <c r="E899" s="77" t="s">
        <v>18</v>
      </c>
      <c r="F899" s="77" t="s">
        <v>19</v>
      </c>
      <c r="G899" s="97">
        <v>2006</v>
      </c>
      <c r="H899" s="98" t="s">
        <v>25</v>
      </c>
    </row>
    <row r="900" spans="1:8" x14ac:dyDescent="0.25">
      <c r="A900" s="96">
        <v>20092</v>
      </c>
      <c r="B900" s="113" t="s">
        <v>944</v>
      </c>
      <c r="C900" s="113" t="s">
        <v>24</v>
      </c>
      <c r="D900" s="77" t="s">
        <v>17</v>
      </c>
      <c r="E900" s="77" t="s">
        <v>18</v>
      </c>
      <c r="F900" s="77" t="s">
        <v>19</v>
      </c>
      <c r="G900" s="97">
        <v>2006</v>
      </c>
      <c r="H900" s="98" t="s">
        <v>52</v>
      </c>
    </row>
    <row r="901" spans="1:8" x14ac:dyDescent="0.25">
      <c r="A901" s="96">
        <v>20093</v>
      </c>
      <c r="B901" s="113" t="s">
        <v>945</v>
      </c>
      <c r="C901" s="113" t="s">
        <v>24</v>
      </c>
      <c r="D901" s="77" t="s">
        <v>17</v>
      </c>
      <c r="E901" s="77" t="s">
        <v>18</v>
      </c>
      <c r="F901" s="77" t="s">
        <v>19</v>
      </c>
      <c r="G901" s="97">
        <v>2013</v>
      </c>
      <c r="H901" s="98" t="s">
        <v>25</v>
      </c>
    </row>
    <row r="902" spans="1:8" x14ac:dyDescent="0.25">
      <c r="A902" s="96">
        <v>20094</v>
      </c>
      <c r="B902" s="113" t="s">
        <v>946</v>
      </c>
      <c r="C902" s="113" t="s">
        <v>27</v>
      </c>
      <c r="D902" s="77" t="s">
        <v>570</v>
      </c>
      <c r="E902" s="77" t="s">
        <v>17</v>
      </c>
      <c r="F902" s="77" t="s">
        <v>33</v>
      </c>
      <c r="G902" s="97">
        <v>2006</v>
      </c>
      <c r="H902" s="98" t="s">
        <v>25</v>
      </c>
    </row>
    <row r="903" spans="1:8" x14ac:dyDescent="0.25">
      <c r="A903" s="96">
        <v>20096</v>
      </c>
      <c r="B903" s="113" t="s">
        <v>947</v>
      </c>
      <c r="C903" s="113" t="s">
        <v>27</v>
      </c>
      <c r="D903" s="77" t="s">
        <v>32</v>
      </c>
      <c r="E903" s="77" t="s">
        <v>29</v>
      </c>
      <c r="F903" s="77" t="s">
        <v>30</v>
      </c>
      <c r="G903" s="97">
        <v>2010</v>
      </c>
      <c r="H903" s="98" t="s">
        <v>81</v>
      </c>
    </row>
    <row r="904" spans="1:8" x14ac:dyDescent="0.25">
      <c r="A904" s="96">
        <v>20097</v>
      </c>
      <c r="B904" s="113" t="s">
        <v>948</v>
      </c>
      <c r="C904" s="113" t="s">
        <v>24</v>
      </c>
      <c r="D904" s="77" t="s">
        <v>17</v>
      </c>
      <c r="E904" s="77" t="s">
        <v>18</v>
      </c>
      <c r="F904" s="77" t="s">
        <v>19</v>
      </c>
      <c r="G904" s="97">
        <v>2004</v>
      </c>
      <c r="H904" s="98" t="s">
        <v>25</v>
      </c>
    </row>
    <row r="905" spans="1:8" x14ac:dyDescent="0.25">
      <c r="A905" s="96">
        <v>20098</v>
      </c>
      <c r="B905" s="113" t="s">
        <v>949</v>
      </c>
      <c r="C905" s="113" t="s">
        <v>24</v>
      </c>
      <c r="D905" s="77" t="s">
        <v>17</v>
      </c>
      <c r="E905" s="77" t="s">
        <v>18</v>
      </c>
      <c r="F905" s="77" t="s">
        <v>19</v>
      </c>
      <c r="G905" s="97">
        <v>2006</v>
      </c>
      <c r="H905" s="98" t="s">
        <v>25</v>
      </c>
    </row>
    <row r="906" spans="1:8" x14ac:dyDescent="0.25">
      <c r="A906" s="96">
        <v>20099</v>
      </c>
      <c r="B906" s="113" t="s">
        <v>950</v>
      </c>
      <c r="C906" s="113" t="s">
        <v>35</v>
      </c>
      <c r="D906" s="77" t="s">
        <v>36</v>
      </c>
      <c r="E906" s="77" t="s">
        <v>22</v>
      </c>
      <c r="F906" s="77" t="s">
        <v>19</v>
      </c>
      <c r="G906" s="97">
        <v>2006</v>
      </c>
      <c r="H906" s="98" t="s">
        <v>25</v>
      </c>
    </row>
    <row r="907" spans="1:8" x14ac:dyDescent="0.25">
      <c r="A907" s="96">
        <v>20100</v>
      </c>
      <c r="B907" s="113" t="s">
        <v>951</v>
      </c>
      <c r="C907" s="113" t="s">
        <v>27</v>
      </c>
      <c r="D907" s="77" t="s">
        <v>32</v>
      </c>
      <c r="E907" s="77" t="s">
        <v>29</v>
      </c>
      <c r="F907" s="77" t="s">
        <v>30</v>
      </c>
      <c r="G907" s="97">
        <v>2007</v>
      </c>
      <c r="H907" s="98" t="s">
        <v>81</v>
      </c>
    </row>
    <row r="908" spans="1:8" x14ac:dyDescent="0.25">
      <c r="A908" s="96">
        <v>20102</v>
      </c>
      <c r="B908" s="113" t="s">
        <v>952</v>
      </c>
      <c r="C908" s="113" t="s">
        <v>24</v>
      </c>
      <c r="D908" s="77" t="s">
        <v>17</v>
      </c>
      <c r="E908" s="77" t="s">
        <v>18</v>
      </c>
      <c r="F908" s="77" t="s">
        <v>19</v>
      </c>
      <c r="G908" s="97">
        <v>2006</v>
      </c>
      <c r="H908" s="98" t="s">
        <v>25</v>
      </c>
    </row>
    <row r="909" spans="1:8" x14ac:dyDescent="0.25">
      <c r="A909" s="96">
        <v>20109</v>
      </c>
      <c r="B909" s="113" t="s">
        <v>953</v>
      </c>
      <c r="C909" s="113" t="s">
        <v>24</v>
      </c>
      <c r="D909" s="77" t="s">
        <v>17</v>
      </c>
      <c r="E909" s="77" t="s">
        <v>18</v>
      </c>
      <c r="F909" s="77" t="s">
        <v>19</v>
      </c>
      <c r="G909" s="97">
        <v>2008</v>
      </c>
      <c r="H909" s="98" t="s">
        <v>25</v>
      </c>
    </row>
    <row r="910" spans="1:8" x14ac:dyDescent="0.25">
      <c r="A910" s="96">
        <v>20114</v>
      </c>
      <c r="B910" s="113" t="s">
        <v>954</v>
      </c>
      <c r="C910" s="113" t="s">
        <v>27</v>
      </c>
      <c r="D910" s="77" t="s">
        <v>28</v>
      </c>
      <c r="E910" s="77" t="s">
        <v>29</v>
      </c>
      <c r="F910" s="77" t="s">
        <v>30</v>
      </c>
      <c r="G910" s="97">
        <v>2007</v>
      </c>
      <c r="H910" s="98" t="s">
        <v>81</v>
      </c>
    </row>
    <row r="911" spans="1:8" x14ac:dyDescent="0.25">
      <c r="A911" s="96">
        <v>20116</v>
      </c>
      <c r="B911" s="113" t="s">
        <v>955</v>
      </c>
      <c r="C911" s="113" t="s">
        <v>24</v>
      </c>
      <c r="D911" s="77" t="s">
        <v>17</v>
      </c>
      <c r="E911" s="77" t="s">
        <v>18</v>
      </c>
      <c r="F911" s="77" t="s">
        <v>19</v>
      </c>
      <c r="G911" s="97">
        <v>2010</v>
      </c>
      <c r="H911" s="98" t="s">
        <v>81</v>
      </c>
    </row>
    <row r="912" spans="1:8" x14ac:dyDescent="0.25">
      <c r="A912" s="96">
        <v>20117</v>
      </c>
      <c r="B912" s="113" t="s">
        <v>956</v>
      </c>
      <c r="C912" s="113" t="s">
        <v>27</v>
      </c>
      <c r="D912" s="77" t="s">
        <v>570</v>
      </c>
      <c r="E912" s="77" t="s">
        <v>17</v>
      </c>
      <c r="F912" s="77" t="s">
        <v>33</v>
      </c>
      <c r="G912" s="97">
        <v>2006</v>
      </c>
      <c r="H912" s="98" t="s">
        <v>25</v>
      </c>
    </row>
    <row r="913" spans="1:8" x14ac:dyDescent="0.25">
      <c r="A913" s="96">
        <v>20119</v>
      </c>
      <c r="B913" s="113" t="s">
        <v>957</v>
      </c>
      <c r="C913" s="113" t="s">
        <v>27</v>
      </c>
      <c r="D913" s="77" t="s">
        <v>570</v>
      </c>
      <c r="E913" s="77" t="s">
        <v>29</v>
      </c>
      <c r="F913" s="77" t="s">
        <v>33</v>
      </c>
      <c r="G913" s="97">
        <v>2004</v>
      </c>
      <c r="H913" s="98" t="s">
        <v>25</v>
      </c>
    </row>
    <row r="914" spans="1:8" x14ac:dyDescent="0.25">
      <c r="A914" s="96">
        <v>20120</v>
      </c>
      <c r="B914" s="113" t="s">
        <v>958</v>
      </c>
      <c r="C914" s="113" t="s">
        <v>27</v>
      </c>
      <c r="D914" s="77" t="s">
        <v>32</v>
      </c>
      <c r="E914" s="77" t="s">
        <v>29</v>
      </c>
      <c r="F914" s="77" t="s">
        <v>30</v>
      </c>
      <c r="G914" s="97">
        <v>2011</v>
      </c>
      <c r="H914" s="98" t="s">
        <v>81</v>
      </c>
    </row>
    <row r="915" spans="1:8" x14ac:dyDescent="0.25">
      <c r="A915" s="96">
        <v>20121</v>
      </c>
      <c r="B915" s="113" t="s">
        <v>959</v>
      </c>
      <c r="C915" s="113" t="s">
        <v>24</v>
      </c>
      <c r="D915" s="77" t="s">
        <v>17</v>
      </c>
      <c r="E915" s="77" t="s">
        <v>18</v>
      </c>
      <c r="F915" s="77" t="s">
        <v>19</v>
      </c>
      <c r="G915" s="97">
        <v>2006</v>
      </c>
      <c r="H915" s="98" t="s">
        <v>25</v>
      </c>
    </row>
    <row r="916" spans="1:8" x14ac:dyDescent="0.25">
      <c r="A916" s="96">
        <v>20124</v>
      </c>
      <c r="B916" s="113" t="s">
        <v>960</v>
      </c>
      <c r="C916" s="113" t="s">
        <v>27</v>
      </c>
      <c r="D916" s="77" t="s">
        <v>32</v>
      </c>
      <c r="E916" s="77" t="s">
        <v>17</v>
      </c>
      <c r="F916" s="77" t="s">
        <v>30</v>
      </c>
      <c r="G916" s="97">
        <v>2012</v>
      </c>
      <c r="H916" s="98" t="s">
        <v>81</v>
      </c>
    </row>
    <row r="917" spans="1:8" x14ac:dyDescent="0.25">
      <c r="A917" s="96">
        <v>20126</v>
      </c>
      <c r="B917" s="113" t="s">
        <v>961</v>
      </c>
      <c r="C917" s="113" t="s">
        <v>27</v>
      </c>
      <c r="D917" s="77" t="s">
        <v>32</v>
      </c>
      <c r="E917" s="77" t="s">
        <v>29</v>
      </c>
      <c r="F917" s="77" t="s">
        <v>30</v>
      </c>
      <c r="G917" s="97">
        <v>2010</v>
      </c>
      <c r="H917" s="98" t="s">
        <v>81</v>
      </c>
    </row>
    <row r="918" spans="1:8" x14ac:dyDescent="0.25">
      <c r="A918" s="96">
        <v>20131</v>
      </c>
      <c r="B918" s="113" t="s">
        <v>962</v>
      </c>
      <c r="C918" s="113" t="s">
        <v>27</v>
      </c>
      <c r="D918" s="77" t="s">
        <v>32</v>
      </c>
      <c r="E918" s="77" t="s">
        <v>17</v>
      </c>
      <c r="F918" s="77" t="s">
        <v>30</v>
      </c>
      <c r="G918" s="97">
        <v>2011</v>
      </c>
      <c r="H918" s="98" t="s">
        <v>81</v>
      </c>
    </row>
    <row r="919" spans="1:8" x14ac:dyDescent="0.25">
      <c r="A919" s="96">
        <v>20132</v>
      </c>
      <c r="B919" s="113" t="s">
        <v>963</v>
      </c>
      <c r="C919" s="113" t="s">
        <v>35</v>
      </c>
      <c r="D919" s="77" t="s">
        <v>36</v>
      </c>
      <c r="E919" s="77" t="s">
        <v>29</v>
      </c>
      <c r="F919" s="77" t="s">
        <v>19</v>
      </c>
      <c r="G919" s="97">
        <v>2005</v>
      </c>
      <c r="H919" s="98" t="s">
        <v>81</v>
      </c>
    </row>
    <row r="920" spans="1:8" x14ac:dyDescent="0.25">
      <c r="A920" s="96">
        <v>20134</v>
      </c>
      <c r="B920" s="113" t="s">
        <v>964</v>
      </c>
      <c r="C920" s="113" t="s">
        <v>24</v>
      </c>
      <c r="D920" s="77" t="s">
        <v>17</v>
      </c>
      <c r="E920" s="77" t="s">
        <v>18</v>
      </c>
      <c r="F920" s="77" t="s">
        <v>19</v>
      </c>
      <c r="G920" s="97">
        <v>2011</v>
      </c>
      <c r="H920" s="98" t="s">
        <v>25</v>
      </c>
    </row>
    <row r="921" spans="1:8" x14ac:dyDescent="0.25">
      <c r="A921" s="96">
        <v>20137</v>
      </c>
      <c r="B921" s="113" t="s">
        <v>965</v>
      </c>
      <c r="C921" s="113" t="s">
        <v>27</v>
      </c>
      <c r="D921" s="77" t="s">
        <v>32</v>
      </c>
      <c r="E921" s="77" t="s">
        <v>29</v>
      </c>
      <c r="F921" s="77" t="s">
        <v>30</v>
      </c>
      <c r="G921" s="97">
        <v>2004</v>
      </c>
      <c r="H921" s="98" t="s">
        <v>20</v>
      </c>
    </row>
    <row r="922" spans="1:8" x14ac:dyDescent="0.25">
      <c r="A922" s="96">
        <v>20138</v>
      </c>
      <c r="B922" s="113" t="s">
        <v>966</v>
      </c>
      <c r="C922" s="113" t="s">
        <v>24</v>
      </c>
      <c r="D922" s="77" t="s">
        <v>17</v>
      </c>
      <c r="E922" s="77" t="s">
        <v>18</v>
      </c>
      <c r="F922" s="77" t="s">
        <v>19</v>
      </c>
      <c r="G922" s="97">
        <v>2009</v>
      </c>
      <c r="H922" s="98" t="s">
        <v>95</v>
      </c>
    </row>
    <row r="923" spans="1:8" x14ac:dyDescent="0.25">
      <c r="A923" s="96">
        <v>20140</v>
      </c>
      <c r="B923" s="113" t="s">
        <v>967</v>
      </c>
      <c r="C923" s="113" t="s">
        <v>24</v>
      </c>
      <c r="D923" s="77" t="s">
        <v>17</v>
      </c>
      <c r="E923" s="77" t="s">
        <v>18</v>
      </c>
      <c r="F923" s="77" t="s">
        <v>19</v>
      </c>
      <c r="G923" s="97">
        <v>2006</v>
      </c>
      <c r="H923" s="98" t="s">
        <v>25</v>
      </c>
    </row>
    <row r="924" spans="1:8" x14ac:dyDescent="0.25">
      <c r="A924" s="96">
        <v>20141</v>
      </c>
      <c r="B924" s="113" t="s">
        <v>968</v>
      </c>
      <c r="C924" s="113" t="s">
        <v>24</v>
      </c>
      <c r="D924" s="77" t="s">
        <v>17</v>
      </c>
      <c r="E924" s="77" t="s">
        <v>18</v>
      </c>
      <c r="F924" s="77" t="s">
        <v>19</v>
      </c>
      <c r="G924" s="97">
        <v>2008</v>
      </c>
      <c r="H924" s="98" t="s">
        <v>25</v>
      </c>
    </row>
    <row r="925" spans="1:8" x14ac:dyDescent="0.25">
      <c r="A925" s="96">
        <v>20152</v>
      </c>
      <c r="B925" s="113" t="s">
        <v>969</v>
      </c>
      <c r="C925" s="113" t="s">
        <v>24</v>
      </c>
      <c r="D925" s="77" t="s">
        <v>17</v>
      </c>
      <c r="E925" s="77" t="s">
        <v>18</v>
      </c>
      <c r="F925" s="77" t="s">
        <v>19</v>
      </c>
      <c r="G925" s="77">
        <v>2008</v>
      </c>
      <c r="H925" s="98" t="s">
        <v>95</v>
      </c>
    </row>
    <row r="926" spans="1:8" x14ac:dyDescent="0.25">
      <c r="A926" s="96">
        <v>20154</v>
      </c>
      <c r="B926" s="113" t="s">
        <v>970</v>
      </c>
      <c r="C926" s="113" t="s">
        <v>24</v>
      </c>
      <c r="D926" s="77" t="s">
        <v>17</v>
      </c>
      <c r="E926" s="77" t="s">
        <v>18</v>
      </c>
      <c r="F926" s="77" t="s">
        <v>19</v>
      </c>
      <c r="G926" s="97">
        <v>2007</v>
      </c>
      <c r="H926" s="98" t="s">
        <v>25</v>
      </c>
    </row>
    <row r="927" spans="1:8" x14ac:dyDescent="0.25">
      <c r="A927" s="96">
        <v>20163</v>
      </c>
      <c r="B927" s="113" t="s">
        <v>971</v>
      </c>
      <c r="C927" s="113" t="s">
        <v>27</v>
      </c>
      <c r="D927" s="77" t="s">
        <v>105</v>
      </c>
      <c r="E927" s="77" t="s">
        <v>29</v>
      </c>
      <c r="F927" s="77" t="s">
        <v>30</v>
      </c>
      <c r="G927" s="97">
        <v>2006</v>
      </c>
      <c r="H927" s="98" t="s">
        <v>81</v>
      </c>
    </row>
    <row r="928" spans="1:8" x14ac:dyDescent="0.25">
      <c r="A928" s="96">
        <v>20170</v>
      </c>
      <c r="B928" s="113" t="s">
        <v>972</v>
      </c>
      <c r="C928" s="113" t="s">
        <v>24</v>
      </c>
      <c r="D928" s="77" t="s">
        <v>17</v>
      </c>
      <c r="E928" s="77" t="s">
        <v>18</v>
      </c>
      <c r="F928" s="77" t="s">
        <v>19</v>
      </c>
      <c r="G928" s="97">
        <v>2004</v>
      </c>
      <c r="H928" s="98" t="s">
        <v>52</v>
      </c>
    </row>
    <row r="929" spans="1:8" x14ac:dyDescent="0.25">
      <c r="A929" s="96">
        <v>20172</v>
      </c>
      <c r="B929" s="113" t="s">
        <v>973</v>
      </c>
      <c r="C929" s="113" t="s">
        <v>24</v>
      </c>
      <c r="D929" s="77" t="s">
        <v>17</v>
      </c>
      <c r="E929" s="77" t="s">
        <v>18</v>
      </c>
      <c r="F929" s="77" t="s">
        <v>19</v>
      </c>
      <c r="G929" s="97">
        <v>2004</v>
      </c>
      <c r="H929" s="98" t="s">
        <v>52</v>
      </c>
    </row>
    <row r="930" spans="1:8" x14ac:dyDescent="0.25">
      <c r="A930" s="96">
        <v>20180</v>
      </c>
      <c r="B930" s="113" t="s">
        <v>974</v>
      </c>
      <c r="C930" s="113" t="s">
        <v>24</v>
      </c>
      <c r="D930" s="77" t="s">
        <v>17</v>
      </c>
      <c r="E930" s="77" t="s">
        <v>18</v>
      </c>
      <c r="F930" s="77" t="s">
        <v>19</v>
      </c>
      <c r="G930" s="97">
        <v>2008</v>
      </c>
      <c r="H930" s="98" t="s">
        <v>25</v>
      </c>
    </row>
    <row r="931" spans="1:8" x14ac:dyDescent="0.25">
      <c r="A931" s="96">
        <v>20185</v>
      </c>
      <c r="B931" s="113" t="s">
        <v>975</v>
      </c>
      <c r="C931" s="113" t="s">
        <v>24</v>
      </c>
      <c r="D931" s="77" t="s">
        <v>17</v>
      </c>
      <c r="E931" s="77" t="s">
        <v>18</v>
      </c>
      <c r="F931" s="77" t="s">
        <v>19</v>
      </c>
      <c r="G931" s="97">
        <v>2006</v>
      </c>
      <c r="H931" s="98" t="s">
        <v>25</v>
      </c>
    </row>
    <row r="932" spans="1:8" x14ac:dyDescent="0.25">
      <c r="A932" s="96">
        <v>20186</v>
      </c>
      <c r="B932" s="113" t="s">
        <v>976</v>
      </c>
      <c r="C932" s="113" t="s">
        <v>35</v>
      </c>
      <c r="D932" s="77" t="s">
        <v>36</v>
      </c>
      <c r="E932" s="77" t="s">
        <v>22</v>
      </c>
      <c r="F932" s="77" t="s">
        <v>19</v>
      </c>
      <c r="G932" s="97">
        <v>2006</v>
      </c>
      <c r="H932" s="98" t="s">
        <v>25</v>
      </c>
    </row>
    <row r="933" spans="1:8" x14ac:dyDescent="0.25">
      <c r="A933" s="96">
        <v>20190</v>
      </c>
      <c r="B933" s="113" t="s">
        <v>977</v>
      </c>
      <c r="C933" s="113" t="s">
        <v>27</v>
      </c>
      <c r="D933" s="77" t="s">
        <v>32</v>
      </c>
      <c r="E933" s="77" t="s">
        <v>29</v>
      </c>
      <c r="F933" s="77" t="s">
        <v>30</v>
      </c>
      <c r="G933" s="97">
        <v>2004</v>
      </c>
      <c r="H933" s="98" t="s">
        <v>81</v>
      </c>
    </row>
    <row r="934" spans="1:8" x14ac:dyDescent="0.25">
      <c r="A934" s="96">
        <v>20193</v>
      </c>
      <c r="B934" s="113" t="s">
        <v>978</v>
      </c>
      <c r="C934" s="113" t="s">
        <v>27</v>
      </c>
      <c r="D934" s="77" t="s">
        <v>28</v>
      </c>
      <c r="E934" s="77" t="s">
        <v>29</v>
      </c>
      <c r="F934" s="77" t="s">
        <v>63</v>
      </c>
      <c r="G934" s="97">
        <v>2006</v>
      </c>
      <c r="H934" s="98" t="s">
        <v>20</v>
      </c>
    </row>
    <row r="935" spans="1:8" x14ac:dyDescent="0.25">
      <c r="A935" s="96">
        <v>20194</v>
      </c>
      <c r="B935" s="113" t="s">
        <v>979</v>
      </c>
      <c r="C935" s="113" t="s">
        <v>27</v>
      </c>
      <c r="D935" s="77" t="s">
        <v>570</v>
      </c>
      <c r="E935" s="77" t="s">
        <v>29</v>
      </c>
      <c r="F935" s="77" t="s">
        <v>33</v>
      </c>
      <c r="G935" s="97">
        <v>2004</v>
      </c>
      <c r="H935" s="98" t="s">
        <v>25</v>
      </c>
    </row>
    <row r="936" spans="1:8" x14ac:dyDescent="0.25">
      <c r="A936" s="96">
        <v>20198</v>
      </c>
      <c r="B936" s="113" t="s">
        <v>980</v>
      </c>
      <c r="C936" s="113" t="s">
        <v>27</v>
      </c>
      <c r="D936" s="77" t="s">
        <v>32</v>
      </c>
      <c r="E936" s="77" t="s">
        <v>29</v>
      </c>
      <c r="F936" s="77" t="s">
        <v>30</v>
      </c>
      <c r="G936" s="97">
        <v>2011</v>
      </c>
      <c r="H936" s="98" t="s">
        <v>81</v>
      </c>
    </row>
    <row r="937" spans="1:8" x14ac:dyDescent="0.25">
      <c r="A937" s="96">
        <v>20199</v>
      </c>
      <c r="B937" s="113" t="s">
        <v>981</v>
      </c>
      <c r="C937" s="113" t="s">
        <v>24</v>
      </c>
      <c r="D937" s="77" t="s">
        <v>17</v>
      </c>
      <c r="E937" s="77" t="s">
        <v>18</v>
      </c>
      <c r="F937" s="77" t="s">
        <v>19</v>
      </c>
      <c r="G937" s="97">
        <v>2004</v>
      </c>
      <c r="H937" s="98" t="s">
        <v>25</v>
      </c>
    </row>
    <row r="938" spans="1:8" x14ac:dyDescent="0.25">
      <c r="A938" s="96">
        <v>20200</v>
      </c>
      <c r="B938" s="113" t="s">
        <v>982</v>
      </c>
      <c r="C938" s="113" t="s">
        <v>27</v>
      </c>
      <c r="D938" s="77" t="s">
        <v>105</v>
      </c>
      <c r="E938" s="77" t="s">
        <v>29</v>
      </c>
      <c r="F938" s="77" t="s">
        <v>63</v>
      </c>
      <c r="G938" s="97">
        <v>2006</v>
      </c>
      <c r="H938" s="98" t="s">
        <v>20</v>
      </c>
    </row>
    <row r="939" spans="1:8" x14ac:dyDescent="0.25">
      <c r="A939" s="96">
        <v>20204</v>
      </c>
      <c r="B939" s="113" t="s">
        <v>321</v>
      </c>
      <c r="C939" s="113" t="s">
        <v>16</v>
      </c>
      <c r="D939" s="77" t="s">
        <v>17</v>
      </c>
      <c r="E939" s="77" t="s">
        <v>18</v>
      </c>
      <c r="F939" s="77" t="s">
        <v>19</v>
      </c>
      <c r="G939" s="97">
        <v>2007</v>
      </c>
      <c r="H939" s="98" t="s">
        <v>25</v>
      </c>
    </row>
    <row r="940" spans="1:8" x14ac:dyDescent="0.25">
      <c r="A940" s="96">
        <v>20209</v>
      </c>
      <c r="B940" s="113" t="s">
        <v>983</v>
      </c>
      <c r="C940" s="113" t="s">
        <v>27</v>
      </c>
      <c r="D940" s="77" t="s">
        <v>32</v>
      </c>
      <c r="E940" s="77" t="s">
        <v>29</v>
      </c>
      <c r="F940" s="77" t="s">
        <v>63</v>
      </c>
      <c r="G940" s="97">
        <v>2006</v>
      </c>
      <c r="H940" s="98" t="s">
        <v>20</v>
      </c>
    </row>
    <row r="941" spans="1:8" x14ac:dyDescent="0.25">
      <c r="A941" s="96">
        <v>20210</v>
      </c>
      <c r="B941" s="113" t="s">
        <v>984</v>
      </c>
      <c r="C941" s="113" t="s">
        <v>27</v>
      </c>
      <c r="D941" s="77" t="s">
        <v>32</v>
      </c>
      <c r="E941" s="77" t="s">
        <v>29</v>
      </c>
      <c r="F941" s="77" t="s">
        <v>30</v>
      </c>
      <c r="G941" s="97">
        <v>2000</v>
      </c>
      <c r="H941" s="98" t="s">
        <v>81</v>
      </c>
    </row>
    <row r="942" spans="1:8" x14ac:dyDescent="0.25">
      <c r="A942" s="96">
        <v>20212</v>
      </c>
      <c r="B942" s="113" t="s">
        <v>985</v>
      </c>
      <c r="C942" s="113" t="s">
        <v>35</v>
      </c>
      <c r="D942" s="77" t="s">
        <v>36</v>
      </c>
      <c r="E942" s="77" t="s">
        <v>29</v>
      </c>
      <c r="F942" s="77" t="s">
        <v>56</v>
      </c>
      <c r="G942" s="97">
        <v>2005</v>
      </c>
      <c r="H942" s="98" t="s">
        <v>20</v>
      </c>
    </row>
    <row r="943" spans="1:8" x14ac:dyDescent="0.25">
      <c r="A943" s="96">
        <v>20217</v>
      </c>
      <c r="B943" s="113" t="s">
        <v>986</v>
      </c>
      <c r="C943" s="113" t="s">
        <v>24</v>
      </c>
      <c r="D943" s="77" t="s">
        <v>17</v>
      </c>
      <c r="E943" s="77" t="s">
        <v>18</v>
      </c>
      <c r="F943" s="77" t="s">
        <v>19</v>
      </c>
      <c r="G943" s="97">
        <v>2006</v>
      </c>
      <c r="H943" s="98" t="s">
        <v>25</v>
      </c>
    </row>
    <row r="944" spans="1:8" x14ac:dyDescent="0.25">
      <c r="A944" s="96">
        <v>20222</v>
      </c>
      <c r="B944" s="113" t="s">
        <v>987</v>
      </c>
      <c r="C944" s="113" t="s">
        <v>24</v>
      </c>
      <c r="D944" s="77" t="s">
        <v>17</v>
      </c>
      <c r="E944" s="77" t="s">
        <v>18</v>
      </c>
      <c r="F944" s="77" t="s">
        <v>19</v>
      </c>
      <c r="G944" s="97">
        <v>2007</v>
      </c>
      <c r="H944" s="98" t="s">
        <v>25</v>
      </c>
    </row>
    <row r="945" spans="1:8" x14ac:dyDescent="0.25">
      <c r="A945" s="96">
        <v>20235</v>
      </c>
      <c r="B945" s="113" t="s">
        <v>988</v>
      </c>
      <c r="C945" s="113" t="s">
        <v>27</v>
      </c>
      <c r="D945" s="77" t="s">
        <v>32</v>
      </c>
      <c r="E945" s="77" t="s">
        <v>29</v>
      </c>
      <c r="F945" s="77" t="s">
        <v>30</v>
      </c>
      <c r="G945" s="97">
        <v>2006</v>
      </c>
      <c r="H945" s="98" t="s">
        <v>81</v>
      </c>
    </row>
    <row r="946" spans="1:8" x14ac:dyDescent="0.25">
      <c r="A946" s="96">
        <v>20260</v>
      </c>
      <c r="B946" s="113" t="s">
        <v>989</v>
      </c>
      <c r="C946" s="113" t="s">
        <v>16</v>
      </c>
      <c r="D946" s="77" t="s">
        <v>17</v>
      </c>
      <c r="E946" s="77" t="s">
        <v>17</v>
      </c>
      <c r="F946" s="77" t="s">
        <v>19</v>
      </c>
      <c r="G946" s="97">
        <v>2006</v>
      </c>
      <c r="H946" s="98" t="s">
        <v>25</v>
      </c>
    </row>
    <row r="947" spans="1:8" x14ac:dyDescent="0.25">
      <c r="A947" s="96">
        <v>20263</v>
      </c>
      <c r="B947" s="113" t="s">
        <v>990</v>
      </c>
      <c r="C947" s="113" t="s">
        <v>24</v>
      </c>
      <c r="D947" s="77" t="s">
        <v>17</v>
      </c>
      <c r="E947" s="77" t="s">
        <v>18</v>
      </c>
      <c r="F947" s="77" t="s">
        <v>19</v>
      </c>
      <c r="G947" s="97">
        <v>2006</v>
      </c>
      <c r="H947" s="98" t="s">
        <v>25</v>
      </c>
    </row>
    <row r="948" spans="1:8" x14ac:dyDescent="0.25">
      <c r="A948" s="96">
        <v>20269</v>
      </c>
      <c r="B948" s="113" t="s">
        <v>991</v>
      </c>
      <c r="C948" s="113" t="s">
        <v>27</v>
      </c>
      <c r="D948" s="77" t="s">
        <v>32</v>
      </c>
      <c r="E948" s="77" t="s">
        <v>29</v>
      </c>
      <c r="F948" s="77" t="s">
        <v>30</v>
      </c>
      <c r="G948" s="97">
        <v>2006</v>
      </c>
      <c r="H948" s="98" t="s">
        <v>81</v>
      </c>
    </row>
    <row r="949" spans="1:8" x14ac:dyDescent="0.25">
      <c r="A949" s="96">
        <v>20270</v>
      </c>
      <c r="B949" s="113" t="s">
        <v>992</v>
      </c>
      <c r="C949" s="113" t="s">
        <v>24</v>
      </c>
      <c r="D949" s="77" t="s">
        <v>17</v>
      </c>
      <c r="E949" s="77" t="s">
        <v>18</v>
      </c>
      <c r="F949" s="77" t="s">
        <v>19</v>
      </c>
      <c r="G949" s="97">
        <v>2005</v>
      </c>
      <c r="H949" s="98" t="s">
        <v>25</v>
      </c>
    </row>
    <row r="950" spans="1:8" x14ac:dyDescent="0.25">
      <c r="A950" s="96">
        <v>20275</v>
      </c>
      <c r="B950" s="113" t="s">
        <v>993</v>
      </c>
      <c r="C950" s="113" t="s">
        <v>35</v>
      </c>
      <c r="D950" s="77" t="s">
        <v>36</v>
      </c>
      <c r="E950" s="77" t="s">
        <v>18</v>
      </c>
      <c r="F950" s="77" t="s">
        <v>19</v>
      </c>
      <c r="G950" s="97">
        <v>2016</v>
      </c>
      <c r="H950" s="98" t="s">
        <v>81</v>
      </c>
    </row>
    <row r="951" spans="1:8" x14ac:dyDescent="0.25">
      <c r="A951" s="96">
        <v>20278</v>
      </c>
      <c r="B951" s="113" t="s">
        <v>994</v>
      </c>
      <c r="C951" s="113" t="s">
        <v>27</v>
      </c>
      <c r="D951" s="77" t="s">
        <v>32</v>
      </c>
      <c r="E951" s="77" t="s">
        <v>17</v>
      </c>
      <c r="F951" s="77" t="s">
        <v>30</v>
      </c>
      <c r="G951" s="97">
        <v>2006</v>
      </c>
      <c r="H951" s="98" t="s">
        <v>81</v>
      </c>
    </row>
    <row r="952" spans="1:8" x14ac:dyDescent="0.25">
      <c r="A952" s="96">
        <v>20279</v>
      </c>
      <c r="B952" s="113" t="s">
        <v>995</v>
      </c>
      <c r="C952" s="113" t="s">
        <v>27</v>
      </c>
      <c r="D952" s="77" t="s">
        <v>32</v>
      </c>
      <c r="E952" s="77" t="s">
        <v>29</v>
      </c>
      <c r="F952" s="77" t="s">
        <v>30</v>
      </c>
      <c r="G952" s="97">
        <v>2006</v>
      </c>
      <c r="H952" s="98" t="s">
        <v>81</v>
      </c>
    </row>
    <row r="953" spans="1:8" x14ac:dyDescent="0.25">
      <c r="A953" s="96">
        <v>20282</v>
      </c>
      <c r="B953" s="113" t="s">
        <v>996</v>
      </c>
      <c r="C953" s="113" t="s">
        <v>27</v>
      </c>
      <c r="D953" s="77" t="s">
        <v>32</v>
      </c>
      <c r="E953" s="77" t="s">
        <v>29</v>
      </c>
      <c r="F953" s="77" t="s">
        <v>33</v>
      </c>
      <c r="G953" s="97">
        <v>2006</v>
      </c>
      <c r="H953" s="98" t="s">
        <v>81</v>
      </c>
    </row>
    <row r="954" spans="1:8" x14ac:dyDescent="0.25">
      <c r="A954" s="96">
        <v>20287</v>
      </c>
      <c r="B954" s="113" t="s">
        <v>997</v>
      </c>
      <c r="C954" s="113" t="s">
        <v>27</v>
      </c>
      <c r="D954" s="77" t="s">
        <v>932</v>
      </c>
      <c r="E954" s="77" t="s">
        <v>29</v>
      </c>
      <c r="F954" s="77" t="s">
        <v>65</v>
      </c>
      <c r="G954" s="97">
        <v>2006</v>
      </c>
      <c r="H954" s="98" t="s">
        <v>20</v>
      </c>
    </row>
    <row r="955" spans="1:8" x14ac:dyDescent="0.25">
      <c r="A955" s="96">
        <v>20289</v>
      </c>
      <c r="B955" s="113" t="s">
        <v>998</v>
      </c>
      <c r="C955" s="113" t="s">
        <v>27</v>
      </c>
      <c r="D955" s="77" t="s">
        <v>570</v>
      </c>
      <c r="E955" s="77" t="s">
        <v>29</v>
      </c>
      <c r="F955" s="77" t="s">
        <v>33</v>
      </c>
      <c r="G955" s="97">
        <v>2007</v>
      </c>
      <c r="H955" s="98" t="s">
        <v>20</v>
      </c>
    </row>
    <row r="956" spans="1:8" x14ac:dyDescent="0.25">
      <c r="A956" s="96">
        <v>20296</v>
      </c>
      <c r="B956" s="113" t="s">
        <v>999</v>
      </c>
      <c r="C956" s="113" t="s">
        <v>24</v>
      </c>
      <c r="D956" s="77" t="s">
        <v>17</v>
      </c>
      <c r="E956" s="77" t="s">
        <v>18</v>
      </c>
      <c r="F956" s="77" t="s">
        <v>19</v>
      </c>
      <c r="G956" s="97">
        <v>2010</v>
      </c>
      <c r="H956" s="98" t="s">
        <v>52</v>
      </c>
    </row>
    <row r="957" spans="1:8" x14ac:dyDescent="0.25">
      <c r="A957" s="96">
        <v>20301</v>
      </c>
      <c r="B957" s="113" t="s">
        <v>1000</v>
      </c>
      <c r="C957" s="113" t="s">
        <v>27</v>
      </c>
      <c r="D957" s="77" t="s">
        <v>32</v>
      </c>
      <c r="E957" s="77" t="s">
        <v>29</v>
      </c>
      <c r="F957" s="77" t="s">
        <v>30</v>
      </c>
      <c r="G957" s="97">
        <v>2005</v>
      </c>
      <c r="H957" s="98" t="s">
        <v>81</v>
      </c>
    </row>
    <row r="958" spans="1:8" x14ac:dyDescent="0.25">
      <c r="A958" s="96">
        <v>20303</v>
      </c>
      <c r="B958" s="113" t="s">
        <v>1001</v>
      </c>
      <c r="C958" s="113" t="s">
        <v>27</v>
      </c>
      <c r="D958" s="77" t="s">
        <v>32</v>
      </c>
      <c r="E958" s="77" t="s">
        <v>29</v>
      </c>
      <c r="F958" s="77" t="s">
        <v>30</v>
      </c>
      <c r="G958" s="97">
        <v>2005</v>
      </c>
      <c r="H958" s="98" t="s">
        <v>81</v>
      </c>
    </row>
    <row r="959" spans="1:8" x14ac:dyDescent="0.25">
      <c r="A959" s="96">
        <v>20304</v>
      </c>
      <c r="B959" s="113" t="s">
        <v>1002</v>
      </c>
      <c r="C959" s="113" t="s">
        <v>27</v>
      </c>
      <c r="D959" s="77" t="s">
        <v>32</v>
      </c>
      <c r="E959" s="77" t="s">
        <v>29</v>
      </c>
      <c r="F959" s="77" t="s">
        <v>30</v>
      </c>
      <c r="G959" s="97">
        <v>2012</v>
      </c>
      <c r="H959" s="98" t="s">
        <v>81</v>
      </c>
    </row>
    <row r="960" spans="1:8" x14ac:dyDescent="0.25">
      <c r="A960" s="96">
        <v>20305</v>
      </c>
      <c r="B960" s="113" t="s">
        <v>1003</v>
      </c>
      <c r="C960" s="113" t="s">
        <v>27</v>
      </c>
      <c r="D960" s="77" t="s">
        <v>32</v>
      </c>
      <c r="E960" s="77" t="s">
        <v>29</v>
      </c>
      <c r="F960" s="77" t="s">
        <v>30</v>
      </c>
      <c r="G960" s="97">
        <v>2006</v>
      </c>
      <c r="H960" s="98" t="s">
        <v>81</v>
      </c>
    </row>
    <row r="961" spans="1:8" x14ac:dyDescent="0.25">
      <c r="A961" s="96">
        <v>20306</v>
      </c>
      <c r="B961" s="113" t="s">
        <v>1004</v>
      </c>
      <c r="C961" s="113" t="s">
        <v>27</v>
      </c>
      <c r="D961" s="77" t="s">
        <v>32</v>
      </c>
      <c r="E961" s="77" t="s">
        <v>29</v>
      </c>
      <c r="F961" s="77" t="s">
        <v>30</v>
      </c>
      <c r="G961" s="97">
        <v>2006</v>
      </c>
      <c r="H961" s="98" t="s">
        <v>81</v>
      </c>
    </row>
    <row r="962" spans="1:8" x14ac:dyDescent="0.25">
      <c r="A962" s="96">
        <v>20307</v>
      </c>
      <c r="B962" s="113" t="s">
        <v>1005</v>
      </c>
      <c r="C962" s="113" t="s">
        <v>24</v>
      </c>
      <c r="D962" s="77" t="s">
        <v>17</v>
      </c>
      <c r="E962" s="77" t="s">
        <v>18</v>
      </c>
      <c r="F962" s="77" t="s">
        <v>19</v>
      </c>
      <c r="G962" s="97">
        <v>2011</v>
      </c>
      <c r="H962" s="98" t="s">
        <v>25</v>
      </c>
    </row>
    <row r="963" spans="1:8" x14ac:dyDescent="0.25">
      <c r="A963" s="96">
        <v>20308</v>
      </c>
      <c r="B963" s="113" t="s">
        <v>1006</v>
      </c>
      <c r="C963" s="113" t="s">
        <v>27</v>
      </c>
      <c r="D963" s="77" t="s">
        <v>932</v>
      </c>
      <c r="E963" s="77" t="s">
        <v>29</v>
      </c>
      <c r="F963" s="77" t="s">
        <v>33</v>
      </c>
      <c r="G963" s="97">
        <v>2006</v>
      </c>
      <c r="H963" s="98" t="s">
        <v>25</v>
      </c>
    </row>
    <row r="964" spans="1:8" x14ac:dyDescent="0.25">
      <c r="A964" s="96">
        <v>20310</v>
      </c>
      <c r="B964" s="113" t="s">
        <v>1007</v>
      </c>
      <c r="C964" s="113" t="s">
        <v>27</v>
      </c>
      <c r="D964" s="77" t="s">
        <v>32</v>
      </c>
      <c r="E964" s="77" t="s">
        <v>17</v>
      </c>
      <c r="F964" s="77" t="s">
        <v>30</v>
      </c>
      <c r="G964" s="97">
        <v>2010</v>
      </c>
      <c r="H964" s="98" t="s">
        <v>81</v>
      </c>
    </row>
    <row r="965" spans="1:8" x14ac:dyDescent="0.25">
      <c r="A965" s="96">
        <v>20315</v>
      </c>
      <c r="B965" s="113" t="s">
        <v>1008</v>
      </c>
      <c r="C965" s="113" t="s">
        <v>27</v>
      </c>
      <c r="D965" s="77" t="s">
        <v>32</v>
      </c>
      <c r="E965" s="77" t="s">
        <v>17</v>
      </c>
      <c r="F965" s="77" t="s">
        <v>30</v>
      </c>
      <c r="G965" s="97">
        <v>2008</v>
      </c>
      <c r="H965" s="98" t="s">
        <v>81</v>
      </c>
    </row>
    <row r="966" spans="1:8" x14ac:dyDescent="0.25">
      <c r="A966" s="96">
        <v>20317</v>
      </c>
      <c r="B966" s="113" t="s">
        <v>1009</v>
      </c>
      <c r="C966" s="113" t="s">
        <v>24</v>
      </c>
      <c r="D966" s="77" t="s">
        <v>17</v>
      </c>
      <c r="E966" s="77" t="s">
        <v>18</v>
      </c>
      <c r="F966" s="77" t="s">
        <v>19</v>
      </c>
      <c r="G966" s="97">
        <v>2018</v>
      </c>
      <c r="H966" s="98" t="s">
        <v>52</v>
      </c>
    </row>
    <row r="967" spans="1:8" x14ac:dyDescent="0.25">
      <c r="A967" s="96">
        <v>20319</v>
      </c>
      <c r="B967" s="113" t="s">
        <v>1010</v>
      </c>
      <c r="C967" s="113" t="s">
        <v>24</v>
      </c>
      <c r="D967" s="77" t="s">
        <v>17</v>
      </c>
      <c r="E967" s="77" t="s">
        <v>18</v>
      </c>
      <c r="F967" s="77" t="s">
        <v>19</v>
      </c>
      <c r="G967" s="97">
        <v>2008</v>
      </c>
      <c r="H967" s="98" t="s">
        <v>25</v>
      </c>
    </row>
    <row r="968" spans="1:8" x14ac:dyDescent="0.25">
      <c r="A968" s="96">
        <v>20329</v>
      </c>
      <c r="B968" s="113" t="s">
        <v>1011</v>
      </c>
      <c r="C968" s="113" t="s">
        <v>16</v>
      </c>
      <c r="D968" s="77" t="s">
        <v>17</v>
      </c>
      <c r="E968" s="77" t="s">
        <v>18</v>
      </c>
      <c r="F968" s="77" t="s">
        <v>19</v>
      </c>
      <c r="G968" s="97">
        <v>2006</v>
      </c>
      <c r="H968" s="98" t="s">
        <v>25</v>
      </c>
    </row>
    <row r="969" spans="1:8" x14ac:dyDescent="0.25">
      <c r="A969" s="96">
        <v>20331</v>
      </c>
      <c r="B969" s="113" t="s">
        <v>1012</v>
      </c>
      <c r="C969" s="113" t="s">
        <v>27</v>
      </c>
      <c r="D969" s="77" t="s">
        <v>570</v>
      </c>
      <c r="E969" s="77" t="s">
        <v>29</v>
      </c>
      <c r="F969" s="77" t="s">
        <v>33</v>
      </c>
      <c r="G969" s="97">
        <v>2014</v>
      </c>
      <c r="H969" s="98" t="s">
        <v>25</v>
      </c>
    </row>
    <row r="970" spans="1:8" x14ac:dyDescent="0.25">
      <c r="A970" s="96">
        <v>20349</v>
      </c>
      <c r="B970" s="113" t="s">
        <v>1013</v>
      </c>
      <c r="C970" s="113" t="s">
        <v>27</v>
      </c>
      <c r="D970" s="77" t="s">
        <v>570</v>
      </c>
      <c r="E970" s="77" t="s">
        <v>29</v>
      </c>
      <c r="F970" s="77" t="s">
        <v>33</v>
      </c>
      <c r="G970" s="97">
        <v>2005</v>
      </c>
      <c r="H970" s="98" t="s">
        <v>25</v>
      </c>
    </row>
    <row r="971" spans="1:8" x14ac:dyDescent="0.25">
      <c r="A971" s="96">
        <v>20359</v>
      </c>
      <c r="B971" s="113" t="s">
        <v>1014</v>
      </c>
      <c r="C971" s="113" t="s">
        <v>35</v>
      </c>
      <c r="D971" s="77" t="s">
        <v>36</v>
      </c>
      <c r="E971" s="77" t="s">
        <v>22</v>
      </c>
      <c r="F971" s="77" t="s">
        <v>19</v>
      </c>
      <c r="G971" s="97">
        <v>2007</v>
      </c>
      <c r="H971" s="98" t="s">
        <v>25</v>
      </c>
    </row>
    <row r="972" spans="1:8" x14ac:dyDescent="0.25">
      <c r="A972" s="96">
        <v>20362</v>
      </c>
      <c r="B972" s="113" t="s">
        <v>1015</v>
      </c>
      <c r="C972" s="113" t="s">
        <v>27</v>
      </c>
      <c r="D972" s="77" t="s">
        <v>32</v>
      </c>
      <c r="E972" s="77" t="s">
        <v>17</v>
      </c>
      <c r="F972" s="77" t="s">
        <v>33</v>
      </c>
      <c r="G972" s="97">
        <v>2011</v>
      </c>
      <c r="H972" s="98" t="s">
        <v>81</v>
      </c>
    </row>
    <row r="973" spans="1:8" x14ac:dyDescent="0.25">
      <c r="A973" s="96">
        <v>20363</v>
      </c>
      <c r="B973" s="113" t="s">
        <v>1016</v>
      </c>
      <c r="C973" s="113" t="s">
        <v>27</v>
      </c>
      <c r="D973" s="77" t="s">
        <v>570</v>
      </c>
      <c r="E973" s="77" t="s">
        <v>17</v>
      </c>
      <c r="F973" s="77" t="s">
        <v>33</v>
      </c>
      <c r="G973" s="97">
        <v>2006</v>
      </c>
      <c r="H973" s="98" t="s">
        <v>81</v>
      </c>
    </row>
    <row r="974" spans="1:8" x14ac:dyDescent="0.25">
      <c r="A974" s="96">
        <v>20366</v>
      </c>
      <c r="B974" s="113" t="s">
        <v>1017</v>
      </c>
      <c r="C974" s="113" t="s">
        <v>27</v>
      </c>
      <c r="D974" s="77" t="s">
        <v>570</v>
      </c>
      <c r="E974" s="77" t="s">
        <v>17</v>
      </c>
      <c r="F974" s="77" t="s">
        <v>33</v>
      </c>
      <c r="G974" s="97">
        <v>2006</v>
      </c>
      <c r="H974" s="98" t="s">
        <v>25</v>
      </c>
    </row>
    <row r="975" spans="1:8" x14ac:dyDescent="0.25">
      <c r="A975" s="96">
        <v>20368</v>
      </c>
      <c r="B975" s="113" t="s">
        <v>1018</v>
      </c>
      <c r="C975" s="113" t="s">
        <v>27</v>
      </c>
      <c r="D975" s="77" t="s">
        <v>28</v>
      </c>
      <c r="E975" s="77" t="s">
        <v>29</v>
      </c>
      <c r="F975" s="77" t="s">
        <v>300</v>
      </c>
      <c r="G975" s="97">
        <v>2009</v>
      </c>
      <c r="H975" s="98" t="s">
        <v>25</v>
      </c>
    </row>
    <row r="976" spans="1:8" x14ac:dyDescent="0.25">
      <c r="A976" s="96">
        <v>20371</v>
      </c>
      <c r="B976" s="113" t="s">
        <v>1019</v>
      </c>
      <c r="C976" s="113" t="s">
        <v>27</v>
      </c>
      <c r="D976" s="77" t="s">
        <v>32</v>
      </c>
      <c r="E976" s="77" t="s">
        <v>29</v>
      </c>
      <c r="F976" s="77" t="s">
        <v>30</v>
      </c>
      <c r="G976" s="97">
        <v>2006</v>
      </c>
      <c r="H976" s="98" t="s">
        <v>81</v>
      </c>
    </row>
    <row r="977" spans="1:8" x14ac:dyDescent="0.25">
      <c r="A977" s="96">
        <v>20373</v>
      </c>
      <c r="B977" s="113" t="s">
        <v>1020</v>
      </c>
      <c r="C977" s="113" t="s">
        <v>27</v>
      </c>
      <c r="D977" s="77" t="s">
        <v>32</v>
      </c>
      <c r="E977" s="77" t="s">
        <v>29</v>
      </c>
      <c r="F977" s="77" t="s">
        <v>30</v>
      </c>
      <c r="G977" s="97">
        <v>2006</v>
      </c>
      <c r="H977" s="98" t="s">
        <v>81</v>
      </c>
    </row>
    <row r="978" spans="1:8" x14ac:dyDescent="0.25">
      <c r="A978" s="96">
        <v>20382</v>
      </c>
      <c r="B978" s="113" t="s">
        <v>1021</v>
      </c>
      <c r="C978" s="113" t="s">
        <v>27</v>
      </c>
      <c r="D978" s="77" t="s">
        <v>32</v>
      </c>
      <c r="E978" s="77" t="s">
        <v>29</v>
      </c>
      <c r="F978" s="77" t="s">
        <v>30</v>
      </c>
      <c r="G978" s="97">
        <v>2005</v>
      </c>
      <c r="H978" s="98" t="s">
        <v>81</v>
      </c>
    </row>
    <row r="979" spans="1:8" x14ac:dyDescent="0.25">
      <c r="A979" s="96">
        <v>20385</v>
      </c>
      <c r="B979" s="113" t="s">
        <v>1022</v>
      </c>
      <c r="C979" s="113" t="s">
        <v>27</v>
      </c>
      <c r="D979" s="77" t="s">
        <v>32</v>
      </c>
      <c r="E979" s="77" t="s">
        <v>29</v>
      </c>
      <c r="F979" s="77" t="s">
        <v>30</v>
      </c>
      <c r="G979" s="97">
        <v>2010</v>
      </c>
      <c r="H979" s="98" t="s">
        <v>81</v>
      </c>
    </row>
    <row r="980" spans="1:8" x14ac:dyDescent="0.25">
      <c r="A980" s="96">
        <v>20386</v>
      </c>
      <c r="B980" s="113" t="s">
        <v>1023</v>
      </c>
      <c r="C980" s="113" t="s">
        <v>35</v>
      </c>
      <c r="D980" s="77" t="s">
        <v>36</v>
      </c>
      <c r="E980" s="77" t="s">
        <v>18</v>
      </c>
      <c r="F980" s="77" t="s">
        <v>19</v>
      </c>
      <c r="G980" s="97">
        <v>2005</v>
      </c>
      <c r="H980" s="98" t="s">
        <v>25</v>
      </c>
    </row>
    <row r="981" spans="1:8" x14ac:dyDescent="0.25">
      <c r="A981" s="96">
        <v>20388</v>
      </c>
      <c r="B981" s="113" t="s">
        <v>1024</v>
      </c>
      <c r="C981" s="113" t="s">
        <v>27</v>
      </c>
      <c r="D981" s="77" t="s">
        <v>570</v>
      </c>
      <c r="E981" s="77" t="s">
        <v>29</v>
      </c>
      <c r="F981" s="77" t="s">
        <v>33</v>
      </c>
      <c r="G981" s="97">
        <v>2007</v>
      </c>
      <c r="H981" s="98" t="s">
        <v>25</v>
      </c>
    </row>
    <row r="982" spans="1:8" x14ac:dyDescent="0.25">
      <c r="A982" s="96">
        <v>20392</v>
      </c>
      <c r="B982" s="113" t="s">
        <v>1025</v>
      </c>
      <c r="C982" s="113" t="s">
        <v>27</v>
      </c>
      <c r="D982" s="77" t="s">
        <v>570</v>
      </c>
      <c r="E982" s="77" t="s">
        <v>22</v>
      </c>
      <c r="F982" s="77" t="s">
        <v>33</v>
      </c>
      <c r="G982" s="97">
        <v>2006</v>
      </c>
      <c r="H982" s="98" t="s">
        <v>25</v>
      </c>
    </row>
    <row r="983" spans="1:8" x14ac:dyDescent="0.25">
      <c r="A983" s="96">
        <v>20397</v>
      </c>
      <c r="B983" s="113" t="s">
        <v>1026</v>
      </c>
      <c r="C983" s="113" t="s">
        <v>27</v>
      </c>
      <c r="D983" s="77" t="s">
        <v>570</v>
      </c>
      <c r="E983" s="77" t="s">
        <v>22</v>
      </c>
      <c r="F983" s="77" t="s">
        <v>33</v>
      </c>
      <c r="G983" s="97">
        <v>2007</v>
      </c>
      <c r="H983" s="98" t="s">
        <v>25</v>
      </c>
    </row>
    <row r="984" spans="1:8" x14ac:dyDescent="0.25">
      <c r="A984" s="96">
        <v>20398</v>
      </c>
      <c r="B984" s="113" t="s">
        <v>1027</v>
      </c>
      <c r="C984" s="113" t="s">
        <v>27</v>
      </c>
      <c r="D984" s="77" t="s">
        <v>28</v>
      </c>
      <c r="E984" s="77" t="s">
        <v>22</v>
      </c>
      <c r="F984" s="77" t="s">
        <v>33</v>
      </c>
      <c r="G984" s="97">
        <v>2006</v>
      </c>
      <c r="H984" s="98" t="s">
        <v>25</v>
      </c>
    </row>
    <row r="985" spans="1:8" x14ac:dyDescent="0.25">
      <c r="A985" s="96">
        <v>20404</v>
      </c>
      <c r="B985" s="113" t="s">
        <v>1028</v>
      </c>
      <c r="C985" s="113" t="s">
        <v>27</v>
      </c>
      <c r="D985" s="77" t="s">
        <v>570</v>
      </c>
      <c r="E985" s="77" t="s">
        <v>29</v>
      </c>
      <c r="F985" s="77" t="s">
        <v>65</v>
      </c>
      <c r="G985" s="97">
        <v>2008</v>
      </c>
      <c r="H985" s="98" t="s">
        <v>25</v>
      </c>
    </row>
    <row r="986" spans="1:8" x14ac:dyDescent="0.25">
      <c r="A986" s="96">
        <v>20407</v>
      </c>
      <c r="B986" s="113" t="s">
        <v>1029</v>
      </c>
      <c r="C986" s="113" t="s">
        <v>24</v>
      </c>
      <c r="D986" s="77" t="s">
        <v>17</v>
      </c>
      <c r="E986" s="77" t="s">
        <v>18</v>
      </c>
      <c r="F986" s="77" t="s">
        <v>19</v>
      </c>
      <c r="G986" s="97">
        <v>2012</v>
      </c>
      <c r="H986" s="98" t="s">
        <v>25</v>
      </c>
    </row>
    <row r="987" spans="1:8" x14ac:dyDescent="0.25">
      <c r="A987" s="96">
        <v>20417</v>
      </c>
      <c r="B987" s="113" t="s">
        <v>1030</v>
      </c>
      <c r="C987" s="113" t="s">
        <v>27</v>
      </c>
      <c r="D987" s="77" t="s">
        <v>32</v>
      </c>
      <c r="E987" s="77" t="s">
        <v>29</v>
      </c>
      <c r="F987" s="77" t="s">
        <v>30</v>
      </c>
      <c r="G987" s="97">
        <v>2011</v>
      </c>
      <c r="H987" s="98" t="s">
        <v>81</v>
      </c>
    </row>
    <row r="988" spans="1:8" x14ac:dyDescent="0.25">
      <c r="A988" s="96">
        <v>20421</v>
      </c>
      <c r="B988" s="113" t="s">
        <v>1031</v>
      </c>
      <c r="C988" s="113" t="s">
        <v>27</v>
      </c>
      <c r="D988" s="77" t="s">
        <v>932</v>
      </c>
      <c r="E988" s="77" t="s">
        <v>22</v>
      </c>
      <c r="F988" s="77" t="s">
        <v>33</v>
      </c>
      <c r="G988" s="97">
        <v>2006</v>
      </c>
      <c r="H988" s="98" t="s">
        <v>25</v>
      </c>
    </row>
    <row r="989" spans="1:8" x14ac:dyDescent="0.25">
      <c r="A989" s="96">
        <v>20425</v>
      </c>
      <c r="B989" s="113" t="s">
        <v>1032</v>
      </c>
      <c r="C989" s="113" t="s">
        <v>27</v>
      </c>
      <c r="D989" s="77" t="s">
        <v>32</v>
      </c>
      <c r="E989" s="77" t="s">
        <v>29</v>
      </c>
      <c r="F989" s="77" t="s">
        <v>30</v>
      </c>
      <c r="G989" s="97">
        <v>2013</v>
      </c>
      <c r="H989" s="98" t="s">
        <v>81</v>
      </c>
    </row>
    <row r="990" spans="1:8" x14ac:dyDescent="0.25">
      <c r="A990" s="96">
        <v>20427</v>
      </c>
      <c r="B990" s="113" t="s">
        <v>1033</v>
      </c>
      <c r="C990" s="113" t="s">
        <v>35</v>
      </c>
      <c r="D990" s="77" t="s">
        <v>36</v>
      </c>
      <c r="E990" s="77" t="s">
        <v>22</v>
      </c>
      <c r="F990" s="77" t="s">
        <v>19</v>
      </c>
      <c r="G990" s="97">
        <v>2006</v>
      </c>
      <c r="H990" s="98" t="s">
        <v>25</v>
      </c>
    </row>
    <row r="991" spans="1:8" x14ac:dyDescent="0.25">
      <c r="A991" s="96">
        <v>20428</v>
      </c>
      <c r="B991" s="113" t="s">
        <v>1034</v>
      </c>
      <c r="C991" s="113" t="s">
        <v>27</v>
      </c>
      <c r="D991" s="77" t="s">
        <v>28</v>
      </c>
      <c r="E991" s="77" t="s">
        <v>29</v>
      </c>
      <c r="F991" s="77" t="s">
        <v>30</v>
      </c>
      <c r="G991" s="97">
        <v>2019</v>
      </c>
      <c r="H991" s="98" t="s">
        <v>20</v>
      </c>
    </row>
    <row r="992" spans="1:8" x14ac:dyDescent="0.25">
      <c r="A992" s="96">
        <v>20429</v>
      </c>
      <c r="B992" s="113" t="s">
        <v>1035</v>
      </c>
      <c r="C992" s="113" t="s">
        <v>27</v>
      </c>
      <c r="D992" s="77" t="s">
        <v>32</v>
      </c>
      <c r="E992" s="77" t="s">
        <v>29</v>
      </c>
      <c r="F992" s="77" t="s">
        <v>30</v>
      </c>
      <c r="G992" s="97">
        <v>2006</v>
      </c>
      <c r="H992" s="98" t="s">
        <v>81</v>
      </c>
    </row>
    <row r="993" spans="1:8" x14ac:dyDescent="0.25">
      <c r="A993" s="96">
        <v>20433</v>
      </c>
      <c r="B993" s="113" t="s">
        <v>1036</v>
      </c>
      <c r="C993" s="113" t="s">
        <v>27</v>
      </c>
      <c r="D993" s="77" t="s">
        <v>32</v>
      </c>
      <c r="E993" s="77" t="s">
        <v>29</v>
      </c>
      <c r="F993" s="77" t="s">
        <v>30</v>
      </c>
      <c r="G993" s="97">
        <v>2006</v>
      </c>
      <c r="H993" s="98" t="s">
        <v>81</v>
      </c>
    </row>
    <row r="994" spans="1:8" x14ac:dyDescent="0.25">
      <c r="A994" s="96">
        <v>20435</v>
      </c>
      <c r="B994" s="113" t="s">
        <v>1037</v>
      </c>
      <c r="C994" s="113" t="s">
        <v>24</v>
      </c>
      <c r="D994" s="77" t="s">
        <v>17</v>
      </c>
      <c r="E994" s="77" t="s">
        <v>18</v>
      </c>
      <c r="F994" s="77" t="s">
        <v>19</v>
      </c>
      <c r="G994" s="97">
        <v>2008</v>
      </c>
      <c r="H994" s="98" t="s">
        <v>25</v>
      </c>
    </row>
    <row r="995" spans="1:8" x14ac:dyDescent="0.25">
      <c r="A995" s="96">
        <v>20440</v>
      </c>
      <c r="B995" s="113" t="s">
        <v>1038</v>
      </c>
      <c r="C995" s="113" t="s">
        <v>27</v>
      </c>
      <c r="D995" s="77" t="s">
        <v>32</v>
      </c>
      <c r="E995" s="77" t="s">
        <v>29</v>
      </c>
      <c r="F995" s="77" t="s">
        <v>30</v>
      </c>
      <c r="G995" s="97">
        <v>2011</v>
      </c>
      <c r="H995" s="98" t="s">
        <v>81</v>
      </c>
    </row>
    <row r="996" spans="1:8" x14ac:dyDescent="0.25">
      <c r="A996" s="96">
        <v>20441</v>
      </c>
      <c r="B996" s="113" t="s">
        <v>1039</v>
      </c>
      <c r="C996" s="113" t="s">
        <v>27</v>
      </c>
      <c r="D996" s="77" t="s">
        <v>127</v>
      </c>
      <c r="E996" s="77" t="s">
        <v>22</v>
      </c>
      <c r="F996" s="77" t="s">
        <v>30</v>
      </c>
      <c r="G996" s="97">
        <v>2010</v>
      </c>
      <c r="H996" s="98" t="s">
        <v>81</v>
      </c>
    </row>
    <row r="997" spans="1:8" x14ac:dyDescent="0.25">
      <c r="A997" s="96">
        <v>20444</v>
      </c>
      <c r="B997" s="113" t="s">
        <v>1040</v>
      </c>
      <c r="C997" s="113" t="s">
        <v>16</v>
      </c>
      <c r="D997" s="77" t="s">
        <v>17</v>
      </c>
      <c r="E997" s="77" t="s">
        <v>18</v>
      </c>
      <c r="F997" s="77" t="s">
        <v>19</v>
      </c>
      <c r="G997" s="97">
        <v>2007</v>
      </c>
      <c r="H997" s="98" t="s">
        <v>25</v>
      </c>
    </row>
    <row r="998" spans="1:8" x14ac:dyDescent="0.25">
      <c r="A998" s="96">
        <v>20448</v>
      </c>
      <c r="B998" s="113" t="s">
        <v>1041</v>
      </c>
      <c r="C998" s="113" t="s">
        <v>27</v>
      </c>
      <c r="D998" s="77" t="s">
        <v>32</v>
      </c>
      <c r="E998" s="77" t="s">
        <v>29</v>
      </c>
      <c r="F998" s="77" t="s">
        <v>30</v>
      </c>
      <c r="G998" s="97">
        <v>2009</v>
      </c>
      <c r="H998" s="98" t="s">
        <v>81</v>
      </c>
    </row>
    <row r="999" spans="1:8" x14ac:dyDescent="0.25">
      <c r="A999" s="96">
        <v>20449</v>
      </c>
      <c r="B999" s="113" t="s">
        <v>1042</v>
      </c>
      <c r="C999" s="113" t="s">
        <v>24</v>
      </c>
      <c r="D999" s="77" t="s">
        <v>17</v>
      </c>
      <c r="E999" s="77" t="s">
        <v>18</v>
      </c>
      <c r="F999" s="77" t="s">
        <v>19</v>
      </c>
      <c r="G999" s="97">
        <v>2006</v>
      </c>
      <c r="H999" s="98" t="s">
        <v>25</v>
      </c>
    </row>
    <row r="1000" spans="1:8" x14ac:dyDescent="0.25">
      <c r="A1000" s="96">
        <v>20457</v>
      </c>
      <c r="B1000" s="113" t="s">
        <v>1043</v>
      </c>
      <c r="C1000" s="113" t="s">
        <v>24</v>
      </c>
      <c r="D1000" s="77" t="s">
        <v>17</v>
      </c>
      <c r="E1000" s="77" t="s">
        <v>18</v>
      </c>
      <c r="F1000" s="77" t="s">
        <v>19</v>
      </c>
      <c r="G1000" s="97">
        <v>2007</v>
      </c>
      <c r="H1000" s="98" t="s">
        <v>25</v>
      </c>
    </row>
    <row r="1001" spans="1:8" x14ac:dyDescent="0.25">
      <c r="A1001" s="96">
        <v>20462</v>
      </c>
      <c r="B1001" s="113" t="s">
        <v>1044</v>
      </c>
      <c r="C1001" s="113" t="s">
        <v>27</v>
      </c>
      <c r="D1001" s="77" t="s">
        <v>105</v>
      </c>
      <c r="E1001" s="77" t="s">
        <v>29</v>
      </c>
      <c r="F1001" s="77" t="s">
        <v>30</v>
      </c>
      <c r="G1001" s="97">
        <v>2012</v>
      </c>
      <c r="H1001" s="98" t="s">
        <v>81</v>
      </c>
    </row>
    <row r="1002" spans="1:8" x14ac:dyDescent="0.25">
      <c r="A1002" s="96">
        <v>20475</v>
      </c>
      <c r="B1002" s="113" t="s">
        <v>1045</v>
      </c>
      <c r="C1002" s="113" t="s">
        <v>27</v>
      </c>
      <c r="D1002" s="77" t="s">
        <v>570</v>
      </c>
      <c r="E1002" s="77" t="s">
        <v>17</v>
      </c>
      <c r="F1002" s="77" t="s">
        <v>33</v>
      </c>
      <c r="G1002" s="97">
        <v>2006</v>
      </c>
      <c r="H1002" s="98" t="s">
        <v>25</v>
      </c>
    </row>
    <row r="1003" spans="1:8" x14ac:dyDescent="0.25">
      <c r="A1003" s="96">
        <v>20476</v>
      </c>
      <c r="B1003" s="113" t="s">
        <v>1046</v>
      </c>
      <c r="C1003" s="113" t="s">
        <v>24</v>
      </c>
      <c r="D1003" s="77" t="s">
        <v>17</v>
      </c>
      <c r="E1003" s="77" t="s">
        <v>18</v>
      </c>
      <c r="F1003" s="77" t="s">
        <v>19</v>
      </c>
      <c r="G1003" s="97">
        <v>2008</v>
      </c>
      <c r="H1003" s="98" t="s">
        <v>25</v>
      </c>
    </row>
    <row r="1004" spans="1:8" x14ac:dyDescent="0.25">
      <c r="A1004" s="96">
        <v>20478</v>
      </c>
      <c r="B1004" s="113" t="s">
        <v>1047</v>
      </c>
      <c r="C1004" s="113" t="s">
        <v>24</v>
      </c>
      <c r="D1004" s="77" t="s">
        <v>17</v>
      </c>
      <c r="E1004" s="77" t="s">
        <v>18</v>
      </c>
      <c r="F1004" s="77" t="s">
        <v>19</v>
      </c>
      <c r="G1004" s="97">
        <v>2007</v>
      </c>
      <c r="H1004" s="98" t="s">
        <v>25</v>
      </c>
    </row>
    <row r="1005" spans="1:8" x14ac:dyDescent="0.25">
      <c r="A1005" s="96">
        <v>20486</v>
      </c>
      <c r="B1005" s="113" t="s">
        <v>1048</v>
      </c>
      <c r="C1005" s="113" t="s">
        <v>27</v>
      </c>
      <c r="D1005" s="77" t="s">
        <v>932</v>
      </c>
      <c r="E1005" s="77" t="s">
        <v>29</v>
      </c>
      <c r="F1005" s="77" t="s">
        <v>33</v>
      </c>
      <c r="G1005" s="97">
        <v>2006</v>
      </c>
      <c r="H1005" s="98" t="s">
        <v>25</v>
      </c>
    </row>
    <row r="1006" spans="1:8" x14ac:dyDescent="0.25">
      <c r="A1006" s="96">
        <v>20487</v>
      </c>
      <c r="B1006" s="113" t="s">
        <v>1049</v>
      </c>
      <c r="C1006" s="113" t="s">
        <v>24</v>
      </c>
      <c r="D1006" s="77" t="s">
        <v>17</v>
      </c>
      <c r="E1006" s="77" t="s">
        <v>18</v>
      </c>
      <c r="F1006" s="77" t="s">
        <v>19</v>
      </c>
      <c r="G1006" s="97">
        <v>2011</v>
      </c>
      <c r="H1006" s="98" t="s">
        <v>95</v>
      </c>
    </row>
    <row r="1007" spans="1:8" x14ac:dyDescent="0.25">
      <c r="A1007" s="96">
        <v>20489</v>
      </c>
      <c r="B1007" s="113" t="s">
        <v>1050</v>
      </c>
      <c r="C1007" s="113" t="s">
        <v>27</v>
      </c>
      <c r="D1007" s="77" t="s">
        <v>32</v>
      </c>
      <c r="E1007" s="77" t="s">
        <v>29</v>
      </c>
      <c r="F1007" s="77" t="s">
        <v>30</v>
      </c>
      <c r="G1007" s="97">
        <v>2006</v>
      </c>
      <c r="H1007" s="98" t="s">
        <v>81</v>
      </c>
    </row>
    <row r="1008" spans="1:8" x14ac:dyDescent="0.25">
      <c r="A1008" s="96">
        <v>20490</v>
      </c>
      <c r="B1008" s="113" t="s">
        <v>1051</v>
      </c>
      <c r="C1008" s="113" t="s">
        <v>24</v>
      </c>
      <c r="D1008" s="77" t="s">
        <v>17</v>
      </c>
      <c r="E1008" s="77" t="s">
        <v>18</v>
      </c>
      <c r="F1008" s="77" t="s">
        <v>19</v>
      </c>
      <c r="G1008" s="97">
        <v>2008</v>
      </c>
      <c r="H1008" s="98" t="s">
        <v>25</v>
      </c>
    </row>
    <row r="1009" spans="1:8" x14ac:dyDescent="0.25">
      <c r="A1009" s="96">
        <v>20492</v>
      </c>
      <c r="B1009" s="113" t="s">
        <v>1052</v>
      </c>
      <c r="C1009" s="113" t="s">
        <v>24</v>
      </c>
      <c r="D1009" s="77" t="s">
        <v>17</v>
      </c>
      <c r="E1009" s="77" t="s">
        <v>18</v>
      </c>
      <c r="F1009" s="77" t="s">
        <v>19</v>
      </c>
      <c r="G1009" s="97">
        <v>2006</v>
      </c>
      <c r="H1009" s="98" t="s">
        <v>25</v>
      </c>
    </row>
    <row r="1010" spans="1:8" x14ac:dyDescent="0.25">
      <c r="A1010" s="96">
        <v>20493</v>
      </c>
      <c r="B1010" s="113" t="s">
        <v>1053</v>
      </c>
      <c r="C1010" s="113" t="s">
        <v>24</v>
      </c>
      <c r="D1010" s="77" t="s">
        <v>17</v>
      </c>
      <c r="E1010" s="77" t="s">
        <v>18</v>
      </c>
      <c r="F1010" s="77" t="s">
        <v>19</v>
      </c>
      <c r="G1010" s="97">
        <v>2007</v>
      </c>
      <c r="H1010" s="98" t="s">
        <v>25</v>
      </c>
    </row>
    <row r="1011" spans="1:8" x14ac:dyDescent="0.25">
      <c r="A1011" s="96">
        <v>20495</v>
      </c>
      <c r="B1011" s="113" t="s">
        <v>1054</v>
      </c>
      <c r="C1011" s="113" t="s">
        <v>27</v>
      </c>
      <c r="D1011" s="77" t="s">
        <v>570</v>
      </c>
      <c r="E1011" s="77" t="s">
        <v>29</v>
      </c>
      <c r="F1011" s="77" t="s">
        <v>30</v>
      </c>
      <c r="G1011" s="97">
        <v>2014</v>
      </c>
      <c r="H1011" s="98" t="s">
        <v>20</v>
      </c>
    </row>
    <row r="1012" spans="1:8" x14ac:dyDescent="0.25">
      <c r="A1012" s="96">
        <v>20501</v>
      </c>
      <c r="B1012" s="113" t="s">
        <v>1055</v>
      </c>
      <c r="C1012" s="113" t="s">
        <v>27</v>
      </c>
      <c r="D1012" s="77" t="s">
        <v>32</v>
      </c>
      <c r="E1012" s="77" t="s">
        <v>29</v>
      </c>
      <c r="F1012" s="77" t="s">
        <v>30</v>
      </c>
      <c r="G1012" s="97">
        <v>1999</v>
      </c>
      <c r="H1012" s="98" t="s">
        <v>81</v>
      </c>
    </row>
    <row r="1013" spans="1:8" x14ac:dyDescent="0.25">
      <c r="A1013" s="96">
        <v>20504</v>
      </c>
      <c r="B1013" s="113" t="s">
        <v>1056</v>
      </c>
      <c r="C1013" s="113" t="s">
        <v>27</v>
      </c>
      <c r="D1013" s="77" t="s">
        <v>570</v>
      </c>
      <c r="E1013" s="77" t="s">
        <v>29</v>
      </c>
      <c r="F1013" s="77" t="s">
        <v>30</v>
      </c>
      <c r="G1013" s="97">
        <v>2007</v>
      </c>
      <c r="H1013" s="98" t="s">
        <v>20</v>
      </c>
    </row>
    <row r="1014" spans="1:8" x14ac:dyDescent="0.25">
      <c r="A1014" s="96">
        <v>20506</v>
      </c>
      <c r="B1014" s="113" t="s">
        <v>1057</v>
      </c>
      <c r="C1014" s="113" t="s">
        <v>27</v>
      </c>
      <c r="D1014" s="77" t="s">
        <v>32</v>
      </c>
      <c r="E1014" s="77" t="s">
        <v>29</v>
      </c>
      <c r="F1014" s="77" t="s">
        <v>30</v>
      </c>
      <c r="G1014" s="97">
        <v>2011</v>
      </c>
      <c r="H1014" s="98" t="s">
        <v>81</v>
      </c>
    </row>
    <row r="1015" spans="1:8" x14ac:dyDescent="0.25">
      <c r="A1015" s="96">
        <v>20507</v>
      </c>
      <c r="B1015" s="113" t="s">
        <v>1058</v>
      </c>
      <c r="C1015" s="113" t="s">
        <v>27</v>
      </c>
      <c r="D1015" s="77" t="s">
        <v>570</v>
      </c>
      <c r="E1015" s="77" t="s">
        <v>29</v>
      </c>
      <c r="F1015" s="77" t="s">
        <v>33</v>
      </c>
      <c r="G1015" s="97">
        <v>2005</v>
      </c>
      <c r="H1015" s="98" t="s">
        <v>25</v>
      </c>
    </row>
    <row r="1016" spans="1:8" x14ac:dyDescent="0.25">
      <c r="A1016" s="96">
        <v>20509</v>
      </c>
      <c r="B1016" s="113" t="s">
        <v>1059</v>
      </c>
      <c r="C1016" s="113" t="s">
        <v>27</v>
      </c>
      <c r="D1016" s="77" t="s">
        <v>32</v>
      </c>
      <c r="E1016" s="77" t="s">
        <v>17</v>
      </c>
      <c r="F1016" s="77" t="s">
        <v>30</v>
      </c>
      <c r="G1016" s="97">
        <v>2011</v>
      </c>
      <c r="H1016" s="98" t="s">
        <v>81</v>
      </c>
    </row>
    <row r="1017" spans="1:8" x14ac:dyDescent="0.25">
      <c r="A1017" s="96">
        <v>20511</v>
      </c>
      <c r="B1017" s="113" t="s">
        <v>1060</v>
      </c>
      <c r="C1017" s="113" t="s">
        <v>35</v>
      </c>
      <c r="D1017" s="77" t="s">
        <v>36</v>
      </c>
      <c r="E1017" s="77" t="s">
        <v>29</v>
      </c>
      <c r="F1017" s="77" t="s">
        <v>37</v>
      </c>
      <c r="G1017" s="97">
        <v>2006</v>
      </c>
      <c r="H1017" s="98" t="s">
        <v>20</v>
      </c>
    </row>
    <row r="1018" spans="1:8" x14ac:dyDescent="0.25">
      <c r="A1018" s="96">
        <v>20513</v>
      </c>
      <c r="B1018" s="113" t="s">
        <v>1061</v>
      </c>
      <c r="C1018" s="113" t="s">
        <v>27</v>
      </c>
      <c r="D1018" s="77" t="s">
        <v>32</v>
      </c>
      <c r="E1018" s="77" t="s">
        <v>17</v>
      </c>
      <c r="F1018" s="77" t="s">
        <v>30</v>
      </c>
      <c r="G1018" s="97">
        <v>2007</v>
      </c>
      <c r="H1018" s="98" t="s">
        <v>81</v>
      </c>
    </row>
    <row r="1019" spans="1:8" x14ac:dyDescent="0.25">
      <c r="A1019" s="96">
        <v>20515</v>
      </c>
      <c r="B1019" s="113" t="s">
        <v>1062</v>
      </c>
      <c r="C1019" s="113" t="s">
        <v>27</v>
      </c>
      <c r="D1019" s="77" t="s">
        <v>570</v>
      </c>
      <c r="E1019" s="77" t="s">
        <v>22</v>
      </c>
      <c r="F1019" s="77" t="s">
        <v>33</v>
      </c>
      <c r="G1019" s="97">
        <v>2006</v>
      </c>
      <c r="H1019" s="98" t="s">
        <v>25</v>
      </c>
    </row>
    <row r="1020" spans="1:8" x14ac:dyDescent="0.25">
      <c r="A1020" s="96">
        <v>20516</v>
      </c>
      <c r="B1020" s="113" t="s">
        <v>1063</v>
      </c>
      <c r="C1020" s="113" t="s">
        <v>27</v>
      </c>
      <c r="D1020" s="77" t="s">
        <v>105</v>
      </c>
      <c r="E1020" s="77" t="s">
        <v>17</v>
      </c>
      <c r="F1020" s="77" t="s">
        <v>30</v>
      </c>
      <c r="G1020" s="97">
        <v>2011</v>
      </c>
      <c r="H1020" s="98" t="s">
        <v>81</v>
      </c>
    </row>
    <row r="1021" spans="1:8" x14ac:dyDescent="0.25">
      <c r="A1021" s="96">
        <v>20525</v>
      </c>
      <c r="B1021" s="113" t="s">
        <v>1064</v>
      </c>
      <c r="C1021" s="113" t="s">
        <v>27</v>
      </c>
      <c r="D1021" s="77" t="s">
        <v>570</v>
      </c>
      <c r="E1021" s="77" t="s">
        <v>29</v>
      </c>
      <c r="F1021" s="77" t="s">
        <v>30</v>
      </c>
      <c r="G1021" s="97">
        <v>2006</v>
      </c>
      <c r="H1021" s="98" t="s">
        <v>81</v>
      </c>
    </row>
    <row r="1022" spans="1:8" x14ac:dyDescent="0.25">
      <c r="A1022" s="96">
        <v>20526</v>
      </c>
      <c r="B1022" s="113" t="s">
        <v>1065</v>
      </c>
      <c r="C1022" s="113" t="s">
        <v>35</v>
      </c>
      <c r="D1022" s="77" t="s">
        <v>36</v>
      </c>
      <c r="E1022" s="77" t="s">
        <v>18</v>
      </c>
      <c r="F1022" s="77" t="s">
        <v>37</v>
      </c>
      <c r="G1022" s="97">
        <v>2006</v>
      </c>
      <c r="H1022" s="98" t="s">
        <v>25</v>
      </c>
    </row>
    <row r="1023" spans="1:8" x14ac:dyDescent="0.25">
      <c r="A1023" s="96">
        <v>20529</v>
      </c>
      <c r="B1023" s="113" t="s">
        <v>1066</v>
      </c>
      <c r="C1023" s="113" t="s">
        <v>35</v>
      </c>
      <c r="D1023" s="77" t="s">
        <v>36</v>
      </c>
      <c r="E1023" s="77" t="s">
        <v>29</v>
      </c>
      <c r="F1023" s="77" t="s">
        <v>19</v>
      </c>
      <c r="G1023" s="97">
        <v>2006</v>
      </c>
      <c r="H1023" s="98" t="s">
        <v>20</v>
      </c>
    </row>
    <row r="1024" spans="1:8" x14ac:dyDescent="0.25">
      <c r="A1024" s="96">
        <v>20530</v>
      </c>
      <c r="B1024" s="113" t="s">
        <v>1067</v>
      </c>
      <c r="C1024" s="113" t="s">
        <v>35</v>
      </c>
      <c r="D1024" s="77" t="s">
        <v>36</v>
      </c>
      <c r="E1024" s="77" t="s">
        <v>18</v>
      </c>
      <c r="F1024" s="77" t="s">
        <v>19</v>
      </c>
      <c r="G1024" s="97">
        <v>2006</v>
      </c>
      <c r="H1024" s="98" t="s">
        <v>20</v>
      </c>
    </row>
    <row r="1025" spans="1:8" x14ac:dyDescent="0.25">
      <c r="A1025" s="96">
        <v>20532</v>
      </c>
      <c r="B1025" s="113" t="s">
        <v>1068</v>
      </c>
      <c r="C1025" s="113" t="s">
        <v>27</v>
      </c>
      <c r="D1025" s="77" t="s">
        <v>32</v>
      </c>
      <c r="E1025" s="77" t="s">
        <v>29</v>
      </c>
      <c r="F1025" s="77" t="s">
        <v>30</v>
      </c>
      <c r="G1025" s="97">
        <v>2015</v>
      </c>
      <c r="H1025" s="98" t="s">
        <v>81</v>
      </c>
    </row>
    <row r="1026" spans="1:8" x14ac:dyDescent="0.25">
      <c r="A1026" s="96">
        <v>20534</v>
      </c>
      <c r="B1026" s="113" t="s">
        <v>1069</v>
      </c>
      <c r="C1026" s="113" t="s">
        <v>27</v>
      </c>
      <c r="D1026" s="77" t="s">
        <v>570</v>
      </c>
      <c r="E1026" s="77" t="s">
        <v>22</v>
      </c>
      <c r="F1026" s="77" t="s">
        <v>33</v>
      </c>
      <c r="G1026" s="97">
        <v>2006</v>
      </c>
      <c r="H1026" s="98" t="s">
        <v>52</v>
      </c>
    </row>
    <row r="1027" spans="1:8" x14ac:dyDescent="0.25">
      <c r="A1027" s="96">
        <v>20536</v>
      </c>
      <c r="B1027" s="113" t="s">
        <v>1070</v>
      </c>
      <c r="C1027" s="113" t="s">
        <v>35</v>
      </c>
      <c r="D1027" s="77" t="s">
        <v>36</v>
      </c>
      <c r="E1027" s="77" t="s">
        <v>18</v>
      </c>
      <c r="F1027" s="77" t="s">
        <v>19</v>
      </c>
      <c r="G1027" s="97">
        <v>2006</v>
      </c>
      <c r="H1027" s="98" t="s">
        <v>25</v>
      </c>
    </row>
    <row r="1028" spans="1:8" x14ac:dyDescent="0.25">
      <c r="A1028" s="96">
        <v>20538</v>
      </c>
      <c r="B1028" s="113" t="s">
        <v>1071</v>
      </c>
      <c r="C1028" s="113" t="s">
        <v>24</v>
      </c>
      <c r="D1028" s="77" t="s">
        <v>17</v>
      </c>
      <c r="E1028" s="77" t="s">
        <v>18</v>
      </c>
      <c r="F1028" s="77" t="s">
        <v>19</v>
      </c>
      <c r="G1028" s="97">
        <v>2006</v>
      </c>
      <c r="H1028" s="98" t="s">
        <v>25</v>
      </c>
    </row>
    <row r="1029" spans="1:8" x14ac:dyDescent="0.25">
      <c r="A1029" s="96">
        <v>20540</v>
      </c>
      <c r="B1029" s="113" t="s">
        <v>1072</v>
      </c>
      <c r="C1029" s="113" t="s">
        <v>27</v>
      </c>
      <c r="D1029" s="77" t="s">
        <v>932</v>
      </c>
      <c r="E1029" s="77" t="s">
        <v>29</v>
      </c>
      <c r="F1029" s="77" t="s">
        <v>33</v>
      </c>
      <c r="G1029" s="97">
        <v>2011</v>
      </c>
      <c r="H1029" s="98" t="s">
        <v>81</v>
      </c>
    </row>
    <row r="1030" spans="1:8" x14ac:dyDescent="0.25">
      <c r="A1030" s="96">
        <v>20542</v>
      </c>
      <c r="B1030" s="113" t="s">
        <v>1073</v>
      </c>
      <c r="C1030" s="113" t="s">
        <v>27</v>
      </c>
      <c r="D1030" s="77" t="s">
        <v>32</v>
      </c>
      <c r="E1030" s="77" t="s">
        <v>17</v>
      </c>
      <c r="F1030" s="77" t="s">
        <v>30</v>
      </c>
      <c r="G1030" s="97">
        <v>2006</v>
      </c>
      <c r="H1030" s="98" t="s">
        <v>81</v>
      </c>
    </row>
    <row r="1031" spans="1:8" x14ac:dyDescent="0.25">
      <c r="A1031" s="96">
        <v>20543</v>
      </c>
      <c r="B1031" s="113" t="s">
        <v>1074</v>
      </c>
      <c r="C1031" s="113" t="s">
        <v>27</v>
      </c>
      <c r="D1031" s="77" t="s">
        <v>68</v>
      </c>
      <c r="E1031" s="77" t="s">
        <v>29</v>
      </c>
      <c r="F1031" s="77" t="s">
        <v>30</v>
      </c>
      <c r="G1031" s="97">
        <v>2009</v>
      </c>
      <c r="H1031" s="98" t="s">
        <v>81</v>
      </c>
    </row>
    <row r="1032" spans="1:8" x14ac:dyDescent="0.25">
      <c r="A1032" s="96">
        <v>20544</v>
      </c>
      <c r="B1032" s="113" t="s">
        <v>1075</v>
      </c>
      <c r="C1032" s="113" t="s">
        <v>27</v>
      </c>
      <c r="D1032" s="77" t="s">
        <v>32</v>
      </c>
      <c r="E1032" s="77" t="s">
        <v>29</v>
      </c>
      <c r="F1032" s="77" t="s">
        <v>30</v>
      </c>
      <c r="G1032" s="97">
        <v>2006</v>
      </c>
      <c r="H1032" s="98" t="s">
        <v>81</v>
      </c>
    </row>
    <row r="1033" spans="1:8" x14ac:dyDescent="0.25">
      <c r="A1033" s="96">
        <v>20547</v>
      </c>
      <c r="B1033" s="113" t="s">
        <v>1076</v>
      </c>
      <c r="C1033" s="113" t="s">
        <v>27</v>
      </c>
      <c r="D1033" s="77" t="s">
        <v>32</v>
      </c>
      <c r="E1033" s="77" t="s">
        <v>29</v>
      </c>
      <c r="F1033" s="77" t="s">
        <v>30</v>
      </c>
      <c r="G1033" s="97">
        <v>2006</v>
      </c>
      <c r="H1033" s="98" t="s">
        <v>81</v>
      </c>
    </row>
    <row r="1034" spans="1:8" x14ac:dyDescent="0.25">
      <c r="A1034" s="96">
        <v>20549</v>
      </c>
      <c r="B1034" s="113" t="s">
        <v>1077</v>
      </c>
      <c r="C1034" s="113" t="s">
        <v>35</v>
      </c>
      <c r="D1034" s="77" t="s">
        <v>36</v>
      </c>
      <c r="E1034" s="77" t="s">
        <v>29</v>
      </c>
      <c r="F1034" s="77" t="s">
        <v>56</v>
      </c>
      <c r="G1034" s="97">
        <v>2007</v>
      </c>
      <c r="H1034" s="98" t="s">
        <v>20</v>
      </c>
    </row>
    <row r="1035" spans="1:8" x14ac:dyDescent="0.25">
      <c r="A1035" s="96">
        <v>20551</v>
      </c>
      <c r="B1035" s="113" t="s">
        <v>1078</v>
      </c>
      <c r="C1035" s="113" t="s">
        <v>27</v>
      </c>
      <c r="D1035" s="77" t="s">
        <v>32</v>
      </c>
      <c r="E1035" s="77" t="s">
        <v>29</v>
      </c>
      <c r="F1035" s="77" t="s">
        <v>30</v>
      </c>
      <c r="G1035" s="97">
        <v>2006</v>
      </c>
      <c r="H1035" s="98" t="s">
        <v>81</v>
      </c>
    </row>
    <row r="1036" spans="1:8" x14ac:dyDescent="0.25">
      <c r="A1036" s="96">
        <v>20553</v>
      </c>
      <c r="B1036" s="113" t="s">
        <v>1079</v>
      </c>
      <c r="C1036" s="113" t="s">
        <v>35</v>
      </c>
      <c r="D1036" s="77" t="s">
        <v>36</v>
      </c>
      <c r="E1036" s="77" t="s">
        <v>18</v>
      </c>
      <c r="F1036" s="77" t="s">
        <v>19</v>
      </c>
      <c r="G1036" s="97">
        <v>2010</v>
      </c>
      <c r="H1036" s="98" t="s">
        <v>81</v>
      </c>
    </row>
    <row r="1037" spans="1:8" x14ac:dyDescent="0.25">
      <c r="A1037" s="96">
        <v>20554</v>
      </c>
      <c r="B1037" s="113" t="s">
        <v>1080</v>
      </c>
      <c r="C1037" s="113" t="s">
        <v>27</v>
      </c>
      <c r="D1037" s="77" t="s">
        <v>127</v>
      </c>
      <c r="E1037" s="77" t="s">
        <v>22</v>
      </c>
      <c r="F1037" s="77" t="s">
        <v>30</v>
      </c>
      <c r="G1037" s="97">
        <v>2012</v>
      </c>
      <c r="H1037" s="98" t="s">
        <v>81</v>
      </c>
    </row>
    <row r="1038" spans="1:8" x14ac:dyDescent="0.25">
      <c r="A1038" s="96">
        <v>20556</v>
      </c>
      <c r="B1038" s="113" t="s">
        <v>1081</v>
      </c>
      <c r="C1038" s="113" t="s">
        <v>27</v>
      </c>
      <c r="D1038" s="77" t="s">
        <v>32</v>
      </c>
      <c r="E1038" s="77" t="s">
        <v>29</v>
      </c>
      <c r="F1038" s="77" t="s">
        <v>30</v>
      </c>
      <c r="G1038" s="97">
        <v>2006</v>
      </c>
      <c r="H1038" s="98" t="s">
        <v>81</v>
      </c>
    </row>
    <row r="1039" spans="1:8" x14ac:dyDescent="0.25">
      <c r="A1039" s="96">
        <v>20557</v>
      </c>
      <c r="B1039" s="113" t="s">
        <v>1082</v>
      </c>
      <c r="C1039" s="113" t="s">
        <v>35</v>
      </c>
      <c r="D1039" s="77" t="s">
        <v>36</v>
      </c>
      <c r="E1039" s="77" t="s">
        <v>22</v>
      </c>
      <c r="F1039" s="77" t="s">
        <v>19</v>
      </c>
      <c r="G1039" s="97">
        <v>2006</v>
      </c>
      <c r="H1039" s="98" t="s">
        <v>25</v>
      </c>
    </row>
    <row r="1040" spans="1:8" x14ac:dyDescent="0.25">
      <c r="A1040" s="96">
        <v>20562</v>
      </c>
      <c r="B1040" s="113" t="s">
        <v>1083</v>
      </c>
      <c r="C1040" s="113" t="s">
        <v>24</v>
      </c>
      <c r="D1040" s="77" t="s">
        <v>17</v>
      </c>
      <c r="E1040" s="77" t="s">
        <v>18</v>
      </c>
      <c r="F1040" s="77" t="s">
        <v>19</v>
      </c>
      <c r="G1040" s="97">
        <v>2006</v>
      </c>
      <c r="H1040" s="98" t="s">
        <v>95</v>
      </c>
    </row>
    <row r="1041" spans="1:8" x14ac:dyDescent="0.25">
      <c r="A1041" s="96">
        <v>20563</v>
      </c>
      <c r="B1041" s="113" t="s">
        <v>1084</v>
      </c>
      <c r="C1041" s="113" t="s">
        <v>27</v>
      </c>
      <c r="D1041" s="77" t="s">
        <v>28</v>
      </c>
      <c r="E1041" s="77" t="s">
        <v>29</v>
      </c>
      <c r="F1041" s="77" t="s">
        <v>30</v>
      </c>
      <c r="G1041" s="97">
        <v>2006</v>
      </c>
      <c r="H1041" s="98" t="s">
        <v>81</v>
      </c>
    </row>
    <row r="1042" spans="1:8" x14ac:dyDescent="0.25">
      <c r="A1042" s="96">
        <v>20565</v>
      </c>
      <c r="B1042" s="113" t="s">
        <v>1085</v>
      </c>
      <c r="C1042" s="113" t="s">
        <v>16</v>
      </c>
      <c r="D1042" s="77" t="s">
        <v>17</v>
      </c>
      <c r="E1042" s="77" t="s">
        <v>17</v>
      </c>
      <c r="F1042" s="77" t="s">
        <v>19</v>
      </c>
      <c r="G1042" s="97">
        <v>2009</v>
      </c>
      <c r="H1042" s="98" t="s">
        <v>52</v>
      </c>
    </row>
    <row r="1043" spans="1:8" x14ac:dyDescent="0.25">
      <c r="A1043" s="96">
        <v>20566</v>
      </c>
      <c r="B1043" s="113" t="s">
        <v>1086</v>
      </c>
      <c r="C1043" s="113" t="s">
        <v>27</v>
      </c>
      <c r="D1043" s="77" t="s">
        <v>570</v>
      </c>
      <c r="E1043" s="77" t="s">
        <v>29</v>
      </c>
      <c r="F1043" s="77" t="s">
        <v>30</v>
      </c>
      <c r="G1043" s="97">
        <v>2006</v>
      </c>
      <c r="H1043" s="98" t="s">
        <v>81</v>
      </c>
    </row>
    <row r="1044" spans="1:8" x14ac:dyDescent="0.25">
      <c r="A1044" s="96">
        <v>20567</v>
      </c>
      <c r="B1044" s="113" t="s">
        <v>1087</v>
      </c>
      <c r="C1044" s="113" t="s">
        <v>27</v>
      </c>
      <c r="D1044" s="77" t="s">
        <v>194</v>
      </c>
      <c r="E1044" s="77" t="s">
        <v>29</v>
      </c>
      <c r="F1044" s="77" t="s">
        <v>33</v>
      </c>
      <c r="G1044" s="97">
        <v>2010</v>
      </c>
      <c r="H1044" s="98" t="s">
        <v>20</v>
      </c>
    </row>
    <row r="1045" spans="1:8" x14ac:dyDescent="0.25">
      <c r="A1045" s="96">
        <v>20571</v>
      </c>
      <c r="B1045" s="113" t="s">
        <v>1088</v>
      </c>
      <c r="C1045" s="113" t="s">
        <v>24</v>
      </c>
      <c r="D1045" s="77" t="s">
        <v>17</v>
      </c>
      <c r="E1045" s="77" t="s">
        <v>18</v>
      </c>
      <c r="F1045" s="77" t="s">
        <v>19</v>
      </c>
      <c r="G1045" s="97">
        <v>2008</v>
      </c>
      <c r="H1045" s="98" t="s">
        <v>25</v>
      </c>
    </row>
    <row r="1046" spans="1:8" x14ac:dyDescent="0.25">
      <c r="A1046" s="96">
        <v>20574</v>
      </c>
      <c r="B1046" s="113" t="s">
        <v>1089</v>
      </c>
      <c r="C1046" s="113" t="s">
        <v>24</v>
      </c>
      <c r="D1046" s="77" t="s">
        <v>17</v>
      </c>
      <c r="E1046" s="77" t="s">
        <v>18</v>
      </c>
      <c r="F1046" s="77" t="s">
        <v>19</v>
      </c>
      <c r="G1046" s="97">
        <v>2006</v>
      </c>
      <c r="H1046" s="98" t="s">
        <v>25</v>
      </c>
    </row>
    <row r="1047" spans="1:8" x14ac:dyDescent="0.25">
      <c r="A1047" s="96">
        <v>20580</v>
      </c>
      <c r="B1047" s="113" t="s">
        <v>1090</v>
      </c>
      <c r="C1047" s="113" t="s">
        <v>24</v>
      </c>
      <c r="D1047" s="77" t="s">
        <v>17</v>
      </c>
      <c r="E1047" s="77" t="s">
        <v>18</v>
      </c>
      <c r="F1047" s="77" t="s">
        <v>19</v>
      </c>
      <c r="G1047" s="97">
        <v>2010</v>
      </c>
      <c r="H1047" s="98" t="s">
        <v>25</v>
      </c>
    </row>
    <row r="1048" spans="1:8" x14ac:dyDescent="0.25">
      <c r="A1048" s="96">
        <v>20581</v>
      </c>
      <c r="B1048" s="113" t="s">
        <v>1091</v>
      </c>
      <c r="C1048" s="113" t="s">
        <v>27</v>
      </c>
      <c r="D1048" s="77" t="s">
        <v>32</v>
      </c>
      <c r="E1048" s="77" t="s">
        <v>29</v>
      </c>
      <c r="F1048" s="77" t="s">
        <v>30</v>
      </c>
      <c r="G1048" s="97">
        <v>2010</v>
      </c>
      <c r="H1048" s="98" t="s">
        <v>81</v>
      </c>
    </row>
    <row r="1049" spans="1:8" x14ac:dyDescent="0.25">
      <c r="A1049" s="96">
        <v>20589</v>
      </c>
      <c r="B1049" s="113" t="s">
        <v>1092</v>
      </c>
      <c r="C1049" s="113" t="s">
        <v>27</v>
      </c>
      <c r="D1049" s="77" t="s">
        <v>32</v>
      </c>
      <c r="E1049" s="77" t="s">
        <v>29</v>
      </c>
      <c r="F1049" s="77" t="s">
        <v>30</v>
      </c>
      <c r="G1049" s="97">
        <v>2007</v>
      </c>
      <c r="H1049" s="98" t="s">
        <v>81</v>
      </c>
    </row>
    <row r="1050" spans="1:8" x14ac:dyDescent="0.25">
      <c r="A1050" s="96">
        <v>20590</v>
      </c>
      <c r="B1050" s="113" t="s">
        <v>1093</v>
      </c>
      <c r="C1050" s="113" t="s">
        <v>35</v>
      </c>
      <c r="D1050" s="77" t="s">
        <v>1094</v>
      </c>
      <c r="E1050" s="77" t="s">
        <v>29</v>
      </c>
      <c r="F1050" s="77" t="s">
        <v>19</v>
      </c>
      <c r="G1050" s="97">
        <v>2011</v>
      </c>
      <c r="H1050" s="98" t="s">
        <v>81</v>
      </c>
    </row>
    <row r="1051" spans="1:8" x14ac:dyDescent="0.25">
      <c r="A1051" s="96">
        <v>20596</v>
      </c>
      <c r="B1051" s="113" t="s">
        <v>1095</v>
      </c>
      <c r="C1051" s="113" t="s">
        <v>27</v>
      </c>
      <c r="D1051" s="77" t="s">
        <v>32</v>
      </c>
      <c r="E1051" s="77" t="s">
        <v>17</v>
      </c>
      <c r="F1051" s="77" t="s">
        <v>30</v>
      </c>
      <c r="G1051" s="97">
        <v>2006</v>
      </c>
      <c r="H1051" s="98" t="s">
        <v>81</v>
      </c>
    </row>
    <row r="1052" spans="1:8" x14ac:dyDescent="0.25">
      <c r="A1052" s="96">
        <v>20597</v>
      </c>
      <c r="B1052" s="113" t="s">
        <v>1096</v>
      </c>
      <c r="C1052" s="113" t="s">
        <v>35</v>
      </c>
      <c r="D1052" s="77" t="s">
        <v>36</v>
      </c>
      <c r="E1052" s="77" t="s">
        <v>22</v>
      </c>
      <c r="F1052" s="77" t="s">
        <v>17</v>
      </c>
      <c r="G1052" s="97">
        <v>2006</v>
      </c>
      <c r="H1052" s="98" t="s">
        <v>25</v>
      </c>
    </row>
    <row r="1053" spans="1:8" x14ac:dyDescent="0.25">
      <c r="A1053" s="96">
        <v>20599</v>
      </c>
      <c r="B1053" s="113" t="s">
        <v>1097</v>
      </c>
      <c r="C1053" s="113" t="s">
        <v>24</v>
      </c>
      <c r="D1053" s="77" t="s">
        <v>17</v>
      </c>
      <c r="E1053" s="77" t="s">
        <v>18</v>
      </c>
      <c r="F1053" s="77" t="s">
        <v>19</v>
      </c>
      <c r="G1053" s="97">
        <v>2006</v>
      </c>
      <c r="H1053" s="98" t="s">
        <v>25</v>
      </c>
    </row>
    <row r="1054" spans="1:8" x14ac:dyDescent="0.25">
      <c r="A1054" s="96">
        <v>20606</v>
      </c>
      <c r="B1054" s="113" t="s">
        <v>1098</v>
      </c>
      <c r="C1054" s="113" t="s">
        <v>27</v>
      </c>
      <c r="D1054" s="77" t="s">
        <v>32</v>
      </c>
      <c r="E1054" s="77" t="s">
        <v>29</v>
      </c>
      <c r="F1054" s="77" t="s">
        <v>63</v>
      </c>
      <c r="G1054" s="97">
        <v>2006</v>
      </c>
      <c r="H1054" s="98" t="s">
        <v>81</v>
      </c>
    </row>
    <row r="1055" spans="1:8" x14ac:dyDescent="0.25">
      <c r="A1055" s="96">
        <v>20610</v>
      </c>
      <c r="B1055" s="113" t="s">
        <v>1099</v>
      </c>
      <c r="C1055" s="113" t="s">
        <v>27</v>
      </c>
      <c r="D1055" s="77" t="s">
        <v>32</v>
      </c>
      <c r="E1055" s="77" t="s">
        <v>17</v>
      </c>
      <c r="F1055" s="77" t="s">
        <v>30</v>
      </c>
      <c r="G1055" s="97">
        <v>2010</v>
      </c>
      <c r="H1055" s="98" t="s">
        <v>81</v>
      </c>
    </row>
    <row r="1056" spans="1:8" x14ac:dyDescent="0.25">
      <c r="A1056" s="96">
        <v>20614</v>
      </c>
      <c r="B1056" s="113" t="s">
        <v>1100</v>
      </c>
      <c r="C1056" s="113" t="s">
        <v>27</v>
      </c>
      <c r="D1056" s="77" t="s">
        <v>32</v>
      </c>
      <c r="E1056" s="77" t="s">
        <v>29</v>
      </c>
      <c r="F1056" s="77" t="s">
        <v>30</v>
      </c>
      <c r="G1056" s="97">
        <v>2006</v>
      </c>
      <c r="H1056" s="98" t="s">
        <v>81</v>
      </c>
    </row>
    <row r="1057" spans="1:8" x14ac:dyDescent="0.25">
      <c r="A1057" s="96">
        <v>20617</v>
      </c>
      <c r="B1057" s="113" t="s">
        <v>1101</v>
      </c>
      <c r="C1057" s="113" t="s">
        <v>27</v>
      </c>
      <c r="D1057" s="77" t="s">
        <v>68</v>
      </c>
      <c r="E1057" s="77" t="s">
        <v>29</v>
      </c>
      <c r="F1057" s="77" t="s">
        <v>30</v>
      </c>
      <c r="G1057" s="97">
        <v>2012</v>
      </c>
      <c r="H1057" s="98" t="s">
        <v>81</v>
      </c>
    </row>
    <row r="1058" spans="1:8" x14ac:dyDescent="0.25">
      <c r="A1058" s="96">
        <v>20618</v>
      </c>
      <c r="B1058" s="113" t="s">
        <v>1102</v>
      </c>
      <c r="C1058" s="113" t="s">
        <v>24</v>
      </c>
      <c r="D1058" s="77" t="s">
        <v>17</v>
      </c>
      <c r="E1058" s="77" t="s">
        <v>17</v>
      </c>
      <c r="F1058" s="77" t="s">
        <v>17</v>
      </c>
      <c r="G1058" s="97">
        <v>2006</v>
      </c>
      <c r="H1058" s="98" t="s">
        <v>52</v>
      </c>
    </row>
    <row r="1059" spans="1:8" x14ac:dyDescent="0.25">
      <c r="A1059" s="96">
        <v>20620</v>
      </c>
      <c r="B1059" s="113" t="s">
        <v>1103</v>
      </c>
      <c r="C1059" s="113" t="s">
        <v>27</v>
      </c>
      <c r="D1059" s="77" t="s">
        <v>127</v>
      </c>
      <c r="E1059" s="77" t="s">
        <v>29</v>
      </c>
      <c r="F1059" s="77" t="s">
        <v>65</v>
      </c>
      <c r="G1059" s="97">
        <v>2010</v>
      </c>
      <c r="H1059" s="98" t="s">
        <v>81</v>
      </c>
    </row>
    <row r="1060" spans="1:8" x14ac:dyDescent="0.25">
      <c r="A1060" s="96">
        <v>20621</v>
      </c>
      <c r="B1060" s="113" t="s">
        <v>1104</v>
      </c>
      <c r="C1060" s="113" t="s">
        <v>24</v>
      </c>
      <c r="D1060" s="77" t="s">
        <v>17</v>
      </c>
      <c r="E1060" s="77" t="s">
        <v>18</v>
      </c>
      <c r="F1060" s="77" t="s">
        <v>19</v>
      </c>
      <c r="G1060" s="97">
        <v>2006</v>
      </c>
      <c r="H1060" s="98" t="s">
        <v>25</v>
      </c>
    </row>
    <row r="1061" spans="1:8" x14ac:dyDescent="0.25">
      <c r="A1061" s="96">
        <v>20627</v>
      </c>
      <c r="B1061" s="113" t="s">
        <v>1105</v>
      </c>
      <c r="C1061" s="113" t="s">
        <v>27</v>
      </c>
      <c r="D1061" s="77" t="s">
        <v>32</v>
      </c>
      <c r="E1061" s="77" t="s">
        <v>17</v>
      </c>
      <c r="F1061" s="77" t="s">
        <v>30</v>
      </c>
      <c r="G1061" s="97">
        <v>2006</v>
      </c>
      <c r="H1061" s="98" t="s">
        <v>81</v>
      </c>
    </row>
    <row r="1062" spans="1:8" x14ac:dyDescent="0.25">
      <c r="A1062" s="96">
        <v>20630</v>
      </c>
      <c r="B1062" s="113" t="s">
        <v>1106</v>
      </c>
      <c r="C1062" s="113" t="s">
        <v>27</v>
      </c>
      <c r="D1062" s="77" t="s">
        <v>32</v>
      </c>
      <c r="E1062" s="77" t="s">
        <v>29</v>
      </c>
      <c r="F1062" s="77" t="s">
        <v>30</v>
      </c>
      <c r="G1062" s="97">
        <v>2010</v>
      </c>
      <c r="H1062" s="98" t="s">
        <v>81</v>
      </c>
    </row>
    <row r="1063" spans="1:8" x14ac:dyDescent="0.25">
      <c r="A1063" s="96">
        <v>20634</v>
      </c>
      <c r="B1063" s="113" t="s">
        <v>1107</v>
      </c>
      <c r="C1063" s="113" t="s">
        <v>27</v>
      </c>
      <c r="D1063" s="77" t="s">
        <v>570</v>
      </c>
      <c r="E1063" s="77" t="s">
        <v>29</v>
      </c>
      <c r="F1063" s="77" t="s">
        <v>30</v>
      </c>
      <c r="G1063" s="97">
        <v>2006</v>
      </c>
      <c r="H1063" s="98" t="s">
        <v>81</v>
      </c>
    </row>
    <row r="1064" spans="1:8" x14ac:dyDescent="0.25">
      <c r="A1064" s="96">
        <v>20635</v>
      </c>
      <c r="B1064" s="113" t="s">
        <v>1108</v>
      </c>
      <c r="C1064" s="113" t="s">
        <v>27</v>
      </c>
      <c r="D1064" s="77" t="s">
        <v>32</v>
      </c>
      <c r="E1064" s="77" t="s">
        <v>29</v>
      </c>
      <c r="F1064" s="77" t="s">
        <v>30</v>
      </c>
      <c r="G1064" s="97">
        <v>2006</v>
      </c>
      <c r="H1064" s="98" t="s">
        <v>95</v>
      </c>
    </row>
    <row r="1065" spans="1:8" x14ac:dyDescent="0.25">
      <c r="A1065" s="96">
        <v>20638</v>
      </c>
      <c r="B1065" s="113" t="s">
        <v>1109</v>
      </c>
      <c r="C1065" s="113" t="s">
        <v>24</v>
      </c>
      <c r="D1065" s="77" t="s">
        <v>17</v>
      </c>
      <c r="E1065" s="77" t="s">
        <v>18</v>
      </c>
      <c r="F1065" s="77" t="s">
        <v>19</v>
      </c>
      <c r="G1065" s="97">
        <v>2006</v>
      </c>
      <c r="H1065" s="98" t="s">
        <v>25</v>
      </c>
    </row>
    <row r="1066" spans="1:8" x14ac:dyDescent="0.25">
      <c r="A1066" s="96">
        <v>20641</v>
      </c>
      <c r="B1066" s="113" t="s">
        <v>1110</v>
      </c>
      <c r="C1066" s="113" t="s">
        <v>35</v>
      </c>
      <c r="D1066" s="77" t="s">
        <v>36</v>
      </c>
      <c r="E1066" s="77" t="s">
        <v>29</v>
      </c>
      <c r="F1066" s="77" t="s">
        <v>19</v>
      </c>
      <c r="G1066" s="97">
        <v>2007</v>
      </c>
      <c r="H1066" s="98" t="s">
        <v>20</v>
      </c>
    </row>
    <row r="1067" spans="1:8" x14ac:dyDescent="0.25">
      <c r="A1067" s="96">
        <v>20642</v>
      </c>
      <c r="B1067" s="113" t="s">
        <v>1111</v>
      </c>
      <c r="C1067" s="113" t="s">
        <v>27</v>
      </c>
      <c r="D1067" s="77" t="s">
        <v>32</v>
      </c>
      <c r="E1067" s="77" t="s">
        <v>17</v>
      </c>
      <c r="F1067" s="77" t="s">
        <v>30</v>
      </c>
      <c r="G1067" s="97">
        <v>2006</v>
      </c>
      <c r="H1067" s="98" t="s">
        <v>81</v>
      </c>
    </row>
    <row r="1068" spans="1:8" x14ac:dyDescent="0.25">
      <c r="A1068" s="96">
        <v>20643</v>
      </c>
      <c r="B1068" s="113" t="s">
        <v>1112</v>
      </c>
      <c r="C1068" s="113" t="s">
        <v>27</v>
      </c>
      <c r="D1068" s="77" t="s">
        <v>32</v>
      </c>
      <c r="E1068" s="77" t="s">
        <v>29</v>
      </c>
      <c r="F1068" s="77" t="s">
        <v>30</v>
      </c>
      <c r="G1068" s="97">
        <v>2006</v>
      </c>
      <c r="H1068" s="98" t="s">
        <v>81</v>
      </c>
    </row>
    <row r="1069" spans="1:8" x14ac:dyDescent="0.25">
      <c r="A1069" s="96">
        <v>20644</v>
      </c>
      <c r="B1069" s="113" t="s">
        <v>1113</v>
      </c>
      <c r="C1069" s="113" t="s">
        <v>27</v>
      </c>
      <c r="D1069" s="77" t="s">
        <v>570</v>
      </c>
      <c r="E1069" s="77" t="s">
        <v>29</v>
      </c>
      <c r="F1069" s="77" t="s">
        <v>33</v>
      </c>
      <c r="G1069" s="97">
        <v>2011</v>
      </c>
      <c r="H1069" s="98" t="s">
        <v>20</v>
      </c>
    </row>
    <row r="1070" spans="1:8" x14ac:dyDescent="0.25">
      <c r="A1070" s="96">
        <v>20646</v>
      </c>
      <c r="B1070" s="113" t="s">
        <v>1114</v>
      </c>
      <c r="C1070" s="113" t="s">
        <v>27</v>
      </c>
      <c r="D1070" s="77" t="s">
        <v>32</v>
      </c>
      <c r="E1070" s="77" t="s">
        <v>29</v>
      </c>
      <c r="F1070" s="77" t="s">
        <v>30</v>
      </c>
      <c r="G1070" s="97">
        <v>2009</v>
      </c>
      <c r="H1070" s="98" t="s">
        <v>81</v>
      </c>
    </row>
    <row r="1071" spans="1:8" x14ac:dyDescent="0.25">
      <c r="A1071" s="96">
        <v>20647</v>
      </c>
      <c r="B1071" s="113" t="s">
        <v>1115</v>
      </c>
      <c r="C1071" s="113" t="s">
        <v>27</v>
      </c>
      <c r="D1071" s="77" t="s">
        <v>32</v>
      </c>
      <c r="E1071" s="77" t="s">
        <v>29</v>
      </c>
      <c r="F1071" s="77" t="s">
        <v>30</v>
      </c>
      <c r="G1071" s="97">
        <v>2009</v>
      </c>
      <c r="H1071" s="98" t="s">
        <v>81</v>
      </c>
    </row>
    <row r="1072" spans="1:8" x14ac:dyDescent="0.25">
      <c r="A1072" s="96">
        <v>20649</v>
      </c>
      <c r="B1072" s="113" t="s">
        <v>1116</v>
      </c>
      <c r="C1072" s="113" t="s">
        <v>27</v>
      </c>
      <c r="D1072" s="77" t="s">
        <v>32</v>
      </c>
      <c r="E1072" s="77" t="s">
        <v>17</v>
      </c>
      <c r="F1072" s="77" t="s">
        <v>30</v>
      </c>
      <c r="G1072" s="97">
        <v>2006</v>
      </c>
      <c r="H1072" s="98" t="s">
        <v>81</v>
      </c>
    </row>
    <row r="1073" spans="1:8" x14ac:dyDescent="0.25">
      <c r="A1073" s="96">
        <v>20653</v>
      </c>
      <c r="B1073" s="113" t="s">
        <v>1117</v>
      </c>
      <c r="C1073" s="113" t="s">
        <v>27</v>
      </c>
      <c r="D1073" s="77" t="s">
        <v>32</v>
      </c>
      <c r="E1073" s="77" t="s">
        <v>29</v>
      </c>
      <c r="F1073" s="77" t="s">
        <v>30</v>
      </c>
      <c r="G1073" s="97">
        <v>2007</v>
      </c>
      <c r="H1073" s="98" t="s">
        <v>81</v>
      </c>
    </row>
    <row r="1074" spans="1:8" x14ac:dyDescent="0.25">
      <c r="A1074" s="96">
        <v>20659</v>
      </c>
      <c r="B1074" s="113" t="s">
        <v>1118</v>
      </c>
      <c r="C1074" s="113" t="s">
        <v>27</v>
      </c>
      <c r="D1074" s="77" t="s">
        <v>32</v>
      </c>
      <c r="E1074" s="77" t="s">
        <v>29</v>
      </c>
      <c r="F1074" s="77" t="s">
        <v>33</v>
      </c>
      <c r="G1074" s="97">
        <v>2020</v>
      </c>
      <c r="H1074" s="98" t="s">
        <v>81</v>
      </c>
    </row>
    <row r="1075" spans="1:8" x14ac:dyDescent="0.25">
      <c r="A1075" s="96">
        <v>20663</v>
      </c>
      <c r="B1075" s="113" t="s">
        <v>1119</v>
      </c>
      <c r="C1075" s="113" t="s">
        <v>24</v>
      </c>
      <c r="D1075" s="77" t="s">
        <v>17</v>
      </c>
      <c r="E1075" s="77" t="s">
        <v>18</v>
      </c>
      <c r="F1075" s="77" t="s">
        <v>19</v>
      </c>
      <c r="G1075" s="97">
        <v>2007</v>
      </c>
      <c r="H1075" s="98" t="s">
        <v>25</v>
      </c>
    </row>
    <row r="1076" spans="1:8" x14ac:dyDescent="0.25">
      <c r="A1076" s="96">
        <v>20666</v>
      </c>
      <c r="B1076" s="113" t="s">
        <v>1120</v>
      </c>
      <c r="C1076" s="113" t="s">
        <v>27</v>
      </c>
      <c r="D1076" s="77" t="s">
        <v>32</v>
      </c>
      <c r="E1076" s="77" t="s">
        <v>29</v>
      </c>
      <c r="F1076" s="77" t="s">
        <v>30</v>
      </c>
      <c r="G1076" s="97">
        <v>2017</v>
      </c>
      <c r="H1076" s="98" t="s">
        <v>81</v>
      </c>
    </row>
    <row r="1077" spans="1:8" x14ac:dyDescent="0.25">
      <c r="A1077" s="96">
        <v>20669</v>
      </c>
      <c r="B1077" s="113" t="s">
        <v>1121</v>
      </c>
      <c r="C1077" s="113" t="s">
        <v>35</v>
      </c>
      <c r="D1077" s="77" t="s">
        <v>36</v>
      </c>
      <c r="E1077" s="77" t="s">
        <v>22</v>
      </c>
      <c r="F1077" s="77" t="s">
        <v>19</v>
      </c>
      <c r="G1077" s="97">
        <v>2006</v>
      </c>
      <c r="H1077" s="98" t="s">
        <v>25</v>
      </c>
    </row>
    <row r="1078" spans="1:8" x14ac:dyDescent="0.25">
      <c r="A1078" s="96">
        <v>20670</v>
      </c>
      <c r="B1078" s="113" t="s">
        <v>1122</v>
      </c>
      <c r="C1078" s="113" t="s">
        <v>27</v>
      </c>
      <c r="D1078" s="77" t="s">
        <v>32</v>
      </c>
      <c r="E1078" s="77" t="s">
        <v>29</v>
      </c>
      <c r="F1078" s="77" t="s">
        <v>30</v>
      </c>
      <c r="G1078" s="97">
        <v>2006</v>
      </c>
      <c r="H1078" s="98" t="s">
        <v>81</v>
      </c>
    </row>
    <row r="1079" spans="1:8" x14ac:dyDescent="0.25">
      <c r="A1079" s="96">
        <v>20672</v>
      </c>
      <c r="B1079" s="113" t="s">
        <v>1123</v>
      </c>
      <c r="C1079" s="113" t="s">
        <v>27</v>
      </c>
      <c r="D1079" s="77" t="s">
        <v>32</v>
      </c>
      <c r="E1079" s="77" t="s">
        <v>29</v>
      </c>
      <c r="F1079" s="77" t="s">
        <v>30</v>
      </c>
      <c r="G1079" s="97">
        <v>2009</v>
      </c>
      <c r="H1079" s="98" t="s">
        <v>81</v>
      </c>
    </row>
    <row r="1080" spans="1:8" x14ac:dyDescent="0.25">
      <c r="A1080" s="96">
        <v>20676</v>
      </c>
      <c r="B1080" s="113" t="s">
        <v>1124</v>
      </c>
      <c r="C1080" s="113" t="s">
        <v>24</v>
      </c>
      <c r="D1080" s="77" t="s">
        <v>17</v>
      </c>
      <c r="E1080" s="77" t="s">
        <v>18</v>
      </c>
      <c r="F1080" s="77" t="s">
        <v>19</v>
      </c>
      <c r="G1080" s="97">
        <v>2006</v>
      </c>
      <c r="H1080" s="98" t="s">
        <v>25</v>
      </c>
    </row>
    <row r="1081" spans="1:8" x14ac:dyDescent="0.25">
      <c r="A1081" s="96">
        <v>20679</v>
      </c>
      <c r="B1081" s="113" t="s">
        <v>1125</v>
      </c>
      <c r="C1081" s="113" t="s">
        <v>35</v>
      </c>
      <c r="D1081" s="77" t="s">
        <v>36</v>
      </c>
      <c r="E1081" s="77" t="s">
        <v>18</v>
      </c>
      <c r="F1081" s="77" t="s">
        <v>19</v>
      </c>
      <c r="G1081" s="97">
        <v>2006</v>
      </c>
      <c r="H1081" s="98" t="s">
        <v>25</v>
      </c>
    </row>
    <row r="1082" spans="1:8" x14ac:dyDescent="0.25">
      <c r="A1082" s="96">
        <v>20685</v>
      </c>
      <c r="B1082" s="113" t="s">
        <v>1126</v>
      </c>
      <c r="C1082" s="113" t="s">
        <v>24</v>
      </c>
      <c r="D1082" s="77" t="s">
        <v>17</v>
      </c>
      <c r="E1082" s="77" t="s">
        <v>18</v>
      </c>
      <c r="F1082" s="77" t="s">
        <v>19</v>
      </c>
      <c r="G1082" s="97">
        <v>2007</v>
      </c>
      <c r="H1082" s="98" t="s">
        <v>25</v>
      </c>
    </row>
    <row r="1083" spans="1:8" x14ac:dyDescent="0.25">
      <c r="A1083" s="96">
        <v>20686</v>
      </c>
      <c r="B1083" s="113" t="s">
        <v>1127</v>
      </c>
      <c r="C1083" s="113" t="s">
        <v>308</v>
      </c>
      <c r="D1083" s="77" t="s">
        <v>309</v>
      </c>
      <c r="E1083" s="77" t="s">
        <v>17</v>
      </c>
      <c r="F1083" s="77" t="s">
        <v>17</v>
      </c>
      <c r="G1083" s="97">
        <v>2011</v>
      </c>
      <c r="H1083" s="98" t="s">
        <v>20</v>
      </c>
    </row>
    <row r="1084" spans="1:8" x14ac:dyDescent="0.25">
      <c r="A1084" s="96">
        <v>20687</v>
      </c>
      <c r="B1084" s="113" t="s">
        <v>1128</v>
      </c>
      <c r="C1084" s="113" t="s">
        <v>35</v>
      </c>
      <c r="D1084" s="77" t="s">
        <v>36</v>
      </c>
      <c r="E1084" s="77" t="s">
        <v>18</v>
      </c>
      <c r="F1084" s="77" t="s">
        <v>19</v>
      </c>
      <c r="G1084" s="97">
        <v>2006</v>
      </c>
      <c r="H1084" s="98" t="s">
        <v>25</v>
      </c>
    </row>
    <row r="1085" spans="1:8" x14ac:dyDescent="0.25">
      <c r="A1085" s="96">
        <v>20689</v>
      </c>
      <c r="B1085" s="113" t="s">
        <v>1129</v>
      </c>
      <c r="C1085" s="113" t="s">
        <v>27</v>
      </c>
      <c r="D1085" s="77" t="s">
        <v>68</v>
      </c>
      <c r="E1085" s="77" t="s">
        <v>29</v>
      </c>
      <c r="F1085" s="77" t="s">
        <v>30</v>
      </c>
      <c r="G1085" s="97">
        <v>2006</v>
      </c>
      <c r="H1085" s="98" t="s">
        <v>81</v>
      </c>
    </row>
    <row r="1086" spans="1:8" x14ac:dyDescent="0.25">
      <c r="A1086" s="96">
        <v>20692</v>
      </c>
      <c r="B1086" s="113" t="s">
        <v>1130</v>
      </c>
      <c r="C1086" s="113" t="s">
        <v>27</v>
      </c>
      <c r="D1086" s="77" t="s">
        <v>32</v>
      </c>
      <c r="E1086" s="77" t="s">
        <v>17</v>
      </c>
      <c r="F1086" s="77" t="s">
        <v>30</v>
      </c>
      <c r="G1086" s="97">
        <v>2006</v>
      </c>
      <c r="H1086" s="98" t="s">
        <v>81</v>
      </c>
    </row>
    <row r="1087" spans="1:8" x14ac:dyDescent="0.25">
      <c r="A1087" s="96">
        <v>20696</v>
      </c>
      <c r="B1087" s="113" t="s">
        <v>1131</v>
      </c>
      <c r="C1087" s="113" t="s">
        <v>35</v>
      </c>
      <c r="D1087" s="77" t="s">
        <v>36</v>
      </c>
      <c r="E1087" s="77" t="s">
        <v>22</v>
      </c>
      <c r="F1087" s="77" t="s">
        <v>19</v>
      </c>
      <c r="G1087" s="97">
        <v>2006</v>
      </c>
      <c r="H1087" s="98" t="s">
        <v>95</v>
      </c>
    </row>
    <row r="1088" spans="1:8" x14ac:dyDescent="0.25">
      <c r="A1088" s="96">
        <v>20697</v>
      </c>
      <c r="B1088" s="113" t="s">
        <v>1132</v>
      </c>
      <c r="C1088" s="113" t="s">
        <v>35</v>
      </c>
      <c r="D1088" s="77" t="s">
        <v>36</v>
      </c>
      <c r="E1088" s="77" t="s">
        <v>22</v>
      </c>
      <c r="F1088" s="77" t="s">
        <v>19</v>
      </c>
      <c r="G1088" s="97">
        <v>2006</v>
      </c>
      <c r="H1088" s="98" t="s">
        <v>25</v>
      </c>
    </row>
    <row r="1089" spans="1:8" x14ac:dyDescent="0.25">
      <c r="A1089" s="96">
        <v>20700</v>
      </c>
      <c r="B1089" s="113" t="s">
        <v>1133</v>
      </c>
      <c r="C1089" s="113" t="s">
        <v>27</v>
      </c>
      <c r="D1089" s="77" t="s">
        <v>32</v>
      </c>
      <c r="E1089" s="77" t="s">
        <v>17</v>
      </c>
      <c r="F1089" s="77" t="s">
        <v>30</v>
      </c>
      <c r="G1089" s="97">
        <v>2011</v>
      </c>
      <c r="H1089" s="98" t="s">
        <v>81</v>
      </c>
    </row>
    <row r="1090" spans="1:8" x14ac:dyDescent="0.25">
      <c r="A1090" s="96">
        <v>20702</v>
      </c>
      <c r="B1090" s="113" t="s">
        <v>1134</v>
      </c>
      <c r="C1090" s="113" t="s">
        <v>27</v>
      </c>
      <c r="D1090" s="77" t="s">
        <v>32</v>
      </c>
      <c r="E1090" s="77" t="s">
        <v>29</v>
      </c>
      <c r="F1090" s="77" t="s">
        <v>30</v>
      </c>
      <c r="G1090" s="97">
        <v>2012</v>
      </c>
      <c r="H1090" s="98" t="s">
        <v>81</v>
      </c>
    </row>
    <row r="1091" spans="1:8" x14ac:dyDescent="0.25">
      <c r="A1091" s="96">
        <v>20709</v>
      </c>
      <c r="B1091" s="113" t="s">
        <v>1135</v>
      </c>
      <c r="C1091" s="113" t="s">
        <v>35</v>
      </c>
      <c r="D1091" s="77" t="s">
        <v>36</v>
      </c>
      <c r="E1091" s="77" t="s">
        <v>18</v>
      </c>
      <c r="F1091" s="77" t="s">
        <v>19</v>
      </c>
      <c r="G1091" s="97">
        <v>2007</v>
      </c>
      <c r="H1091" s="98" t="s">
        <v>25</v>
      </c>
    </row>
    <row r="1092" spans="1:8" x14ac:dyDescent="0.25">
      <c r="A1092" s="96">
        <v>20714</v>
      </c>
      <c r="B1092" s="113" t="s">
        <v>1136</v>
      </c>
      <c r="C1092" s="113" t="s">
        <v>27</v>
      </c>
      <c r="D1092" s="77" t="s">
        <v>32</v>
      </c>
      <c r="E1092" s="77" t="s">
        <v>29</v>
      </c>
      <c r="F1092" s="77" t="s">
        <v>30</v>
      </c>
      <c r="G1092" s="97">
        <v>2006</v>
      </c>
      <c r="H1092" s="98" t="s">
        <v>81</v>
      </c>
    </row>
    <row r="1093" spans="1:8" x14ac:dyDescent="0.25">
      <c r="A1093" s="96">
        <v>20715</v>
      </c>
      <c r="B1093" s="113" t="s">
        <v>1137</v>
      </c>
      <c r="C1093" s="113" t="s">
        <v>27</v>
      </c>
      <c r="D1093" s="77" t="s">
        <v>32</v>
      </c>
      <c r="E1093" s="77" t="s">
        <v>17</v>
      </c>
      <c r="F1093" s="77" t="s">
        <v>30</v>
      </c>
      <c r="G1093" s="97">
        <v>2006</v>
      </c>
      <c r="H1093" s="98" t="s">
        <v>81</v>
      </c>
    </row>
    <row r="1094" spans="1:8" x14ac:dyDescent="0.25">
      <c r="A1094" s="96">
        <v>20716</v>
      </c>
      <c r="B1094" s="113" t="s">
        <v>1138</v>
      </c>
      <c r="C1094" s="113" t="s">
        <v>27</v>
      </c>
      <c r="D1094" s="77" t="s">
        <v>32</v>
      </c>
      <c r="E1094" s="77" t="s">
        <v>17</v>
      </c>
      <c r="F1094" s="77" t="s">
        <v>30</v>
      </c>
      <c r="G1094" s="97">
        <v>2006</v>
      </c>
      <c r="H1094" s="98" t="s">
        <v>81</v>
      </c>
    </row>
    <row r="1095" spans="1:8" x14ac:dyDescent="0.25">
      <c r="A1095" s="96">
        <v>20719</v>
      </c>
      <c r="B1095" s="113" t="s">
        <v>1139</v>
      </c>
      <c r="C1095" s="113" t="s">
        <v>27</v>
      </c>
      <c r="D1095" s="77" t="s">
        <v>32</v>
      </c>
      <c r="E1095" s="77" t="s">
        <v>17</v>
      </c>
      <c r="F1095" s="77" t="s">
        <v>30</v>
      </c>
      <c r="G1095" s="97">
        <v>2006</v>
      </c>
      <c r="H1095" s="98" t="s">
        <v>81</v>
      </c>
    </row>
    <row r="1096" spans="1:8" x14ac:dyDescent="0.25">
      <c r="A1096" s="96">
        <v>20720</v>
      </c>
      <c r="B1096" s="113" t="s">
        <v>1140</v>
      </c>
      <c r="C1096" s="113" t="s">
        <v>27</v>
      </c>
      <c r="D1096" s="77" t="s">
        <v>32</v>
      </c>
      <c r="E1096" s="77" t="s">
        <v>17</v>
      </c>
      <c r="F1096" s="77" t="s">
        <v>30</v>
      </c>
      <c r="G1096" s="97">
        <v>2006</v>
      </c>
      <c r="H1096" s="98" t="s">
        <v>81</v>
      </c>
    </row>
    <row r="1097" spans="1:8" x14ac:dyDescent="0.25">
      <c r="A1097" s="96">
        <v>20721</v>
      </c>
      <c r="B1097" s="113" t="s">
        <v>1141</v>
      </c>
      <c r="C1097" s="113" t="s">
        <v>27</v>
      </c>
      <c r="D1097" s="77" t="s">
        <v>32</v>
      </c>
      <c r="E1097" s="77" t="s">
        <v>17</v>
      </c>
      <c r="F1097" s="77" t="s">
        <v>30</v>
      </c>
      <c r="G1097" s="97">
        <v>2006</v>
      </c>
      <c r="H1097" s="98" t="s">
        <v>81</v>
      </c>
    </row>
    <row r="1098" spans="1:8" x14ac:dyDescent="0.25">
      <c r="A1098" s="96">
        <v>20722</v>
      </c>
      <c r="B1098" s="113" t="s">
        <v>1142</v>
      </c>
      <c r="C1098" s="113" t="s">
        <v>27</v>
      </c>
      <c r="D1098" s="77" t="s">
        <v>32</v>
      </c>
      <c r="E1098" s="77" t="s">
        <v>17</v>
      </c>
      <c r="F1098" s="77" t="s">
        <v>30</v>
      </c>
      <c r="G1098" s="97">
        <v>2006</v>
      </c>
      <c r="H1098" s="98" t="s">
        <v>81</v>
      </c>
    </row>
    <row r="1099" spans="1:8" x14ac:dyDescent="0.25">
      <c r="A1099" s="96">
        <v>20724</v>
      </c>
      <c r="B1099" s="113" t="s">
        <v>1143</v>
      </c>
      <c r="C1099" s="113" t="s">
        <v>27</v>
      </c>
      <c r="D1099" s="77" t="s">
        <v>32</v>
      </c>
      <c r="E1099" s="77" t="s">
        <v>17</v>
      </c>
      <c r="F1099" s="77" t="s">
        <v>30</v>
      </c>
      <c r="G1099" s="97">
        <v>2006</v>
      </c>
      <c r="H1099" s="98" t="s">
        <v>81</v>
      </c>
    </row>
    <row r="1100" spans="1:8" x14ac:dyDescent="0.25">
      <c r="A1100" s="96">
        <v>20725</v>
      </c>
      <c r="B1100" s="113" t="s">
        <v>1144</v>
      </c>
      <c r="C1100" s="113" t="s">
        <v>27</v>
      </c>
      <c r="D1100" s="77" t="s">
        <v>32</v>
      </c>
      <c r="E1100" s="77" t="s">
        <v>29</v>
      </c>
      <c r="F1100" s="77" t="s">
        <v>30</v>
      </c>
      <c r="G1100" s="97">
        <v>2006</v>
      </c>
      <c r="H1100" s="98" t="s">
        <v>81</v>
      </c>
    </row>
    <row r="1101" spans="1:8" x14ac:dyDescent="0.25">
      <c r="A1101" s="96">
        <v>20731</v>
      </c>
      <c r="B1101" s="113" t="s">
        <v>1145</v>
      </c>
      <c r="C1101" s="113" t="s">
        <v>27</v>
      </c>
      <c r="D1101" s="77" t="s">
        <v>32</v>
      </c>
      <c r="E1101" s="77" t="s">
        <v>17</v>
      </c>
      <c r="F1101" s="77" t="s">
        <v>30</v>
      </c>
      <c r="G1101" s="97">
        <v>2006</v>
      </c>
      <c r="H1101" s="98" t="s">
        <v>81</v>
      </c>
    </row>
    <row r="1102" spans="1:8" x14ac:dyDescent="0.25">
      <c r="A1102" s="96">
        <v>20734</v>
      </c>
      <c r="B1102" s="113" t="s">
        <v>1146</v>
      </c>
      <c r="C1102" s="113" t="s">
        <v>27</v>
      </c>
      <c r="D1102" s="77" t="s">
        <v>105</v>
      </c>
      <c r="E1102" s="77" t="s">
        <v>17</v>
      </c>
      <c r="F1102" s="77" t="s">
        <v>30</v>
      </c>
      <c r="G1102" s="97">
        <v>2010</v>
      </c>
      <c r="H1102" s="98" t="s">
        <v>81</v>
      </c>
    </row>
    <row r="1103" spans="1:8" x14ac:dyDescent="0.25">
      <c r="A1103" s="96">
        <v>20736</v>
      </c>
      <c r="B1103" s="113" t="s">
        <v>1147</v>
      </c>
      <c r="C1103" s="113" t="s">
        <v>27</v>
      </c>
      <c r="D1103" s="77" t="s">
        <v>32</v>
      </c>
      <c r="E1103" s="77" t="s">
        <v>29</v>
      </c>
      <c r="F1103" s="77" t="s">
        <v>30</v>
      </c>
      <c r="G1103" s="97">
        <v>2006</v>
      </c>
      <c r="H1103" s="98" t="s">
        <v>81</v>
      </c>
    </row>
    <row r="1104" spans="1:8" x14ac:dyDescent="0.25">
      <c r="A1104" s="96">
        <v>20739</v>
      </c>
      <c r="B1104" s="113" t="s">
        <v>1148</v>
      </c>
      <c r="C1104" s="113" t="s">
        <v>24</v>
      </c>
      <c r="D1104" s="77" t="s">
        <v>17</v>
      </c>
      <c r="E1104" s="77" t="s">
        <v>18</v>
      </c>
      <c r="F1104" s="77" t="s">
        <v>19</v>
      </c>
      <c r="G1104" s="97">
        <v>2008</v>
      </c>
      <c r="H1104" s="98" t="s">
        <v>95</v>
      </c>
    </row>
    <row r="1105" spans="1:8" x14ac:dyDescent="0.25">
      <c r="A1105" s="96">
        <v>20740</v>
      </c>
      <c r="B1105" s="113" t="s">
        <v>1149</v>
      </c>
      <c r="C1105" s="113" t="s">
        <v>27</v>
      </c>
      <c r="D1105" s="77" t="s">
        <v>32</v>
      </c>
      <c r="E1105" s="77" t="s">
        <v>17</v>
      </c>
      <c r="F1105" s="77" t="s">
        <v>30</v>
      </c>
      <c r="G1105" s="97">
        <v>2006</v>
      </c>
      <c r="H1105" s="98" t="s">
        <v>81</v>
      </c>
    </row>
    <row r="1106" spans="1:8" x14ac:dyDescent="0.25">
      <c r="A1106" s="96">
        <v>20747</v>
      </c>
      <c r="B1106" s="113" t="s">
        <v>1150</v>
      </c>
      <c r="C1106" s="113" t="s">
        <v>27</v>
      </c>
      <c r="D1106" s="77" t="s">
        <v>32</v>
      </c>
      <c r="E1106" s="77" t="s">
        <v>17</v>
      </c>
      <c r="F1106" s="77" t="s">
        <v>30</v>
      </c>
      <c r="G1106" s="97">
        <v>2006</v>
      </c>
      <c r="H1106" s="98" t="s">
        <v>81</v>
      </c>
    </row>
    <row r="1107" spans="1:8" x14ac:dyDescent="0.25">
      <c r="A1107" s="96">
        <v>20748</v>
      </c>
      <c r="B1107" s="113" t="s">
        <v>1151</v>
      </c>
      <c r="C1107" s="113" t="s">
        <v>27</v>
      </c>
      <c r="D1107" s="77" t="s">
        <v>32</v>
      </c>
      <c r="E1107" s="77" t="s">
        <v>29</v>
      </c>
      <c r="F1107" s="77" t="s">
        <v>30</v>
      </c>
      <c r="G1107" s="97">
        <v>2006</v>
      </c>
      <c r="H1107" s="98" t="s">
        <v>81</v>
      </c>
    </row>
    <row r="1108" spans="1:8" x14ac:dyDescent="0.25">
      <c r="A1108" s="96">
        <v>20758</v>
      </c>
      <c r="B1108" s="113" t="s">
        <v>1152</v>
      </c>
      <c r="C1108" s="113" t="s">
        <v>27</v>
      </c>
      <c r="D1108" s="77" t="s">
        <v>32</v>
      </c>
      <c r="E1108" s="77" t="s">
        <v>29</v>
      </c>
      <c r="F1108" s="77" t="s">
        <v>30</v>
      </c>
      <c r="G1108" s="97">
        <v>2011</v>
      </c>
      <c r="H1108" s="98" t="s">
        <v>81</v>
      </c>
    </row>
    <row r="1109" spans="1:8" x14ac:dyDescent="0.25">
      <c r="A1109" s="96">
        <v>20763</v>
      </c>
      <c r="B1109" s="113" t="s">
        <v>1153</v>
      </c>
      <c r="C1109" s="113" t="s">
        <v>27</v>
      </c>
      <c r="D1109" s="77" t="s">
        <v>32</v>
      </c>
      <c r="E1109" s="77" t="s">
        <v>17</v>
      </c>
      <c r="F1109" s="77" t="s">
        <v>30</v>
      </c>
      <c r="G1109" s="97">
        <v>2011</v>
      </c>
      <c r="H1109" s="98" t="s">
        <v>81</v>
      </c>
    </row>
    <row r="1110" spans="1:8" x14ac:dyDescent="0.25">
      <c r="A1110" s="96">
        <v>20766</v>
      </c>
      <c r="B1110" s="113" t="s">
        <v>1154</v>
      </c>
      <c r="C1110" s="113" t="s">
        <v>27</v>
      </c>
      <c r="D1110" s="77" t="s">
        <v>32</v>
      </c>
      <c r="E1110" s="77" t="s">
        <v>29</v>
      </c>
      <c r="F1110" s="77" t="s">
        <v>30</v>
      </c>
      <c r="G1110" s="97">
        <v>2011</v>
      </c>
      <c r="H1110" s="98" t="s">
        <v>81</v>
      </c>
    </row>
    <row r="1111" spans="1:8" x14ac:dyDescent="0.25">
      <c r="A1111" s="96">
        <v>20773</v>
      </c>
      <c r="B1111" s="113" t="s">
        <v>1155</v>
      </c>
      <c r="C1111" s="113" t="s">
        <v>24</v>
      </c>
      <c r="D1111" s="77" t="s">
        <v>17</v>
      </c>
      <c r="E1111" s="77" t="s">
        <v>18</v>
      </c>
      <c r="F1111" s="77" t="s">
        <v>19</v>
      </c>
      <c r="G1111" s="97">
        <v>2008</v>
      </c>
      <c r="H1111" s="98" t="s">
        <v>25</v>
      </c>
    </row>
    <row r="1112" spans="1:8" x14ac:dyDescent="0.25">
      <c r="A1112" s="96">
        <v>20774</v>
      </c>
      <c r="B1112" s="113" t="s">
        <v>1156</v>
      </c>
      <c r="C1112" s="113" t="s">
        <v>27</v>
      </c>
      <c r="D1112" s="77" t="s">
        <v>68</v>
      </c>
      <c r="E1112" s="77" t="s">
        <v>29</v>
      </c>
      <c r="F1112" s="77" t="s">
        <v>30</v>
      </c>
      <c r="G1112" s="97">
        <v>2006</v>
      </c>
      <c r="H1112" s="98" t="s">
        <v>81</v>
      </c>
    </row>
    <row r="1113" spans="1:8" x14ac:dyDescent="0.25">
      <c r="A1113" s="96">
        <v>20775</v>
      </c>
      <c r="B1113" s="113" t="s">
        <v>1157</v>
      </c>
      <c r="C1113" s="113" t="s">
        <v>27</v>
      </c>
      <c r="D1113" s="77" t="s">
        <v>32</v>
      </c>
      <c r="E1113" s="77" t="s">
        <v>17</v>
      </c>
      <c r="F1113" s="77" t="s">
        <v>30</v>
      </c>
      <c r="G1113" s="97">
        <v>2006</v>
      </c>
      <c r="H1113" s="98" t="s">
        <v>81</v>
      </c>
    </row>
    <row r="1114" spans="1:8" x14ac:dyDescent="0.25">
      <c r="A1114" s="96">
        <v>20782</v>
      </c>
      <c r="B1114" s="113" t="s">
        <v>1158</v>
      </c>
      <c r="C1114" s="113" t="s">
        <v>27</v>
      </c>
      <c r="D1114" s="77" t="s">
        <v>32</v>
      </c>
      <c r="E1114" s="77" t="s">
        <v>29</v>
      </c>
      <c r="F1114" s="77" t="s">
        <v>30</v>
      </c>
      <c r="G1114" s="97">
        <v>2006</v>
      </c>
      <c r="H1114" s="98" t="s">
        <v>81</v>
      </c>
    </row>
    <row r="1115" spans="1:8" x14ac:dyDescent="0.25">
      <c r="A1115" s="96">
        <v>20791</v>
      </c>
      <c r="B1115" s="113" t="s">
        <v>1159</v>
      </c>
      <c r="C1115" s="113" t="s">
        <v>27</v>
      </c>
      <c r="D1115" s="77" t="s">
        <v>32</v>
      </c>
      <c r="E1115" s="77" t="s">
        <v>29</v>
      </c>
      <c r="F1115" s="77" t="s">
        <v>30</v>
      </c>
      <c r="G1115" s="97">
        <v>2006</v>
      </c>
      <c r="H1115" s="98" t="s">
        <v>20</v>
      </c>
    </row>
    <row r="1116" spans="1:8" x14ac:dyDescent="0.25">
      <c r="A1116" s="96">
        <v>20792</v>
      </c>
      <c r="B1116" s="113" t="s">
        <v>1160</v>
      </c>
      <c r="C1116" s="113" t="s">
        <v>27</v>
      </c>
      <c r="D1116" s="77" t="s">
        <v>32</v>
      </c>
      <c r="E1116" s="77" t="s">
        <v>17</v>
      </c>
      <c r="F1116" s="77" t="s">
        <v>30</v>
      </c>
      <c r="G1116" s="97">
        <v>2006</v>
      </c>
      <c r="H1116" s="98" t="s">
        <v>81</v>
      </c>
    </row>
    <row r="1117" spans="1:8" x14ac:dyDescent="0.25">
      <c r="A1117" s="96">
        <v>20794</v>
      </c>
      <c r="B1117" s="113" t="s">
        <v>1161</v>
      </c>
      <c r="C1117" s="113" t="s">
        <v>27</v>
      </c>
      <c r="D1117" s="77" t="s">
        <v>32</v>
      </c>
      <c r="E1117" s="77" t="s">
        <v>29</v>
      </c>
      <c r="F1117" s="77" t="s">
        <v>30</v>
      </c>
      <c r="G1117" s="97">
        <v>2006</v>
      </c>
      <c r="H1117" s="98" t="s">
        <v>81</v>
      </c>
    </row>
    <row r="1118" spans="1:8" x14ac:dyDescent="0.25">
      <c r="A1118" s="96">
        <v>20795</v>
      </c>
      <c r="B1118" s="113" t="s">
        <v>1162</v>
      </c>
      <c r="C1118" s="113" t="s">
        <v>27</v>
      </c>
      <c r="D1118" s="77" t="s">
        <v>32</v>
      </c>
      <c r="E1118" s="77" t="s">
        <v>17</v>
      </c>
      <c r="F1118" s="77" t="s">
        <v>30</v>
      </c>
      <c r="G1118" s="97">
        <v>2006</v>
      </c>
      <c r="H1118" s="98" t="s">
        <v>81</v>
      </c>
    </row>
    <row r="1119" spans="1:8" x14ac:dyDescent="0.25">
      <c r="A1119" s="96">
        <v>20796</v>
      </c>
      <c r="B1119" s="113" t="s">
        <v>1163</v>
      </c>
      <c r="C1119" s="113" t="s">
        <v>27</v>
      </c>
      <c r="D1119" s="77" t="s">
        <v>32</v>
      </c>
      <c r="E1119" s="77" t="s">
        <v>29</v>
      </c>
      <c r="F1119" s="77" t="s">
        <v>30</v>
      </c>
      <c r="G1119" s="97">
        <v>2006</v>
      </c>
      <c r="H1119" s="98" t="s">
        <v>81</v>
      </c>
    </row>
    <row r="1120" spans="1:8" x14ac:dyDescent="0.25">
      <c r="A1120" s="96">
        <v>20799</v>
      </c>
      <c r="B1120" s="113" t="s">
        <v>1164</v>
      </c>
      <c r="C1120" s="113" t="s">
        <v>24</v>
      </c>
      <c r="D1120" s="77" t="s">
        <v>17</v>
      </c>
      <c r="E1120" s="77" t="s">
        <v>18</v>
      </c>
      <c r="F1120" s="77" t="s">
        <v>19</v>
      </c>
      <c r="G1120" s="97">
        <v>2007</v>
      </c>
      <c r="H1120" s="98" t="s">
        <v>25</v>
      </c>
    </row>
    <row r="1121" spans="1:8" x14ac:dyDescent="0.25">
      <c r="A1121" s="96">
        <v>20803</v>
      </c>
      <c r="B1121" s="113" t="s">
        <v>1165</v>
      </c>
      <c r="C1121" s="113" t="s">
        <v>27</v>
      </c>
      <c r="D1121" s="77" t="s">
        <v>32</v>
      </c>
      <c r="E1121" s="77" t="s">
        <v>17</v>
      </c>
      <c r="F1121" s="77" t="s">
        <v>30</v>
      </c>
      <c r="G1121" s="97">
        <v>2006</v>
      </c>
      <c r="H1121" s="98" t="s">
        <v>81</v>
      </c>
    </row>
    <row r="1122" spans="1:8" x14ac:dyDescent="0.25">
      <c r="A1122" s="96">
        <v>20806</v>
      </c>
      <c r="B1122" s="113" t="s">
        <v>1166</v>
      </c>
      <c r="C1122" s="113" t="s">
        <v>35</v>
      </c>
      <c r="D1122" s="77" t="s">
        <v>36</v>
      </c>
      <c r="E1122" s="77" t="s">
        <v>29</v>
      </c>
      <c r="F1122" s="77" t="s">
        <v>19</v>
      </c>
      <c r="G1122" s="97">
        <v>2006</v>
      </c>
      <c r="H1122" s="98" t="s">
        <v>20</v>
      </c>
    </row>
    <row r="1123" spans="1:8" x14ac:dyDescent="0.25">
      <c r="A1123" s="96">
        <v>20808</v>
      </c>
      <c r="B1123" s="113" t="s">
        <v>1167</v>
      </c>
      <c r="C1123" s="113" t="s">
        <v>24</v>
      </c>
      <c r="D1123" s="77" t="s">
        <v>17</v>
      </c>
      <c r="E1123" s="77" t="s">
        <v>18</v>
      </c>
      <c r="F1123" s="77" t="s">
        <v>19</v>
      </c>
      <c r="G1123" s="97">
        <v>2008</v>
      </c>
      <c r="H1123" s="98" t="s">
        <v>25</v>
      </c>
    </row>
    <row r="1124" spans="1:8" x14ac:dyDescent="0.25">
      <c r="A1124" s="96">
        <v>20810</v>
      </c>
      <c r="B1124" s="113" t="s">
        <v>1168</v>
      </c>
      <c r="C1124" s="113" t="s">
        <v>27</v>
      </c>
      <c r="D1124" s="77" t="s">
        <v>32</v>
      </c>
      <c r="E1124" s="77" t="s">
        <v>29</v>
      </c>
      <c r="F1124" s="77" t="s">
        <v>30</v>
      </c>
      <c r="G1124" s="97">
        <v>2006</v>
      </c>
      <c r="H1124" s="98" t="s">
        <v>81</v>
      </c>
    </row>
    <row r="1125" spans="1:8" x14ac:dyDescent="0.25">
      <c r="A1125" s="96">
        <v>20818</v>
      </c>
      <c r="B1125" s="113" t="s">
        <v>1169</v>
      </c>
      <c r="C1125" s="113" t="s">
        <v>27</v>
      </c>
      <c r="D1125" s="77" t="s">
        <v>32</v>
      </c>
      <c r="E1125" s="77" t="s">
        <v>29</v>
      </c>
      <c r="F1125" s="77" t="s">
        <v>30</v>
      </c>
      <c r="G1125" s="97">
        <v>2009</v>
      </c>
      <c r="H1125" s="98" t="s">
        <v>81</v>
      </c>
    </row>
    <row r="1126" spans="1:8" x14ac:dyDescent="0.25">
      <c r="A1126" s="96">
        <v>20819</v>
      </c>
      <c r="B1126" s="113" t="s">
        <v>1170</v>
      </c>
      <c r="C1126" s="113" t="s">
        <v>27</v>
      </c>
      <c r="D1126" s="77" t="s">
        <v>32</v>
      </c>
      <c r="E1126" s="77" t="s">
        <v>29</v>
      </c>
      <c r="F1126" s="77" t="s">
        <v>30</v>
      </c>
      <c r="G1126" s="97">
        <v>2011</v>
      </c>
      <c r="H1126" s="98" t="s">
        <v>81</v>
      </c>
    </row>
    <row r="1127" spans="1:8" x14ac:dyDescent="0.25">
      <c r="A1127" s="96">
        <v>20821</v>
      </c>
      <c r="B1127" s="113" t="s">
        <v>1171</v>
      </c>
      <c r="C1127" s="113" t="s">
        <v>27</v>
      </c>
      <c r="D1127" s="77" t="s">
        <v>32</v>
      </c>
      <c r="E1127" s="77" t="s">
        <v>29</v>
      </c>
      <c r="F1127" s="77" t="s">
        <v>30</v>
      </c>
      <c r="G1127" s="97">
        <v>2006</v>
      </c>
      <c r="H1127" s="98" t="s">
        <v>81</v>
      </c>
    </row>
    <row r="1128" spans="1:8" x14ac:dyDescent="0.25">
      <c r="A1128" s="96">
        <v>20822</v>
      </c>
      <c r="B1128" s="113" t="s">
        <v>1172</v>
      </c>
      <c r="C1128" s="113" t="s">
        <v>27</v>
      </c>
      <c r="D1128" s="77" t="s">
        <v>32</v>
      </c>
      <c r="E1128" s="77" t="s">
        <v>29</v>
      </c>
      <c r="F1128" s="77" t="s">
        <v>30</v>
      </c>
      <c r="G1128" s="97">
        <v>2006</v>
      </c>
      <c r="H1128" s="98" t="s">
        <v>81</v>
      </c>
    </row>
    <row r="1129" spans="1:8" x14ac:dyDescent="0.25">
      <c r="A1129" s="96">
        <v>20825</v>
      </c>
      <c r="B1129" s="113" t="s">
        <v>1173</v>
      </c>
      <c r="C1129" s="113" t="s">
        <v>27</v>
      </c>
      <c r="D1129" s="77" t="s">
        <v>28</v>
      </c>
      <c r="E1129" s="77" t="s">
        <v>29</v>
      </c>
      <c r="F1129" s="77" t="s">
        <v>30</v>
      </c>
      <c r="G1129" s="97">
        <v>2006</v>
      </c>
      <c r="H1129" s="98" t="s">
        <v>81</v>
      </c>
    </row>
    <row r="1130" spans="1:8" x14ac:dyDescent="0.25">
      <c r="A1130" s="96">
        <v>20827</v>
      </c>
      <c r="B1130" s="113" t="s">
        <v>1174</v>
      </c>
      <c r="C1130" s="113" t="s">
        <v>27</v>
      </c>
      <c r="D1130" s="77" t="s">
        <v>32</v>
      </c>
      <c r="E1130" s="77" t="s">
        <v>17</v>
      </c>
      <c r="F1130" s="77" t="s">
        <v>30</v>
      </c>
      <c r="G1130" s="97">
        <v>2010</v>
      </c>
      <c r="H1130" s="98" t="s">
        <v>81</v>
      </c>
    </row>
    <row r="1131" spans="1:8" x14ac:dyDescent="0.25">
      <c r="A1131" s="96">
        <v>20828</v>
      </c>
      <c r="B1131" s="113" t="s">
        <v>1175</v>
      </c>
      <c r="C1131" s="113" t="s">
        <v>27</v>
      </c>
      <c r="D1131" s="77" t="s">
        <v>105</v>
      </c>
      <c r="E1131" s="77" t="s">
        <v>17</v>
      </c>
      <c r="F1131" s="77" t="s">
        <v>30</v>
      </c>
      <c r="G1131" s="97">
        <v>2006</v>
      </c>
      <c r="H1131" s="98" t="s">
        <v>81</v>
      </c>
    </row>
    <row r="1132" spans="1:8" x14ac:dyDescent="0.25">
      <c r="A1132" s="96">
        <v>20829</v>
      </c>
      <c r="B1132" s="113" t="s">
        <v>1176</v>
      </c>
      <c r="C1132" s="113" t="s">
        <v>27</v>
      </c>
      <c r="D1132" s="77" t="s">
        <v>32</v>
      </c>
      <c r="E1132" s="77" t="s">
        <v>17</v>
      </c>
      <c r="F1132" s="77" t="s">
        <v>30</v>
      </c>
      <c r="G1132" s="97">
        <v>2010</v>
      </c>
      <c r="H1132" s="98" t="s">
        <v>81</v>
      </c>
    </row>
    <row r="1133" spans="1:8" x14ac:dyDescent="0.25">
      <c r="A1133" s="96">
        <v>20830</v>
      </c>
      <c r="B1133" s="113" t="s">
        <v>1177</v>
      </c>
      <c r="C1133" s="113" t="s">
        <v>27</v>
      </c>
      <c r="D1133" s="77" t="s">
        <v>32</v>
      </c>
      <c r="E1133" s="77" t="s">
        <v>29</v>
      </c>
      <c r="F1133" s="77" t="s">
        <v>30</v>
      </c>
      <c r="G1133" s="97">
        <v>2011</v>
      </c>
      <c r="H1133" s="98" t="s">
        <v>81</v>
      </c>
    </row>
    <row r="1134" spans="1:8" x14ac:dyDescent="0.25">
      <c r="A1134" s="96">
        <v>20834</v>
      </c>
      <c r="B1134" s="113" t="s">
        <v>1178</v>
      </c>
      <c r="C1134" s="113" t="s">
        <v>27</v>
      </c>
      <c r="D1134" s="77" t="s">
        <v>32</v>
      </c>
      <c r="E1134" s="77" t="s">
        <v>29</v>
      </c>
      <c r="F1134" s="77" t="s">
        <v>30</v>
      </c>
      <c r="G1134" s="97">
        <v>2009</v>
      </c>
      <c r="H1134" s="98" t="s">
        <v>81</v>
      </c>
    </row>
    <row r="1135" spans="1:8" x14ac:dyDescent="0.25">
      <c r="A1135" s="96">
        <v>20837</v>
      </c>
      <c r="B1135" s="113" t="s">
        <v>1179</v>
      </c>
      <c r="C1135" s="113" t="s">
        <v>27</v>
      </c>
      <c r="D1135" s="77" t="s">
        <v>32</v>
      </c>
      <c r="E1135" s="77" t="s">
        <v>17</v>
      </c>
      <c r="F1135" s="77" t="s">
        <v>30</v>
      </c>
      <c r="G1135" s="97">
        <v>2006</v>
      </c>
      <c r="H1135" s="98" t="s">
        <v>81</v>
      </c>
    </row>
    <row r="1136" spans="1:8" x14ac:dyDescent="0.25">
      <c r="A1136" s="96">
        <v>20838</v>
      </c>
      <c r="B1136" s="113" t="s">
        <v>1180</v>
      </c>
      <c r="C1136" s="113" t="s">
        <v>24</v>
      </c>
      <c r="D1136" s="77" t="s">
        <v>17</v>
      </c>
      <c r="E1136" s="77" t="s">
        <v>18</v>
      </c>
      <c r="F1136" s="77" t="s">
        <v>19</v>
      </c>
      <c r="G1136" s="97">
        <v>2006</v>
      </c>
      <c r="H1136" s="98" t="s">
        <v>25</v>
      </c>
    </row>
    <row r="1137" spans="1:8" x14ac:dyDescent="0.25">
      <c r="A1137" s="96">
        <v>20839</v>
      </c>
      <c r="B1137" s="113" t="s">
        <v>1181</v>
      </c>
      <c r="C1137" s="113" t="s">
        <v>24</v>
      </c>
      <c r="D1137" s="77" t="s">
        <v>17</v>
      </c>
      <c r="E1137" s="77" t="s">
        <v>18</v>
      </c>
      <c r="F1137" s="77" t="s">
        <v>19</v>
      </c>
      <c r="G1137" s="97">
        <v>2006</v>
      </c>
      <c r="H1137" s="98" t="s">
        <v>25</v>
      </c>
    </row>
    <row r="1138" spans="1:8" x14ac:dyDescent="0.25">
      <c r="A1138" s="96">
        <v>20842</v>
      </c>
      <c r="B1138" s="113" t="s">
        <v>1182</v>
      </c>
      <c r="C1138" s="113" t="s">
        <v>27</v>
      </c>
      <c r="D1138" s="77" t="s">
        <v>32</v>
      </c>
      <c r="E1138" s="77" t="s">
        <v>17</v>
      </c>
      <c r="F1138" s="77" t="s">
        <v>30</v>
      </c>
      <c r="G1138" s="97">
        <v>2009</v>
      </c>
      <c r="H1138" s="98" t="s">
        <v>81</v>
      </c>
    </row>
    <row r="1139" spans="1:8" x14ac:dyDescent="0.25">
      <c r="A1139" s="96">
        <v>20852</v>
      </c>
      <c r="B1139" s="113" t="s">
        <v>1183</v>
      </c>
      <c r="C1139" s="113" t="s">
        <v>27</v>
      </c>
      <c r="D1139" s="77" t="s">
        <v>570</v>
      </c>
      <c r="E1139" s="77" t="s">
        <v>17</v>
      </c>
      <c r="F1139" s="77" t="s">
        <v>33</v>
      </c>
      <c r="G1139" s="97">
        <v>2006</v>
      </c>
      <c r="H1139" s="98" t="s">
        <v>20</v>
      </c>
    </row>
    <row r="1140" spans="1:8" x14ac:dyDescent="0.25">
      <c r="A1140" s="96">
        <v>20854</v>
      </c>
      <c r="B1140" s="113" t="s">
        <v>1184</v>
      </c>
      <c r="C1140" s="113" t="s">
        <v>27</v>
      </c>
      <c r="D1140" s="77" t="s">
        <v>32</v>
      </c>
      <c r="E1140" s="77" t="s">
        <v>29</v>
      </c>
      <c r="F1140" s="77" t="s">
        <v>30</v>
      </c>
      <c r="G1140" s="97">
        <v>2020</v>
      </c>
      <c r="H1140" s="98" t="s">
        <v>81</v>
      </c>
    </row>
    <row r="1141" spans="1:8" x14ac:dyDescent="0.25">
      <c r="A1141" s="96">
        <v>20856</v>
      </c>
      <c r="B1141" s="113" t="s">
        <v>1185</v>
      </c>
      <c r="C1141" s="113" t="s">
        <v>27</v>
      </c>
      <c r="D1141" s="77" t="s">
        <v>32</v>
      </c>
      <c r="E1141" s="77" t="s">
        <v>29</v>
      </c>
      <c r="F1141" s="77" t="s">
        <v>30</v>
      </c>
      <c r="G1141" s="97">
        <v>2011</v>
      </c>
      <c r="H1141" s="98" t="s">
        <v>81</v>
      </c>
    </row>
    <row r="1142" spans="1:8" x14ac:dyDescent="0.25">
      <c r="A1142" s="96">
        <v>20861</v>
      </c>
      <c r="B1142" s="113" t="s">
        <v>1186</v>
      </c>
      <c r="C1142" s="113" t="s">
        <v>27</v>
      </c>
      <c r="D1142" s="77" t="s">
        <v>932</v>
      </c>
      <c r="E1142" s="77" t="s">
        <v>29</v>
      </c>
      <c r="F1142" s="77" t="s">
        <v>33</v>
      </c>
      <c r="G1142" s="97">
        <v>2006</v>
      </c>
      <c r="H1142" s="98" t="s">
        <v>25</v>
      </c>
    </row>
    <row r="1143" spans="1:8" x14ac:dyDescent="0.25">
      <c r="A1143" s="96">
        <v>20862</v>
      </c>
      <c r="B1143" s="113" t="s">
        <v>1187</v>
      </c>
      <c r="C1143" s="113" t="s">
        <v>27</v>
      </c>
      <c r="D1143" s="77" t="s">
        <v>32</v>
      </c>
      <c r="E1143" s="77" t="s">
        <v>29</v>
      </c>
      <c r="F1143" s="77" t="s">
        <v>30</v>
      </c>
      <c r="G1143" s="97">
        <v>2011</v>
      </c>
      <c r="H1143" s="98" t="s">
        <v>81</v>
      </c>
    </row>
    <row r="1144" spans="1:8" x14ac:dyDescent="0.25">
      <c r="A1144" s="96">
        <v>20870</v>
      </c>
      <c r="B1144" s="113" t="s">
        <v>1188</v>
      </c>
      <c r="C1144" s="113" t="s">
        <v>24</v>
      </c>
      <c r="D1144" s="77" t="s">
        <v>17</v>
      </c>
      <c r="E1144" s="77" t="s">
        <v>18</v>
      </c>
      <c r="F1144" s="77" t="s">
        <v>19</v>
      </c>
      <c r="G1144" s="97">
        <v>2020</v>
      </c>
      <c r="H1144" s="98" t="s">
        <v>25</v>
      </c>
    </row>
    <row r="1145" spans="1:8" x14ac:dyDescent="0.25">
      <c r="A1145" s="96">
        <v>20884</v>
      </c>
      <c r="B1145" s="113" t="s">
        <v>1189</v>
      </c>
      <c r="C1145" s="113" t="s">
        <v>24</v>
      </c>
      <c r="D1145" s="77" t="s">
        <v>17</v>
      </c>
      <c r="E1145" s="77" t="s">
        <v>17</v>
      </c>
      <c r="F1145" s="77" t="s">
        <v>17</v>
      </c>
      <c r="G1145" s="97">
        <v>2008</v>
      </c>
      <c r="H1145" s="98" t="s">
        <v>25</v>
      </c>
    </row>
    <row r="1146" spans="1:8" x14ac:dyDescent="0.25">
      <c r="A1146" s="96">
        <v>20885</v>
      </c>
      <c r="B1146" s="113" t="s">
        <v>1190</v>
      </c>
      <c r="C1146" s="113" t="s">
        <v>24</v>
      </c>
      <c r="D1146" s="77" t="s">
        <v>17</v>
      </c>
      <c r="E1146" s="77" t="s">
        <v>18</v>
      </c>
      <c r="F1146" s="77" t="s">
        <v>19</v>
      </c>
      <c r="G1146" s="97">
        <v>2008</v>
      </c>
      <c r="H1146" s="98" t="s">
        <v>25</v>
      </c>
    </row>
    <row r="1147" spans="1:8" x14ac:dyDescent="0.25">
      <c r="A1147" s="96">
        <v>20892</v>
      </c>
      <c r="B1147" s="113" t="s">
        <v>1191</v>
      </c>
      <c r="C1147" s="113" t="s">
        <v>27</v>
      </c>
      <c r="D1147" s="77" t="s">
        <v>932</v>
      </c>
      <c r="E1147" s="77" t="s">
        <v>29</v>
      </c>
      <c r="F1147" s="77" t="s">
        <v>33</v>
      </c>
      <c r="G1147" s="97">
        <v>2007</v>
      </c>
      <c r="H1147" s="98" t="s">
        <v>25</v>
      </c>
    </row>
    <row r="1148" spans="1:8" x14ac:dyDescent="0.25">
      <c r="A1148" s="96">
        <v>20894</v>
      </c>
      <c r="B1148" s="113" t="s">
        <v>1192</v>
      </c>
      <c r="C1148" s="113" t="s">
        <v>24</v>
      </c>
      <c r="D1148" s="77" t="s">
        <v>17</v>
      </c>
      <c r="E1148" s="77" t="s">
        <v>18</v>
      </c>
      <c r="F1148" s="77" t="s">
        <v>19</v>
      </c>
      <c r="G1148" s="97">
        <v>2013</v>
      </c>
      <c r="H1148" s="98" t="s">
        <v>52</v>
      </c>
    </row>
    <row r="1149" spans="1:8" x14ac:dyDescent="0.25">
      <c r="A1149" s="96">
        <v>20895</v>
      </c>
      <c r="B1149" s="113" t="s">
        <v>1193</v>
      </c>
      <c r="C1149" s="113" t="s">
        <v>27</v>
      </c>
      <c r="D1149" s="77" t="s">
        <v>68</v>
      </c>
      <c r="E1149" s="77" t="s">
        <v>29</v>
      </c>
      <c r="F1149" s="77" t="s">
        <v>30</v>
      </c>
      <c r="G1149" s="97">
        <v>2006</v>
      </c>
      <c r="H1149" s="98" t="s">
        <v>25</v>
      </c>
    </row>
    <row r="1150" spans="1:8" x14ac:dyDescent="0.25">
      <c r="A1150" s="96">
        <v>20907</v>
      </c>
      <c r="B1150" s="113" t="s">
        <v>1194</v>
      </c>
      <c r="C1150" s="113" t="s">
        <v>27</v>
      </c>
      <c r="D1150" s="77" t="s">
        <v>28</v>
      </c>
      <c r="E1150" s="77" t="s">
        <v>29</v>
      </c>
      <c r="F1150" s="77" t="s">
        <v>30</v>
      </c>
      <c r="G1150" s="97">
        <v>2006</v>
      </c>
      <c r="H1150" s="98" t="s">
        <v>81</v>
      </c>
    </row>
    <row r="1151" spans="1:8" x14ac:dyDescent="0.25">
      <c r="A1151" s="96">
        <v>20908</v>
      </c>
      <c r="B1151" s="113" t="s">
        <v>1195</v>
      </c>
      <c r="C1151" s="113" t="s">
        <v>24</v>
      </c>
      <c r="D1151" s="77" t="s">
        <v>17</v>
      </c>
      <c r="E1151" s="77" t="s">
        <v>18</v>
      </c>
      <c r="F1151" s="77" t="s">
        <v>19</v>
      </c>
      <c r="G1151" s="97">
        <v>2007</v>
      </c>
      <c r="H1151" s="98" t="s">
        <v>95</v>
      </c>
    </row>
    <row r="1152" spans="1:8" x14ac:dyDescent="0.25">
      <c r="A1152" s="96">
        <v>20914</v>
      </c>
      <c r="B1152" s="113" t="s">
        <v>1196</v>
      </c>
      <c r="C1152" s="113" t="s">
        <v>27</v>
      </c>
      <c r="D1152" s="77" t="s">
        <v>32</v>
      </c>
      <c r="E1152" s="77" t="s">
        <v>17</v>
      </c>
      <c r="F1152" s="77" t="s">
        <v>33</v>
      </c>
      <c r="G1152" s="97">
        <v>2006</v>
      </c>
      <c r="H1152" s="98" t="s">
        <v>81</v>
      </c>
    </row>
    <row r="1153" spans="1:8" x14ac:dyDescent="0.25">
      <c r="A1153" s="96">
        <v>20925</v>
      </c>
      <c r="B1153" s="113" t="s">
        <v>1197</v>
      </c>
      <c r="C1153" s="113" t="s">
        <v>24</v>
      </c>
      <c r="D1153" s="77" t="s">
        <v>17</v>
      </c>
      <c r="E1153" s="77" t="s">
        <v>18</v>
      </c>
      <c r="F1153" s="77" t="s">
        <v>19</v>
      </c>
      <c r="G1153" s="97">
        <v>2007</v>
      </c>
      <c r="H1153" s="98" t="s">
        <v>81</v>
      </c>
    </row>
    <row r="1154" spans="1:8" x14ac:dyDescent="0.25">
      <c r="A1154" s="96">
        <v>20928</v>
      </c>
      <c r="B1154" s="113" t="s">
        <v>1198</v>
      </c>
      <c r="C1154" s="113" t="s">
        <v>27</v>
      </c>
      <c r="D1154" s="77" t="s">
        <v>32</v>
      </c>
      <c r="E1154" s="77" t="s">
        <v>17</v>
      </c>
      <c r="F1154" s="77" t="s">
        <v>30</v>
      </c>
      <c r="G1154" s="97">
        <v>2009</v>
      </c>
      <c r="H1154" s="98" t="s">
        <v>81</v>
      </c>
    </row>
    <row r="1155" spans="1:8" x14ac:dyDescent="0.25">
      <c r="A1155" s="96">
        <v>20929</v>
      </c>
      <c r="B1155" s="113" t="s">
        <v>1199</v>
      </c>
      <c r="C1155" s="113" t="s">
        <v>27</v>
      </c>
      <c r="D1155" s="77" t="s">
        <v>127</v>
      </c>
      <c r="E1155" s="77" t="s">
        <v>29</v>
      </c>
      <c r="F1155" s="77" t="s">
        <v>33</v>
      </c>
      <c r="G1155" s="97">
        <v>2015</v>
      </c>
      <c r="H1155" s="98" t="s">
        <v>81</v>
      </c>
    </row>
    <row r="1156" spans="1:8" x14ac:dyDescent="0.25">
      <c r="A1156" s="96">
        <v>20931</v>
      </c>
      <c r="B1156" s="113" t="s">
        <v>1200</v>
      </c>
      <c r="C1156" s="113" t="s">
        <v>27</v>
      </c>
      <c r="D1156" s="77" t="s">
        <v>570</v>
      </c>
      <c r="E1156" s="77" t="s">
        <v>17</v>
      </c>
      <c r="F1156" s="77" t="s">
        <v>33</v>
      </c>
      <c r="G1156" s="97">
        <v>2007</v>
      </c>
      <c r="H1156" s="98" t="s">
        <v>25</v>
      </c>
    </row>
    <row r="1157" spans="1:8" x14ac:dyDescent="0.25">
      <c r="A1157" s="96">
        <v>20937</v>
      </c>
      <c r="B1157" s="113" t="s">
        <v>1201</v>
      </c>
      <c r="C1157" s="113" t="s">
        <v>27</v>
      </c>
      <c r="D1157" s="77" t="s">
        <v>127</v>
      </c>
      <c r="E1157" s="77" t="s">
        <v>17</v>
      </c>
      <c r="F1157" s="77" t="s">
        <v>30</v>
      </c>
      <c r="G1157" s="97">
        <v>2009</v>
      </c>
      <c r="H1157" s="98" t="s">
        <v>81</v>
      </c>
    </row>
    <row r="1158" spans="1:8" x14ac:dyDescent="0.25">
      <c r="A1158" s="96">
        <v>20938</v>
      </c>
      <c r="B1158" s="113" t="s">
        <v>1202</v>
      </c>
      <c r="C1158" s="113" t="s">
        <v>27</v>
      </c>
      <c r="D1158" s="77" t="s">
        <v>32</v>
      </c>
      <c r="E1158" s="77" t="s">
        <v>29</v>
      </c>
      <c r="F1158" s="77" t="s">
        <v>30</v>
      </c>
      <c r="G1158" s="97">
        <v>2015</v>
      </c>
      <c r="H1158" s="98" t="s">
        <v>81</v>
      </c>
    </row>
    <row r="1159" spans="1:8" x14ac:dyDescent="0.25">
      <c r="A1159" s="96">
        <v>20939</v>
      </c>
      <c r="B1159" s="113" t="s">
        <v>1203</v>
      </c>
      <c r="C1159" s="113" t="s">
        <v>27</v>
      </c>
      <c r="D1159" s="77" t="s">
        <v>105</v>
      </c>
      <c r="E1159" s="77" t="s">
        <v>29</v>
      </c>
      <c r="F1159" s="77" t="s">
        <v>30</v>
      </c>
      <c r="G1159" s="97">
        <v>2009</v>
      </c>
      <c r="H1159" s="98" t="s">
        <v>81</v>
      </c>
    </row>
    <row r="1160" spans="1:8" x14ac:dyDescent="0.25">
      <c r="A1160" s="96">
        <v>20940</v>
      </c>
      <c r="B1160" s="113" t="s">
        <v>1204</v>
      </c>
      <c r="C1160" s="113" t="s">
        <v>27</v>
      </c>
      <c r="D1160" s="77" t="s">
        <v>32</v>
      </c>
      <c r="E1160" s="77" t="s">
        <v>29</v>
      </c>
      <c r="F1160" s="77" t="s">
        <v>30</v>
      </c>
      <c r="G1160" s="97">
        <v>2006</v>
      </c>
      <c r="H1160" s="98" t="s">
        <v>81</v>
      </c>
    </row>
    <row r="1161" spans="1:8" x14ac:dyDescent="0.25">
      <c r="A1161" s="96">
        <v>20941</v>
      </c>
      <c r="B1161" s="113" t="s">
        <v>1205</v>
      </c>
      <c r="C1161" s="113" t="s">
        <v>27</v>
      </c>
      <c r="D1161" s="77" t="s">
        <v>932</v>
      </c>
      <c r="E1161" s="77" t="s">
        <v>29</v>
      </c>
      <c r="F1161" s="77" t="s">
        <v>33</v>
      </c>
      <c r="G1161" s="97">
        <v>2007</v>
      </c>
      <c r="H1161" s="98" t="s">
        <v>25</v>
      </c>
    </row>
    <row r="1162" spans="1:8" x14ac:dyDescent="0.25">
      <c r="A1162" s="96">
        <v>20942</v>
      </c>
      <c r="B1162" s="113" t="s">
        <v>1206</v>
      </c>
      <c r="C1162" s="113" t="s">
        <v>24</v>
      </c>
      <c r="D1162" s="77" t="s">
        <v>17</v>
      </c>
      <c r="E1162" s="77" t="s">
        <v>18</v>
      </c>
      <c r="F1162" s="77" t="s">
        <v>19</v>
      </c>
      <c r="G1162" s="97">
        <v>2007</v>
      </c>
      <c r="H1162" s="98" t="s">
        <v>25</v>
      </c>
    </row>
    <row r="1163" spans="1:8" x14ac:dyDescent="0.25">
      <c r="A1163" s="96">
        <v>20949</v>
      </c>
      <c r="B1163" s="113" t="s">
        <v>1207</v>
      </c>
      <c r="C1163" s="113" t="s">
        <v>27</v>
      </c>
      <c r="D1163" s="77" t="s">
        <v>68</v>
      </c>
      <c r="E1163" s="77" t="s">
        <v>17</v>
      </c>
      <c r="F1163" s="77" t="s">
        <v>30</v>
      </c>
      <c r="G1163" s="97">
        <v>2009</v>
      </c>
      <c r="H1163" s="98" t="s">
        <v>81</v>
      </c>
    </row>
    <row r="1164" spans="1:8" x14ac:dyDescent="0.25">
      <c r="A1164" s="96">
        <v>20954</v>
      </c>
      <c r="B1164" s="113" t="s">
        <v>1208</v>
      </c>
      <c r="C1164" s="113" t="s">
        <v>27</v>
      </c>
      <c r="D1164" s="77" t="s">
        <v>32</v>
      </c>
      <c r="E1164" s="77" t="s">
        <v>29</v>
      </c>
      <c r="F1164" s="77" t="s">
        <v>30</v>
      </c>
      <c r="G1164" s="97">
        <v>2012</v>
      </c>
      <c r="H1164" s="98" t="s">
        <v>81</v>
      </c>
    </row>
    <row r="1165" spans="1:8" x14ac:dyDescent="0.25">
      <c r="A1165" s="96">
        <v>20957</v>
      </c>
      <c r="B1165" s="113" t="s">
        <v>1209</v>
      </c>
      <c r="C1165" s="113" t="s">
        <v>27</v>
      </c>
      <c r="D1165" s="77" t="s">
        <v>32</v>
      </c>
      <c r="E1165" s="77" t="s">
        <v>17</v>
      </c>
      <c r="F1165" s="77" t="s">
        <v>30</v>
      </c>
      <c r="G1165" s="97">
        <v>2011</v>
      </c>
      <c r="H1165" s="98" t="s">
        <v>81</v>
      </c>
    </row>
    <row r="1166" spans="1:8" x14ac:dyDescent="0.25">
      <c r="A1166" s="96">
        <v>20975</v>
      </c>
      <c r="B1166" s="113" t="s">
        <v>1210</v>
      </c>
      <c r="C1166" s="113" t="s">
        <v>27</v>
      </c>
      <c r="D1166" s="77" t="s">
        <v>32</v>
      </c>
      <c r="E1166" s="77" t="s">
        <v>29</v>
      </c>
      <c r="F1166" s="77" t="s">
        <v>30</v>
      </c>
      <c r="G1166" s="97">
        <v>2012</v>
      </c>
      <c r="H1166" s="98" t="s">
        <v>81</v>
      </c>
    </row>
    <row r="1167" spans="1:8" x14ac:dyDescent="0.25">
      <c r="A1167" s="96">
        <v>20977</v>
      </c>
      <c r="B1167" s="113" t="s">
        <v>1211</v>
      </c>
      <c r="C1167" s="113" t="s">
        <v>27</v>
      </c>
      <c r="D1167" s="77" t="s">
        <v>32</v>
      </c>
      <c r="E1167" s="77" t="s">
        <v>29</v>
      </c>
      <c r="F1167" s="77" t="s">
        <v>30</v>
      </c>
      <c r="G1167" s="97">
        <v>2020</v>
      </c>
      <c r="H1167" s="98" t="s">
        <v>81</v>
      </c>
    </row>
    <row r="1168" spans="1:8" x14ac:dyDescent="0.25">
      <c r="A1168" s="96">
        <v>20982</v>
      </c>
      <c r="B1168" s="113" t="s">
        <v>1212</v>
      </c>
      <c r="C1168" s="113" t="s">
        <v>27</v>
      </c>
      <c r="D1168" s="77" t="s">
        <v>570</v>
      </c>
      <c r="E1168" s="77" t="s">
        <v>29</v>
      </c>
      <c r="F1168" s="77" t="s">
        <v>33</v>
      </c>
      <c r="G1168" s="97">
        <v>2006</v>
      </c>
      <c r="H1168" s="98" t="s">
        <v>25</v>
      </c>
    </row>
    <row r="1169" spans="1:8" x14ac:dyDescent="0.25">
      <c r="A1169" s="96">
        <v>20983</v>
      </c>
      <c r="B1169" s="113" t="s">
        <v>1213</v>
      </c>
      <c r="C1169" s="113" t="s">
        <v>27</v>
      </c>
      <c r="D1169" s="77" t="s">
        <v>28</v>
      </c>
      <c r="E1169" s="77" t="s">
        <v>29</v>
      </c>
      <c r="F1169" s="77" t="s">
        <v>30</v>
      </c>
      <c r="G1169" s="97">
        <v>2007</v>
      </c>
      <c r="H1169" s="98" t="s">
        <v>81</v>
      </c>
    </row>
    <row r="1170" spans="1:8" x14ac:dyDescent="0.25">
      <c r="A1170" s="96">
        <v>20984</v>
      </c>
      <c r="B1170" s="113" t="s">
        <v>1214</v>
      </c>
      <c r="C1170" s="113" t="s">
        <v>27</v>
      </c>
      <c r="D1170" s="77" t="s">
        <v>32</v>
      </c>
      <c r="E1170" s="77" t="s">
        <v>29</v>
      </c>
      <c r="F1170" s="77" t="s">
        <v>30</v>
      </c>
      <c r="G1170" s="97">
        <v>2006</v>
      </c>
      <c r="H1170" s="98" t="s">
        <v>81</v>
      </c>
    </row>
    <row r="1171" spans="1:8" x14ac:dyDescent="0.25">
      <c r="A1171" s="96">
        <v>20985</v>
      </c>
      <c r="B1171" s="113" t="s">
        <v>1215</v>
      </c>
      <c r="C1171" s="113" t="s">
        <v>27</v>
      </c>
      <c r="D1171" s="77" t="s">
        <v>32</v>
      </c>
      <c r="E1171" s="77" t="s">
        <v>17</v>
      </c>
      <c r="F1171" s="77" t="s">
        <v>30</v>
      </c>
      <c r="G1171" s="97">
        <v>2007</v>
      </c>
      <c r="H1171" s="98" t="s">
        <v>81</v>
      </c>
    </row>
    <row r="1172" spans="1:8" x14ac:dyDescent="0.25">
      <c r="A1172" s="96">
        <v>20990</v>
      </c>
      <c r="B1172" s="113" t="s">
        <v>1216</v>
      </c>
      <c r="C1172" s="113" t="s">
        <v>27</v>
      </c>
      <c r="D1172" s="77" t="s">
        <v>28</v>
      </c>
      <c r="E1172" s="77" t="s">
        <v>22</v>
      </c>
      <c r="F1172" s="77" t="s">
        <v>33</v>
      </c>
      <c r="G1172" s="97">
        <v>2007</v>
      </c>
      <c r="H1172" s="98" t="s">
        <v>25</v>
      </c>
    </row>
    <row r="1173" spans="1:8" x14ac:dyDescent="0.25">
      <c r="A1173" s="96">
        <v>21005</v>
      </c>
      <c r="B1173" s="113" t="s">
        <v>1217</v>
      </c>
      <c r="C1173" s="113" t="s">
        <v>27</v>
      </c>
      <c r="D1173" s="77" t="s">
        <v>127</v>
      </c>
      <c r="E1173" s="77" t="s">
        <v>29</v>
      </c>
      <c r="F1173" s="77" t="s">
        <v>30</v>
      </c>
      <c r="G1173" s="97">
        <v>2010</v>
      </c>
      <c r="H1173" s="98" t="s">
        <v>20</v>
      </c>
    </row>
    <row r="1174" spans="1:8" x14ac:dyDescent="0.25">
      <c r="A1174" s="96">
        <v>21016</v>
      </c>
      <c r="B1174" s="113" t="s">
        <v>1218</v>
      </c>
      <c r="C1174" s="113" t="s">
        <v>27</v>
      </c>
      <c r="D1174" s="77" t="s">
        <v>32</v>
      </c>
      <c r="E1174" s="77" t="s">
        <v>29</v>
      </c>
      <c r="F1174" s="77" t="s">
        <v>30</v>
      </c>
      <c r="G1174" s="97">
        <v>2014</v>
      </c>
      <c r="H1174" s="98" t="s">
        <v>81</v>
      </c>
    </row>
    <row r="1175" spans="1:8" x14ac:dyDescent="0.25">
      <c r="A1175" s="96">
        <v>21020</v>
      </c>
      <c r="B1175" s="113" t="s">
        <v>1219</v>
      </c>
      <c r="C1175" s="113" t="s">
        <v>24</v>
      </c>
      <c r="D1175" s="77" t="s">
        <v>17</v>
      </c>
      <c r="E1175" s="77" t="s">
        <v>18</v>
      </c>
      <c r="F1175" s="77" t="s">
        <v>19</v>
      </c>
      <c r="G1175" s="97">
        <v>2008</v>
      </c>
      <c r="H1175" s="98" t="s">
        <v>25</v>
      </c>
    </row>
    <row r="1176" spans="1:8" x14ac:dyDescent="0.25">
      <c r="A1176" s="96">
        <v>21021</v>
      </c>
      <c r="B1176" s="113" t="s">
        <v>1220</v>
      </c>
      <c r="C1176" s="113" t="s">
        <v>27</v>
      </c>
      <c r="D1176" s="77" t="s">
        <v>32</v>
      </c>
      <c r="E1176" s="77" t="s">
        <v>29</v>
      </c>
      <c r="F1176" s="77" t="s">
        <v>30</v>
      </c>
      <c r="G1176" s="97">
        <v>2011</v>
      </c>
      <c r="H1176" s="98" t="s">
        <v>81</v>
      </c>
    </row>
    <row r="1177" spans="1:8" x14ac:dyDescent="0.25">
      <c r="A1177" s="96">
        <v>21022</v>
      </c>
      <c r="B1177" s="113" t="s">
        <v>1221</v>
      </c>
      <c r="C1177" s="113" t="s">
        <v>27</v>
      </c>
      <c r="D1177" s="77" t="s">
        <v>127</v>
      </c>
      <c r="E1177" s="77" t="s">
        <v>17</v>
      </c>
      <c r="F1177" s="77" t="s">
        <v>30</v>
      </c>
      <c r="G1177" s="97">
        <v>2011</v>
      </c>
      <c r="H1177" s="98" t="s">
        <v>81</v>
      </c>
    </row>
    <row r="1178" spans="1:8" x14ac:dyDescent="0.25">
      <c r="A1178" s="96">
        <v>21023</v>
      </c>
      <c r="B1178" s="113" t="s">
        <v>1222</v>
      </c>
      <c r="C1178" s="113" t="s">
        <v>27</v>
      </c>
      <c r="D1178" s="77" t="s">
        <v>105</v>
      </c>
      <c r="E1178" s="77" t="s">
        <v>29</v>
      </c>
      <c r="F1178" s="77" t="s">
        <v>30</v>
      </c>
      <c r="G1178" s="97">
        <v>2017</v>
      </c>
      <c r="H1178" s="98" t="s">
        <v>81</v>
      </c>
    </row>
    <row r="1179" spans="1:8" x14ac:dyDescent="0.25">
      <c r="A1179" s="96">
        <v>21027</v>
      </c>
      <c r="B1179" s="113" t="s">
        <v>1223</v>
      </c>
      <c r="C1179" s="113" t="s">
        <v>27</v>
      </c>
      <c r="D1179" s="77" t="s">
        <v>32</v>
      </c>
      <c r="E1179" s="77" t="s">
        <v>17</v>
      </c>
      <c r="F1179" s="77" t="s">
        <v>30</v>
      </c>
      <c r="G1179" s="97">
        <v>2011</v>
      </c>
      <c r="H1179" s="98" t="s">
        <v>81</v>
      </c>
    </row>
    <row r="1180" spans="1:8" x14ac:dyDescent="0.25">
      <c r="A1180" s="96">
        <v>21033</v>
      </c>
      <c r="B1180" s="113" t="s">
        <v>1224</v>
      </c>
      <c r="C1180" s="113" t="s">
        <v>27</v>
      </c>
      <c r="D1180" s="77" t="s">
        <v>32</v>
      </c>
      <c r="E1180" s="77" t="s">
        <v>17</v>
      </c>
      <c r="F1180" s="77" t="s">
        <v>30</v>
      </c>
      <c r="G1180" s="97">
        <v>2012</v>
      </c>
      <c r="H1180" s="98" t="s">
        <v>81</v>
      </c>
    </row>
    <row r="1181" spans="1:8" x14ac:dyDescent="0.25">
      <c r="A1181" s="96">
        <v>21034</v>
      </c>
      <c r="B1181" s="113" t="s">
        <v>1225</v>
      </c>
      <c r="C1181" s="113" t="s">
        <v>27</v>
      </c>
      <c r="D1181" s="77" t="s">
        <v>105</v>
      </c>
      <c r="E1181" s="77" t="s">
        <v>29</v>
      </c>
      <c r="F1181" s="77" t="s">
        <v>30</v>
      </c>
      <c r="G1181" s="97">
        <v>2008</v>
      </c>
      <c r="H1181" s="98" t="s">
        <v>81</v>
      </c>
    </row>
    <row r="1182" spans="1:8" x14ac:dyDescent="0.25">
      <c r="A1182" s="96">
        <v>21038</v>
      </c>
      <c r="B1182" s="113" t="s">
        <v>1226</v>
      </c>
      <c r="C1182" s="113" t="s">
        <v>27</v>
      </c>
      <c r="D1182" s="77" t="s">
        <v>105</v>
      </c>
      <c r="E1182" s="77" t="s">
        <v>29</v>
      </c>
      <c r="F1182" s="77" t="s">
        <v>30</v>
      </c>
      <c r="G1182" s="97">
        <v>2009</v>
      </c>
      <c r="H1182" s="98" t="s">
        <v>81</v>
      </c>
    </row>
    <row r="1183" spans="1:8" x14ac:dyDescent="0.25">
      <c r="A1183" s="96">
        <v>21039</v>
      </c>
      <c r="B1183" s="113" t="s">
        <v>1227</v>
      </c>
      <c r="C1183" s="113" t="s">
        <v>27</v>
      </c>
      <c r="D1183" s="77" t="s">
        <v>570</v>
      </c>
      <c r="E1183" s="77" t="s">
        <v>17</v>
      </c>
      <c r="F1183" s="77" t="s">
        <v>30</v>
      </c>
      <c r="G1183" s="97">
        <v>2006</v>
      </c>
      <c r="H1183" s="98" t="s">
        <v>81</v>
      </c>
    </row>
    <row r="1184" spans="1:8" x14ac:dyDescent="0.25">
      <c r="A1184" s="96">
        <v>21044</v>
      </c>
      <c r="B1184" s="113" t="s">
        <v>1228</v>
      </c>
      <c r="C1184" s="113" t="s">
        <v>27</v>
      </c>
      <c r="D1184" s="77" t="s">
        <v>32</v>
      </c>
      <c r="E1184" s="77" t="s">
        <v>29</v>
      </c>
      <c r="F1184" s="77" t="s">
        <v>30</v>
      </c>
      <c r="G1184" s="97">
        <v>2010</v>
      </c>
      <c r="H1184" s="98" t="s">
        <v>81</v>
      </c>
    </row>
    <row r="1185" spans="1:8" x14ac:dyDescent="0.25">
      <c r="A1185" s="96">
        <v>21046</v>
      </c>
      <c r="B1185" s="113" t="s">
        <v>1229</v>
      </c>
      <c r="C1185" s="113" t="s">
        <v>27</v>
      </c>
      <c r="D1185" s="77" t="s">
        <v>127</v>
      </c>
      <c r="E1185" s="77" t="s">
        <v>17</v>
      </c>
      <c r="F1185" s="77" t="s">
        <v>30</v>
      </c>
      <c r="G1185" s="97">
        <v>2006</v>
      </c>
      <c r="H1185" s="98" t="s">
        <v>81</v>
      </c>
    </row>
    <row r="1186" spans="1:8" x14ac:dyDescent="0.25">
      <c r="A1186" s="96">
        <v>21048</v>
      </c>
      <c r="B1186" s="113" t="s">
        <v>1230</v>
      </c>
      <c r="C1186" s="113" t="s">
        <v>27</v>
      </c>
      <c r="D1186" s="77" t="s">
        <v>32</v>
      </c>
      <c r="E1186" s="77" t="s">
        <v>17</v>
      </c>
      <c r="F1186" s="77" t="s">
        <v>30</v>
      </c>
      <c r="G1186" s="97">
        <v>2010</v>
      </c>
      <c r="H1186" s="98" t="s">
        <v>81</v>
      </c>
    </row>
    <row r="1187" spans="1:8" x14ac:dyDescent="0.25">
      <c r="A1187" s="96">
        <v>21049</v>
      </c>
      <c r="B1187" s="113" t="s">
        <v>1231</v>
      </c>
      <c r="C1187" s="113" t="s">
        <v>27</v>
      </c>
      <c r="D1187" s="77" t="s">
        <v>32</v>
      </c>
      <c r="E1187" s="77" t="s">
        <v>29</v>
      </c>
      <c r="F1187" s="77" t="s">
        <v>30</v>
      </c>
      <c r="G1187" s="97">
        <v>2015</v>
      </c>
      <c r="H1187" s="98" t="s">
        <v>81</v>
      </c>
    </row>
    <row r="1188" spans="1:8" x14ac:dyDescent="0.25">
      <c r="A1188" s="96">
        <v>21052</v>
      </c>
      <c r="B1188" s="113" t="s">
        <v>1232</v>
      </c>
      <c r="C1188" s="113" t="s">
        <v>27</v>
      </c>
      <c r="D1188" s="77" t="s">
        <v>32</v>
      </c>
      <c r="E1188" s="77" t="s">
        <v>29</v>
      </c>
      <c r="F1188" s="77" t="s">
        <v>30</v>
      </c>
      <c r="G1188" s="97">
        <v>2015</v>
      </c>
      <c r="H1188" s="98" t="s">
        <v>20</v>
      </c>
    </row>
    <row r="1189" spans="1:8" x14ac:dyDescent="0.25">
      <c r="A1189" s="96">
        <v>21053</v>
      </c>
      <c r="B1189" s="113" t="s">
        <v>1233</v>
      </c>
      <c r="C1189" s="113" t="s">
        <v>27</v>
      </c>
      <c r="D1189" s="77" t="s">
        <v>32</v>
      </c>
      <c r="E1189" s="77" t="s">
        <v>17</v>
      </c>
      <c r="F1189" s="77" t="s">
        <v>30</v>
      </c>
      <c r="G1189" s="97">
        <v>2008</v>
      </c>
      <c r="H1189" s="98" t="s">
        <v>81</v>
      </c>
    </row>
    <row r="1190" spans="1:8" x14ac:dyDescent="0.25">
      <c r="A1190" s="96">
        <v>21058</v>
      </c>
      <c r="B1190" s="113" t="s">
        <v>1234</v>
      </c>
      <c r="C1190" s="113" t="s">
        <v>27</v>
      </c>
      <c r="D1190" s="77" t="s">
        <v>127</v>
      </c>
      <c r="E1190" s="77" t="s">
        <v>17</v>
      </c>
      <c r="F1190" s="77" t="s">
        <v>30</v>
      </c>
      <c r="G1190" s="97">
        <v>2006</v>
      </c>
      <c r="H1190" s="98" t="s">
        <v>81</v>
      </c>
    </row>
    <row r="1191" spans="1:8" x14ac:dyDescent="0.25">
      <c r="A1191" s="96">
        <v>21059</v>
      </c>
      <c r="B1191" s="113" t="s">
        <v>1235</v>
      </c>
      <c r="C1191" s="113" t="s">
        <v>27</v>
      </c>
      <c r="D1191" s="77" t="s">
        <v>127</v>
      </c>
      <c r="E1191" s="77" t="s">
        <v>17</v>
      </c>
      <c r="F1191" s="77" t="s">
        <v>30</v>
      </c>
      <c r="G1191" s="97">
        <v>2006</v>
      </c>
      <c r="H1191" s="98" t="s">
        <v>81</v>
      </c>
    </row>
    <row r="1192" spans="1:8" x14ac:dyDescent="0.25">
      <c r="A1192" s="96">
        <v>21068</v>
      </c>
      <c r="B1192" s="113" t="s">
        <v>1236</v>
      </c>
      <c r="C1192" s="113" t="s">
        <v>27</v>
      </c>
      <c r="D1192" s="77" t="s">
        <v>32</v>
      </c>
      <c r="E1192" s="77" t="s">
        <v>29</v>
      </c>
      <c r="F1192" s="77" t="s">
        <v>30</v>
      </c>
      <c r="G1192" s="97">
        <v>2010</v>
      </c>
      <c r="H1192" s="98" t="s">
        <v>81</v>
      </c>
    </row>
    <row r="1193" spans="1:8" x14ac:dyDescent="0.25">
      <c r="A1193" s="96">
        <v>21071</v>
      </c>
      <c r="B1193" s="113" t="s">
        <v>1237</v>
      </c>
      <c r="C1193" s="113" t="s">
        <v>27</v>
      </c>
      <c r="D1193" s="77" t="s">
        <v>32</v>
      </c>
      <c r="E1193" s="77" t="s">
        <v>29</v>
      </c>
      <c r="F1193" s="77" t="s">
        <v>30</v>
      </c>
      <c r="G1193" s="97">
        <v>2006</v>
      </c>
      <c r="H1193" s="98" t="s">
        <v>81</v>
      </c>
    </row>
    <row r="1194" spans="1:8" x14ac:dyDescent="0.25">
      <c r="A1194" s="96">
        <v>21079</v>
      </c>
      <c r="B1194" s="113" t="s">
        <v>1238</v>
      </c>
      <c r="C1194" s="113" t="s">
        <v>27</v>
      </c>
      <c r="D1194" s="77" t="s">
        <v>28</v>
      </c>
      <c r="E1194" s="77" t="s">
        <v>29</v>
      </c>
      <c r="F1194" s="77" t="s">
        <v>30</v>
      </c>
      <c r="G1194" s="97">
        <v>2006</v>
      </c>
      <c r="H1194" s="98" t="s">
        <v>81</v>
      </c>
    </row>
    <row r="1195" spans="1:8" x14ac:dyDescent="0.25">
      <c r="A1195" s="96">
        <v>21087</v>
      </c>
      <c r="B1195" s="113" t="s">
        <v>1239</v>
      </c>
      <c r="C1195" s="113" t="s">
        <v>27</v>
      </c>
      <c r="D1195" s="77" t="s">
        <v>32</v>
      </c>
      <c r="E1195" s="77" t="s">
        <v>29</v>
      </c>
      <c r="F1195" s="77" t="s">
        <v>30</v>
      </c>
      <c r="G1195" s="97">
        <v>2012</v>
      </c>
      <c r="H1195" s="98" t="s">
        <v>81</v>
      </c>
    </row>
    <row r="1196" spans="1:8" x14ac:dyDescent="0.25">
      <c r="A1196" s="96">
        <v>21088</v>
      </c>
      <c r="B1196" s="113" t="s">
        <v>1240</v>
      </c>
      <c r="C1196" s="113" t="s">
        <v>27</v>
      </c>
      <c r="D1196" s="77" t="s">
        <v>28</v>
      </c>
      <c r="E1196" s="77" t="s">
        <v>29</v>
      </c>
      <c r="F1196" s="77" t="s">
        <v>65</v>
      </c>
      <c r="G1196" s="97">
        <v>2010</v>
      </c>
      <c r="H1196" s="98" t="s">
        <v>81</v>
      </c>
    </row>
    <row r="1197" spans="1:8" x14ac:dyDescent="0.25">
      <c r="A1197" s="96">
        <v>21091</v>
      </c>
      <c r="B1197" s="113" t="s">
        <v>1241</v>
      </c>
      <c r="C1197" s="113" t="s">
        <v>27</v>
      </c>
      <c r="D1197" s="77" t="s">
        <v>32</v>
      </c>
      <c r="E1197" s="77" t="s">
        <v>29</v>
      </c>
      <c r="F1197" s="77" t="s">
        <v>30</v>
      </c>
      <c r="G1197" s="97">
        <v>2014</v>
      </c>
      <c r="H1197" s="98" t="s">
        <v>81</v>
      </c>
    </row>
    <row r="1198" spans="1:8" x14ac:dyDescent="0.25">
      <c r="A1198" s="96">
        <v>21092</v>
      </c>
      <c r="B1198" s="113" t="s">
        <v>1242</v>
      </c>
      <c r="C1198" s="113" t="s">
        <v>451</v>
      </c>
      <c r="D1198" s="77" t="s">
        <v>28</v>
      </c>
      <c r="E1198" s="77" t="s">
        <v>1243</v>
      </c>
      <c r="F1198" s="77" t="s">
        <v>17</v>
      </c>
      <c r="G1198" s="97">
        <v>2006</v>
      </c>
      <c r="H1198" s="98" t="s">
        <v>81</v>
      </c>
    </row>
    <row r="1199" spans="1:8" x14ac:dyDescent="0.25">
      <c r="A1199" s="96">
        <v>21093</v>
      </c>
      <c r="B1199" s="113" t="s">
        <v>1244</v>
      </c>
      <c r="C1199" s="113" t="s">
        <v>27</v>
      </c>
      <c r="D1199" s="77" t="s">
        <v>32</v>
      </c>
      <c r="E1199" s="77" t="s">
        <v>17</v>
      </c>
      <c r="F1199" s="77" t="s">
        <v>30</v>
      </c>
      <c r="G1199" s="97">
        <v>2006</v>
      </c>
      <c r="H1199" s="98" t="s">
        <v>81</v>
      </c>
    </row>
    <row r="1200" spans="1:8" x14ac:dyDescent="0.25">
      <c r="A1200" s="96">
        <v>21094</v>
      </c>
      <c r="B1200" s="113" t="s">
        <v>1245</v>
      </c>
      <c r="C1200" s="113" t="s">
        <v>27</v>
      </c>
      <c r="D1200" s="77" t="s">
        <v>32</v>
      </c>
      <c r="E1200" s="77" t="s">
        <v>29</v>
      </c>
      <c r="F1200" s="77" t="s">
        <v>30</v>
      </c>
      <c r="G1200" s="97">
        <v>2006</v>
      </c>
      <c r="H1200" s="98" t="s">
        <v>81</v>
      </c>
    </row>
    <row r="1201" spans="1:8" x14ac:dyDescent="0.25">
      <c r="A1201" s="96">
        <v>21095</v>
      </c>
      <c r="B1201" s="113" t="s">
        <v>1246</v>
      </c>
      <c r="C1201" s="113" t="s">
        <v>27</v>
      </c>
      <c r="D1201" s="77" t="s">
        <v>32</v>
      </c>
      <c r="E1201" s="77" t="s">
        <v>17</v>
      </c>
      <c r="F1201" s="77" t="s">
        <v>30</v>
      </c>
      <c r="G1201" s="97">
        <v>2006</v>
      </c>
      <c r="H1201" s="98" t="s">
        <v>81</v>
      </c>
    </row>
    <row r="1202" spans="1:8" x14ac:dyDescent="0.25">
      <c r="A1202" s="96">
        <v>21096</v>
      </c>
      <c r="B1202" s="113" t="s">
        <v>1247</v>
      </c>
      <c r="C1202" s="113" t="s">
        <v>27</v>
      </c>
      <c r="D1202" s="77" t="s">
        <v>32</v>
      </c>
      <c r="E1202" s="77" t="s">
        <v>17</v>
      </c>
      <c r="F1202" s="77" t="s">
        <v>33</v>
      </c>
      <c r="G1202" s="97">
        <v>2007</v>
      </c>
      <c r="H1202" s="98" t="s">
        <v>20</v>
      </c>
    </row>
    <row r="1203" spans="1:8" x14ac:dyDescent="0.25">
      <c r="A1203" s="96">
        <v>21099</v>
      </c>
      <c r="B1203" s="113" t="s">
        <v>1248</v>
      </c>
      <c r="C1203" s="113" t="s">
        <v>27</v>
      </c>
      <c r="D1203" s="77" t="s">
        <v>32</v>
      </c>
      <c r="E1203" s="77" t="s">
        <v>29</v>
      </c>
      <c r="F1203" s="77" t="s">
        <v>30</v>
      </c>
      <c r="G1203" s="97">
        <v>2006</v>
      </c>
      <c r="H1203" s="98" t="s">
        <v>81</v>
      </c>
    </row>
    <row r="1204" spans="1:8" x14ac:dyDescent="0.25">
      <c r="A1204" s="96">
        <v>21103</v>
      </c>
      <c r="B1204" s="113" t="s">
        <v>1249</v>
      </c>
      <c r="C1204" s="113" t="s">
        <v>27</v>
      </c>
      <c r="D1204" s="77" t="s">
        <v>32</v>
      </c>
      <c r="E1204" s="77" t="s">
        <v>29</v>
      </c>
      <c r="F1204" s="77" t="s">
        <v>65</v>
      </c>
      <c r="G1204" s="97">
        <v>2015</v>
      </c>
      <c r="H1204" s="98" t="s">
        <v>20</v>
      </c>
    </row>
    <row r="1205" spans="1:8" x14ac:dyDescent="0.25">
      <c r="A1205" s="96">
        <v>21104</v>
      </c>
      <c r="B1205" s="113" t="s">
        <v>1250</v>
      </c>
      <c r="C1205" s="113" t="s">
        <v>27</v>
      </c>
      <c r="D1205" s="77" t="s">
        <v>32</v>
      </c>
      <c r="E1205" s="77" t="s">
        <v>29</v>
      </c>
      <c r="F1205" s="77" t="s">
        <v>30</v>
      </c>
      <c r="G1205" s="97">
        <v>2011</v>
      </c>
      <c r="H1205" s="98" t="s">
        <v>81</v>
      </c>
    </row>
    <row r="1206" spans="1:8" x14ac:dyDescent="0.25">
      <c r="A1206" s="96">
        <v>21106</v>
      </c>
      <c r="B1206" s="113" t="s">
        <v>1251</v>
      </c>
      <c r="C1206" s="113" t="s">
        <v>27</v>
      </c>
      <c r="D1206" s="77" t="s">
        <v>32</v>
      </c>
      <c r="E1206" s="77" t="s">
        <v>29</v>
      </c>
      <c r="F1206" s="77" t="s">
        <v>30</v>
      </c>
      <c r="G1206" s="97">
        <v>2011</v>
      </c>
      <c r="H1206" s="98" t="s">
        <v>81</v>
      </c>
    </row>
    <row r="1207" spans="1:8" x14ac:dyDescent="0.25">
      <c r="A1207" s="96">
        <v>21107</v>
      </c>
      <c r="B1207" s="113" t="s">
        <v>1252</v>
      </c>
      <c r="C1207" s="113" t="s">
        <v>27</v>
      </c>
      <c r="D1207" s="77" t="s">
        <v>105</v>
      </c>
      <c r="E1207" s="77" t="s">
        <v>29</v>
      </c>
      <c r="F1207" s="77" t="s">
        <v>30</v>
      </c>
      <c r="G1207" s="97">
        <v>2012</v>
      </c>
      <c r="H1207" s="98" t="s">
        <v>81</v>
      </c>
    </row>
    <row r="1208" spans="1:8" x14ac:dyDescent="0.25">
      <c r="A1208" s="96">
        <v>21110</v>
      </c>
      <c r="B1208" s="113" t="s">
        <v>1253</v>
      </c>
      <c r="C1208" s="113" t="s">
        <v>27</v>
      </c>
      <c r="D1208" s="77" t="s">
        <v>32</v>
      </c>
      <c r="E1208" s="77" t="s">
        <v>29</v>
      </c>
      <c r="F1208" s="77" t="s">
        <v>30</v>
      </c>
      <c r="G1208" s="97">
        <v>2012</v>
      </c>
      <c r="H1208" s="98" t="s">
        <v>81</v>
      </c>
    </row>
    <row r="1209" spans="1:8" x14ac:dyDescent="0.25">
      <c r="A1209" s="96">
        <v>21111</v>
      </c>
      <c r="B1209" s="113" t="s">
        <v>1254</v>
      </c>
      <c r="C1209" s="113" t="s">
        <v>27</v>
      </c>
      <c r="D1209" s="77" t="s">
        <v>32</v>
      </c>
      <c r="E1209" s="77" t="s">
        <v>29</v>
      </c>
      <c r="F1209" s="77" t="s">
        <v>30</v>
      </c>
      <c r="G1209" s="97">
        <v>2019</v>
      </c>
      <c r="H1209" s="98" t="s">
        <v>81</v>
      </c>
    </row>
    <row r="1210" spans="1:8" x14ac:dyDescent="0.25">
      <c r="A1210" s="96">
        <v>21115</v>
      </c>
      <c r="B1210" s="113" t="s">
        <v>1255</v>
      </c>
      <c r="C1210" s="113" t="s">
        <v>27</v>
      </c>
      <c r="D1210" s="77" t="s">
        <v>32</v>
      </c>
      <c r="E1210" s="77" t="s">
        <v>29</v>
      </c>
      <c r="F1210" s="77" t="s">
        <v>30</v>
      </c>
      <c r="G1210" s="97">
        <v>2010</v>
      </c>
      <c r="H1210" s="98" t="s">
        <v>81</v>
      </c>
    </row>
    <row r="1211" spans="1:8" x14ac:dyDescent="0.25">
      <c r="A1211" s="96">
        <v>21123</v>
      </c>
      <c r="B1211" s="113" t="s">
        <v>1256</v>
      </c>
      <c r="C1211" s="113" t="s">
        <v>27</v>
      </c>
      <c r="D1211" s="77" t="s">
        <v>32</v>
      </c>
      <c r="E1211" s="77" t="s">
        <v>29</v>
      </c>
      <c r="F1211" s="77" t="s">
        <v>30</v>
      </c>
      <c r="G1211" s="97">
        <v>2007</v>
      </c>
      <c r="H1211" s="98" t="s">
        <v>81</v>
      </c>
    </row>
    <row r="1212" spans="1:8" x14ac:dyDescent="0.25">
      <c r="A1212" s="96">
        <v>21126</v>
      </c>
      <c r="B1212" s="113" t="s">
        <v>1257</v>
      </c>
      <c r="C1212" s="113" t="s">
        <v>27</v>
      </c>
      <c r="D1212" s="77" t="s">
        <v>32</v>
      </c>
      <c r="E1212" s="77" t="s">
        <v>29</v>
      </c>
      <c r="F1212" s="77" t="s">
        <v>30</v>
      </c>
      <c r="G1212" s="97">
        <v>2012</v>
      </c>
      <c r="H1212" s="98" t="s">
        <v>81</v>
      </c>
    </row>
    <row r="1213" spans="1:8" x14ac:dyDescent="0.25">
      <c r="A1213" s="96">
        <v>21129</v>
      </c>
      <c r="B1213" s="113" t="s">
        <v>1258</v>
      </c>
      <c r="C1213" s="113" t="s">
        <v>27</v>
      </c>
      <c r="D1213" s="77" t="s">
        <v>68</v>
      </c>
      <c r="E1213" s="77" t="s">
        <v>29</v>
      </c>
      <c r="F1213" s="77" t="s">
        <v>30</v>
      </c>
      <c r="G1213" s="97">
        <v>2009</v>
      </c>
      <c r="H1213" s="98" t="s">
        <v>81</v>
      </c>
    </row>
    <row r="1214" spans="1:8" x14ac:dyDescent="0.25">
      <c r="A1214" s="96">
        <v>21134</v>
      </c>
      <c r="B1214" s="113" t="s">
        <v>1259</v>
      </c>
      <c r="C1214" s="113" t="s">
        <v>27</v>
      </c>
      <c r="D1214" s="77" t="s">
        <v>105</v>
      </c>
      <c r="E1214" s="77" t="s">
        <v>17</v>
      </c>
      <c r="F1214" s="77" t="s">
        <v>30</v>
      </c>
      <c r="G1214" s="97">
        <v>2012</v>
      </c>
      <c r="H1214" s="98" t="s">
        <v>81</v>
      </c>
    </row>
    <row r="1215" spans="1:8" x14ac:dyDescent="0.25">
      <c r="A1215" s="96">
        <v>21137</v>
      </c>
      <c r="B1215" s="113" t="s">
        <v>1260</v>
      </c>
      <c r="C1215" s="113" t="s">
        <v>27</v>
      </c>
      <c r="D1215" s="77" t="s">
        <v>105</v>
      </c>
      <c r="E1215" s="77" t="s">
        <v>17</v>
      </c>
      <c r="F1215" s="77" t="s">
        <v>30</v>
      </c>
      <c r="G1215" s="97">
        <v>2007</v>
      </c>
      <c r="H1215" s="98" t="s">
        <v>81</v>
      </c>
    </row>
    <row r="1216" spans="1:8" x14ac:dyDescent="0.25">
      <c r="A1216" s="96">
        <v>21140</v>
      </c>
      <c r="B1216" s="113" t="s">
        <v>1261</v>
      </c>
      <c r="C1216" s="113" t="s">
        <v>27</v>
      </c>
      <c r="D1216" s="77" t="s">
        <v>105</v>
      </c>
      <c r="E1216" s="77" t="s">
        <v>17</v>
      </c>
      <c r="F1216" s="77" t="s">
        <v>30</v>
      </c>
      <c r="G1216" s="97">
        <v>2012</v>
      </c>
      <c r="H1216" s="98" t="s">
        <v>81</v>
      </c>
    </row>
    <row r="1217" spans="1:8" x14ac:dyDescent="0.25">
      <c r="A1217" s="96">
        <v>21141</v>
      </c>
      <c r="B1217" s="113" t="s">
        <v>1262</v>
      </c>
      <c r="C1217" s="113" t="s">
        <v>27</v>
      </c>
      <c r="D1217" s="77" t="s">
        <v>32</v>
      </c>
      <c r="E1217" s="77" t="s">
        <v>17</v>
      </c>
      <c r="F1217" s="77" t="s">
        <v>30</v>
      </c>
      <c r="G1217" s="97">
        <v>2011</v>
      </c>
      <c r="H1217" s="98" t="s">
        <v>81</v>
      </c>
    </row>
    <row r="1218" spans="1:8" x14ac:dyDescent="0.25">
      <c r="A1218" s="96">
        <v>21142</v>
      </c>
      <c r="B1218" s="113" t="s">
        <v>1263</v>
      </c>
      <c r="C1218" s="113" t="s">
        <v>27</v>
      </c>
      <c r="D1218" s="77" t="s">
        <v>32</v>
      </c>
      <c r="E1218" s="77" t="s">
        <v>17</v>
      </c>
      <c r="F1218" s="77" t="s">
        <v>30</v>
      </c>
      <c r="G1218" s="97">
        <v>2011</v>
      </c>
      <c r="H1218" s="98" t="s">
        <v>81</v>
      </c>
    </row>
    <row r="1219" spans="1:8" x14ac:dyDescent="0.25">
      <c r="A1219" s="96">
        <v>21145</v>
      </c>
      <c r="B1219" s="113" t="s">
        <v>1264</v>
      </c>
      <c r="C1219" s="113" t="s">
        <v>27</v>
      </c>
      <c r="D1219" s="77" t="s">
        <v>28</v>
      </c>
      <c r="E1219" s="77" t="s">
        <v>29</v>
      </c>
      <c r="F1219" s="77" t="s">
        <v>30</v>
      </c>
      <c r="G1219" s="97">
        <v>2020</v>
      </c>
      <c r="H1219" s="98" t="s">
        <v>81</v>
      </c>
    </row>
    <row r="1220" spans="1:8" x14ac:dyDescent="0.25">
      <c r="A1220" s="96">
        <v>21148</v>
      </c>
      <c r="B1220" s="113" t="s">
        <v>1265</v>
      </c>
      <c r="C1220" s="113" t="s">
        <v>24</v>
      </c>
      <c r="D1220" s="77" t="s">
        <v>17</v>
      </c>
      <c r="E1220" s="77" t="s">
        <v>18</v>
      </c>
      <c r="F1220" s="77" t="s">
        <v>19</v>
      </c>
      <c r="G1220" s="97">
        <v>2009</v>
      </c>
      <c r="H1220" s="98" t="s">
        <v>81</v>
      </c>
    </row>
    <row r="1221" spans="1:8" x14ac:dyDescent="0.25">
      <c r="A1221" s="96">
        <v>21149</v>
      </c>
      <c r="B1221" s="113" t="s">
        <v>1266</v>
      </c>
      <c r="C1221" s="113" t="s">
        <v>27</v>
      </c>
      <c r="D1221" s="77" t="s">
        <v>32</v>
      </c>
      <c r="E1221" s="77" t="s">
        <v>17</v>
      </c>
      <c r="F1221" s="77" t="s">
        <v>30</v>
      </c>
      <c r="G1221" s="97">
        <v>2012</v>
      </c>
      <c r="H1221" s="98" t="s">
        <v>81</v>
      </c>
    </row>
    <row r="1222" spans="1:8" x14ac:dyDescent="0.25">
      <c r="A1222" s="96">
        <v>21150</v>
      </c>
      <c r="B1222" s="113" t="s">
        <v>1267</v>
      </c>
      <c r="C1222" s="113" t="s">
        <v>24</v>
      </c>
      <c r="D1222" s="77" t="s">
        <v>17</v>
      </c>
      <c r="E1222" s="77" t="s">
        <v>18</v>
      </c>
      <c r="F1222" s="77" t="s">
        <v>19</v>
      </c>
      <c r="G1222" s="97">
        <v>2008</v>
      </c>
      <c r="H1222" s="98" t="s">
        <v>25</v>
      </c>
    </row>
    <row r="1223" spans="1:8" x14ac:dyDescent="0.25">
      <c r="A1223" s="96">
        <v>21162</v>
      </c>
      <c r="B1223" s="113" t="s">
        <v>1268</v>
      </c>
      <c r="C1223" s="113" t="s">
        <v>27</v>
      </c>
      <c r="D1223" s="77" t="s">
        <v>32</v>
      </c>
      <c r="E1223" s="77" t="s">
        <v>29</v>
      </c>
      <c r="F1223" s="77" t="s">
        <v>30</v>
      </c>
      <c r="G1223" s="97">
        <v>2006</v>
      </c>
      <c r="H1223" s="98" t="s">
        <v>81</v>
      </c>
    </row>
    <row r="1224" spans="1:8" x14ac:dyDescent="0.25">
      <c r="A1224" s="96">
        <v>21164</v>
      </c>
      <c r="B1224" s="113" t="s">
        <v>1269</v>
      </c>
      <c r="C1224" s="113" t="s">
        <v>27</v>
      </c>
      <c r="D1224" s="77" t="s">
        <v>32</v>
      </c>
      <c r="E1224" s="77" t="s">
        <v>17</v>
      </c>
      <c r="F1224" s="77" t="s">
        <v>30</v>
      </c>
      <c r="G1224" s="97">
        <v>2007</v>
      </c>
      <c r="H1224" s="98" t="s">
        <v>81</v>
      </c>
    </row>
    <row r="1225" spans="1:8" x14ac:dyDescent="0.25">
      <c r="A1225" s="96">
        <v>21166</v>
      </c>
      <c r="B1225" s="113" t="s">
        <v>1270</v>
      </c>
      <c r="C1225" s="113" t="s">
        <v>27</v>
      </c>
      <c r="D1225" s="77" t="s">
        <v>32</v>
      </c>
      <c r="E1225" s="77" t="s">
        <v>29</v>
      </c>
      <c r="F1225" s="77" t="s">
        <v>30</v>
      </c>
      <c r="G1225" s="97">
        <v>2006</v>
      </c>
      <c r="H1225" s="98" t="s">
        <v>81</v>
      </c>
    </row>
    <row r="1226" spans="1:8" x14ac:dyDescent="0.25">
      <c r="A1226" s="96">
        <v>21170</v>
      </c>
      <c r="B1226" s="113" t="s">
        <v>1271</v>
      </c>
      <c r="C1226" s="113" t="s">
        <v>27</v>
      </c>
      <c r="D1226" s="77" t="s">
        <v>932</v>
      </c>
      <c r="E1226" s="77" t="s">
        <v>29</v>
      </c>
      <c r="F1226" s="77" t="s">
        <v>33</v>
      </c>
      <c r="G1226" s="97">
        <v>2006</v>
      </c>
      <c r="H1226" s="98" t="s">
        <v>25</v>
      </c>
    </row>
    <row r="1227" spans="1:8" x14ac:dyDescent="0.25">
      <c r="A1227" s="96">
        <v>21171</v>
      </c>
      <c r="B1227" s="113" t="s">
        <v>1272</v>
      </c>
      <c r="C1227" s="113" t="s">
        <v>27</v>
      </c>
      <c r="D1227" s="77" t="s">
        <v>32</v>
      </c>
      <c r="E1227" s="77" t="s">
        <v>17</v>
      </c>
      <c r="F1227" s="77" t="s">
        <v>30</v>
      </c>
      <c r="G1227" s="97">
        <v>2006</v>
      </c>
      <c r="H1227" s="98" t="s">
        <v>81</v>
      </c>
    </row>
    <row r="1228" spans="1:8" x14ac:dyDescent="0.25">
      <c r="A1228" s="96">
        <v>21172</v>
      </c>
      <c r="B1228" s="113" t="s">
        <v>1273</v>
      </c>
      <c r="C1228" s="113" t="s">
        <v>27</v>
      </c>
      <c r="D1228" s="77" t="s">
        <v>32</v>
      </c>
      <c r="E1228" s="77" t="s">
        <v>17</v>
      </c>
      <c r="F1228" s="77" t="s">
        <v>30</v>
      </c>
      <c r="G1228" s="97">
        <v>2006</v>
      </c>
      <c r="H1228" s="98" t="s">
        <v>81</v>
      </c>
    </row>
    <row r="1229" spans="1:8" x14ac:dyDescent="0.25">
      <c r="A1229" s="96">
        <v>21173</v>
      </c>
      <c r="B1229" s="113" t="s">
        <v>1274</v>
      </c>
      <c r="C1229" s="113" t="s">
        <v>27</v>
      </c>
      <c r="D1229" s="77" t="s">
        <v>32</v>
      </c>
      <c r="E1229" s="77" t="s">
        <v>17</v>
      </c>
      <c r="F1229" s="77" t="s">
        <v>30</v>
      </c>
      <c r="G1229" s="97">
        <v>2009</v>
      </c>
      <c r="H1229" s="98" t="s">
        <v>81</v>
      </c>
    </row>
    <row r="1230" spans="1:8" x14ac:dyDescent="0.25">
      <c r="A1230" s="96">
        <v>21180</v>
      </c>
      <c r="B1230" s="113" t="s">
        <v>1275</v>
      </c>
      <c r="C1230" s="113" t="s">
        <v>27</v>
      </c>
      <c r="D1230" s="77" t="s">
        <v>32</v>
      </c>
      <c r="E1230" s="77" t="s">
        <v>17</v>
      </c>
      <c r="F1230" s="77" t="s">
        <v>30</v>
      </c>
      <c r="G1230" s="97">
        <v>2012</v>
      </c>
      <c r="H1230" s="98" t="s">
        <v>81</v>
      </c>
    </row>
    <row r="1231" spans="1:8" x14ac:dyDescent="0.25">
      <c r="A1231" s="96">
        <v>21182</v>
      </c>
      <c r="B1231" s="113" t="s">
        <v>1276</v>
      </c>
      <c r="C1231" s="113" t="s">
        <v>27</v>
      </c>
      <c r="D1231" s="77" t="s">
        <v>32</v>
      </c>
      <c r="E1231" s="77" t="s">
        <v>29</v>
      </c>
      <c r="F1231" s="77" t="s">
        <v>30</v>
      </c>
      <c r="G1231" s="97">
        <v>2006</v>
      </c>
      <c r="H1231" s="98" t="s">
        <v>81</v>
      </c>
    </row>
    <row r="1232" spans="1:8" x14ac:dyDescent="0.25">
      <c r="A1232" s="96">
        <v>21184</v>
      </c>
      <c r="B1232" s="113" t="s">
        <v>1277</v>
      </c>
      <c r="C1232" s="113" t="s">
        <v>27</v>
      </c>
      <c r="D1232" s="77" t="s">
        <v>32</v>
      </c>
      <c r="E1232" s="77" t="s">
        <v>29</v>
      </c>
      <c r="F1232" s="77" t="s">
        <v>30</v>
      </c>
      <c r="G1232" s="97">
        <v>2020</v>
      </c>
      <c r="H1232" s="98" t="s">
        <v>81</v>
      </c>
    </row>
    <row r="1233" spans="1:8" x14ac:dyDescent="0.25">
      <c r="A1233" s="96">
        <v>21186</v>
      </c>
      <c r="B1233" s="113" t="s">
        <v>1278</v>
      </c>
      <c r="C1233" s="113" t="s">
        <v>27</v>
      </c>
      <c r="D1233" s="77" t="s">
        <v>32</v>
      </c>
      <c r="E1233" s="77" t="s">
        <v>17</v>
      </c>
      <c r="F1233" s="77" t="s">
        <v>30</v>
      </c>
      <c r="G1233" s="97">
        <v>2012</v>
      </c>
      <c r="H1233" s="98" t="s">
        <v>81</v>
      </c>
    </row>
    <row r="1234" spans="1:8" x14ac:dyDescent="0.25">
      <c r="A1234" s="96">
        <v>21191</v>
      </c>
      <c r="B1234" s="113" t="s">
        <v>1279</v>
      </c>
      <c r="C1234" s="113" t="s">
        <v>27</v>
      </c>
      <c r="D1234" s="77" t="s">
        <v>32</v>
      </c>
      <c r="E1234" s="77" t="s">
        <v>17</v>
      </c>
      <c r="F1234" s="77" t="s">
        <v>30</v>
      </c>
      <c r="G1234" s="97">
        <v>2006</v>
      </c>
      <c r="H1234" s="98" t="s">
        <v>81</v>
      </c>
    </row>
    <row r="1235" spans="1:8" x14ac:dyDescent="0.25">
      <c r="A1235" s="96">
        <v>21194</v>
      </c>
      <c r="B1235" s="113" t="s">
        <v>1280</v>
      </c>
      <c r="C1235" s="113" t="s">
        <v>27</v>
      </c>
      <c r="D1235" s="77" t="s">
        <v>32</v>
      </c>
      <c r="E1235" s="77" t="s">
        <v>17</v>
      </c>
      <c r="F1235" s="77" t="s">
        <v>30</v>
      </c>
      <c r="G1235" s="97">
        <v>2006</v>
      </c>
      <c r="H1235" s="98" t="s">
        <v>81</v>
      </c>
    </row>
    <row r="1236" spans="1:8" x14ac:dyDescent="0.25">
      <c r="A1236" s="96">
        <v>21202</v>
      </c>
      <c r="B1236" s="113" t="s">
        <v>1281</v>
      </c>
      <c r="C1236" s="113" t="s">
        <v>27</v>
      </c>
      <c r="D1236" s="77" t="s">
        <v>105</v>
      </c>
      <c r="E1236" s="77" t="s">
        <v>17</v>
      </c>
      <c r="F1236" s="77" t="s">
        <v>30</v>
      </c>
      <c r="G1236" s="97">
        <v>2006</v>
      </c>
      <c r="H1236" s="98" t="s">
        <v>81</v>
      </c>
    </row>
    <row r="1237" spans="1:8" x14ac:dyDescent="0.25">
      <c r="A1237" s="96">
        <v>21203</v>
      </c>
      <c r="B1237" s="113" t="s">
        <v>1282</v>
      </c>
      <c r="C1237" s="113" t="s">
        <v>24</v>
      </c>
      <c r="D1237" s="77" t="s">
        <v>17</v>
      </c>
      <c r="E1237" s="77" t="s">
        <v>18</v>
      </c>
      <c r="F1237" s="77" t="s">
        <v>19</v>
      </c>
      <c r="G1237" s="97">
        <v>2008</v>
      </c>
      <c r="H1237" s="98" t="s">
        <v>25</v>
      </c>
    </row>
    <row r="1238" spans="1:8" x14ac:dyDescent="0.25">
      <c r="A1238" s="96">
        <v>21204</v>
      </c>
      <c r="B1238" s="113" t="s">
        <v>1283</v>
      </c>
      <c r="C1238" s="113" t="s">
        <v>27</v>
      </c>
      <c r="D1238" s="77" t="s">
        <v>32</v>
      </c>
      <c r="E1238" s="77" t="s">
        <v>29</v>
      </c>
      <c r="F1238" s="77" t="s">
        <v>30</v>
      </c>
      <c r="G1238" s="97">
        <v>2016</v>
      </c>
      <c r="H1238" s="98" t="s">
        <v>81</v>
      </c>
    </row>
    <row r="1239" spans="1:8" x14ac:dyDescent="0.25">
      <c r="A1239" s="96">
        <v>21205</v>
      </c>
      <c r="B1239" s="113" t="s">
        <v>1284</v>
      </c>
      <c r="C1239" s="113" t="s">
        <v>35</v>
      </c>
      <c r="D1239" s="77" t="s">
        <v>1094</v>
      </c>
      <c r="E1239" s="77" t="s">
        <v>29</v>
      </c>
      <c r="F1239" s="77" t="s">
        <v>19</v>
      </c>
      <c r="G1239" s="97">
        <v>2009</v>
      </c>
      <c r="H1239" s="98" t="s">
        <v>81</v>
      </c>
    </row>
    <row r="1240" spans="1:8" x14ac:dyDescent="0.25">
      <c r="A1240" s="96">
        <v>21209</v>
      </c>
      <c r="B1240" s="113" t="s">
        <v>1285</v>
      </c>
      <c r="C1240" s="113" t="s">
        <v>27</v>
      </c>
      <c r="D1240" s="77" t="s">
        <v>32</v>
      </c>
      <c r="E1240" s="77" t="s">
        <v>22</v>
      </c>
      <c r="F1240" s="77" t="s">
        <v>30</v>
      </c>
      <c r="G1240" s="97">
        <v>2006</v>
      </c>
      <c r="H1240" s="98" t="s">
        <v>81</v>
      </c>
    </row>
    <row r="1241" spans="1:8" x14ac:dyDescent="0.25">
      <c r="A1241" s="96">
        <v>21211</v>
      </c>
      <c r="B1241" s="113" t="s">
        <v>1286</v>
      </c>
      <c r="C1241" s="113" t="s">
        <v>27</v>
      </c>
      <c r="D1241" s="77" t="s">
        <v>105</v>
      </c>
      <c r="E1241" s="77" t="s">
        <v>29</v>
      </c>
      <c r="F1241" s="77" t="s">
        <v>30</v>
      </c>
      <c r="G1241" s="97">
        <v>2009</v>
      </c>
      <c r="H1241" s="98" t="s">
        <v>81</v>
      </c>
    </row>
    <row r="1242" spans="1:8" x14ac:dyDescent="0.25">
      <c r="A1242" s="96">
        <v>21224</v>
      </c>
      <c r="B1242" s="113" t="s">
        <v>1287</v>
      </c>
      <c r="C1242" s="113" t="s">
        <v>27</v>
      </c>
      <c r="D1242" s="77" t="s">
        <v>32</v>
      </c>
      <c r="E1242" s="77" t="s">
        <v>29</v>
      </c>
      <c r="F1242" s="77" t="s">
        <v>30</v>
      </c>
      <c r="G1242" s="97">
        <v>2007</v>
      </c>
      <c r="H1242" s="98" t="s">
        <v>81</v>
      </c>
    </row>
    <row r="1243" spans="1:8" x14ac:dyDescent="0.25">
      <c r="A1243" s="96">
        <v>21225</v>
      </c>
      <c r="B1243" s="113" t="s">
        <v>1288</v>
      </c>
      <c r="C1243" s="113" t="s">
        <v>27</v>
      </c>
      <c r="D1243" s="77" t="s">
        <v>105</v>
      </c>
      <c r="E1243" s="77" t="s">
        <v>29</v>
      </c>
      <c r="F1243" s="77" t="s">
        <v>30</v>
      </c>
      <c r="G1243" s="97">
        <v>2007</v>
      </c>
      <c r="H1243" s="98" t="s">
        <v>81</v>
      </c>
    </row>
    <row r="1244" spans="1:8" x14ac:dyDescent="0.25">
      <c r="A1244" s="96">
        <v>21226</v>
      </c>
      <c r="B1244" s="113" t="s">
        <v>1289</v>
      </c>
      <c r="C1244" s="113" t="s">
        <v>27</v>
      </c>
      <c r="D1244" s="77" t="s">
        <v>32</v>
      </c>
      <c r="E1244" s="77" t="s">
        <v>29</v>
      </c>
      <c r="F1244" s="77" t="s">
        <v>30</v>
      </c>
      <c r="G1244" s="97">
        <v>2007</v>
      </c>
      <c r="H1244" s="98" t="s">
        <v>81</v>
      </c>
    </row>
    <row r="1245" spans="1:8" x14ac:dyDescent="0.25">
      <c r="A1245" s="96">
        <v>21227</v>
      </c>
      <c r="B1245" s="113" t="s">
        <v>1290</v>
      </c>
      <c r="C1245" s="113" t="s">
        <v>27</v>
      </c>
      <c r="D1245" s="77" t="s">
        <v>105</v>
      </c>
      <c r="E1245" s="77" t="s">
        <v>29</v>
      </c>
      <c r="F1245" s="77" t="s">
        <v>30</v>
      </c>
      <c r="G1245" s="97">
        <v>2007</v>
      </c>
      <c r="H1245" s="98" t="s">
        <v>20</v>
      </c>
    </row>
    <row r="1246" spans="1:8" x14ac:dyDescent="0.25">
      <c r="A1246" s="96">
        <v>21230</v>
      </c>
      <c r="B1246" s="113" t="s">
        <v>1291</v>
      </c>
      <c r="C1246" s="113" t="s">
        <v>27</v>
      </c>
      <c r="D1246" s="77" t="s">
        <v>32</v>
      </c>
      <c r="E1246" s="77" t="s">
        <v>29</v>
      </c>
      <c r="F1246" s="77" t="s">
        <v>30</v>
      </c>
      <c r="G1246" s="97">
        <v>2006</v>
      </c>
      <c r="H1246" s="98" t="s">
        <v>81</v>
      </c>
    </row>
    <row r="1247" spans="1:8" x14ac:dyDescent="0.25">
      <c r="A1247" s="96">
        <v>21231</v>
      </c>
      <c r="B1247" s="113" t="s">
        <v>1292</v>
      </c>
      <c r="C1247" s="113" t="s">
        <v>27</v>
      </c>
      <c r="D1247" s="77" t="s">
        <v>32</v>
      </c>
      <c r="E1247" s="77" t="s">
        <v>29</v>
      </c>
      <c r="F1247" s="77" t="s">
        <v>30</v>
      </c>
      <c r="G1247" s="97">
        <v>2007</v>
      </c>
      <c r="H1247" s="98" t="s">
        <v>81</v>
      </c>
    </row>
    <row r="1248" spans="1:8" x14ac:dyDescent="0.25">
      <c r="A1248" s="96">
        <v>21234</v>
      </c>
      <c r="B1248" s="113" t="s">
        <v>1293</v>
      </c>
      <c r="C1248" s="113" t="s">
        <v>27</v>
      </c>
      <c r="D1248" s="77" t="s">
        <v>32</v>
      </c>
      <c r="E1248" s="77" t="s">
        <v>29</v>
      </c>
      <c r="F1248" s="77" t="s">
        <v>30</v>
      </c>
      <c r="G1248" s="97">
        <v>2007</v>
      </c>
      <c r="H1248" s="98" t="s">
        <v>81</v>
      </c>
    </row>
    <row r="1249" spans="1:8" x14ac:dyDescent="0.25">
      <c r="A1249" s="96">
        <v>21235</v>
      </c>
      <c r="B1249" s="113" t="s">
        <v>1294</v>
      </c>
      <c r="C1249" s="113" t="s">
        <v>27</v>
      </c>
      <c r="D1249" s="77" t="s">
        <v>32</v>
      </c>
      <c r="E1249" s="77" t="s">
        <v>29</v>
      </c>
      <c r="F1249" s="77" t="s">
        <v>30</v>
      </c>
      <c r="G1249" s="97">
        <v>2007</v>
      </c>
      <c r="H1249" s="98" t="s">
        <v>81</v>
      </c>
    </row>
    <row r="1250" spans="1:8" x14ac:dyDescent="0.25">
      <c r="A1250" s="96">
        <v>21238</v>
      </c>
      <c r="B1250" s="113" t="s">
        <v>1295</v>
      </c>
      <c r="C1250" s="113" t="s">
        <v>27</v>
      </c>
      <c r="D1250" s="77" t="s">
        <v>105</v>
      </c>
      <c r="E1250" s="77" t="s">
        <v>17</v>
      </c>
      <c r="F1250" s="77" t="s">
        <v>30</v>
      </c>
      <c r="G1250" s="97">
        <v>2007</v>
      </c>
      <c r="H1250" s="98" t="s">
        <v>81</v>
      </c>
    </row>
    <row r="1251" spans="1:8" x14ac:dyDescent="0.25">
      <c r="A1251" s="96">
        <v>21239</v>
      </c>
      <c r="B1251" s="113" t="s">
        <v>1296</v>
      </c>
      <c r="C1251" s="113" t="s">
        <v>27</v>
      </c>
      <c r="D1251" s="77" t="s">
        <v>105</v>
      </c>
      <c r="E1251" s="77" t="s">
        <v>17</v>
      </c>
      <c r="F1251" s="77" t="s">
        <v>30</v>
      </c>
      <c r="G1251" s="97">
        <v>2007</v>
      </c>
      <c r="H1251" s="98" t="s">
        <v>81</v>
      </c>
    </row>
    <row r="1252" spans="1:8" x14ac:dyDescent="0.25">
      <c r="A1252" s="96">
        <v>21240</v>
      </c>
      <c r="B1252" s="113" t="s">
        <v>1297</v>
      </c>
      <c r="C1252" s="113" t="s">
        <v>27</v>
      </c>
      <c r="D1252" s="77" t="s">
        <v>32</v>
      </c>
      <c r="E1252" s="77" t="s">
        <v>29</v>
      </c>
      <c r="F1252" s="77" t="s">
        <v>30</v>
      </c>
      <c r="G1252" s="97">
        <v>2007</v>
      </c>
      <c r="H1252" s="98" t="s">
        <v>81</v>
      </c>
    </row>
    <row r="1253" spans="1:8" x14ac:dyDescent="0.25">
      <c r="A1253" s="96">
        <v>21241</v>
      </c>
      <c r="B1253" s="113" t="s">
        <v>1298</v>
      </c>
      <c r="C1253" s="113" t="s">
        <v>27</v>
      </c>
      <c r="D1253" s="77" t="s">
        <v>32</v>
      </c>
      <c r="E1253" s="77" t="s">
        <v>17</v>
      </c>
      <c r="F1253" s="77" t="s">
        <v>30</v>
      </c>
      <c r="G1253" s="97">
        <v>2011</v>
      </c>
      <c r="H1253" s="98" t="s">
        <v>81</v>
      </c>
    </row>
    <row r="1254" spans="1:8" x14ac:dyDescent="0.25">
      <c r="A1254" s="96">
        <v>21244</v>
      </c>
      <c r="B1254" s="113" t="s">
        <v>1299</v>
      </c>
      <c r="C1254" s="113" t="s">
        <v>27</v>
      </c>
      <c r="D1254" s="77" t="s">
        <v>28</v>
      </c>
      <c r="E1254" s="77" t="s">
        <v>29</v>
      </c>
      <c r="F1254" s="77" t="s">
        <v>30</v>
      </c>
      <c r="G1254" s="97">
        <v>2020</v>
      </c>
      <c r="H1254" s="98" t="s">
        <v>81</v>
      </c>
    </row>
    <row r="1255" spans="1:8" x14ac:dyDescent="0.25">
      <c r="A1255" s="96">
        <v>21245</v>
      </c>
      <c r="B1255" s="113" t="s">
        <v>1300</v>
      </c>
      <c r="C1255" s="113" t="s">
        <v>27</v>
      </c>
      <c r="D1255" s="77" t="s">
        <v>32</v>
      </c>
      <c r="E1255" s="77" t="s">
        <v>29</v>
      </c>
      <c r="F1255" s="77" t="s">
        <v>30</v>
      </c>
      <c r="G1255" s="97">
        <v>2011</v>
      </c>
      <c r="H1255" s="98" t="s">
        <v>81</v>
      </c>
    </row>
    <row r="1256" spans="1:8" x14ac:dyDescent="0.25">
      <c r="A1256" s="96">
        <v>21247</v>
      </c>
      <c r="B1256" s="113" t="s">
        <v>1301</v>
      </c>
      <c r="C1256" s="113" t="s">
        <v>27</v>
      </c>
      <c r="D1256" s="77" t="s">
        <v>32</v>
      </c>
      <c r="E1256" s="77" t="s">
        <v>29</v>
      </c>
      <c r="F1256" s="77" t="s">
        <v>30</v>
      </c>
      <c r="G1256" s="97">
        <v>2011</v>
      </c>
      <c r="H1256" s="98" t="s">
        <v>81</v>
      </c>
    </row>
    <row r="1257" spans="1:8" x14ac:dyDescent="0.25">
      <c r="A1257" s="96">
        <v>21251</v>
      </c>
      <c r="B1257" s="113" t="s">
        <v>1302</v>
      </c>
      <c r="C1257" s="113" t="s">
        <v>27</v>
      </c>
      <c r="D1257" s="77" t="s">
        <v>32</v>
      </c>
      <c r="E1257" s="77" t="s">
        <v>29</v>
      </c>
      <c r="F1257" s="77" t="s">
        <v>30</v>
      </c>
      <c r="G1257" s="97">
        <v>2007</v>
      </c>
      <c r="H1257" s="98" t="s">
        <v>81</v>
      </c>
    </row>
    <row r="1258" spans="1:8" x14ac:dyDescent="0.25">
      <c r="A1258" s="96">
        <v>21252</v>
      </c>
      <c r="B1258" s="113" t="s">
        <v>1303</v>
      </c>
      <c r="C1258" s="113" t="s">
        <v>27</v>
      </c>
      <c r="D1258" s="77" t="s">
        <v>105</v>
      </c>
      <c r="E1258" s="77" t="s">
        <v>17</v>
      </c>
      <c r="F1258" s="77" t="s">
        <v>30</v>
      </c>
      <c r="G1258" s="97">
        <v>2007</v>
      </c>
      <c r="H1258" s="98" t="s">
        <v>81</v>
      </c>
    </row>
    <row r="1259" spans="1:8" x14ac:dyDescent="0.25">
      <c r="A1259" s="96">
        <v>21253</v>
      </c>
      <c r="B1259" s="113" t="s">
        <v>1304</v>
      </c>
      <c r="C1259" s="113" t="s">
        <v>27</v>
      </c>
      <c r="D1259" s="77" t="s">
        <v>32</v>
      </c>
      <c r="E1259" s="77" t="s">
        <v>29</v>
      </c>
      <c r="F1259" s="77" t="s">
        <v>30</v>
      </c>
      <c r="G1259" s="97">
        <v>2007</v>
      </c>
      <c r="H1259" s="98" t="s">
        <v>81</v>
      </c>
    </row>
    <row r="1260" spans="1:8" x14ac:dyDescent="0.25">
      <c r="A1260" s="96">
        <v>21254</v>
      </c>
      <c r="B1260" s="113" t="s">
        <v>1305</v>
      </c>
      <c r="C1260" s="113" t="s">
        <v>27</v>
      </c>
      <c r="D1260" s="77" t="s">
        <v>105</v>
      </c>
      <c r="E1260" s="77" t="s">
        <v>17</v>
      </c>
      <c r="F1260" s="77" t="s">
        <v>30</v>
      </c>
      <c r="G1260" s="97">
        <v>2007</v>
      </c>
      <c r="H1260" s="98" t="s">
        <v>81</v>
      </c>
    </row>
    <row r="1261" spans="1:8" x14ac:dyDescent="0.25">
      <c r="A1261" s="96">
        <v>21258</v>
      </c>
      <c r="B1261" s="113" t="s">
        <v>1306</v>
      </c>
      <c r="C1261" s="113" t="s">
        <v>27</v>
      </c>
      <c r="D1261" s="77" t="s">
        <v>32</v>
      </c>
      <c r="E1261" s="77" t="s">
        <v>29</v>
      </c>
      <c r="F1261" s="77" t="s">
        <v>30</v>
      </c>
      <c r="G1261" s="97">
        <v>2011</v>
      </c>
      <c r="H1261" s="98" t="s">
        <v>81</v>
      </c>
    </row>
    <row r="1262" spans="1:8" x14ac:dyDescent="0.25">
      <c r="A1262" s="96">
        <v>21260</v>
      </c>
      <c r="B1262" s="113" t="s">
        <v>1307</v>
      </c>
      <c r="C1262" s="113" t="s">
        <v>27</v>
      </c>
      <c r="D1262" s="77" t="s">
        <v>32</v>
      </c>
      <c r="E1262" s="77" t="s">
        <v>29</v>
      </c>
      <c r="F1262" s="77" t="s">
        <v>30</v>
      </c>
      <c r="G1262" s="97">
        <v>2007</v>
      </c>
      <c r="H1262" s="98" t="s">
        <v>81</v>
      </c>
    </row>
    <row r="1263" spans="1:8" x14ac:dyDescent="0.25">
      <c r="A1263" s="96">
        <v>21278</v>
      </c>
      <c r="B1263" s="113" t="s">
        <v>1308</v>
      </c>
      <c r="C1263" s="113" t="s">
        <v>24</v>
      </c>
      <c r="D1263" s="77" t="s">
        <v>17</v>
      </c>
      <c r="E1263" s="77" t="s">
        <v>18</v>
      </c>
      <c r="F1263" s="77" t="s">
        <v>19</v>
      </c>
      <c r="G1263" s="97">
        <v>2008</v>
      </c>
      <c r="H1263" s="98" t="s">
        <v>52</v>
      </c>
    </row>
    <row r="1264" spans="1:8" x14ac:dyDescent="0.25">
      <c r="A1264" s="96">
        <v>21284</v>
      </c>
      <c r="B1264" s="113" t="s">
        <v>1309</v>
      </c>
      <c r="C1264" s="113" t="s">
        <v>24</v>
      </c>
      <c r="D1264" s="77" t="s">
        <v>17</v>
      </c>
      <c r="E1264" s="77" t="s">
        <v>18</v>
      </c>
      <c r="F1264" s="77" t="s">
        <v>19</v>
      </c>
      <c r="G1264" s="97">
        <v>2006</v>
      </c>
      <c r="H1264" s="98" t="s">
        <v>25</v>
      </c>
    </row>
    <row r="1265" spans="1:8" x14ac:dyDescent="0.25">
      <c r="A1265" s="96">
        <v>21285</v>
      </c>
      <c r="B1265" s="113" t="s">
        <v>1310</v>
      </c>
      <c r="C1265" s="113" t="s">
        <v>24</v>
      </c>
      <c r="D1265" s="77" t="s">
        <v>17</v>
      </c>
      <c r="E1265" s="77" t="s">
        <v>18</v>
      </c>
      <c r="F1265" s="77" t="s">
        <v>19</v>
      </c>
      <c r="G1265" s="97">
        <v>2008</v>
      </c>
      <c r="H1265" s="98" t="s">
        <v>25</v>
      </c>
    </row>
    <row r="1266" spans="1:8" x14ac:dyDescent="0.25">
      <c r="A1266" s="96">
        <v>21297</v>
      </c>
      <c r="B1266" s="113" t="s">
        <v>1311</v>
      </c>
      <c r="C1266" s="113" t="s">
        <v>24</v>
      </c>
      <c r="D1266" s="77" t="s">
        <v>17</v>
      </c>
      <c r="E1266" s="77" t="s">
        <v>18</v>
      </c>
      <c r="F1266" s="77" t="s">
        <v>19</v>
      </c>
      <c r="G1266" s="97">
        <v>2008</v>
      </c>
      <c r="H1266" s="98" t="s">
        <v>25</v>
      </c>
    </row>
    <row r="1267" spans="1:8" x14ac:dyDescent="0.25">
      <c r="A1267" s="96">
        <v>21346</v>
      </c>
      <c r="B1267" s="113" t="s">
        <v>1312</v>
      </c>
      <c r="C1267" s="113" t="s">
        <v>24</v>
      </c>
      <c r="D1267" s="77" t="s">
        <v>17</v>
      </c>
      <c r="E1267" s="77" t="s">
        <v>18</v>
      </c>
      <c r="F1267" s="77" t="s">
        <v>19</v>
      </c>
      <c r="G1267" s="97">
        <v>2008</v>
      </c>
      <c r="H1267" s="98" t="s">
        <v>25</v>
      </c>
    </row>
    <row r="1268" spans="1:8" x14ac:dyDescent="0.25">
      <c r="A1268" s="96">
        <v>21353</v>
      </c>
      <c r="B1268" s="113" t="s">
        <v>1313</v>
      </c>
      <c r="C1268" s="113" t="s">
        <v>24</v>
      </c>
      <c r="D1268" s="77" t="s">
        <v>17</v>
      </c>
      <c r="E1268" s="77" t="s">
        <v>18</v>
      </c>
      <c r="F1268" s="77" t="s">
        <v>19</v>
      </c>
      <c r="G1268" s="97">
        <v>2008</v>
      </c>
      <c r="H1268" s="98" t="s">
        <v>95</v>
      </c>
    </row>
    <row r="1269" spans="1:8" x14ac:dyDescent="0.25">
      <c r="A1269" s="96">
        <v>21404</v>
      </c>
      <c r="B1269" s="113" t="s">
        <v>1314</v>
      </c>
      <c r="C1269" s="113" t="s">
        <v>24</v>
      </c>
      <c r="D1269" s="77" t="s">
        <v>17</v>
      </c>
      <c r="E1269" s="77" t="s">
        <v>18</v>
      </c>
      <c r="F1269" s="77" t="s">
        <v>19</v>
      </c>
      <c r="G1269" s="97">
        <v>2008</v>
      </c>
      <c r="H1269" s="98" t="s">
        <v>25</v>
      </c>
    </row>
    <row r="1270" spans="1:8" x14ac:dyDescent="0.25">
      <c r="A1270" s="96">
        <v>21415</v>
      </c>
      <c r="B1270" s="113" t="s">
        <v>1315</v>
      </c>
      <c r="C1270" s="113" t="s">
        <v>27</v>
      </c>
      <c r="D1270" s="77" t="s">
        <v>32</v>
      </c>
      <c r="E1270" s="77" t="s">
        <v>17</v>
      </c>
      <c r="F1270" s="77" t="s">
        <v>30</v>
      </c>
      <c r="G1270" s="97">
        <v>2006</v>
      </c>
      <c r="H1270" s="98" t="s">
        <v>81</v>
      </c>
    </row>
    <row r="1271" spans="1:8" x14ac:dyDescent="0.25">
      <c r="A1271" s="96">
        <v>21419</v>
      </c>
      <c r="B1271" s="113" t="s">
        <v>1316</v>
      </c>
      <c r="C1271" s="113" t="s">
        <v>27</v>
      </c>
      <c r="D1271" s="77" t="s">
        <v>32</v>
      </c>
      <c r="E1271" s="77" t="s">
        <v>17</v>
      </c>
      <c r="F1271" s="77" t="s">
        <v>30</v>
      </c>
      <c r="G1271" s="97">
        <v>2006</v>
      </c>
      <c r="H1271" s="98" t="s">
        <v>81</v>
      </c>
    </row>
    <row r="1272" spans="1:8" x14ac:dyDescent="0.25">
      <c r="A1272" s="96">
        <v>21423</v>
      </c>
      <c r="B1272" s="113" t="s">
        <v>1317</v>
      </c>
      <c r="C1272" s="113" t="s">
        <v>24</v>
      </c>
      <c r="D1272" s="77" t="s">
        <v>17</v>
      </c>
      <c r="E1272" s="77" t="s">
        <v>18</v>
      </c>
      <c r="F1272" s="77" t="s">
        <v>19</v>
      </c>
      <c r="G1272" s="97">
        <v>2008</v>
      </c>
      <c r="H1272" s="98" t="s">
        <v>25</v>
      </c>
    </row>
    <row r="1273" spans="1:8" x14ac:dyDescent="0.25">
      <c r="A1273" s="96">
        <v>21429</v>
      </c>
      <c r="B1273" s="113" t="s">
        <v>1318</v>
      </c>
      <c r="C1273" s="113" t="s">
        <v>27</v>
      </c>
      <c r="D1273" s="77" t="s">
        <v>32</v>
      </c>
      <c r="E1273" s="77" t="s">
        <v>29</v>
      </c>
      <c r="F1273" s="77" t="s">
        <v>30</v>
      </c>
      <c r="G1273" s="97">
        <v>2019</v>
      </c>
      <c r="H1273" s="98" t="s">
        <v>81</v>
      </c>
    </row>
    <row r="1274" spans="1:8" x14ac:dyDescent="0.25">
      <c r="A1274" s="96">
        <v>21432</v>
      </c>
      <c r="B1274" s="113" t="s">
        <v>1319</v>
      </c>
      <c r="C1274" s="113" t="s">
        <v>27</v>
      </c>
      <c r="D1274" s="77" t="s">
        <v>32</v>
      </c>
      <c r="E1274" s="77" t="s">
        <v>17</v>
      </c>
      <c r="F1274" s="77" t="s">
        <v>30</v>
      </c>
      <c r="G1274" s="97">
        <v>2006</v>
      </c>
      <c r="H1274" s="98" t="s">
        <v>81</v>
      </c>
    </row>
    <row r="1275" spans="1:8" x14ac:dyDescent="0.25">
      <c r="A1275" s="96">
        <v>21436</v>
      </c>
      <c r="B1275" s="113" t="s">
        <v>1320</v>
      </c>
      <c r="C1275" s="113" t="s">
        <v>35</v>
      </c>
      <c r="D1275" s="77" t="s">
        <v>36</v>
      </c>
      <c r="E1275" s="77" t="s">
        <v>22</v>
      </c>
      <c r="F1275" s="77" t="s">
        <v>19</v>
      </c>
      <c r="G1275" s="97">
        <v>2007</v>
      </c>
      <c r="H1275" s="98" t="s">
        <v>25</v>
      </c>
    </row>
    <row r="1276" spans="1:8" x14ac:dyDescent="0.25">
      <c r="A1276" s="96">
        <v>21445</v>
      </c>
      <c r="B1276" s="113" t="s">
        <v>1321</v>
      </c>
      <c r="C1276" s="113" t="s">
        <v>27</v>
      </c>
      <c r="D1276" s="77" t="s">
        <v>32</v>
      </c>
      <c r="E1276" s="77" t="s">
        <v>17</v>
      </c>
      <c r="F1276" s="77" t="s">
        <v>30</v>
      </c>
      <c r="G1276" s="97">
        <v>2009</v>
      </c>
      <c r="H1276" s="98" t="s">
        <v>81</v>
      </c>
    </row>
    <row r="1277" spans="1:8" x14ac:dyDescent="0.25">
      <c r="A1277" s="96">
        <v>21446</v>
      </c>
      <c r="B1277" s="113" t="s">
        <v>1322</v>
      </c>
      <c r="C1277" s="113" t="s">
        <v>35</v>
      </c>
      <c r="D1277" s="77" t="s">
        <v>36</v>
      </c>
      <c r="E1277" s="77" t="s">
        <v>18</v>
      </c>
      <c r="F1277" s="77" t="s">
        <v>56</v>
      </c>
      <c r="G1277" s="97">
        <v>2006</v>
      </c>
      <c r="H1277" s="98" t="s">
        <v>95</v>
      </c>
    </row>
    <row r="1278" spans="1:8" x14ac:dyDescent="0.25">
      <c r="A1278" s="96">
        <v>21449</v>
      </c>
      <c r="B1278" s="113" t="s">
        <v>1323</v>
      </c>
      <c r="C1278" s="113" t="s">
        <v>27</v>
      </c>
      <c r="D1278" s="77" t="s">
        <v>32</v>
      </c>
      <c r="E1278" s="77" t="s">
        <v>29</v>
      </c>
      <c r="F1278" s="77" t="s">
        <v>30</v>
      </c>
      <c r="G1278" s="97">
        <v>2006</v>
      </c>
      <c r="H1278" s="98" t="s">
        <v>81</v>
      </c>
    </row>
    <row r="1279" spans="1:8" x14ac:dyDescent="0.25">
      <c r="A1279" s="96">
        <v>21450</v>
      </c>
      <c r="B1279" s="113" t="s">
        <v>1324</v>
      </c>
      <c r="C1279" s="113" t="s">
        <v>27</v>
      </c>
      <c r="D1279" s="77" t="s">
        <v>32</v>
      </c>
      <c r="E1279" s="77" t="s">
        <v>29</v>
      </c>
      <c r="F1279" s="77" t="s">
        <v>30</v>
      </c>
      <c r="G1279" s="97">
        <v>2012</v>
      </c>
      <c r="H1279" s="98" t="s">
        <v>81</v>
      </c>
    </row>
    <row r="1280" spans="1:8" x14ac:dyDescent="0.25">
      <c r="A1280" s="96">
        <v>21457</v>
      </c>
      <c r="B1280" s="113" t="s">
        <v>1325</v>
      </c>
      <c r="C1280" s="113" t="s">
        <v>27</v>
      </c>
      <c r="D1280" s="77" t="s">
        <v>32</v>
      </c>
      <c r="E1280" s="77" t="s">
        <v>17</v>
      </c>
      <c r="F1280" s="77" t="s">
        <v>30</v>
      </c>
      <c r="G1280" s="97">
        <v>2010</v>
      </c>
      <c r="H1280" s="98" t="s">
        <v>81</v>
      </c>
    </row>
    <row r="1281" spans="1:8" x14ac:dyDescent="0.25">
      <c r="A1281" s="96">
        <v>21464</v>
      </c>
      <c r="B1281" s="113" t="s">
        <v>1326</v>
      </c>
      <c r="C1281" s="113" t="s">
        <v>27</v>
      </c>
      <c r="D1281" s="77" t="s">
        <v>32</v>
      </c>
      <c r="E1281" s="77" t="s">
        <v>17</v>
      </c>
      <c r="F1281" s="77" t="s">
        <v>30</v>
      </c>
      <c r="G1281" s="97">
        <v>2011</v>
      </c>
      <c r="H1281" s="98" t="s">
        <v>81</v>
      </c>
    </row>
    <row r="1282" spans="1:8" x14ac:dyDescent="0.25">
      <c r="A1282" s="96">
        <v>21472</v>
      </c>
      <c r="B1282" s="113" t="s">
        <v>1327</v>
      </c>
      <c r="C1282" s="113" t="s">
        <v>27</v>
      </c>
      <c r="D1282" s="77" t="s">
        <v>28</v>
      </c>
      <c r="E1282" s="77" t="s">
        <v>29</v>
      </c>
      <c r="F1282" s="77" t="s">
        <v>30</v>
      </c>
      <c r="G1282" s="97">
        <v>2012</v>
      </c>
      <c r="H1282" s="98" t="s">
        <v>81</v>
      </c>
    </row>
    <row r="1283" spans="1:8" x14ac:dyDescent="0.25">
      <c r="A1283" s="96">
        <v>21477</v>
      </c>
      <c r="B1283" s="113" t="s">
        <v>1328</v>
      </c>
      <c r="C1283" s="113" t="s">
        <v>27</v>
      </c>
      <c r="D1283" s="77" t="s">
        <v>570</v>
      </c>
      <c r="E1283" s="77" t="s">
        <v>22</v>
      </c>
      <c r="F1283" s="77" t="s">
        <v>33</v>
      </c>
      <c r="G1283" s="97">
        <v>2014</v>
      </c>
      <c r="H1283" s="98" t="s">
        <v>25</v>
      </c>
    </row>
    <row r="1284" spans="1:8" x14ac:dyDescent="0.25">
      <c r="A1284" s="96">
        <v>21482</v>
      </c>
      <c r="B1284" s="113" t="s">
        <v>1329</v>
      </c>
      <c r="C1284" s="113" t="s">
        <v>27</v>
      </c>
      <c r="D1284" s="77" t="s">
        <v>32</v>
      </c>
      <c r="E1284" s="77" t="s">
        <v>17</v>
      </c>
      <c r="F1284" s="77" t="s">
        <v>30</v>
      </c>
      <c r="G1284" s="97">
        <v>2006</v>
      </c>
      <c r="H1284" s="98" t="s">
        <v>20</v>
      </c>
    </row>
    <row r="1285" spans="1:8" x14ac:dyDescent="0.25">
      <c r="A1285" s="96">
        <v>21483</v>
      </c>
      <c r="B1285" s="113" t="s">
        <v>1330</v>
      </c>
      <c r="C1285" s="113" t="s">
        <v>24</v>
      </c>
      <c r="D1285" s="77" t="s">
        <v>17</v>
      </c>
      <c r="E1285" s="77" t="s">
        <v>18</v>
      </c>
      <c r="F1285" s="77" t="s">
        <v>19</v>
      </c>
      <c r="G1285" s="97">
        <v>2008</v>
      </c>
      <c r="H1285" s="98" t="s">
        <v>25</v>
      </c>
    </row>
    <row r="1286" spans="1:8" x14ac:dyDescent="0.25">
      <c r="A1286" s="96">
        <v>21486</v>
      </c>
      <c r="B1286" s="113" t="s">
        <v>1331</v>
      </c>
      <c r="C1286" s="113" t="s">
        <v>27</v>
      </c>
      <c r="D1286" s="77" t="s">
        <v>32</v>
      </c>
      <c r="E1286" s="77" t="s">
        <v>17</v>
      </c>
      <c r="F1286" s="77" t="s">
        <v>30</v>
      </c>
      <c r="G1286" s="97">
        <v>2010</v>
      </c>
      <c r="H1286" s="98" t="s">
        <v>20</v>
      </c>
    </row>
    <row r="1287" spans="1:8" x14ac:dyDescent="0.25">
      <c r="A1287" s="96">
        <v>21487</v>
      </c>
      <c r="B1287" s="113" t="s">
        <v>1332</v>
      </c>
      <c r="C1287" s="113" t="s">
        <v>16</v>
      </c>
      <c r="D1287" s="77" t="s">
        <v>17</v>
      </c>
      <c r="E1287" s="77" t="s">
        <v>17</v>
      </c>
      <c r="F1287" s="77" t="s">
        <v>19</v>
      </c>
      <c r="G1287" s="97">
        <v>2007</v>
      </c>
      <c r="H1287" s="98" t="s">
        <v>81</v>
      </c>
    </row>
    <row r="1288" spans="1:8" x14ac:dyDescent="0.25">
      <c r="A1288" s="96">
        <v>21491</v>
      </c>
      <c r="B1288" s="113" t="s">
        <v>1333</v>
      </c>
      <c r="C1288" s="113" t="s">
        <v>27</v>
      </c>
      <c r="D1288" s="77" t="s">
        <v>32</v>
      </c>
      <c r="E1288" s="77" t="s">
        <v>29</v>
      </c>
      <c r="F1288" s="77" t="s">
        <v>30</v>
      </c>
      <c r="G1288" s="97">
        <v>2006</v>
      </c>
      <c r="H1288" s="98" t="s">
        <v>81</v>
      </c>
    </row>
    <row r="1289" spans="1:8" x14ac:dyDescent="0.25">
      <c r="A1289" s="96">
        <v>21492</v>
      </c>
      <c r="B1289" s="113" t="s">
        <v>1334</v>
      </c>
      <c r="C1289" s="113" t="s">
        <v>27</v>
      </c>
      <c r="D1289" s="77" t="s">
        <v>32</v>
      </c>
      <c r="E1289" s="77" t="s">
        <v>29</v>
      </c>
      <c r="F1289" s="77" t="s">
        <v>30</v>
      </c>
      <c r="G1289" s="97">
        <v>2006</v>
      </c>
      <c r="H1289" s="98" t="s">
        <v>81</v>
      </c>
    </row>
    <row r="1290" spans="1:8" x14ac:dyDescent="0.25">
      <c r="A1290" s="96">
        <v>21493</v>
      </c>
      <c r="B1290" s="113" t="s">
        <v>1335</v>
      </c>
      <c r="C1290" s="113" t="s">
        <v>27</v>
      </c>
      <c r="D1290" s="77" t="s">
        <v>932</v>
      </c>
      <c r="E1290" s="77" t="s">
        <v>29</v>
      </c>
      <c r="F1290" s="77" t="s">
        <v>30</v>
      </c>
      <c r="G1290" s="97">
        <v>2006</v>
      </c>
      <c r="H1290" s="98" t="s">
        <v>81</v>
      </c>
    </row>
    <row r="1291" spans="1:8" x14ac:dyDescent="0.25">
      <c r="A1291" s="96">
        <v>21498</v>
      </c>
      <c r="B1291" s="113" t="s">
        <v>1336</v>
      </c>
      <c r="C1291" s="113" t="s">
        <v>27</v>
      </c>
      <c r="D1291" s="77" t="s">
        <v>32</v>
      </c>
      <c r="E1291" s="77" t="s">
        <v>29</v>
      </c>
      <c r="F1291" s="77" t="s">
        <v>30</v>
      </c>
      <c r="G1291" s="97">
        <v>2020</v>
      </c>
      <c r="H1291" s="98" t="s">
        <v>81</v>
      </c>
    </row>
    <row r="1292" spans="1:8" x14ac:dyDescent="0.25">
      <c r="A1292" s="96">
        <v>21503</v>
      </c>
      <c r="B1292" s="113" t="s">
        <v>1337</v>
      </c>
      <c r="C1292" s="113" t="s">
        <v>27</v>
      </c>
      <c r="D1292" s="77" t="s">
        <v>32</v>
      </c>
      <c r="E1292" s="77" t="s">
        <v>29</v>
      </c>
      <c r="F1292" s="77" t="s">
        <v>30</v>
      </c>
      <c r="G1292" s="97">
        <v>2018</v>
      </c>
      <c r="H1292" s="98" t="s">
        <v>81</v>
      </c>
    </row>
    <row r="1293" spans="1:8" x14ac:dyDescent="0.25">
      <c r="A1293" s="96">
        <v>21509</v>
      </c>
      <c r="B1293" s="113" t="s">
        <v>1338</v>
      </c>
      <c r="C1293" s="113" t="s">
        <v>27</v>
      </c>
      <c r="D1293" s="77" t="s">
        <v>28</v>
      </c>
      <c r="E1293" s="77" t="s">
        <v>29</v>
      </c>
      <c r="F1293" s="77" t="s">
        <v>30</v>
      </c>
      <c r="G1293" s="97">
        <v>2020</v>
      </c>
      <c r="H1293" s="98" t="s">
        <v>81</v>
      </c>
    </row>
    <row r="1294" spans="1:8" x14ac:dyDescent="0.25">
      <c r="A1294" s="96">
        <v>21512</v>
      </c>
      <c r="B1294" s="113" t="s">
        <v>1339</v>
      </c>
      <c r="C1294" s="113" t="s">
        <v>24</v>
      </c>
      <c r="D1294" s="77" t="s">
        <v>17</v>
      </c>
      <c r="E1294" s="77" t="s">
        <v>18</v>
      </c>
      <c r="F1294" s="77" t="s">
        <v>19</v>
      </c>
      <c r="G1294" s="97">
        <v>2013</v>
      </c>
      <c r="H1294" s="98" t="s">
        <v>25</v>
      </c>
    </row>
    <row r="1295" spans="1:8" x14ac:dyDescent="0.25">
      <c r="A1295" s="96">
        <v>21519</v>
      </c>
      <c r="B1295" s="113" t="s">
        <v>1340</v>
      </c>
      <c r="C1295" s="113" t="s">
        <v>27</v>
      </c>
      <c r="D1295" s="77" t="s">
        <v>32</v>
      </c>
      <c r="E1295" s="77" t="s">
        <v>29</v>
      </c>
      <c r="F1295" s="77" t="s">
        <v>30</v>
      </c>
      <c r="G1295" s="97">
        <v>2009</v>
      </c>
      <c r="H1295" s="98" t="s">
        <v>81</v>
      </c>
    </row>
    <row r="1296" spans="1:8" x14ac:dyDescent="0.25">
      <c r="A1296" s="96">
        <v>21523</v>
      </c>
      <c r="B1296" s="113" t="s">
        <v>1341</v>
      </c>
      <c r="C1296" s="113" t="s">
        <v>27</v>
      </c>
      <c r="D1296" s="77" t="s">
        <v>32</v>
      </c>
      <c r="E1296" s="77" t="s">
        <v>29</v>
      </c>
      <c r="F1296" s="77" t="s">
        <v>30</v>
      </c>
      <c r="G1296" s="97">
        <v>2011</v>
      </c>
      <c r="H1296" s="98" t="s">
        <v>81</v>
      </c>
    </row>
    <row r="1297" spans="1:8" x14ac:dyDescent="0.25">
      <c r="A1297" s="96">
        <v>21525</v>
      </c>
      <c r="B1297" s="113" t="s">
        <v>1342</v>
      </c>
      <c r="C1297" s="113" t="s">
        <v>35</v>
      </c>
      <c r="D1297" s="77" t="s">
        <v>36</v>
      </c>
      <c r="E1297" s="77" t="s">
        <v>18</v>
      </c>
      <c r="F1297" s="77" t="s">
        <v>19</v>
      </c>
      <c r="G1297" s="97">
        <v>2006</v>
      </c>
      <c r="H1297" s="98" t="s">
        <v>25</v>
      </c>
    </row>
    <row r="1298" spans="1:8" x14ac:dyDescent="0.25">
      <c r="A1298" s="96">
        <v>21529</v>
      </c>
      <c r="B1298" s="113" t="s">
        <v>1343</v>
      </c>
      <c r="C1298" s="113" t="s">
        <v>27</v>
      </c>
      <c r="D1298" s="77" t="s">
        <v>105</v>
      </c>
      <c r="E1298" s="77" t="s">
        <v>17</v>
      </c>
      <c r="F1298" s="77" t="s">
        <v>30</v>
      </c>
      <c r="G1298" s="97">
        <v>2011</v>
      </c>
      <c r="H1298" s="98" t="s">
        <v>81</v>
      </c>
    </row>
    <row r="1299" spans="1:8" x14ac:dyDescent="0.25">
      <c r="A1299" s="96">
        <v>21533</v>
      </c>
      <c r="B1299" s="113" t="s">
        <v>1344</v>
      </c>
      <c r="C1299" s="113" t="s">
        <v>27</v>
      </c>
      <c r="D1299" s="77" t="s">
        <v>32</v>
      </c>
      <c r="E1299" s="77" t="s">
        <v>29</v>
      </c>
      <c r="F1299" s="77" t="s">
        <v>30</v>
      </c>
      <c r="G1299" s="97">
        <v>2007</v>
      </c>
      <c r="H1299" s="98" t="s">
        <v>81</v>
      </c>
    </row>
    <row r="1300" spans="1:8" x14ac:dyDescent="0.25">
      <c r="A1300" s="96">
        <v>21534</v>
      </c>
      <c r="B1300" s="113" t="s">
        <v>1345</v>
      </c>
      <c r="C1300" s="113" t="s">
        <v>27</v>
      </c>
      <c r="D1300" s="77" t="s">
        <v>32</v>
      </c>
      <c r="E1300" s="77" t="s">
        <v>29</v>
      </c>
      <c r="F1300" s="77" t="s">
        <v>30</v>
      </c>
      <c r="G1300" s="97">
        <v>2007</v>
      </c>
      <c r="H1300" s="98" t="s">
        <v>81</v>
      </c>
    </row>
    <row r="1301" spans="1:8" x14ac:dyDescent="0.25">
      <c r="A1301" s="96">
        <v>21535</v>
      </c>
      <c r="B1301" s="113" t="s">
        <v>1346</v>
      </c>
      <c r="C1301" s="113" t="s">
        <v>27</v>
      </c>
      <c r="D1301" s="77" t="s">
        <v>32</v>
      </c>
      <c r="E1301" s="77" t="s">
        <v>17</v>
      </c>
      <c r="F1301" s="77" t="s">
        <v>30</v>
      </c>
      <c r="G1301" s="97">
        <v>2007</v>
      </c>
      <c r="H1301" s="98" t="s">
        <v>81</v>
      </c>
    </row>
    <row r="1302" spans="1:8" x14ac:dyDescent="0.25">
      <c r="A1302" s="96">
        <v>21539</v>
      </c>
      <c r="B1302" s="113" t="s">
        <v>1347</v>
      </c>
      <c r="C1302" s="113" t="s">
        <v>27</v>
      </c>
      <c r="D1302" s="77" t="s">
        <v>32</v>
      </c>
      <c r="E1302" s="77" t="s">
        <v>17</v>
      </c>
      <c r="F1302" s="77" t="s">
        <v>30</v>
      </c>
      <c r="G1302" s="97">
        <v>2006</v>
      </c>
      <c r="H1302" s="98" t="s">
        <v>81</v>
      </c>
    </row>
    <row r="1303" spans="1:8" x14ac:dyDescent="0.25">
      <c r="A1303" s="96">
        <v>21543</v>
      </c>
      <c r="B1303" s="113" t="s">
        <v>1348</v>
      </c>
      <c r="C1303" s="113" t="s">
        <v>27</v>
      </c>
      <c r="D1303" s="77" t="s">
        <v>32</v>
      </c>
      <c r="E1303" s="77" t="s">
        <v>29</v>
      </c>
      <c r="F1303" s="77" t="s">
        <v>30</v>
      </c>
      <c r="G1303" s="97">
        <v>2017</v>
      </c>
      <c r="H1303" s="98" t="s">
        <v>81</v>
      </c>
    </row>
    <row r="1304" spans="1:8" x14ac:dyDescent="0.25">
      <c r="A1304" s="96">
        <v>21548</v>
      </c>
      <c r="B1304" s="113" t="s">
        <v>1349</v>
      </c>
      <c r="C1304" s="113" t="s">
        <v>27</v>
      </c>
      <c r="D1304" s="77" t="s">
        <v>32</v>
      </c>
      <c r="E1304" s="77" t="s">
        <v>17</v>
      </c>
      <c r="F1304" s="77" t="s">
        <v>30</v>
      </c>
      <c r="G1304" s="97">
        <v>2006</v>
      </c>
      <c r="H1304" s="98" t="s">
        <v>81</v>
      </c>
    </row>
    <row r="1305" spans="1:8" x14ac:dyDescent="0.25">
      <c r="A1305" s="96">
        <v>21549</v>
      </c>
      <c r="B1305" s="113" t="s">
        <v>1350</v>
      </c>
      <c r="C1305" s="113" t="s">
        <v>27</v>
      </c>
      <c r="D1305" s="77" t="s">
        <v>32</v>
      </c>
      <c r="E1305" s="77" t="s">
        <v>17</v>
      </c>
      <c r="F1305" s="77" t="s">
        <v>30</v>
      </c>
      <c r="G1305" s="97">
        <v>2007</v>
      </c>
      <c r="H1305" s="98" t="s">
        <v>81</v>
      </c>
    </row>
    <row r="1306" spans="1:8" x14ac:dyDescent="0.25">
      <c r="A1306" s="96">
        <v>21550</v>
      </c>
      <c r="B1306" s="113" t="s">
        <v>1351</v>
      </c>
      <c r="C1306" s="113" t="s">
        <v>27</v>
      </c>
      <c r="D1306" s="77" t="s">
        <v>32</v>
      </c>
      <c r="E1306" s="77" t="s">
        <v>17</v>
      </c>
      <c r="F1306" s="77" t="s">
        <v>30</v>
      </c>
      <c r="G1306" s="97">
        <v>2006</v>
      </c>
      <c r="H1306" s="98" t="s">
        <v>81</v>
      </c>
    </row>
    <row r="1307" spans="1:8" x14ac:dyDescent="0.25">
      <c r="A1307" s="96">
        <v>21552</v>
      </c>
      <c r="B1307" s="113" t="s">
        <v>1352</v>
      </c>
      <c r="C1307" s="113" t="s">
        <v>27</v>
      </c>
      <c r="D1307" s="77" t="s">
        <v>105</v>
      </c>
      <c r="E1307" s="77" t="s">
        <v>29</v>
      </c>
      <c r="F1307" s="77" t="s">
        <v>30</v>
      </c>
      <c r="G1307" s="97">
        <v>2007</v>
      </c>
      <c r="H1307" s="98" t="s">
        <v>81</v>
      </c>
    </row>
    <row r="1308" spans="1:8" x14ac:dyDescent="0.25">
      <c r="A1308" s="96">
        <v>21554</v>
      </c>
      <c r="B1308" s="113" t="s">
        <v>1353</v>
      </c>
      <c r="C1308" s="113" t="s">
        <v>27</v>
      </c>
      <c r="D1308" s="77" t="s">
        <v>32</v>
      </c>
      <c r="E1308" s="77" t="s">
        <v>29</v>
      </c>
      <c r="F1308" s="77" t="s">
        <v>30</v>
      </c>
      <c r="G1308" s="97">
        <v>2011</v>
      </c>
      <c r="H1308" s="98" t="s">
        <v>81</v>
      </c>
    </row>
    <row r="1309" spans="1:8" x14ac:dyDescent="0.25">
      <c r="A1309" s="96">
        <v>21558</v>
      </c>
      <c r="B1309" s="113" t="s">
        <v>1354</v>
      </c>
      <c r="C1309" s="113" t="s">
        <v>27</v>
      </c>
      <c r="D1309" s="77" t="s">
        <v>194</v>
      </c>
      <c r="E1309" s="77" t="s">
        <v>29</v>
      </c>
      <c r="F1309" s="77" t="s">
        <v>30</v>
      </c>
      <c r="G1309" s="97">
        <v>2012</v>
      </c>
      <c r="H1309" s="98" t="s">
        <v>81</v>
      </c>
    </row>
    <row r="1310" spans="1:8" x14ac:dyDescent="0.25">
      <c r="A1310" s="96">
        <v>21559</v>
      </c>
      <c r="B1310" s="113" t="s">
        <v>1355</v>
      </c>
      <c r="C1310" s="113" t="s">
        <v>27</v>
      </c>
      <c r="D1310" s="77" t="s">
        <v>32</v>
      </c>
      <c r="E1310" s="77" t="s">
        <v>29</v>
      </c>
      <c r="F1310" s="77" t="s">
        <v>30</v>
      </c>
      <c r="G1310" s="97">
        <v>2020</v>
      </c>
      <c r="H1310" s="98" t="s">
        <v>81</v>
      </c>
    </row>
    <row r="1311" spans="1:8" x14ac:dyDescent="0.25">
      <c r="A1311" s="96">
        <v>21561</v>
      </c>
      <c r="B1311" s="113" t="s">
        <v>1356</v>
      </c>
      <c r="C1311" s="113" t="s">
        <v>27</v>
      </c>
      <c r="D1311" s="77" t="s">
        <v>32</v>
      </c>
      <c r="E1311" s="77" t="s">
        <v>17</v>
      </c>
      <c r="F1311" s="77" t="s">
        <v>30</v>
      </c>
      <c r="G1311" s="97">
        <v>2007</v>
      </c>
      <c r="H1311" s="98" t="s">
        <v>81</v>
      </c>
    </row>
    <row r="1312" spans="1:8" x14ac:dyDescent="0.25">
      <c r="A1312" s="96">
        <v>21562</v>
      </c>
      <c r="B1312" s="113" t="s">
        <v>1357</v>
      </c>
      <c r="C1312" s="113" t="s">
        <v>27</v>
      </c>
      <c r="D1312" s="77" t="s">
        <v>32</v>
      </c>
      <c r="E1312" s="77" t="s">
        <v>29</v>
      </c>
      <c r="F1312" s="77" t="s">
        <v>30</v>
      </c>
      <c r="G1312" s="97">
        <v>2018</v>
      </c>
      <c r="H1312" s="98" t="s">
        <v>81</v>
      </c>
    </row>
    <row r="1313" spans="1:8" x14ac:dyDescent="0.25">
      <c r="A1313" s="96">
        <v>21564</v>
      </c>
      <c r="B1313" s="113" t="s">
        <v>1358</v>
      </c>
      <c r="C1313" s="113" t="s">
        <v>27</v>
      </c>
      <c r="D1313" s="77" t="s">
        <v>32</v>
      </c>
      <c r="E1313" s="77" t="s">
        <v>17</v>
      </c>
      <c r="F1313" s="77" t="s">
        <v>30</v>
      </c>
      <c r="G1313" s="97">
        <v>2007</v>
      </c>
      <c r="H1313" s="98" t="s">
        <v>81</v>
      </c>
    </row>
    <row r="1314" spans="1:8" x14ac:dyDescent="0.25">
      <c r="A1314" s="96">
        <v>21566</v>
      </c>
      <c r="B1314" s="113" t="s">
        <v>1359</v>
      </c>
      <c r="C1314" s="113" t="s">
        <v>35</v>
      </c>
      <c r="D1314" s="77" t="s">
        <v>36</v>
      </c>
      <c r="E1314" s="77" t="s">
        <v>22</v>
      </c>
      <c r="F1314" s="77" t="s">
        <v>19</v>
      </c>
      <c r="G1314" s="97">
        <v>2007</v>
      </c>
      <c r="H1314" s="98" t="s">
        <v>25</v>
      </c>
    </row>
    <row r="1315" spans="1:8" x14ac:dyDescent="0.25">
      <c r="A1315" s="96">
        <v>21579</v>
      </c>
      <c r="B1315" s="113" t="s">
        <v>1360</v>
      </c>
      <c r="C1315" s="113" t="s">
        <v>24</v>
      </c>
      <c r="D1315" s="77" t="s">
        <v>17</v>
      </c>
      <c r="E1315" s="77" t="s">
        <v>18</v>
      </c>
      <c r="F1315" s="77" t="s">
        <v>19</v>
      </c>
      <c r="G1315" s="97">
        <v>2008</v>
      </c>
      <c r="H1315" s="98" t="s">
        <v>25</v>
      </c>
    </row>
    <row r="1316" spans="1:8" x14ac:dyDescent="0.25">
      <c r="A1316" s="96">
        <v>21582</v>
      </c>
      <c r="B1316" s="113" t="s">
        <v>1361</v>
      </c>
      <c r="C1316" s="113" t="s">
        <v>27</v>
      </c>
      <c r="D1316" s="77" t="s">
        <v>32</v>
      </c>
      <c r="E1316" s="77" t="s">
        <v>17</v>
      </c>
      <c r="F1316" s="77" t="s">
        <v>30</v>
      </c>
      <c r="G1316" s="97">
        <v>2007</v>
      </c>
      <c r="H1316" s="98" t="s">
        <v>81</v>
      </c>
    </row>
    <row r="1317" spans="1:8" x14ac:dyDescent="0.25">
      <c r="A1317" s="96">
        <v>21584</v>
      </c>
      <c r="B1317" s="113" t="s">
        <v>1362</v>
      </c>
      <c r="C1317" s="113" t="s">
        <v>27</v>
      </c>
      <c r="D1317" s="77" t="s">
        <v>32</v>
      </c>
      <c r="E1317" s="77" t="s">
        <v>29</v>
      </c>
      <c r="F1317" s="77" t="s">
        <v>30</v>
      </c>
      <c r="G1317" s="97">
        <v>2007</v>
      </c>
      <c r="H1317" s="98" t="s">
        <v>81</v>
      </c>
    </row>
    <row r="1318" spans="1:8" x14ac:dyDescent="0.25">
      <c r="A1318" s="96">
        <v>21588</v>
      </c>
      <c r="B1318" s="113" t="s">
        <v>1363</v>
      </c>
      <c r="C1318" s="113" t="s">
        <v>27</v>
      </c>
      <c r="D1318" s="77" t="s">
        <v>32</v>
      </c>
      <c r="E1318" s="77" t="s">
        <v>17</v>
      </c>
      <c r="F1318" s="77" t="s">
        <v>30</v>
      </c>
      <c r="G1318" s="97">
        <v>2007</v>
      </c>
      <c r="H1318" s="98" t="s">
        <v>81</v>
      </c>
    </row>
    <row r="1319" spans="1:8" x14ac:dyDescent="0.25">
      <c r="A1319" s="96">
        <v>21593</v>
      </c>
      <c r="B1319" s="113" t="s">
        <v>1364</v>
      </c>
      <c r="C1319" s="113" t="s">
        <v>27</v>
      </c>
      <c r="D1319" s="77" t="s">
        <v>32</v>
      </c>
      <c r="E1319" s="77" t="s">
        <v>29</v>
      </c>
      <c r="F1319" s="77" t="s">
        <v>30</v>
      </c>
      <c r="G1319" s="97">
        <v>2007</v>
      </c>
      <c r="H1319" s="98" t="s">
        <v>81</v>
      </c>
    </row>
    <row r="1320" spans="1:8" x14ac:dyDescent="0.25">
      <c r="A1320" s="96">
        <v>21602</v>
      </c>
      <c r="B1320" s="113" t="s">
        <v>1365</v>
      </c>
      <c r="C1320" s="113" t="s">
        <v>27</v>
      </c>
      <c r="D1320" s="77" t="s">
        <v>68</v>
      </c>
      <c r="E1320" s="77" t="s">
        <v>17</v>
      </c>
      <c r="F1320" s="77" t="s">
        <v>33</v>
      </c>
      <c r="G1320" s="97">
        <v>2007</v>
      </c>
      <c r="H1320" s="98" t="s">
        <v>25</v>
      </c>
    </row>
    <row r="1321" spans="1:8" x14ac:dyDescent="0.25">
      <c r="A1321" s="96">
        <v>21605</v>
      </c>
      <c r="B1321" s="113" t="s">
        <v>1366</v>
      </c>
      <c r="C1321" s="113" t="s">
        <v>27</v>
      </c>
      <c r="D1321" s="77" t="s">
        <v>68</v>
      </c>
      <c r="E1321" s="77" t="s">
        <v>17</v>
      </c>
      <c r="F1321" s="77" t="s">
        <v>30</v>
      </c>
      <c r="G1321" s="97">
        <v>2007</v>
      </c>
      <c r="H1321" s="98" t="s">
        <v>81</v>
      </c>
    </row>
    <row r="1322" spans="1:8" x14ac:dyDescent="0.25">
      <c r="A1322" s="96">
        <v>21607</v>
      </c>
      <c r="B1322" s="113" t="s">
        <v>1367</v>
      </c>
      <c r="C1322" s="113" t="s">
        <v>27</v>
      </c>
      <c r="D1322" s="77" t="s">
        <v>32</v>
      </c>
      <c r="E1322" s="77" t="s">
        <v>17</v>
      </c>
      <c r="F1322" s="77" t="s">
        <v>30</v>
      </c>
      <c r="G1322" s="97">
        <v>2009</v>
      </c>
      <c r="H1322" s="98" t="s">
        <v>81</v>
      </c>
    </row>
    <row r="1323" spans="1:8" x14ac:dyDescent="0.25">
      <c r="A1323" s="96">
        <v>21609</v>
      </c>
      <c r="B1323" s="113" t="s">
        <v>1368</v>
      </c>
      <c r="C1323" s="113" t="s">
        <v>27</v>
      </c>
      <c r="D1323" s="77" t="s">
        <v>32</v>
      </c>
      <c r="E1323" s="77" t="s">
        <v>17</v>
      </c>
      <c r="F1323" s="77" t="s">
        <v>30</v>
      </c>
      <c r="G1323" s="97">
        <v>2007</v>
      </c>
      <c r="H1323" s="98" t="s">
        <v>81</v>
      </c>
    </row>
    <row r="1324" spans="1:8" x14ac:dyDescent="0.25">
      <c r="A1324" s="96">
        <v>21614</v>
      </c>
      <c r="B1324" s="113" t="s">
        <v>1369</v>
      </c>
      <c r="C1324" s="113" t="s">
        <v>27</v>
      </c>
      <c r="D1324" s="77" t="s">
        <v>32</v>
      </c>
      <c r="E1324" s="77" t="s">
        <v>17</v>
      </c>
      <c r="F1324" s="77" t="s">
        <v>30</v>
      </c>
      <c r="G1324" s="97">
        <v>2007</v>
      </c>
      <c r="H1324" s="98" t="s">
        <v>81</v>
      </c>
    </row>
    <row r="1325" spans="1:8" x14ac:dyDescent="0.25">
      <c r="A1325" s="96">
        <v>21620</v>
      </c>
      <c r="B1325" s="113" t="s">
        <v>1370</v>
      </c>
      <c r="C1325" s="113" t="s">
        <v>27</v>
      </c>
      <c r="D1325" s="77" t="s">
        <v>570</v>
      </c>
      <c r="E1325" s="77" t="s">
        <v>29</v>
      </c>
      <c r="F1325" s="77" t="s">
        <v>33</v>
      </c>
      <c r="G1325" s="97">
        <v>2007</v>
      </c>
      <c r="H1325" s="98" t="s">
        <v>25</v>
      </c>
    </row>
    <row r="1326" spans="1:8" x14ac:dyDescent="0.25">
      <c r="A1326" s="96">
        <v>21624</v>
      </c>
      <c r="B1326" s="113" t="s">
        <v>1371</v>
      </c>
      <c r="C1326" s="113" t="s">
        <v>27</v>
      </c>
      <c r="D1326" s="77" t="s">
        <v>105</v>
      </c>
      <c r="E1326" s="77" t="s">
        <v>29</v>
      </c>
      <c r="F1326" s="77" t="s">
        <v>30</v>
      </c>
      <c r="G1326" s="97">
        <v>2007</v>
      </c>
      <c r="H1326" s="98" t="s">
        <v>20</v>
      </c>
    </row>
    <row r="1327" spans="1:8" x14ac:dyDescent="0.25">
      <c r="A1327" s="96">
        <v>21628</v>
      </c>
      <c r="B1327" s="113" t="s">
        <v>1372</v>
      </c>
      <c r="C1327" s="113" t="s">
        <v>27</v>
      </c>
      <c r="D1327" s="77" t="s">
        <v>32</v>
      </c>
      <c r="E1327" s="77" t="s">
        <v>17</v>
      </c>
      <c r="F1327" s="77" t="s">
        <v>30</v>
      </c>
      <c r="G1327" s="97">
        <v>2011</v>
      </c>
      <c r="H1327" s="98" t="s">
        <v>81</v>
      </c>
    </row>
    <row r="1328" spans="1:8" x14ac:dyDescent="0.25">
      <c r="A1328" s="96">
        <v>21629</v>
      </c>
      <c r="B1328" s="113" t="s">
        <v>1373</v>
      </c>
      <c r="C1328" s="113" t="s">
        <v>27</v>
      </c>
      <c r="D1328" s="77" t="s">
        <v>127</v>
      </c>
      <c r="E1328" s="77" t="s">
        <v>17</v>
      </c>
      <c r="F1328" s="77" t="s">
        <v>63</v>
      </c>
      <c r="G1328" s="97">
        <v>2007</v>
      </c>
      <c r="H1328" s="98" t="s">
        <v>20</v>
      </c>
    </row>
    <row r="1329" spans="1:8" x14ac:dyDescent="0.25">
      <c r="A1329" s="96">
        <v>21630</v>
      </c>
      <c r="B1329" s="113" t="s">
        <v>1374</v>
      </c>
      <c r="C1329" s="113" t="s">
        <v>35</v>
      </c>
      <c r="D1329" s="77" t="s">
        <v>36</v>
      </c>
      <c r="E1329" s="77" t="s">
        <v>29</v>
      </c>
      <c r="F1329" s="77" t="s">
        <v>19</v>
      </c>
      <c r="G1329" s="97">
        <v>2014</v>
      </c>
      <c r="H1329" s="98" t="s">
        <v>81</v>
      </c>
    </row>
    <row r="1330" spans="1:8" x14ac:dyDescent="0.25">
      <c r="A1330" s="96">
        <v>21633</v>
      </c>
      <c r="B1330" s="113" t="s">
        <v>1375</v>
      </c>
      <c r="C1330" s="113" t="s">
        <v>35</v>
      </c>
      <c r="D1330" s="77" t="s">
        <v>36</v>
      </c>
      <c r="E1330" s="77" t="s">
        <v>22</v>
      </c>
      <c r="F1330" s="77" t="s">
        <v>19</v>
      </c>
      <c r="G1330" s="97">
        <v>2008</v>
      </c>
      <c r="H1330" s="98" t="s">
        <v>25</v>
      </c>
    </row>
    <row r="1331" spans="1:8" x14ac:dyDescent="0.25">
      <c r="A1331" s="96">
        <v>21634</v>
      </c>
      <c r="B1331" s="113" t="s">
        <v>1376</v>
      </c>
      <c r="C1331" s="113" t="s">
        <v>27</v>
      </c>
      <c r="D1331" s="77" t="s">
        <v>68</v>
      </c>
      <c r="E1331" s="77" t="s">
        <v>29</v>
      </c>
      <c r="F1331" s="77" t="s">
        <v>30</v>
      </c>
      <c r="G1331" s="97">
        <v>2011</v>
      </c>
      <c r="H1331" s="98" t="s">
        <v>81</v>
      </c>
    </row>
    <row r="1332" spans="1:8" x14ac:dyDescent="0.25">
      <c r="A1332" s="96">
        <v>21635</v>
      </c>
      <c r="B1332" s="113" t="s">
        <v>1377</v>
      </c>
      <c r="C1332" s="113" t="s">
        <v>27</v>
      </c>
      <c r="D1332" s="77" t="s">
        <v>32</v>
      </c>
      <c r="E1332" s="77" t="s">
        <v>29</v>
      </c>
      <c r="F1332" s="77" t="s">
        <v>30</v>
      </c>
      <c r="G1332" s="97">
        <v>2020</v>
      </c>
      <c r="H1332" s="98" t="s">
        <v>81</v>
      </c>
    </row>
    <row r="1333" spans="1:8" x14ac:dyDescent="0.25">
      <c r="A1333" s="96">
        <v>21637</v>
      </c>
      <c r="B1333" s="113" t="s">
        <v>1378</v>
      </c>
      <c r="C1333" s="113" t="s">
        <v>27</v>
      </c>
      <c r="D1333" s="77" t="s">
        <v>32</v>
      </c>
      <c r="E1333" s="77" t="s">
        <v>29</v>
      </c>
      <c r="F1333" s="77" t="s">
        <v>30</v>
      </c>
      <c r="G1333" s="97">
        <v>2009</v>
      </c>
      <c r="H1333" s="98" t="s">
        <v>81</v>
      </c>
    </row>
    <row r="1334" spans="1:8" x14ac:dyDescent="0.25">
      <c r="A1334" s="96">
        <v>21654</v>
      </c>
      <c r="B1334" s="113" t="s">
        <v>1379</v>
      </c>
      <c r="C1334" s="113" t="s">
        <v>27</v>
      </c>
      <c r="D1334" s="77" t="s">
        <v>105</v>
      </c>
      <c r="E1334" s="77" t="s">
        <v>29</v>
      </c>
      <c r="F1334" s="77" t="s">
        <v>300</v>
      </c>
      <c r="G1334" s="97">
        <v>2008</v>
      </c>
      <c r="H1334" s="98" t="s">
        <v>81</v>
      </c>
    </row>
    <row r="1335" spans="1:8" x14ac:dyDescent="0.25">
      <c r="A1335" s="96">
        <v>21657</v>
      </c>
      <c r="B1335" s="113" t="s">
        <v>1380</v>
      </c>
      <c r="C1335" s="113" t="s">
        <v>27</v>
      </c>
      <c r="D1335" s="77" t="s">
        <v>32</v>
      </c>
      <c r="E1335" s="77" t="s">
        <v>29</v>
      </c>
      <c r="F1335" s="77" t="s">
        <v>30</v>
      </c>
      <c r="G1335" s="97">
        <v>2007</v>
      </c>
      <c r="H1335" s="98" t="s">
        <v>81</v>
      </c>
    </row>
    <row r="1336" spans="1:8" x14ac:dyDescent="0.25">
      <c r="A1336" s="96">
        <v>21661</v>
      </c>
      <c r="B1336" s="113" t="s">
        <v>1381</v>
      </c>
      <c r="C1336" s="113" t="s">
        <v>27</v>
      </c>
      <c r="D1336" s="77" t="s">
        <v>28</v>
      </c>
      <c r="E1336" s="77" t="s">
        <v>29</v>
      </c>
      <c r="F1336" s="77" t="s">
        <v>30</v>
      </c>
      <c r="G1336" s="97">
        <v>2012</v>
      </c>
      <c r="H1336" s="98" t="s">
        <v>81</v>
      </c>
    </row>
    <row r="1337" spans="1:8" x14ac:dyDescent="0.25">
      <c r="A1337" s="96">
        <v>21672</v>
      </c>
      <c r="B1337" s="113" t="s">
        <v>1382</v>
      </c>
      <c r="C1337" s="113" t="s">
        <v>27</v>
      </c>
      <c r="D1337" s="77" t="s">
        <v>32</v>
      </c>
      <c r="E1337" s="77" t="s">
        <v>29</v>
      </c>
      <c r="F1337" s="77" t="s">
        <v>30</v>
      </c>
      <c r="G1337" s="97">
        <v>2010</v>
      </c>
      <c r="H1337" s="98" t="s">
        <v>81</v>
      </c>
    </row>
    <row r="1338" spans="1:8" x14ac:dyDescent="0.25">
      <c r="A1338" s="96">
        <v>21681</v>
      </c>
      <c r="B1338" s="113" t="s">
        <v>1383</v>
      </c>
      <c r="C1338" s="113" t="s">
        <v>27</v>
      </c>
      <c r="D1338" s="77" t="s">
        <v>32</v>
      </c>
      <c r="E1338" s="77" t="s">
        <v>29</v>
      </c>
      <c r="F1338" s="77" t="s">
        <v>30</v>
      </c>
      <c r="G1338" s="97">
        <v>2007</v>
      </c>
      <c r="H1338" s="98" t="s">
        <v>81</v>
      </c>
    </row>
    <row r="1339" spans="1:8" x14ac:dyDescent="0.25">
      <c r="A1339" s="96">
        <v>21689</v>
      </c>
      <c r="B1339" s="113" t="s">
        <v>1384</v>
      </c>
      <c r="C1339" s="113" t="s">
        <v>27</v>
      </c>
      <c r="D1339" s="77" t="s">
        <v>32</v>
      </c>
      <c r="E1339" s="77" t="s">
        <v>29</v>
      </c>
      <c r="F1339" s="77" t="s">
        <v>30</v>
      </c>
      <c r="G1339" s="97">
        <v>2017</v>
      </c>
      <c r="H1339" s="98" t="s">
        <v>81</v>
      </c>
    </row>
    <row r="1340" spans="1:8" x14ac:dyDescent="0.25">
      <c r="A1340" s="96">
        <v>21690</v>
      </c>
      <c r="B1340" s="113" t="s">
        <v>1385</v>
      </c>
      <c r="C1340" s="113" t="s">
        <v>27</v>
      </c>
      <c r="D1340" s="77" t="s">
        <v>32</v>
      </c>
      <c r="E1340" s="77" t="s">
        <v>17</v>
      </c>
      <c r="F1340" s="77" t="s">
        <v>30</v>
      </c>
      <c r="G1340" s="97">
        <v>2007</v>
      </c>
      <c r="H1340" s="98" t="s">
        <v>81</v>
      </c>
    </row>
    <row r="1341" spans="1:8" x14ac:dyDescent="0.25">
      <c r="A1341" s="96">
        <v>21691</v>
      </c>
      <c r="B1341" s="113" t="s">
        <v>1386</v>
      </c>
      <c r="C1341" s="113" t="s">
        <v>27</v>
      </c>
      <c r="D1341" s="77" t="s">
        <v>32</v>
      </c>
      <c r="E1341" s="77" t="s">
        <v>17</v>
      </c>
      <c r="F1341" s="77" t="s">
        <v>30</v>
      </c>
      <c r="G1341" s="97">
        <v>2007</v>
      </c>
      <c r="H1341" s="98" t="s">
        <v>81</v>
      </c>
    </row>
    <row r="1342" spans="1:8" x14ac:dyDescent="0.25">
      <c r="A1342" s="96">
        <v>21696</v>
      </c>
      <c r="B1342" s="113" t="s">
        <v>1387</v>
      </c>
      <c r="C1342" s="113" t="s">
        <v>27</v>
      </c>
      <c r="D1342" s="77" t="s">
        <v>32</v>
      </c>
      <c r="E1342" s="77" t="s">
        <v>17</v>
      </c>
      <c r="F1342" s="77" t="s">
        <v>30</v>
      </c>
      <c r="G1342" s="97">
        <v>2007</v>
      </c>
      <c r="H1342" s="98" t="s">
        <v>81</v>
      </c>
    </row>
    <row r="1343" spans="1:8" x14ac:dyDescent="0.25">
      <c r="A1343" s="96">
        <v>21697</v>
      </c>
      <c r="B1343" s="113" t="s">
        <v>1388</v>
      </c>
      <c r="C1343" s="113" t="s">
        <v>35</v>
      </c>
      <c r="D1343" s="77" t="s">
        <v>36</v>
      </c>
      <c r="E1343" s="77" t="s">
        <v>22</v>
      </c>
      <c r="F1343" s="77" t="s">
        <v>19</v>
      </c>
      <c r="G1343" s="97">
        <v>2010</v>
      </c>
      <c r="H1343" s="98" t="s">
        <v>25</v>
      </c>
    </row>
    <row r="1344" spans="1:8" x14ac:dyDescent="0.25">
      <c r="A1344" s="96">
        <v>21710</v>
      </c>
      <c r="B1344" s="113" t="s">
        <v>1389</v>
      </c>
      <c r="C1344" s="113" t="s">
        <v>27</v>
      </c>
      <c r="D1344" s="77" t="s">
        <v>127</v>
      </c>
      <c r="E1344" s="77" t="s">
        <v>17</v>
      </c>
      <c r="F1344" s="77" t="s">
        <v>30</v>
      </c>
      <c r="G1344" s="97">
        <v>2007</v>
      </c>
      <c r="H1344" s="98" t="s">
        <v>81</v>
      </c>
    </row>
    <row r="1345" spans="1:8" x14ac:dyDescent="0.25">
      <c r="A1345" s="96">
        <v>21712</v>
      </c>
      <c r="B1345" s="113" t="s">
        <v>1390</v>
      </c>
      <c r="C1345" s="113" t="s">
        <v>27</v>
      </c>
      <c r="D1345" s="77" t="s">
        <v>32</v>
      </c>
      <c r="E1345" s="77" t="s">
        <v>17</v>
      </c>
      <c r="F1345" s="77" t="s">
        <v>30</v>
      </c>
      <c r="G1345" s="97">
        <v>2011</v>
      </c>
      <c r="H1345" s="98" t="s">
        <v>20</v>
      </c>
    </row>
    <row r="1346" spans="1:8" x14ac:dyDescent="0.25">
      <c r="A1346" s="96">
        <v>21721</v>
      </c>
      <c r="B1346" s="113" t="s">
        <v>1391</v>
      </c>
      <c r="C1346" s="113" t="s">
        <v>35</v>
      </c>
      <c r="D1346" s="77" t="s">
        <v>36</v>
      </c>
      <c r="E1346" s="77" t="s">
        <v>18</v>
      </c>
      <c r="F1346" s="77" t="s">
        <v>19</v>
      </c>
      <c r="G1346" s="97">
        <v>2007</v>
      </c>
      <c r="H1346" s="98" t="s">
        <v>25</v>
      </c>
    </row>
    <row r="1347" spans="1:8" x14ac:dyDescent="0.25">
      <c r="A1347" s="96">
        <v>21727</v>
      </c>
      <c r="B1347" s="113" t="s">
        <v>1392</v>
      </c>
      <c r="C1347" s="113" t="s">
        <v>27</v>
      </c>
      <c r="D1347" s="77" t="s">
        <v>32</v>
      </c>
      <c r="E1347" s="77" t="s">
        <v>17</v>
      </c>
      <c r="F1347" s="77" t="s">
        <v>30</v>
      </c>
      <c r="G1347" s="97">
        <v>2007</v>
      </c>
      <c r="H1347" s="98" t="s">
        <v>81</v>
      </c>
    </row>
    <row r="1348" spans="1:8" x14ac:dyDescent="0.25">
      <c r="A1348" s="96">
        <v>21729</v>
      </c>
      <c r="B1348" s="113" t="s">
        <v>1393</v>
      </c>
      <c r="C1348" s="113" t="s">
        <v>27</v>
      </c>
      <c r="D1348" s="77" t="s">
        <v>105</v>
      </c>
      <c r="E1348" s="77" t="s">
        <v>29</v>
      </c>
      <c r="F1348" s="77" t="s">
        <v>300</v>
      </c>
      <c r="G1348" s="97">
        <v>2009</v>
      </c>
      <c r="H1348" s="98" t="s">
        <v>81</v>
      </c>
    </row>
    <row r="1349" spans="1:8" x14ac:dyDescent="0.25">
      <c r="A1349" s="96">
        <v>21731</v>
      </c>
      <c r="B1349" s="113" t="s">
        <v>1394</v>
      </c>
      <c r="C1349" s="113" t="s">
        <v>27</v>
      </c>
      <c r="D1349" s="77" t="s">
        <v>32</v>
      </c>
      <c r="E1349" s="77" t="s">
        <v>29</v>
      </c>
      <c r="F1349" s="77" t="s">
        <v>30</v>
      </c>
      <c r="G1349" s="97">
        <v>2007</v>
      </c>
      <c r="H1349" s="98" t="s">
        <v>81</v>
      </c>
    </row>
    <row r="1350" spans="1:8" x14ac:dyDescent="0.25">
      <c r="A1350" s="96">
        <v>21735</v>
      </c>
      <c r="B1350" s="113" t="s">
        <v>1395</v>
      </c>
      <c r="C1350" s="113" t="s">
        <v>27</v>
      </c>
      <c r="D1350" s="77" t="s">
        <v>570</v>
      </c>
      <c r="E1350" s="77" t="s">
        <v>29</v>
      </c>
      <c r="F1350" s="77" t="s">
        <v>33</v>
      </c>
      <c r="G1350" s="97">
        <v>2007</v>
      </c>
      <c r="H1350" s="98" t="s">
        <v>25</v>
      </c>
    </row>
    <row r="1351" spans="1:8" x14ac:dyDescent="0.25">
      <c r="A1351" s="96">
        <v>21740</v>
      </c>
      <c r="B1351" s="113" t="s">
        <v>1396</v>
      </c>
      <c r="C1351" s="113" t="s">
        <v>27</v>
      </c>
      <c r="D1351" s="77" t="s">
        <v>32</v>
      </c>
      <c r="E1351" s="77" t="s">
        <v>17</v>
      </c>
      <c r="F1351" s="77" t="s">
        <v>30</v>
      </c>
      <c r="G1351" s="97">
        <v>2007</v>
      </c>
      <c r="H1351" s="98" t="s">
        <v>81</v>
      </c>
    </row>
    <row r="1352" spans="1:8" x14ac:dyDescent="0.25">
      <c r="A1352" s="96">
        <v>21744</v>
      </c>
      <c r="B1352" s="113" t="s">
        <v>1397</v>
      </c>
      <c r="C1352" s="113" t="s">
        <v>27</v>
      </c>
      <c r="D1352" s="77" t="s">
        <v>32</v>
      </c>
      <c r="E1352" s="77" t="s">
        <v>17</v>
      </c>
      <c r="F1352" s="77" t="s">
        <v>30</v>
      </c>
      <c r="G1352" s="97">
        <v>2007</v>
      </c>
      <c r="H1352" s="98" t="s">
        <v>81</v>
      </c>
    </row>
    <row r="1353" spans="1:8" x14ac:dyDescent="0.25">
      <c r="A1353" s="96">
        <v>21748</v>
      </c>
      <c r="B1353" s="113" t="s">
        <v>1398</v>
      </c>
      <c r="C1353" s="113" t="s">
        <v>35</v>
      </c>
      <c r="D1353" s="77" t="s">
        <v>36</v>
      </c>
      <c r="E1353" s="77" t="s">
        <v>22</v>
      </c>
      <c r="F1353" s="77" t="s">
        <v>19</v>
      </c>
      <c r="G1353" s="97">
        <v>2007</v>
      </c>
      <c r="H1353" s="98" t="s">
        <v>25</v>
      </c>
    </row>
    <row r="1354" spans="1:8" x14ac:dyDescent="0.25">
      <c r="A1354" s="96">
        <v>21749</v>
      </c>
      <c r="B1354" s="113" t="s">
        <v>1399</v>
      </c>
      <c r="C1354" s="113" t="s">
        <v>35</v>
      </c>
      <c r="D1354" s="77" t="s">
        <v>36</v>
      </c>
      <c r="E1354" s="77" t="s">
        <v>22</v>
      </c>
      <c r="F1354" s="77" t="s">
        <v>19</v>
      </c>
      <c r="G1354" s="97">
        <v>2008</v>
      </c>
      <c r="H1354" s="98" t="s">
        <v>25</v>
      </c>
    </row>
    <row r="1355" spans="1:8" x14ac:dyDescent="0.25">
      <c r="A1355" s="96">
        <v>21753</v>
      </c>
      <c r="B1355" s="113" t="s">
        <v>1400</v>
      </c>
      <c r="C1355" s="113" t="s">
        <v>27</v>
      </c>
      <c r="D1355" s="77" t="s">
        <v>28</v>
      </c>
      <c r="E1355" s="77" t="s">
        <v>29</v>
      </c>
      <c r="F1355" s="77" t="s">
        <v>30</v>
      </c>
      <c r="G1355" s="97">
        <v>2007</v>
      </c>
      <c r="H1355" s="98" t="s">
        <v>81</v>
      </c>
    </row>
    <row r="1356" spans="1:8" x14ac:dyDescent="0.25">
      <c r="A1356" s="96">
        <v>21754</v>
      </c>
      <c r="B1356" s="113" t="s">
        <v>1401</v>
      </c>
      <c r="C1356" s="113" t="s">
        <v>27</v>
      </c>
      <c r="D1356" s="77" t="s">
        <v>32</v>
      </c>
      <c r="E1356" s="77" t="s">
        <v>29</v>
      </c>
      <c r="F1356" s="77" t="s">
        <v>30</v>
      </c>
      <c r="G1356" s="97">
        <v>2020</v>
      </c>
      <c r="H1356" s="98" t="s">
        <v>81</v>
      </c>
    </row>
    <row r="1357" spans="1:8" x14ac:dyDescent="0.25">
      <c r="A1357" s="96">
        <v>21756</v>
      </c>
      <c r="B1357" s="113" t="s">
        <v>1402</v>
      </c>
      <c r="C1357" s="113" t="s">
        <v>27</v>
      </c>
      <c r="D1357" s="77" t="s">
        <v>32</v>
      </c>
      <c r="E1357" s="77" t="s">
        <v>22</v>
      </c>
      <c r="F1357" s="77" t="s">
        <v>30</v>
      </c>
      <c r="G1357" s="97">
        <v>2007</v>
      </c>
      <c r="H1357" s="98" t="s">
        <v>81</v>
      </c>
    </row>
    <row r="1358" spans="1:8" x14ac:dyDescent="0.25">
      <c r="A1358" s="96">
        <v>21759</v>
      </c>
      <c r="B1358" s="113" t="s">
        <v>1403</v>
      </c>
      <c r="C1358" s="113" t="s">
        <v>35</v>
      </c>
      <c r="D1358" s="77" t="s">
        <v>36</v>
      </c>
      <c r="E1358" s="77" t="s">
        <v>29</v>
      </c>
      <c r="F1358" s="77" t="s">
        <v>56</v>
      </c>
      <c r="G1358" s="97">
        <v>2007</v>
      </c>
      <c r="H1358" s="98" t="s">
        <v>25</v>
      </c>
    </row>
    <row r="1359" spans="1:8" x14ac:dyDescent="0.25">
      <c r="A1359" s="96">
        <v>21764</v>
      </c>
      <c r="B1359" s="113" t="s">
        <v>1404</v>
      </c>
      <c r="C1359" s="113" t="s">
        <v>35</v>
      </c>
      <c r="D1359" s="77" t="s">
        <v>36</v>
      </c>
      <c r="E1359" s="77" t="s">
        <v>22</v>
      </c>
      <c r="F1359" s="77" t="s">
        <v>19</v>
      </c>
      <c r="G1359" s="97">
        <v>2008</v>
      </c>
      <c r="H1359" s="98" t="s">
        <v>25</v>
      </c>
    </row>
    <row r="1360" spans="1:8" x14ac:dyDescent="0.25">
      <c r="A1360" s="96">
        <v>21766</v>
      </c>
      <c r="B1360" s="113" t="s">
        <v>1405</v>
      </c>
      <c r="C1360" s="113" t="s">
        <v>35</v>
      </c>
      <c r="D1360" s="77" t="s">
        <v>36</v>
      </c>
      <c r="E1360" s="77" t="s">
        <v>18</v>
      </c>
      <c r="F1360" s="77" t="s">
        <v>19</v>
      </c>
      <c r="G1360" s="97">
        <v>2008</v>
      </c>
      <c r="H1360" s="98" t="s">
        <v>25</v>
      </c>
    </row>
    <row r="1361" spans="1:8" x14ac:dyDescent="0.25">
      <c r="A1361" s="96">
        <v>21767</v>
      </c>
      <c r="B1361" s="113" t="s">
        <v>1406</v>
      </c>
      <c r="C1361" s="113" t="s">
        <v>35</v>
      </c>
      <c r="D1361" s="77" t="s">
        <v>36</v>
      </c>
      <c r="E1361" s="77" t="s">
        <v>18</v>
      </c>
      <c r="F1361" s="77" t="s">
        <v>19</v>
      </c>
      <c r="G1361" s="97">
        <v>2008</v>
      </c>
      <c r="H1361" s="98" t="s">
        <v>25</v>
      </c>
    </row>
    <row r="1362" spans="1:8" x14ac:dyDescent="0.25">
      <c r="A1362" s="96">
        <v>21768</v>
      </c>
      <c r="B1362" s="113" t="s">
        <v>1407</v>
      </c>
      <c r="C1362" s="113" t="s">
        <v>27</v>
      </c>
      <c r="D1362" s="77" t="s">
        <v>32</v>
      </c>
      <c r="E1362" s="77" t="s">
        <v>17</v>
      </c>
      <c r="F1362" s="77" t="s">
        <v>30</v>
      </c>
      <c r="G1362" s="97">
        <v>2012</v>
      </c>
      <c r="H1362" s="98" t="s">
        <v>81</v>
      </c>
    </row>
    <row r="1363" spans="1:8" x14ac:dyDescent="0.25">
      <c r="A1363" s="96">
        <v>21772</v>
      </c>
      <c r="B1363" s="113" t="s">
        <v>1408</v>
      </c>
      <c r="C1363" s="113" t="s">
        <v>24</v>
      </c>
      <c r="D1363" s="77" t="s">
        <v>17</v>
      </c>
      <c r="E1363" s="77" t="s">
        <v>18</v>
      </c>
      <c r="F1363" s="77" t="s">
        <v>19</v>
      </c>
      <c r="G1363" s="97">
        <v>2007</v>
      </c>
      <c r="H1363" s="98" t="s">
        <v>25</v>
      </c>
    </row>
    <row r="1364" spans="1:8" x14ac:dyDescent="0.25">
      <c r="A1364" s="96">
        <v>21774</v>
      </c>
      <c r="B1364" s="113" t="s">
        <v>1409</v>
      </c>
      <c r="C1364" s="113" t="s">
        <v>27</v>
      </c>
      <c r="D1364" s="77" t="s">
        <v>32</v>
      </c>
      <c r="E1364" s="77" t="s">
        <v>29</v>
      </c>
      <c r="F1364" s="77" t="s">
        <v>30</v>
      </c>
      <c r="G1364" s="97">
        <v>2007</v>
      </c>
      <c r="H1364" s="98" t="s">
        <v>81</v>
      </c>
    </row>
    <row r="1365" spans="1:8" x14ac:dyDescent="0.25">
      <c r="A1365" s="96">
        <v>21775</v>
      </c>
      <c r="B1365" s="113" t="s">
        <v>1410</v>
      </c>
      <c r="C1365" s="113" t="s">
        <v>27</v>
      </c>
      <c r="D1365" s="77" t="s">
        <v>127</v>
      </c>
      <c r="E1365" s="77" t="s">
        <v>17</v>
      </c>
      <c r="F1365" s="77" t="s">
        <v>30</v>
      </c>
      <c r="G1365" s="97">
        <v>2012</v>
      </c>
      <c r="H1365" s="98" t="s">
        <v>81</v>
      </c>
    </row>
    <row r="1366" spans="1:8" x14ac:dyDescent="0.25">
      <c r="A1366" s="96">
        <v>21779</v>
      </c>
      <c r="B1366" s="113" t="s">
        <v>1411</v>
      </c>
      <c r="C1366" s="113" t="s">
        <v>27</v>
      </c>
      <c r="D1366" s="77" t="s">
        <v>32</v>
      </c>
      <c r="E1366" s="77" t="s">
        <v>29</v>
      </c>
      <c r="F1366" s="77" t="s">
        <v>30</v>
      </c>
      <c r="G1366" s="97">
        <v>2007</v>
      </c>
      <c r="H1366" s="98" t="s">
        <v>81</v>
      </c>
    </row>
    <row r="1367" spans="1:8" x14ac:dyDescent="0.25">
      <c r="A1367" s="96">
        <v>21782</v>
      </c>
      <c r="B1367" s="113" t="s">
        <v>1412</v>
      </c>
      <c r="C1367" s="113" t="s">
        <v>27</v>
      </c>
      <c r="D1367" s="77" t="s">
        <v>570</v>
      </c>
      <c r="E1367" s="77" t="s">
        <v>29</v>
      </c>
      <c r="F1367" s="77" t="s">
        <v>33</v>
      </c>
      <c r="G1367" s="97">
        <v>2007</v>
      </c>
      <c r="H1367" s="98" t="s">
        <v>25</v>
      </c>
    </row>
    <row r="1368" spans="1:8" x14ac:dyDescent="0.25">
      <c r="A1368" s="96">
        <v>21783</v>
      </c>
      <c r="B1368" s="113" t="s">
        <v>1413</v>
      </c>
      <c r="C1368" s="113" t="s">
        <v>27</v>
      </c>
      <c r="D1368" s="77" t="s">
        <v>570</v>
      </c>
      <c r="E1368" s="77" t="s">
        <v>29</v>
      </c>
      <c r="F1368" s="77" t="s">
        <v>33</v>
      </c>
      <c r="G1368" s="97">
        <v>2008</v>
      </c>
      <c r="H1368" s="98" t="s">
        <v>25</v>
      </c>
    </row>
    <row r="1369" spans="1:8" x14ac:dyDescent="0.25">
      <c r="A1369" s="96">
        <v>21784</v>
      </c>
      <c r="B1369" s="113" t="s">
        <v>1414</v>
      </c>
      <c r="C1369" s="113" t="s">
        <v>35</v>
      </c>
      <c r="D1369" s="77" t="s">
        <v>36</v>
      </c>
      <c r="E1369" s="77" t="s">
        <v>22</v>
      </c>
      <c r="F1369" s="77" t="s">
        <v>19</v>
      </c>
      <c r="G1369" s="97">
        <v>2008</v>
      </c>
      <c r="H1369" s="98" t="s">
        <v>25</v>
      </c>
    </row>
    <row r="1370" spans="1:8" x14ac:dyDescent="0.25">
      <c r="A1370" s="96">
        <v>21786</v>
      </c>
      <c r="B1370" s="113" t="s">
        <v>1415</v>
      </c>
      <c r="C1370" s="113" t="s">
        <v>27</v>
      </c>
      <c r="D1370" s="77" t="s">
        <v>32</v>
      </c>
      <c r="E1370" s="77" t="s">
        <v>17</v>
      </c>
      <c r="F1370" s="77" t="s">
        <v>30</v>
      </c>
      <c r="G1370" s="97">
        <v>2010</v>
      </c>
      <c r="H1370" s="98" t="s">
        <v>81</v>
      </c>
    </row>
    <row r="1371" spans="1:8" x14ac:dyDescent="0.25">
      <c r="A1371" s="96">
        <v>21790</v>
      </c>
      <c r="B1371" s="113" t="s">
        <v>1416</v>
      </c>
      <c r="C1371" s="113" t="s">
        <v>27</v>
      </c>
      <c r="D1371" s="77" t="s">
        <v>32</v>
      </c>
      <c r="E1371" s="77" t="s">
        <v>17</v>
      </c>
      <c r="F1371" s="77" t="s">
        <v>30</v>
      </c>
      <c r="G1371" s="97">
        <v>2010</v>
      </c>
      <c r="H1371" s="98" t="s">
        <v>81</v>
      </c>
    </row>
    <row r="1372" spans="1:8" x14ac:dyDescent="0.25">
      <c r="A1372" s="96">
        <v>21795</v>
      </c>
      <c r="B1372" s="113" t="s">
        <v>1417</v>
      </c>
      <c r="C1372" s="113" t="s">
        <v>27</v>
      </c>
      <c r="D1372" s="77" t="s">
        <v>127</v>
      </c>
      <c r="E1372" s="77" t="s">
        <v>29</v>
      </c>
      <c r="F1372" s="77" t="s">
        <v>30</v>
      </c>
      <c r="G1372" s="97">
        <v>2011</v>
      </c>
      <c r="H1372" s="98" t="s">
        <v>81</v>
      </c>
    </row>
    <row r="1373" spans="1:8" x14ac:dyDescent="0.25">
      <c r="A1373" s="96">
        <v>21816</v>
      </c>
      <c r="B1373" s="113" t="s">
        <v>1418</v>
      </c>
      <c r="C1373" s="113" t="s">
        <v>27</v>
      </c>
      <c r="D1373" s="77" t="s">
        <v>570</v>
      </c>
      <c r="E1373" s="77" t="s">
        <v>22</v>
      </c>
      <c r="F1373" s="77" t="s">
        <v>33</v>
      </c>
      <c r="G1373" s="97">
        <v>2007</v>
      </c>
      <c r="H1373" s="98" t="s">
        <v>25</v>
      </c>
    </row>
    <row r="1374" spans="1:8" x14ac:dyDescent="0.25">
      <c r="A1374" s="96">
        <v>21817</v>
      </c>
      <c r="B1374" s="113" t="s">
        <v>1419</v>
      </c>
      <c r="C1374" s="113" t="s">
        <v>27</v>
      </c>
      <c r="D1374" s="77" t="s">
        <v>32</v>
      </c>
      <c r="E1374" s="77" t="s">
        <v>29</v>
      </c>
      <c r="F1374" s="77" t="s">
        <v>30</v>
      </c>
      <c r="G1374" s="97">
        <v>2007</v>
      </c>
      <c r="H1374" s="98" t="s">
        <v>81</v>
      </c>
    </row>
    <row r="1375" spans="1:8" x14ac:dyDescent="0.25">
      <c r="A1375" s="96">
        <v>21818</v>
      </c>
      <c r="B1375" s="113" t="s">
        <v>1420</v>
      </c>
      <c r="C1375" s="113" t="s">
        <v>35</v>
      </c>
      <c r="D1375" s="77" t="s">
        <v>36</v>
      </c>
      <c r="E1375" s="77" t="s">
        <v>29</v>
      </c>
      <c r="F1375" s="77" t="s">
        <v>56</v>
      </c>
      <c r="G1375" s="97">
        <v>2008</v>
      </c>
      <c r="H1375" s="98" t="s">
        <v>20</v>
      </c>
    </row>
    <row r="1376" spans="1:8" x14ac:dyDescent="0.25">
      <c r="A1376" s="96">
        <v>21819</v>
      </c>
      <c r="B1376" s="113" t="s">
        <v>1421</v>
      </c>
      <c r="C1376" s="113" t="s">
        <v>27</v>
      </c>
      <c r="D1376" s="77" t="s">
        <v>570</v>
      </c>
      <c r="E1376" s="77" t="s">
        <v>29</v>
      </c>
      <c r="F1376" s="77" t="s">
        <v>33</v>
      </c>
      <c r="G1376" s="97">
        <v>2007</v>
      </c>
      <c r="H1376" s="98" t="s">
        <v>25</v>
      </c>
    </row>
    <row r="1377" spans="1:8" x14ac:dyDescent="0.25">
      <c r="A1377" s="96">
        <v>21833</v>
      </c>
      <c r="B1377" s="113" t="s">
        <v>1422</v>
      </c>
      <c r="C1377" s="113" t="s">
        <v>27</v>
      </c>
      <c r="D1377" s="77" t="s">
        <v>32</v>
      </c>
      <c r="E1377" s="77" t="s">
        <v>29</v>
      </c>
      <c r="F1377" s="77" t="s">
        <v>30</v>
      </c>
      <c r="G1377" s="97">
        <v>2007</v>
      </c>
      <c r="H1377" s="98" t="s">
        <v>81</v>
      </c>
    </row>
    <row r="1378" spans="1:8" x14ac:dyDescent="0.25">
      <c r="A1378" s="96">
        <v>21839</v>
      </c>
      <c r="B1378" s="113" t="s">
        <v>1423</v>
      </c>
      <c r="C1378" s="113" t="s">
        <v>27</v>
      </c>
      <c r="D1378" s="77" t="s">
        <v>32</v>
      </c>
      <c r="E1378" s="77" t="s">
        <v>17</v>
      </c>
      <c r="F1378" s="77" t="s">
        <v>30</v>
      </c>
      <c r="G1378" s="97">
        <v>2012</v>
      </c>
      <c r="H1378" s="98" t="s">
        <v>81</v>
      </c>
    </row>
    <row r="1379" spans="1:8" x14ac:dyDescent="0.25">
      <c r="A1379" s="96">
        <v>21843</v>
      </c>
      <c r="B1379" s="113" t="s">
        <v>1424</v>
      </c>
      <c r="C1379" s="113" t="s">
        <v>35</v>
      </c>
      <c r="D1379" s="77" t="s">
        <v>36</v>
      </c>
      <c r="E1379" s="77" t="s">
        <v>18</v>
      </c>
      <c r="F1379" s="77" t="s">
        <v>19</v>
      </c>
      <c r="G1379" s="97">
        <v>2008</v>
      </c>
      <c r="H1379" s="98" t="s">
        <v>25</v>
      </c>
    </row>
    <row r="1380" spans="1:8" x14ac:dyDescent="0.25">
      <c r="A1380" s="96">
        <v>21857</v>
      </c>
      <c r="B1380" s="113" t="s">
        <v>1425</v>
      </c>
      <c r="C1380" s="113" t="s">
        <v>27</v>
      </c>
      <c r="D1380" s="77" t="s">
        <v>32</v>
      </c>
      <c r="E1380" s="77" t="s">
        <v>17</v>
      </c>
      <c r="F1380" s="77" t="s">
        <v>30</v>
      </c>
      <c r="G1380" s="97">
        <v>2012</v>
      </c>
      <c r="H1380" s="98" t="s">
        <v>81</v>
      </c>
    </row>
    <row r="1381" spans="1:8" x14ac:dyDescent="0.25">
      <c r="A1381" s="96">
        <v>21860</v>
      </c>
      <c r="B1381" s="113" t="s">
        <v>1426</v>
      </c>
      <c r="C1381" s="113" t="s">
        <v>35</v>
      </c>
      <c r="D1381" s="77" t="s">
        <v>36</v>
      </c>
      <c r="E1381" s="77" t="s">
        <v>22</v>
      </c>
      <c r="F1381" s="77" t="s">
        <v>19</v>
      </c>
      <c r="G1381" s="97">
        <v>2007</v>
      </c>
      <c r="H1381" s="98" t="s">
        <v>25</v>
      </c>
    </row>
    <row r="1382" spans="1:8" x14ac:dyDescent="0.25">
      <c r="A1382" s="96">
        <v>21871</v>
      </c>
      <c r="B1382" s="113" t="s">
        <v>1427</v>
      </c>
      <c r="C1382" s="113" t="s">
        <v>27</v>
      </c>
      <c r="D1382" s="77" t="s">
        <v>570</v>
      </c>
      <c r="E1382" s="77" t="s">
        <v>29</v>
      </c>
      <c r="F1382" s="77" t="s">
        <v>33</v>
      </c>
      <c r="G1382" s="97">
        <v>2009</v>
      </c>
      <c r="H1382" s="98" t="s">
        <v>25</v>
      </c>
    </row>
    <row r="1383" spans="1:8" x14ac:dyDescent="0.25">
      <c r="A1383" s="96">
        <v>21872</v>
      </c>
      <c r="B1383" s="113" t="s">
        <v>1428</v>
      </c>
      <c r="C1383" s="113" t="s">
        <v>35</v>
      </c>
      <c r="D1383" s="77" t="s">
        <v>455</v>
      </c>
      <c r="E1383" s="77" t="s">
        <v>18</v>
      </c>
      <c r="F1383" s="77" t="s">
        <v>19</v>
      </c>
      <c r="G1383" s="97">
        <v>2007</v>
      </c>
      <c r="H1383" s="98" t="s">
        <v>25</v>
      </c>
    </row>
    <row r="1384" spans="1:8" x14ac:dyDescent="0.25">
      <c r="A1384" s="96">
        <v>21874</v>
      </c>
      <c r="B1384" s="113" t="s">
        <v>1429</v>
      </c>
      <c r="C1384" s="113" t="s">
        <v>27</v>
      </c>
      <c r="D1384" s="77" t="s">
        <v>570</v>
      </c>
      <c r="E1384" s="77" t="s">
        <v>22</v>
      </c>
      <c r="F1384" s="77" t="s">
        <v>33</v>
      </c>
      <c r="G1384" s="97">
        <v>2011</v>
      </c>
      <c r="H1384" s="98" t="s">
        <v>52</v>
      </c>
    </row>
    <row r="1385" spans="1:8" x14ac:dyDescent="0.25">
      <c r="A1385" s="96">
        <v>21875</v>
      </c>
      <c r="B1385" s="113" t="s">
        <v>1430</v>
      </c>
      <c r="C1385" s="113" t="s">
        <v>35</v>
      </c>
      <c r="D1385" s="77" t="s">
        <v>36</v>
      </c>
      <c r="E1385" s="77" t="s">
        <v>18</v>
      </c>
      <c r="F1385" s="77" t="s">
        <v>19</v>
      </c>
      <c r="G1385" s="97">
        <v>2008</v>
      </c>
      <c r="H1385" s="98" t="s">
        <v>25</v>
      </c>
    </row>
    <row r="1386" spans="1:8" x14ac:dyDescent="0.25">
      <c r="A1386" s="96">
        <v>21885</v>
      </c>
      <c r="B1386" s="113" t="s">
        <v>1431</v>
      </c>
      <c r="C1386" s="113" t="s">
        <v>27</v>
      </c>
      <c r="D1386" s="77" t="s">
        <v>105</v>
      </c>
      <c r="E1386" s="77" t="s">
        <v>17</v>
      </c>
      <c r="F1386" s="77" t="s">
        <v>30</v>
      </c>
      <c r="G1386" s="97">
        <v>2011</v>
      </c>
      <c r="H1386" s="98" t="s">
        <v>81</v>
      </c>
    </row>
    <row r="1387" spans="1:8" x14ac:dyDescent="0.25">
      <c r="A1387" s="96">
        <v>21886</v>
      </c>
      <c r="B1387" s="113" t="s">
        <v>1432</v>
      </c>
      <c r="C1387" s="113" t="s">
        <v>35</v>
      </c>
      <c r="D1387" s="77" t="s">
        <v>36</v>
      </c>
      <c r="E1387" s="77" t="s">
        <v>18</v>
      </c>
      <c r="F1387" s="77" t="s">
        <v>19</v>
      </c>
      <c r="G1387" s="97">
        <v>2008</v>
      </c>
      <c r="H1387" s="98" t="s">
        <v>20</v>
      </c>
    </row>
    <row r="1388" spans="1:8" x14ac:dyDescent="0.25">
      <c r="A1388" s="96">
        <v>21888</v>
      </c>
      <c r="B1388" s="113" t="s">
        <v>1433</v>
      </c>
      <c r="C1388" s="113" t="s">
        <v>35</v>
      </c>
      <c r="D1388" s="77" t="s">
        <v>36</v>
      </c>
      <c r="E1388" s="77" t="s">
        <v>29</v>
      </c>
      <c r="F1388" s="77" t="s">
        <v>56</v>
      </c>
      <c r="G1388" s="97">
        <v>2009</v>
      </c>
      <c r="H1388" s="98" t="s">
        <v>81</v>
      </c>
    </row>
    <row r="1389" spans="1:8" x14ac:dyDescent="0.25">
      <c r="A1389" s="96">
        <v>21900</v>
      </c>
      <c r="B1389" s="113" t="s">
        <v>1434</v>
      </c>
      <c r="C1389" s="113" t="s">
        <v>35</v>
      </c>
      <c r="D1389" s="77" t="s">
        <v>36</v>
      </c>
      <c r="E1389" s="77" t="s">
        <v>22</v>
      </c>
      <c r="F1389" s="77" t="s">
        <v>19</v>
      </c>
      <c r="G1389" s="97">
        <v>2008</v>
      </c>
      <c r="H1389" s="98" t="s">
        <v>25</v>
      </c>
    </row>
    <row r="1390" spans="1:8" x14ac:dyDescent="0.25">
      <c r="A1390" s="96">
        <v>21901</v>
      </c>
      <c r="B1390" s="113" t="s">
        <v>1435</v>
      </c>
      <c r="C1390" s="113" t="s">
        <v>27</v>
      </c>
      <c r="D1390" s="77" t="s">
        <v>32</v>
      </c>
      <c r="E1390" s="77" t="s">
        <v>17</v>
      </c>
      <c r="F1390" s="77" t="s">
        <v>30</v>
      </c>
      <c r="G1390" s="97">
        <v>2010</v>
      </c>
      <c r="H1390" s="98" t="s">
        <v>81</v>
      </c>
    </row>
    <row r="1391" spans="1:8" x14ac:dyDescent="0.25">
      <c r="A1391" s="96">
        <v>21911</v>
      </c>
      <c r="B1391" s="113" t="s">
        <v>1436</v>
      </c>
      <c r="C1391" s="113" t="s">
        <v>35</v>
      </c>
      <c r="D1391" s="77" t="s">
        <v>36</v>
      </c>
      <c r="E1391" s="77" t="s">
        <v>22</v>
      </c>
      <c r="F1391" s="77" t="s">
        <v>19</v>
      </c>
      <c r="G1391" s="97">
        <v>2008</v>
      </c>
      <c r="H1391" s="98" t="s">
        <v>25</v>
      </c>
    </row>
    <row r="1392" spans="1:8" x14ac:dyDescent="0.25">
      <c r="A1392" s="96">
        <v>21913</v>
      </c>
      <c r="B1392" s="113" t="s">
        <v>1437</v>
      </c>
      <c r="C1392" s="113" t="s">
        <v>27</v>
      </c>
      <c r="D1392" s="77" t="s">
        <v>105</v>
      </c>
      <c r="E1392" s="77" t="s">
        <v>17</v>
      </c>
      <c r="F1392" s="77" t="s">
        <v>33</v>
      </c>
      <c r="G1392" s="97">
        <v>2012</v>
      </c>
      <c r="H1392" s="98" t="s">
        <v>81</v>
      </c>
    </row>
    <row r="1393" spans="1:8" x14ac:dyDescent="0.25">
      <c r="A1393" s="96">
        <v>21917</v>
      </c>
      <c r="B1393" s="113" t="s">
        <v>1438</v>
      </c>
      <c r="C1393" s="113" t="s">
        <v>35</v>
      </c>
      <c r="D1393" s="77" t="s">
        <v>36</v>
      </c>
      <c r="E1393" s="77" t="s">
        <v>22</v>
      </c>
      <c r="F1393" s="77" t="s">
        <v>19</v>
      </c>
      <c r="G1393" s="97">
        <v>2008</v>
      </c>
      <c r="H1393" s="98" t="s">
        <v>25</v>
      </c>
    </row>
    <row r="1394" spans="1:8" x14ac:dyDescent="0.25">
      <c r="A1394" s="96">
        <v>21921</v>
      </c>
      <c r="B1394" s="113" t="s">
        <v>1439</v>
      </c>
      <c r="C1394" s="113" t="s">
        <v>35</v>
      </c>
      <c r="D1394" s="77" t="s">
        <v>36</v>
      </c>
      <c r="E1394" s="77" t="s">
        <v>22</v>
      </c>
      <c r="F1394" s="77" t="s">
        <v>19</v>
      </c>
      <c r="G1394" s="97">
        <v>2008</v>
      </c>
      <c r="H1394" s="98" t="s">
        <v>25</v>
      </c>
    </row>
    <row r="1395" spans="1:8" x14ac:dyDescent="0.25">
      <c r="A1395" s="96">
        <v>21926</v>
      </c>
      <c r="B1395" s="113" t="s">
        <v>1440</v>
      </c>
      <c r="C1395" s="113" t="s">
        <v>27</v>
      </c>
      <c r="D1395" s="77" t="s">
        <v>570</v>
      </c>
      <c r="E1395" s="77" t="s">
        <v>29</v>
      </c>
      <c r="F1395" s="77" t="s">
        <v>33</v>
      </c>
      <c r="G1395" s="97">
        <v>2008</v>
      </c>
      <c r="H1395" s="98" t="s">
        <v>25</v>
      </c>
    </row>
    <row r="1396" spans="1:8" x14ac:dyDescent="0.25">
      <c r="A1396" s="96">
        <v>21932</v>
      </c>
      <c r="B1396" s="113" t="s">
        <v>1441</v>
      </c>
      <c r="C1396" s="113" t="s">
        <v>27</v>
      </c>
      <c r="D1396" s="77" t="s">
        <v>32</v>
      </c>
      <c r="E1396" s="77" t="s">
        <v>17</v>
      </c>
      <c r="F1396" s="77" t="s">
        <v>30</v>
      </c>
      <c r="G1396" s="97">
        <v>2010</v>
      </c>
      <c r="H1396" s="98" t="s">
        <v>81</v>
      </c>
    </row>
    <row r="1397" spans="1:8" x14ac:dyDescent="0.25">
      <c r="A1397" s="96">
        <v>21933</v>
      </c>
      <c r="B1397" s="113" t="s">
        <v>1442</v>
      </c>
      <c r="C1397" s="113" t="s">
        <v>27</v>
      </c>
      <c r="D1397" s="77" t="s">
        <v>32</v>
      </c>
      <c r="E1397" s="77" t="s">
        <v>17</v>
      </c>
      <c r="F1397" s="77" t="s">
        <v>30</v>
      </c>
      <c r="G1397" s="97">
        <v>2009</v>
      </c>
      <c r="H1397" s="98" t="s">
        <v>81</v>
      </c>
    </row>
    <row r="1398" spans="1:8" x14ac:dyDescent="0.25">
      <c r="A1398" s="96">
        <v>21935</v>
      </c>
      <c r="B1398" s="113" t="s">
        <v>1443</v>
      </c>
      <c r="C1398" s="113" t="s">
        <v>27</v>
      </c>
      <c r="D1398" s="77" t="s">
        <v>32</v>
      </c>
      <c r="E1398" s="77" t="s">
        <v>17</v>
      </c>
      <c r="F1398" s="77" t="s">
        <v>30</v>
      </c>
      <c r="G1398" s="97">
        <v>2009</v>
      </c>
      <c r="H1398" s="98" t="s">
        <v>81</v>
      </c>
    </row>
    <row r="1399" spans="1:8" x14ac:dyDescent="0.25">
      <c r="A1399" s="96">
        <v>21955</v>
      </c>
      <c r="B1399" s="113" t="s">
        <v>1444</v>
      </c>
      <c r="C1399" s="113" t="s">
        <v>35</v>
      </c>
      <c r="D1399" s="77" t="s">
        <v>36</v>
      </c>
      <c r="E1399" s="77" t="s">
        <v>18</v>
      </c>
      <c r="F1399" s="77" t="s">
        <v>19</v>
      </c>
      <c r="G1399" s="97">
        <v>2007</v>
      </c>
      <c r="H1399" s="98" t="s">
        <v>25</v>
      </c>
    </row>
    <row r="1400" spans="1:8" x14ac:dyDescent="0.25">
      <c r="A1400" s="96">
        <v>21956</v>
      </c>
      <c r="B1400" s="113" t="s">
        <v>1445</v>
      </c>
      <c r="C1400" s="113" t="s">
        <v>27</v>
      </c>
      <c r="D1400" s="77" t="s">
        <v>32</v>
      </c>
      <c r="E1400" s="77" t="s">
        <v>17</v>
      </c>
      <c r="F1400" s="77" t="s">
        <v>30</v>
      </c>
      <c r="G1400" s="97">
        <v>2010</v>
      </c>
      <c r="H1400" s="98" t="s">
        <v>20</v>
      </c>
    </row>
    <row r="1401" spans="1:8" x14ac:dyDescent="0.25">
      <c r="A1401" s="96">
        <v>21975</v>
      </c>
      <c r="B1401" s="113" t="s">
        <v>1446</v>
      </c>
      <c r="C1401" s="113" t="s">
        <v>24</v>
      </c>
      <c r="D1401" s="77" t="s">
        <v>17</v>
      </c>
      <c r="E1401" s="77" t="s">
        <v>18</v>
      </c>
      <c r="F1401" s="77" t="s">
        <v>19</v>
      </c>
      <c r="G1401" s="97">
        <v>2008</v>
      </c>
      <c r="H1401" s="98" t="s">
        <v>25</v>
      </c>
    </row>
    <row r="1402" spans="1:8" x14ac:dyDescent="0.25">
      <c r="A1402" s="96">
        <v>22001</v>
      </c>
      <c r="B1402" s="113" t="s">
        <v>1447</v>
      </c>
      <c r="C1402" s="113" t="s">
        <v>24</v>
      </c>
      <c r="D1402" s="77" t="s">
        <v>17</v>
      </c>
      <c r="E1402" s="77" t="s">
        <v>18</v>
      </c>
      <c r="F1402" s="77" t="s">
        <v>19</v>
      </c>
      <c r="G1402" s="97">
        <v>2008</v>
      </c>
      <c r="H1402" s="98" t="s">
        <v>25</v>
      </c>
    </row>
    <row r="1403" spans="1:8" x14ac:dyDescent="0.25">
      <c r="A1403" s="96">
        <v>22017</v>
      </c>
      <c r="B1403" s="113" t="s">
        <v>1448</v>
      </c>
      <c r="C1403" s="113" t="s">
        <v>24</v>
      </c>
      <c r="D1403" s="77" t="s">
        <v>17</v>
      </c>
      <c r="E1403" s="77" t="s">
        <v>17</v>
      </c>
      <c r="F1403" s="77" t="s">
        <v>17</v>
      </c>
      <c r="G1403" s="97">
        <v>2011</v>
      </c>
      <c r="H1403" s="98" t="s">
        <v>25</v>
      </c>
    </row>
    <row r="1404" spans="1:8" x14ac:dyDescent="0.25">
      <c r="A1404" s="96">
        <v>22033</v>
      </c>
      <c r="B1404" s="113" t="s">
        <v>1449</v>
      </c>
      <c r="C1404" s="113" t="s">
        <v>24</v>
      </c>
      <c r="D1404" s="77" t="s">
        <v>17</v>
      </c>
      <c r="E1404" s="77" t="s">
        <v>18</v>
      </c>
      <c r="F1404" s="77" t="s">
        <v>19</v>
      </c>
      <c r="G1404" s="97">
        <v>2008</v>
      </c>
      <c r="H1404" s="98" t="s">
        <v>95</v>
      </c>
    </row>
    <row r="1405" spans="1:8" x14ac:dyDescent="0.25">
      <c r="A1405" s="96">
        <v>22036</v>
      </c>
      <c r="B1405" s="113" t="s">
        <v>1450</v>
      </c>
      <c r="C1405" s="113" t="s">
        <v>24</v>
      </c>
      <c r="D1405" s="77" t="s">
        <v>17</v>
      </c>
      <c r="E1405" s="77" t="s">
        <v>18</v>
      </c>
      <c r="F1405" s="77" t="s">
        <v>19</v>
      </c>
      <c r="G1405" s="97">
        <v>2008</v>
      </c>
      <c r="H1405" s="98" t="s">
        <v>25</v>
      </c>
    </row>
    <row r="1406" spans="1:8" x14ac:dyDescent="0.25">
      <c r="A1406" s="96">
        <v>22042</v>
      </c>
      <c r="B1406" s="113" t="s">
        <v>1451</v>
      </c>
      <c r="C1406" s="113" t="s">
        <v>24</v>
      </c>
      <c r="D1406" s="77" t="s">
        <v>17</v>
      </c>
      <c r="E1406" s="77" t="s">
        <v>18</v>
      </c>
      <c r="F1406" s="77" t="s">
        <v>19</v>
      </c>
      <c r="G1406" s="97">
        <v>2009</v>
      </c>
      <c r="H1406" s="98" t="s">
        <v>25</v>
      </c>
    </row>
    <row r="1407" spans="1:8" x14ac:dyDescent="0.25">
      <c r="A1407" s="96">
        <v>22045</v>
      </c>
      <c r="B1407" s="113" t="s">
        <v>1452</v>
      </c>
      <c r="C1407" s="113" t="s">
        <v>24</v>
      </c>
      <c r="D1407" s="77" t="s">
        <v>17</v>
      </c>
      <c r="E1407" s="77" t="s">
        <v>18</v>
      </c>
      <c r="F1407" s="77" t="s">
        <v>19</v>
      </c>
      <c r="G1407" s="97">
        <v>2016</v>
      </c>
      <c r="H1407" s="98" t="s">
        <v>20</v>
      </c>
    </row>
    <row r="1408" spans="1:8" x14ac:dyDescent="0.25">
      <c r="A1408" s="96">
        <v>22057</v>
      </c>
      <c r="B1408" s="113" t="s">
        <v>1453</v>
      </c>
      <c r="C1408" s="113" t="s">
        <v>27</v>
      </c>
      <c r="D1408" s="77" t="s">
        <v>32</v>
      </c>
      <c r="E1408" s="77" t="s">
        <v>29</v>
      </c>
      <c r="F1408" s="77" t="s">
        <v>30</v>
      </c>
      <c r="G1408" s="97">
        <v>2008</v>
      </c>
      <c r="H1408" s="98" t="s">
        <v>20</v>
      </c>
    </row>
    <row r="1409" spans="1:8" x14ac:dyDescent="0.25">
      <c r="A1409" s="96">
        <v>22059</v>
      </c>
      <c r="B1409" s="113" t="s">
        <v>1454</v>
      </c>
      <c r="C1409" s="113" t="s">
        <v>27</v>
      </c>
      <c r="D1409" s="77" t="s">
        <v>105</v>
      </c>
      <c r="E1409" s="77" t="s">
        <v>29</v>
      </c>
      <c r="F1409" s="77" t="s">
        <v>30</v>
      </c>
      <c r="G1409" s="97">
        <v>2008</v>
      </c>
      <c r="H1409" s="98" t="s">
        <v>81</v>
      </c>
    </row>
    <row r="1410" spans="1:8" x14ac:dyDescent="0.25">
      <c r="A1410" s="96">
        <v>22065</v>
      </c>
      <c r="B1410" s="113" t="s">
        <v>1455</v>
      </c>
      <c r="C1410" s="113" t="s">
        <v>27</v>
      </c>
      <c r="D1410" s="77" t="s">
        <v>32</v>
      </c>
      <c r="E1410" s="77" t="s">
        <v>17</v>
      </c>
      <c r="F1410" s="77" t="s">
        <v>30</v>
      </c>
      <c r="G1410" s="97">
        <v>2008</v>
      </c>
      <c r="H1410" s="98" t="s">
        <v>81</v>
      </c>
    </row>
    <row r="1411" spans="1:8" x14ac:dyDescent="0.25">
      <c r="A1411" s="96">
        <v>22066</v>
      </c>
      <c r="B1411" s="113" t="s">
        <v>1456</v>
      </c>
      <c r="C1411" s="113" t="s">
        <v>27</v>
      </c>
      <c r="D1411" s="77" t="s">
        <v>32</v>
      </c>
      <c r="E1411" s="77" t="s">
        <v>17</v>
      </c>
      <c r="F1411" s="77" t="s">
        <v>30</v>
      </c>
      <c r="G1411" s="97">
        <v>2008</v>
      </c>
      <c r="H1411" s="98" t="s">
        <v>81</v>
      </c>
    </row>
    <row r="1412" spans="1:8" x14ac:dyDescent="0.25">
      <c r="A1412" s="96">
        <v>22069</v>
      </c>
      <c r="B1412" s="113" t="s">
        <v>1457</v>
      </c>
      <c r="C1412" s="113" t="s">
        <v>35</v>
      </c>
      <c r="D1412" s="77" t="s">
        <v>36</v>
      </c>
      <c r="E1412" s="77" t="s">
        <v>29</v>
      </c>
      <c r="F1412" s="77" t="s">
        <v>19</v>
      </c>
      <c r="G1412" s="97">
        <v>2008</v>
      </c>
      <c r="H1412" s="98" t="s">
        <v>25</v>
      </c>
    </row>
    <row r="1413" spans="1:8" x14ac:dyDescent="0.25">
      <c r="A1413" s="96">
        <v>22074</v>
      </c>
      <c r="B1413" s="113" t="s">
        <v>1458</v>
      </c>
      <c r="C1413" s="113" t="s">
        <v>35</v>
      </c>
      <c r="D1413" s="77" t="s">
        <v>36</v>
      </c>
      <c r="E1413" s="77" t="s">
        <v>22</v>
      </c>
      <c r="F1413" s="77" t="s">
        <v>19</v>
      </c>
      <c r="G1413" s="97">
        <v>2008</v>
      </c>
      <c r="H1413" s="98" t="s">
        <v>25</v>
      </c>
    </row>
    <row r="1414" spans="1:8" x14ac:dyDescent="0.25">
      <c r="A1414" s="96">
        <v>22075</v>
      </c>
      <c r="B1414" s="113" t="s">
        <v>1459</v>
      </c>
      <c r="C1414" s="113" t="s">
        <v>27</v>
      </c>
      <c r="D1414" s="77" t="s">
        <v>32</v>
      </c>
      <c r="E1414" s="77" t="s">
        <v>17</v>
      </c>
      <c r="F1414" s="77" t="s">
        <v>30</v>
      </c>
      <c r="G1414" s="97">
        <v>2008</v>
      </c>
      <c r="H1414" s="98" t="s">
        <v>81</v>
      </c>
    </row>
    <row r="1415" spans="1:8" x14ac:dyDescent="0.25">
      <c r="A1415" s="96">
        <v>22098</v>
      </c>
      <c r="B1415" s="113" t="s">
        <v>1460</v>
      </c>
      <c r="C1415" s="113" t="s">
        <v>27</v>
      </c>
      <c r="D1415" s="77" t="s">
        <v>32</v>
      </c>
      <c r="E1415" s="77" t="s">
        <v>17</v>
      </c>
      <c r="F1415" s="77" t="s">
        <v>30</v>
      </c>
      <c r="G1415" s="97">
        <v>2010</v>
      </c>
      <c r="H1415" s="98" t="s">
        <v>20</v>
      </c>
    </row>
    <row r="1416" spans="1:8" x14ac:dyDescent="0.25">
      <c r="A1416" s="96">
        <v>22104</v>
      </c>
      <c r="B1416" s="113" t="s">
        <v>1461</v>
      </c>
      <c r="C1416" s="113" t="s">
        <v>35</v>
      </c>
      <c r="D1416" s="77" t="s">
        <v>36</v>
      </c>
      <c r="E1416" s="77" t="s">
        <v>29</v>
      </c>
      <c r="F1416" s="77" t="s">
        <v>56</v>
      </c>
      <c r="G1416" s="97">
        <v>2010</v>
      </c>
      <c r="H1416" s="98" t="s">
        <v>81</v>
      </c>
    </row>
    <row r="1417" spans="1:8" x14ac:dyDescent="0.25">
      <c r="A1417" s="96">
        <v>22105</v>
      </c>
      <c r="B1417" s="113" t="s">
        <v>1462</v>
      </c>
      <c r="C1417" s="113" t="s">
        <v>27</v>
      </c>
      <c r="D1417" s="77" t="s">
        <v>32</v>
      </c>
      <c r="E1417" s="77" t="s">
        <v>17</v>
      </c>
      <c r="F1417" s="77" t="s">
        <v>300</v>
      </c>
      <c r="G1417" s="97">
        <v>2008</v>
      </c>
      <c r="H1417" s="98" t="s">
        <v>81</v>
      </c>
    </row>
    <row r="1418" spans="1:8" x14ac:dyDescent="0.25">
      <c r="A1418" s="96">
        <v>22107</v>
      </c>
      <c r="B1418" s="113" t="s">
        <v>1463</v>
      </c>
      <c r="C1418" s="113" t="s">
        <v>35</v>
      </c>
      <c r="D1418" s="77" t="s">
        <v>36</v>
      </c>
      <c r="E1418" s="77" t="s">
        <v>18</v>
      </c>
      <c r="F1418" s="77" t="s">
        <v>19</v>
      </c>
      <c r="G1418" s="97">
        <v>2009</v>
      </c>
      <c r="H1418" s="98" t="s">
        <v>25</v>
      </c>
    </row>
    <row r="1419" spans="1:8" x14ac:dyDescent="0.25">
      <c r="A1419" s="96">
        <v>22111</v>
      </c>
      <c r="B1419" s="113" t="s">
        <v>1464</v>
      </c>
      <c r="C1419" s="113" t="s">
        <v>35</v>
      </c>
      <c r="D1419" s="77" t="s">
        <v>36</v>
      </c>
      <c r="E1419" s="77" t="s">
        <v>18</v>
      </c>
      <c r="F1419" s="77" t="s">
        <v>19</v>
      </c>
      <c r="G1419" s="97">
        <v>2008</v>
      </c>
      <c r="H1419" s="98" t="s">
        <v>20</v>
      </c>
    </row>
    <row r="1420" spans="1:8" x14ac:dyDescent="0.25">
      <c r="A1420" s="96">
        <v>22112</v>
      </c>
      <c r="B1420" s="113" t="s">
        <v>1465</v>
      </c>
      <c r="C1420" s="113" t="s">
        <v>27</v>
      </c>
      <c r="D1420" s="77" t="s">
        <v>28</v>
      </c>
      <c r="E1420" s="77" t="s">
        <v>29</v>
      </c>
      <c r="F1420" s="77" t="s">
        <v>30</v>
      </c>
      <c r="G1420" s="97">
        <v>2008</v>
      </c>
      <c r="H1420" s="98" t="s">
        <v>81</v>
      </c>
    </row>
    <row r="1421" spans="1:8" x14ac:dyDescent="0.25">
      <c r="A1421" s="96">
        <v>22114</v>
      </c>
      <c r="B1421" s="113" t="s">
        <v>1466</v>
      </c>
      <c r="C1421" s="113" t="s">
        <v>27</v>
      </c>
      <c r="D1421" s="77" t="s">
        <v>570</v>
      </c>
      <c r="E1421" s="77" t="s">
        <v>29</v>
      </c>
      <c r="F1421" s="77" t="s">
        <v>33</v>
      </c>
      <c r="G1421" s="97">
        <v>2009</v>
      </c>
      <c r="H1421" s="98" t="s">
        <v>25</v>
      </c>
    </row>
    <row r="1422" spans="1:8" x14ac:dyDescent="0.25">
      <c r="A1422" s="96">
        <v>22128</v>
      </c>
      <c r="B1422" s="113" t="s">
        <v>1467</v>
      </c>
      <c r="C1422" s="113" t="s">
        <v>35</v>
      </c>
      <c r="D1422" s="77" t="s">
        <v>36</v>
      </c>
      <c r="E1422" s="77" t="s">
        <v>18</v>
      </c>
      <c r="F1422" s="77" t="s">
        <v>19</v>
      </c>
      <c r="G1422" s="97">
        <v>2008</v>
      </c>
      <c r="H1422" s="98" t="s">
        <v>25</v>
      </c>
    </row>
    <row r="1423" spans="1:8" x14ac:dyDescent="0.25">
      <c r="A1423" s="96">
        <v>22130</v>
      </c>
      <c r="B1423" s="113" t="s">
        <v>1468</v>
      </c>
      <c r="C1423" s="113" t="s">
        <v>27</v>
      </c>
      <c r="D1423" s="77" t="s">
        <v>194</v>
      </c>
      <c r="E1423" s="77" t="s">
        <v>17</v>
      </c>
      <c r="F1423" s="77" t="s">
        <v>30</v>
      </c>
      <c r="G1423" s="97">
        <v>2009</v>
      </c>
      <c r="H1423" s="98" t="s">
        <v>81</v>
      </c>
    </row>
    <row r="1424" spans="1:8" x14ac:dyDescent="0.25">
      <c r="A1424" s="96">
        <v>22134</v>
      </c>
      <c r="B1424" s="113" t="s">
        <v>1469</v>
      </c>
      <c r="C1424" s="113" t="s">
        <v>27</v>
      </c>
      <c r="D1424" s="77" t="s">
        <v>127</v>
      </c>
      <c r="E1424" s="77" t="s">
        <v>17</v>
      </c>
      <c r="F1424" s="77" t="s">
        <v>30</v>
      </c>
      <c r="G1424" s="97">
        <v>2010</v>
      </c>
      <c r="H1424" s="98" t="s">
        <v>20</v>
      </c>
    </row>
    <row r="1425" spans="1:8" x14ac:dyDescent="0.25">
      <c r="A1425" s="96">
        <v>22139</v>
      </c>
      <c r="B1425" s="113" t="s">
        <v>1470</v>
      </c>
      <c r="C1425" s="113" t="s">
        <v>27</v>
      </c>
      <c r="D1425" s="77" t="s">
        <v>105</v>
      </c>
      <c r="E1425" s="77" t="s">
        <v>29</v>
      </c>
      <c r="F1425" s="77" t="s">
        <v>30</v>
      </c>
      <c r="G1425" s="97">
        <v>2009</v>
      </c>
      <c r="H1425" s="98" t="s">
        <v>81</v>
      </c>
    </row>
    <row r="1426" spans="1:8" x14ac:dyDescent="0.25">
      <c r="A1426" s="96">
        <v>22142</v>
      </c>
      <c r="B1426" s="113" t="s">
        <v>1471</v>
      </c>
      <c r="C1426" s="113" t="s">
        <v>27</v>
      </c>
      <c r="D1426" s="77" t="s">
        <v>570</v>
      </c>
      <c r="E1426" s="77" t="s">
        <v>29</v>
      </c>
      <c r="F1426" s="77" t="s">
        <v>30</v>
      </c>
      <c r="G1426" s="97">
        <v>2009</v>
      </c>
      <c r="H1426" s="98" t="s">
        <v>81</v>
      </c>
    </row>
    <row r="1427" spans="1:8" x14ac:dyDescent="0.25">
      <c r="A1427" s="96">
        <v>22145</v>
      </c>
      <c r="B1427" s="113" t="s">
        <v>1472</v>
      </c>
      <c r="C1427" s="113" t="s">
        <v>35</v>
      </c>
      <c r="D1427" s="77" t="s">
        <v>36</v>
      </c>
      <c r="E1427" s="77" t="s">
        <v>18</v>
      </c>
      <c r="F1427" s="77" t="s">
        <v>19</v>
      </c>
      <c r="G1427" s="97">
        <v>2009</v>
      </c>
      <c r="H1427" s="98" t="s">
        <v>25</v>
      </c>
    </row>
    <row r="1428" spans="1:8" x14ac:dyDescent="0.25">
      <c r="A1428" s="96">
        <v>22149</v>
      </c>
      <c r="B1428" s="113" t="s">
        <v>1473</v>
      </c>
      <c r="C1428" s="113" t="s">
        <v>27</v>
      </c>
      <c r="D1428" s="77" t="s">
        <v>32</v>
      </c>
      <c r="E1428" s="77" t="s">
        <v>17</v>
      </c>
      <c r="F1428" s="77" t="s">
        <v>30</v>
      </c>
      <c r="G1428" s="97">
        <v>2010</v>
      </c>
      <c r="H1428" s="98" t="s">
        <v>81</v>
      </c>
    </row>
    <row r="1429" spans="1:8" x14ac:dyDescent="0.25">
      <c r="A1429" s="96">
        <v>22152</v>
      </c>
      <c r="B1429" s="113" t="s">
        <v>1474</v>
      </c>
      <c r="C1429" s="113" t="s">
        <v>27</v>
      </c>
      <c r="D1429" s="77" t="s">
        <v>32</v>
      </c>
      <c r="E1429" s="77" t="s">
        <v>29</v>
      </c>
      <c r="F1429" s="77" t="s">
        <v>30</v>
      </c>
      <c r="G1429" s="97">
        <v>2010</v>
      </c>
      <c r="H1429" s="98" t="s">
        <v>81</v>
      </c>
    </row>
    <row r="1430" spans="1:8" x14ac:dyDescent="0.25">
      <c r="A1430" s="96">
        <v>22156</v>
      </c>
      <c r="B1430" s="113" t="s">
        <v>1475</v>
      </c>
      <c r="C1430" s="113" t="s">
        <v>27</v>
      </c>
      <c r="D1430" s="77" t="s">
        <v>32</v>
      </c>
      <c r="E1430" s="77" t="s">
        <v>17</v>
      </c>
      <c r="F1430" s="77" t="s">
        <v>30</v>
      </c>
      <c r="G1430" s="97">
        <v>2008</v>
      </c>
      <c r="H1430" s="98" t="s">
        <v>81</v>
      </c>
    </row>
    <row r="1431" spans="1:8" x14ac:dyDescent="0.25">
      <c r="A1431" s="96">
        <v>22160</v>
      </c>
      <c r="B1431" s="113" t="s">
        <v>1476</v>
      </c>
      <c r="C1431" s="113" t="s">
        <v>27</v>
      </c>
      <c r="D1431" s="77" t="s">
        <v>32</v>
      </c>
      <c r="E1431" s="77" t="s">
        <v>17</v>
      </c>
      <c r="F1431" s="77" t="s">
        <v>30</v>
      </c>
      <c r="G1431" s="97">
        <v>2008</v>
      </c>
      <c r="H1431" s="98" t="s">
        <v>81</v>
      </c>
    </row>
    <row r="1432" spans="1:8" x14ac:dyDescent="0.25">
      <c r="A1432" s="96">
        <v>22163</v>
      </c>
      <c r="B1432" s="113" t="s">
        <v>1477</v>
      </c>
      <c r="C1432" s="113" t="s">
        <v>27</v>
      </c>
      <c r="D1432" s="77" t="s">
        <v>32</v>
      </c>
      <c r="E1432" s="77" t="s">
        <v>17</v>
      </c>
      <c r="F1432" s="77" t="s">
        <v>30</v>
      </c>
      <c r="G1432" s="97">
        <v>2011</v>
      </c>
      <c r="H1432" s="98" t="s">
        <v>81</v>
      </c>
    </row>
    <row r="1433" spans="1:8" x14ac:dyDescent="0.25">
      <c r="A1433" s="96">
        <v>22180</v>
      </c>
      <c r="B1433" s="113" t="s">
        <v>1478</v>
      </c>
      <c r="C1433" s="113" t="s">
        <v>27</v>
      </c>
      <c r="D1433" s="77" t="s">
        <v>32</v>
      </c>
      <c r="E1433" s="77" t="s">
        <v>17</v>
      </c>
      <c r="F1433" s="77" t="s">
        <v>30</v>
      </c>
      <c r="G1433" s="97">
        <v>2008</v>
      </c>
      <c r="H1433" s="98" t="s">
        <v>81</v>
      </c>
    </row>
    <row r="1434" spans="1:8" x14ac:dyDescent="0.25">
      <c r="A1434" s="96">
        <v>22189</v>
      </c>
      <c r="B1434" s="113" t="s">
        <v>1479</v>
      </c>
      <c r="C1434" s="113" t="s">
        <v>27</v>
      </c>
      <c r="D1434" s="77" t="s">
        <v>194</v>
      </c>
      <c r="E1434" s="77" t="s">
        <v>29</v>
      </c>
      <c r="F1434" s="77" t="s">
        <v>30</v>
      </c>
      <c r="G1434" s="97">
        <v>2008</v>
      </c>
      <c r="H1434" s="98" t="s">
        <v>81</v>
      </c>
    </row>
    <row r="1435" spans="1:8" x14ac:dyDescent="0.25">
      <c r="A1435" s="96">
        <v>22195</v>
      </c>
      <c r="B1435" s="113" t="s">
        <v>1480</v>
      </c>
      <c r="C1435" s="113" t="s">
        <v>27</v>
      </c>
      <c r="D1435" s="77" t="s">
        <v>32</v>
      </c>
      <c r="E1435" s="77" t="s">
        <v>17</v>
      </c>
      <c r="F1435" s="77" t="s">
        <v>30</v>
      </c>
      <c r="G1435" s="97">
        <v>2012</v>
      </c>
      <c r="H1435" s="98" t="s">
        <v>81</v>
      </c>
    </row>
    <row r="1436" spans="1:8" x14ac:dyDescent="0.25">
      <c r="A1436" s="96">
        <v>22196</v>
      </c>
      <c r="B1436" s="113" t="s">
        <v>1481</v>
      </c>
      <c r="C1436" s="113" t="s">
        <v>27</v>
      </c>
      <c r="D1436" s="77" t="s">
        <v>32</v>
      </c>
      <c r="E1436" s="77" t="s">
        <v>17</v>
      </c>
      <c r="F1436" s="77" t="s">
        <v>30</v>
      </c>
      <c r="G1436" s="97">
        <v>2012</v>
      </c>
      <c r="H1436" s="98" t="s">
        <v>81</v>
      </c>
    </row>
    <row r="1437" spans="1:8" x14ac:dyDescent="0.25">
      <c r="A1437" s="96">
        <v>22203</v>
      </c>
      <c r="B1437" s="113" t="s">
        <v>1482</v>
      </c>
      <c r="C1437" s="113" t="s">
        <v>27</v>
      </c>
      <c r="D1437" s="77" t="s">
        <v>32</v>
      </c>
      <c r="E1437" s="77" t="s">
        <v>29</v>
      </c>
      <c r="F1437" s="77" t="s">
        <v>30</v>
      </c>
      <c r="G1437" s="97">
        <v>2009</v>
      </c>
      <c r="H1437" s="98" t="s">
        <v>81</v>
      </c>
    </row>
    <row r="1438" spans="1:8" x14ac:dyDescent="0.25">
      <c r="A1438" s="96">
        <v>22208</v>
      </c>
      <c r="B1438" s="113" t="s">
        <v>1483</v>
      </c>
      <c r="C1438" s="113" t="s">
        <v>27</v>
      </c>
      <c r="D1438" s="77" t="s">
        <v>32</v>
      </c>
      <c r="E1438" s="77" t="s">
        <v>29</v>
      </c>
      <c r="F1438" s="77" t="s">
        <v>30</v>
      </c>
      <c r="G1438" s="97">
        <v>2013</v>
      </c>
      <c r="H1438" s="98" t="s">
        <v>81</v>
      </c>
    </row>
    <row r="1439" spans="1:8" x14ac:dyDescent="0.25">
      <c r="A1439" s="96">
        <v>22209</v>
      </c>
      <c r="B1439" s="113" t="s">
        <v>1484</v>
      </c>
      <c r="C1439" s="113" t="s">
        <v>27</v>
      </c>
      <c r="D1439" s="77" t="s">
        <v>32</v>
      </c>
      <c r="E1439" s="77" t="s">
        <v>17</v>
      </c>
      <c r="F1439" s="77" t="s">
        <v>30</v>
      </c>
      <c r="G1439" s="97">
        <v>2012</v>
      </c>
      <c r="H1439" s="98" t="s">
        <v>81</v>
      </c>
    </row>
    <row r="1440" spans="1:8" x14ac:dyDescent="0.25">
      <c r="A1440" s="96">
        <v>22210</v>
      </c>
      <c r="B1440" s="113" t="s">
        <v>1485</v>
      </c>
      <c r="C1440" s="113" t="s">
        <v>35</v>
      </c>
      <c r="D1440" s="77" t="s">
        <v>36</v>
      </c>
      <c r="E1440" s="77" t="s">
        <v>22</v>
      </c>
      <c r="F1440" s="77" t="s">
        <v>46</v>
      </c>
      <c r="G1440" s="97">
        <v>2012</v>
      </c>
      <c r="H1440" s="98" t="s">
        <v>52</v>
      </c>
    </row>
    <row r="1441" spans="1:8" x14ac:dyDescent="0.25">
      <c r="A1441" s="96">
        <v>22212</v>
      </c>
      <c r="B1441" s="113" t="s">
        <v>1486</v>
      </c>
      <c r="C1441" s="113" t="s">
        <v>27</v>
      </c>
      <c r="D1441" s="77" t="s">
        <v>570</v>
      </c>
      <c r="E1441" s="77" t="s">
        <v>29</v>
      </c>
      <c r="F1441" s="77" t="s">
        <v>33</v>
      </c>
      <c r="G1441" s="97">
        <v>2011</v>
      </c>
      <c r="H1441" s="98" t="s">
        <v>25</v>
      </c>
    </row>
    <row r="1442" spans="1:8" x14ac:dyDescent="0.25">
      <c r="A1442" s="96">
        <v>22225</v>
      </c>
      <c r="B1442" s="113" t="s">
        <v>1487</v>
      </c>
      <c r="C1442" s="113" t="s">
        <v>27</v>
      </c>
      <c r="D1442" s="77" t="s">
        <v>32</v>
      </c>
      <c r="E1442" s="77" t="s">
        <v>29</v>
      </c>
      <c r="F1442" s="77" t="s">
        <v>30</v>
      </c>
      <c r="G1442" s="97">
        <v>2017</v>
      </c>
      <c r="H1442" s="98" t="s">
        <v>81</v>
      </c>
    </row>
    <row r="1443" spans="1:8" x14ac:dyDescent="0.25">
      <c r="A1443" s="96">
        <v>22226</v>
      </c>
      <c r="B1443" s="113" t="s">
        <v>1488</v>
      </c>
      <c r="C1443" s="113" t="s">
        <v>27</v>
      </c>
      <c r="D1443" s="77" t="s">
        <v>32</v>
      </c>
      <c r="E1443" s="77" t="s">
        <v>29</v>
      </c>
      <c r="F1443" s="77" t="s">
        <v>30</v>
      </c>
      <c r="G1443" s="97">
        <v>2020</v>
      </c>
      <c r="H1443" s="98" t="s">
        <v>81</v>
      </c>
    </row>
    <row r="1444" spans="1:8" x14ac:dyDescent="0.25">
      <c r="A1444" s="96">
        <v>22229</v>
      </c>
      <c r="B1444" s="113" t="s">
        <v>1489</v>
      </c>
      <c r="C1444" s="113" t="s">
        <v>27</v>
      </c>
      <c r="D1444" s="77" t="s">
        <v>105</v>
      </c>
      <c r="E1444" s="77" t="s">
        <v>17</v>
      </c>
      <c r="F1444" s="77" t="s">
        <v>30</v>
      </c>
      <c r="G1444" s="97">
        <v>2011</v>
      </c>
      <c r="H1444" s="98" t="s">
        <v>81</v>
      </c>
    </row>
    <row r="1445" spans="1:8" x14ac:dyDescent="0.25">
      <c r="A1445" s="96">
        <v>22235</v>
      </c>
      <c r="B1445" s="113" t="s">
        <v>1490</v>
      </c>
      <c r="C1445" s="113" t="s">
        <v>27</v>
      </c>
      <c r="D1445" s="77" t="s">
        <v>32</v>
      </c>
      <c r="E1445" s="77" t="s">
        <v>29</v>
      </c>
      <c r="F1445" s="77" t="s">
        <v>30</v>
      </c>
      <c r="G1445" s="97">
        <v>2008</v>
      </c>
      <c r="H1445" s="98" t="s">
        <v>81</v>
      </c>
    </row>
    <row r="1446" spans="1:8" x14ac:dyDescent="0.25">
      <c r="A1446" s="96">
        <v>22238</v>
      </c>
      <c r="B1446" s="113" t="s">
        <v>1491</v>
      </c>
      <c r="C1446" s="113" t="s">
        <v>24</v>
      </c>
      <c r="D1446" s="77" t="s">
        <v>17</v>
      </c>
      <c r="E1446" s="77" t="s">
        <v>18</v>
      </c>
      <c r="F1446" s="77" t="s">
        <v>19</v>
      </c>
      <c r="G1446" s="97">
        <v>2011</v>
      </c>
      <c r="H1446" s="98" t="s">
        <v>95</v>
      </c>
    </row>
    <row r="1447" spans="1:8" x14ac:dyDescent="0.25">
      <c r="A1447" s="96">
        <v>22239</v>
      </c>
      <c r="B1447" s="113" t="s">
        <v>1492</v>
      </c>
      <c r="C1447" s="113" t="s">
        <v>27</v>
      </c>
      <c r="D1447" s="77" t="s">
        <v>32</v>
      </c>
      <c r="E1447" s="77" t="s">
        <v>17</v>
      </c>
      <c r="F1447" s="77" t="s">
        <v>30</v>
      </c>
      <c r="G1447" s="97">
        <v>2010</v>
      </c>
      <c r="H1447" s="98" t="s">
        <v>81</v>
      </c>
    </row>
    <row r="1448" spans="1:8" x14ac:dyDescent="0.25">
      <c r="A1448" s="96">
        <v>22246</v>
      </c>
      <c r="B1448" s="113" t="s">
        <v>1493</v>
      </c>
      <c r="C1448" s="113" t="s">
        <v>27</v>
      </c>
      <c r="D1448" s="77" t="s">
        <v>32</v>
      </c>
      <c r="E1448" s="77" t="s">
        <v>29</v>
      </c>
      <c r="F1448" s="77" t="s">
        <v>30</v>
      </c>
      <c r="G1448" s="97">
        <v>2008</v>
      </c>
      <c r="H1448" s="98" t="s">
        <v>81</v>
      </c>
    </row>
    <row r="1449" spans="1:8" x14ac:dyDescent="0.25">
      <c r="A1449" s="96">
        <v>22250</v>
      </c>
      <c r="B1449" s="113" t="s">
        <v>1494</v>
      </c>
      <c r="C1449" s="113" t="s">
        <v>35</v>
      </c>
      <c r="D1449" s="77" t="s">
        <v>36</v>
      </c>
      <c r="E1449" s="77" t="s">
        <v>22</v>
      </c>
      <c r="F1449" s="77" t="s">
        <v>19</v>
      </c>
      <c r="G1449" s="97">
        <v>2008</v>
      </c>
      <c r="H1449" s="98" t="s">
        <v>25</v>
      </c>
    </row>
    <row r="1450" spans="1:8" x14ac:dyDescent="0.25">
      <c r="A1450" s="96">
        <v>22255</v>
      </c>
      <c r="B1450" s="113" t="s">
        <v>1495</v>
      </c>
      <c r="C1450" s="113" t="s">
        <v>27</v>
      </c>
      <c r="D1450" s="77" t="s">
        <v>32</v>
      </c>
      <c r="E1450" s="77" t="s">
        <v>29</v>
      </c>
      <c r="F1450" s="77" t="s">
        <v>30</v>
      </c>
      <c r="G1450" s="97">
        <v>2010</v>
      </c>
      <c r="H1450" s="98" t="s">
        <v>81</v>
      </c>
    </row>
    <row r="1451" spans="1:8" x14ac:dyDescent="0.25">
      <c r="A1451" s="96">
        <v>22256</v>
      </c>
      <c r="B1451" s="113" t="s">
        <v>1496</v>
      </c>
      <c r="C1451" s="113" t="s">
        <v>35</v>
      </c>
      <c r="D1451" s="77" t="s">
        <v>36</v>
      </c>
      <c r="E1451" s="77" t="s">
        <v>29</v>
      </c>
      <c r="F1451" s="77" t="s">
        <v>19</v>
      </c>
      <c r="G1451" s="97">
        <v>2011</v>
      </c>
      <c r="H1451" s="98" t="s">
        <v>25</v>
      </c>
    </row>
    <row r="1452" spans="1:8" x14ac:dyDescent="0.25">
      <c r="A1452" s="96">
        <v>22258</v>
      </c>
      <c r="B1452" s="113" t="s">
        <v>1497</v>
      </c>
      <c r="C1452" s="113" t="s">
        <v>27</v>
      </c>
      <c r="D1452" s="77" t="s">
        <v>32</v>
      </c>
      <c r="E1452" s="77" t="s">
        <v>17</v>
      </c>
      <c r="F1452" s="77" t="s">
        <v>30</v>
      </c>
      <c r="G1452" s="97">
        <v>2009</v>
      </c>
      <c r="H1452" s="98" t="s">
        <v>95</v>
      </c>
    </row>
    <row r="1453" spans="1:8" x14ac:dyDescent="0.25">
      <c r="A1453" s="96">
        <v>22259</v>
      </c>
      <c r="B1453" s="113" t="s">
        <v>1498</v>
      </c>
      <c r="C1453" s="113" t="s">
        <v>27</v>
      </c>
      <c r="D1453" s="77" t="s">
        <v>32</v>
      </c>
      <c r="E1453" s="77" t="s">
        <v>17</v>
      </c>
      <c r="F1453" s="77" t="s">
        <v>30</v>
      </c>
      <c r="G1453" s="97">
        <v>2008</v>
      </c>
      <c r="H1453" s="98" t="s">
        <v>81</v>
      </c>
    </row>
    <row r="1454" spans="1:8" x14ac:dyDescent="0.25">
      <c r="A1454" s="96">
        <v>22260</v>
      </c>
      <c r="B1454" s="113" t="s">
        <v>1499</v>
      </c>
      <c r="C1454" s="113" t="s">
        <v>27</v>
      </c>
      <c r="D1454" s="77" t="s">
        <v>32</v>
      </c>
      <c r="E1454" s="77" t="s">
        <v>17</v>
      </c>
      <c r="F1454" s="77" t="s">
        <v>30</v>
      </c>
      <c r="G1454" s="97">
        <v>2008</v>
      </c>
      <c r="H1454" s="98" t="s">
        <v>81</v>
      </c>
    </row>
    <row r="1455" spans="1:8" x14ac:dyDescent="0.25">
      <c r="A1455" s="96">
        <v>22263</v>
      </c>
      <c r="B1455" s="113" t="s">
        <v>1500</v>
      </c>
      <c r="C1455" s="113" t="s">
        <v>27</v>
      </c>
      <c r="D1455" s="77" t="s">
        <v>32</v>
      </c>
      <c r="E1455" s="77" t="s">
        <v>17</v>
      </c>
      <c r="F1455" s="77" t="s">
        <v>30</v>
      </c>
      <c r="G1455" s="97">
        <v>2008</v>
      </c>
      <c r="H1455" s="98" t="s">
        <v>81</v>
      </c>
    </row>
    <row r="1456" spans="1:8" x14ac:dyDescent="0.25">
      <c r="A1456" s="96">
        <v>22276</v>
      </c>
      <c r="B1456" s="113" t="s">
        <v>1501</v>
      </c>
      <c r="C1456" s="113" t="s">
        <v>27</v>
      </c>
      <c r="D1456" s="77" t="s">
        <v>32</v>
      </c>
      <c r="E1456" s="77" t="s">
        <v>29</v>
      </c>
      <c r="F1456" s="77" t="s">
        <v>30</v>
      </c>
      <c r="G1456" s="97">
        <v>2019</v>
      </c>
      <c r="H1456" s="98" t="s">
        <v>81</v>
      </c>
    </row>
    <row r="1457" spans="1:8" x14ac:dyDescent="0.25">
      <c r="A1457" s="96">
        <v>22277</v>
      </c>
      <c r="B1457" s="113" t="s">
        <v>1502</v>
      </c>
      <c r="C1457" s="113" t="s">
        <v>27</v>
      </c>
      <c r="D1457" s="77" t="s">
        <v>32</v>
      </c>
      <c r="E1457" s="77" t="s">
        <v>17</v>
      </c>
      <c r="F1457" s="77" t="s">
        <v>30</v>
      </c>
      <c r="G1457" s="97">
        <v>2008</v>
      </c>
      <c r="H1457" s="98" t="s">
        <v>81</v>
      </c>
    </row>
    <row r="1458" spans="1:8" x14ac:dyDescent="0.25">
      <c r="A1458" s="96">
        <v>22281</v>
      </c>
      <c r="B1458" s="113" t="s">
        <v>1503</v>
      </c>
      <c r="C1458" s="113" t="s">
        <v>35</v>
      </c>
      <c r="D1458" s="77" t="s">
        <v>36</v>
      </c>
      <c r="E1458" s="77" t="s">
        <v>22</v>
      </c>
      <c r="F1458" s="77" t="s">
        <v>19</v>
      </c>
      <c r="G1458" s="97">
        <v>2009</v>
      </c>
      <c r="H1458" s="98" t="s">
        <v>25</v>
      </c>
    </row>
    <row r="1459" spans="1:8" x14ac:dyDescent="0.25">
      <c r="A1459" s="96">
        <v>22291</v>
      </c>
      <c r="B1459" s="113" t="s">
        <v>1504</v>
      </c>
      <c r="C1459" s="113" t="s">
        <v>35</v>
      </c>
      <c r="D1459" s="77" t="s">
        <v>36</v>
      </c>
      <c r="E1459" s="77" t="s">
        <v>18</v>
      </c>
      <c r="F1459" s="77" t="s">
        <v>19</v>
      </c>
      <c r="G1459" s="97">
        <v>2008</v>
      </c>
      <c r="H1459" s="98" t="s">
        <v>25</v>
      </c>
    </row>
    <row r="1460" spans="1:8" x14ac:dyDescent="0.25">
      <c r="A1460" s="96">
        <v>22297</v>
      </c>
      <c r="B1460" s="113" t="s">
        <v>1505</v>
      </c>
      <c r="C1460" s="113" t="s">
        <v>35</v>
      </c>
      <c r="D1460" s="77" t="s">
        <v>36</v>
      </c>
      <c r="E1460" s="77" t="s">
        <v>18</v>
      </c>
      <c r="F1460" s="77" t="s">
        <v>19</v>
      </c>
      <c r="G1460" s="97">
        <v>2009</v>
      </c>
      <c r="H1460" s="98" t="s">
        <v>25</v>
      </c>
    </row>
    <row r="1461" spans="1:8" x14ac:dyDescent="0.25">
      <c r="A1461" s="96">
        <v>22299</v>
      </c>
      <c r="B1461" s="113" t="s">
        <v>1506</v>
      </c>
      <c r="C1461" s="113" t="s">
        <v>27</v>
      </c>
      <c r="D1461" s="77" t="s">
        <v>32</v>
      </c>
      <c r="E1461" s="77" t="s">
        <v>29</v>
      </c>
      <c r="F1461" s="77" t="s">
        <v>30</v>
      </c>
      <c r="G1461" s="97">
        <v>2011</v>
      </c>
      <c r="H1461" s="98" t="s">
        <v>81</v>
      </c>
    </row>
    <row r="1462" spans="1:8" x14ac:dyDescent="0.25">
      <c r="A1462" s="96">
        <v>22300</v>
      </c>
      <c r="B1462" s="113" t="s">
        <v>1507</v>
      </c>
      <c r="C1462" s="113" t="s">
        <v>27</v>
      </c>
      <c r="D1462" s="77" t="s">
        <v>32</v>
      </c>
      <c r="E1462" s="77" t="s">
        <v>17</v>
      </c>
      <c r="F1462" s="77" t="s">
        <v>30</v>
      </c>
      <c r="G1462" s="97">
        <v>2010</v>
      </c>
      <c r="H1462" s="98" t="s">
        <v>81</v>
      </c>
    </row>
    <row r="1463" spans="1:8" x14ac:dyDescent="0.25">
      <c r="A1463" s="96">
        <v>22303</v>
      </c>
      <c r="B1463" s="113" t="s">
        <v>1508</v>
      </c>
      <c r="C1463" s="113" t="s">
        <v>35</v>
      </c>
      <c r="D1463" s="77" t="s">
        <v>36</v>
      </c>
      <c r="E1463" s="77" t="s">
        <v>18</v>
      </c>
      <c r="F1463" s="77" t="s">
        <v>19</v>
      </c>
      <c r="G1463" s="97">
        <v>2009</v>
      </c>
      <c r="H1463" s="98" t="s">
        <v>25</v>
      </c>
    </row>
    <row r="1464" spans="1:8" x14ac:dyDescent="0.25">
      <c r="A1464" s="96">
        <v>22307</v>
      </c>
      <c r="B1464" s="113" t="s">
        <v>1509</v>
      </c>
      <c r="C1464" s="113" t="s">
        <v>27</v>
      </c>
      <c r="D1464" s="77" t="s">
        <v>32</v>
      </c>
      <c r="E1464" s="77" t="s">
        <v>17</v>
      </c>
      <c r="F1464" s="77" t="s">
        <v>63</v>
      </c>
      <c r="G1464" s="97">
        <v>2009</v>
      </c>
      <c r="H1464" s="98" t="s">
        <v>81</v>
      </c>
    </row>
    <row r="1465" spans="1:8" x14ac:dyDescent="0.25">
      <c r="A1465" s="96">
        <v>22313</v>
      </c>
      <c r="B1465" s="113" t="s">
        <v>1510</v>
      </c>
      <c r="C1465" s="113" t="s">
        <v>27</v>
      </c>
      <c r="D1465" s="77" t="s">
        <v>105</v>
      </c>
      <c r="E1465" s="77" t="s">
        <v>29</v>
      </c>
      <c r="F1465" s="77" t="s">
        <v>30</v>
      </c>
      <c r="G1465" s="97">
        <v>2011</v>
      </c>
      <c r="H1465" s="98" t="s">
        <v>20</v>
      </c>
    </row>
    <row r="1466" spans="1:8" x14ac:dyDescent="0.25">
      <c r="A1466" s="96">
        <v>22317</v>
      </c>
      <c r="B1466" s="113" t="s">
        <v>1511</v>
      </c>
      <c r="C1466" s="113" t="s">
        <v>27</v>
      </c>
      <c r="D1466" s="77" t="s">
        <v>127</v>
      </c>
      <c r="E1466" s="77" t="s">
        <v>17</v>
      </c>
      <c r="F1466" s="77" t="s">
        <v>30</v>
      </c>
      <c r="G1466" s="97">
        <v>2009</v>
      </c>
      <c r="H1466" s="98" t="s">
        <v>20</v>
      </c>
    </row>
    <row r="1467" spans="1:8" x14ac:dyDescent="0.25">
      <c r="A1467" s="96">
        <v>22318</v>
      </c>
      <c r="B1467" s="113" t="s">
        <v>1512</v>
      </c>
      <c r="C1467" s="113" t="s">
        <v>27</v>
      </c>
      <c r="D1467" s="77" t="s">
        <v>32</v>
      </c>
      <c r="E1467" s="77" t="s">
        <v>17</v>
      </c>
      <c r="F1467" s="77" t="s">
        <v>30</v>
      </c>
      <c r="G1467" s="97">
        <v>2011</v>
      </c>
      <c r="H1467" s="98" t="s">
        <v>81</v>
      </c>
    </row>
    <row r="1468" spans="1:8" x14ac:dyDescent="0.25">
      <c r="A1468" s="96">
        <v>22322</v>
      </c>
      <c r="B1468" s="113" t="s">
        <v>1513</v>
      </c>
      <c r="C1468" s="113" t="s">
        <v>35</v>
      </c>
      <c r="D1468" s="77" t="s">
        <v>36</v>
      </c>
      <c r="E1468" s="77" t="s">
        <v>18</v>
      </c>
      <c r="F1468" s="77" t="s">
        <v>19</v>
      </c>
      <c r="G1468" s="97">
        <v>2008</v>
      </c>
      <c r="H1468" s="98" t="s">
        <v>25</v>
      </c>
    </row>
    <row r="1469" spans="1:8" x14ac:dyDescent="0.25">
      <c r="A1469" s="96">
        <v>22325</v>
      </c>
      <c r="B1469" s="113" t="s">
        <v>1514</v>
      </c>
      <c r="C1469" s="113" t="s">
        <v>27</v>
      </c>
      <c r="D1469" s="77" t="s">
        <v>32</v>
      </c>
      <c r="E1469" s="77" t="s">
        <v>17</v>
      </c>
      <c r="F1469" s="77" t="s">
        <v>30</v>
      </c>
      <c r="G1469" s="97">
        <v>2008</v>
      </c>
      <c r="H1469" s="98" t="s">
        <v>81</v>
      </c>
    </row>
    <row r="1470" spans="1:8" x14ac:dyDescent="0.25">
      <c r="A1470" s="96">
        <v>22327</v>
      </c>
      <c r="B1470" s="113" t="s">
        <v>1515</v>
      </c>
      <c r="C1470" s="113" t="s">
        <v>35</v>
      </c>
      <c r="D1470" s="77" t="s">
        <v>36</v>
      </c>
      <c r="E1470" s="77" t="s">
        <v>18</v>
      </c>
      <c r="F1470" s="77" t="s">
        <v>19</v>
      </c>
      <c r="G1470" s="97">
        <v>2009</v>
      </c>
      <c r="H1470" s="98" t="s">
        <v>25</v>
      </c>
    </row>
    <row r="1471" spans="1:8" x14ac:dyDescent="0.25">
      <c r="A1471" s="96">
        <v>22330</v>
      </c>
      <c r="B1471" s="113" t="s">
        <v>1516</v>
      </c>
      <c r="C1471" s="113" t="s">
        <v>16</v>
      </c>
      <c r="D1471" s="77" t="s">
        <v>17</v>
      </c>
      <c r="E1471" s="77" t="s">
        <v>22</v>
      </c>
      <c r="F1471" s="77" t="s">
        <v>19</v>
      </c>
      <c r="G1471" s="97">
        <v>2009</v>
      </c>
      <c r="H1471" s="98" t="s">
        <v>52</v>
      </c>
    </row>
    <row r="1472" spans="1:8" x14ac:dyDescent="0.25">
      <c r="A1472" s="96">
        <v>22334</v>
      </c>
      <c r="B1472" s="113" t="s">
        <v>1517</v>
      </c>
      <c r="C1472" s="113" t="s">
        <v>27</v>
      </c>
      <c r="D1472" s="77" t="s">
        <v>127</v>
      </c>
      <c r="E1472" s="77" t="s">
        <v>29</v>
      </c>
      <c r="F1472" s="77" t="s">
        <v>65</v>
      </c>
      <c r="G1472" s="97">
        <v>2018</v>
      </c>
      <c r="H1472" s="98" t="s">
        <v>81</v>
      </c>
    </row>
    <row r="1473" spans="1:8" x14ac:dyDescent="0.25">
      <c r="A1473" s="96">
        <v>22335</v>
      </c>
      <c r="B1473" s="113" t="s">
        <v>1518</v>
      </c>
      <c r="C1473" s="113" t="s">
        <v>27</v>
      </c>
      <c r="D1473" s="77" t="s">
        <v>32</v>
      </c>
      <c r="E1473" s="77" t="s">
        <v>29</v>
      </c>
      <c r="F1473" s="77" t="s">
        <v>30</v>
      </c>
      <c r="G1473" s="97">
        <v>2012</v>
      </c>
      <c r="H1473" s="98" t="s">
        <v>20</v>
      </c>
    </row>
    <row r="1474" spans="1:8" x14ac:dyDescent="0.25">
      <c r="A1474" s="96">
        <v>22344</v>
      </c>
      <c r="B1474" s="113" t="s">
        <v>1519</v>
      </c>
      <c r="C1474" s="113" t="s">
        <v>27</v>
      </c>
      <c r="D1474" s="77" t="s">
        <v>28</v>
      </c>
      <c r="E1474" s="77" t="s">
        <v>29</v>
      </c>
      <c r="F1474" s="77" t="s">
        <v>30</v>
      </c>
      <c r="G1474" s="97">
        <v>2010</v>
      </c>
      <c r="H1474" s="98" t="s">
        <v>20</v>
      </c>
    </row>
    <row r="1475" spans="1:8" x14ac:dyDescent="0.25">
      <c r="A1475" s="96">
        <v>22346</v>
      </c>
      <c r="B1475" s="113" t="s">
        <v>1520</v>
      </c>
      <c r="C1475" s="113" t="s">
        <v>27</v>
      </c>
      <c r="D1475" s="77" t="s">
        <v>32</v>
      </c>
      <c r="E1475" s="77" t="s">
        <v>29</v>
      </c>
      <c r="F1475" s="77" t="s">
        <v>30</v>
      </c>
      <c r="G1475" s="97">
        <v>2011</v>
      </c>
      <c r="H1475" s="98" t="s">
        <v>81</v>
      </c>
    </row>
    <row r="1476" spans="1:8" x14ac:dyDescent="0.25">
      <c r="A1476" s="96">
        <v>22350</v>
      </c>
      <c r="B1476" s="113" t="s">
        <v>1521</v>
      </c>
      <c r="C1476" s="113" t="s">
        <v>27</v>
      </c>
      <c r="D1476" s="77" t="s">
        <v>127</v>
      </c>
      <c r="E1476" s="77" t="s">
        <v>17</v>
      </c>
      <c r="F1476" s="77" t="s">
        <v>30</v>
      </c>
      <c r="G1476" s="97">
        <v>2009</v>
      </c>
      <c r="H1476" s="98" t="s">
        <v>81</v>
      </c>
    </row>
    <row r="1477" spans="1:8" x14ac:dyDescent="0.25">
      <c r="A1477" s="96">
        <v>22353</v>
      </c>
      <c r="B1477" s="113" t="s">
        <v>1522</v>
      </c>
      <c r="C1477" s="113" t="s">
        <v>35</v>
      </c>
      <c r="D1477" s="77" t="s">
        <v>36</v>
      </c>
      <c r="E1477" s="77" t="s">
        <v>18</v>
      </c>
      <c r="F1477" s="77" t="s">
        <v>19</v>
      </c>
      <c r="G1477" s="97">
        <v>2010</v>
      </c>
      <c r="H1477" s="98" t="s">
        <v>25</v>
      </c>
    </row>
    <row r="1478" spans="1:8" x14ac:dyDescent="0.25">
      <c r="A1478" s="96">
        <v>22357</v>
      </c>
      <c r="B1478" s="113" t="s">
        <v>1523</v>
      </c>
      <c r="C1478" s="113" t="s">
        <v>27</v>
      </c>
      <c r="D1478" s="77" t="s">
        <v>28</v>
      </c>
      <c r="E1478" s="77" t="s">
        <v>22</v>
      </c>
      <c r="F1478" s="77" t="s">
        <v>30</v>
      </c>
      <c r="G1478" s="97">
        <v>2011</v>
      </c>
      <c r="H1478" s="98" t="s">
        <v>81</v>
      </c>
    </row>
    <row r="1479" spans="1:8" x14ac:dyDescent="0.25">
      <c r="A1479" s="96">
        <v>22366</v>
      </c>
      <c r="B1479" s="113" t="s">
        <v>1524</v>
      </c>
      <c r="C1479" s="113" t="s">
        <v>35</v>
      </c>
      <c r="D1479" s="77" t="s">
        <v>36</v>
      </c>
      <c r="E1479" s="77" t="s">
        <v>22</v>
      </c>
      <c r="F1479" s="77" t="s">
        <v>19</v>
      </c>
      <c r="G1479" s="97">
        <v>2009</v>
      </c>
      <c r="H1479" s="98" t="s">
        <v>95</v>
      </c>
    </row>
    <row r="1480" spans="1:8" x14ac:dyDescent="0.25">
      <c r="A1480" s="96">
        <v>22368</v>
      </c>
      <c r="B1480" s="113" t="s">
        <v>1525</v>
      </c>
      <c r="C1480" s="113" t="s">
        <v>27</v>
      </c>
      <c r="D1480" s="77" t="s">
        <v>32</v>
      </c>
      <c r="E1480" s="77" t="s">
        <v>29</v>
      </c>
      <c r="F1480" s="77" t="s">
        <v>30</v>
      </c>
      <c r="G1480" s="97">
        <v>2009</v>
      </c>
      <c r="H1480" s="98" t="s">
        <v>81</v>
      </c>
    </row>
    <row r="1481" spans="1:8" x14ac:dyDescent="0.25">
      <c r="A1481" s="96">
        <v>22372</v>
      </c>
      <c r="B1481" s="113" t="s">
        <v>1526</v>
      </c>
      <c r="C1481" s="113" t="s">
        <v>27</v>
      </c>
      <c r="D1481" s="77" t="s">
        <v>570</v>
      </c>
      <c r="E1481" s="77" t="s">
        <v>22</v>
      </c>
      <c r="F1481" s="77" t="s">
        <v>30</v>
      </c>
      <c r="G1481" s="97">
        <v>2010</v>
      </c>
      <c r="H1481" s="98" t="s">
        <v>81</v>
      </c>
    </row>
    <row r="1482" spans="1:8" x14ac:dyDescent="0.25">
      <c r="A1482" s="96">
        <v>22374</v>
      </c>
      <c r="B1482" s="113" t="s">
        <v>1527</v>
      </c>
      <c r="C1482" s="113" t="s">
        <v>27</v>
      </c>
      <c r="D1482" s="77" t="s">
        <v>32</v>
      </c>
      <c r="E1482" s="77" t="s">
        <v>17</v>
      </c>
      <c r="F1482" s="77" t="s">
        <v>30</v>
      </c>
      <c r="G1482" s="97">
        <v>2011</v>
      </c>
      <c r="H1482" s="98" t="s">
        <v>81</v>
      </c>
    </row>
    <row r="1483" spans="1:8" x14ac:dyDescent="0.25">
      <c r="A1483" s="96">
        <v>22375</v>
      </c>
      <c r="B1483" s="113" t="s">
        <v>1528</v>
      </c>
      <c r="C1483" s="113" t="s">
        <v>27</v>
      </c>
      <c r="D1483" s="77" t="s">
        <v>570</v>
      </c>
      <c r="E1483" s="77" t="s">
        <v>29</v>
      </c>
      <c r="F1483" s="77" t="s">
        <v>33</v>
      </c>
      <c r="G1483" s="97">
        <v>2010</v>
      </c>
      <c r="H1483" s="98" t="s">
        <v>25</v>
      </c>
    </row>
    <row r="1484" spans="1:8" x14ac:dyDescent="0.25">
      <c r="A1484" s="96">
        <v>22376</v>
      </c>
      <c r="B1484" s="113" t="s">
        <v>1529</v>
      </c>
      <c r="C1484" s="113" t="s">
        <v>27</v>
      </c>
      <c r="D1484" s="77" t="s">
        <v>570</v>
      </c>
      <c r="E1484" s="77" t="s">
        <v>17</v>
      </c>
      <c r="F1484" s="77" t="s">
        <v>33</v>
      </c>
      <c r="G1484" s="97">
        <v>2011</v>
      </c>
      <c r="H1484" s="98" t="s">
        <v>25</v>
      </c>
    </row>
    <row r="1485" spans="1:8" x14ac:dyDescent="0.25">
      <c r="A1485" s="96">
        <v>22380</v>
      </c>
      <c r="B1485" s="113" t="s">
        <v>1530</v>
      </c>
      <c r="C1485" s="113" t="s">
        <v>27</v>
      </c>
      <c r="D1485" s="77" t="s">
        <v>32</v>
      </c>
      <c r="E1485" s="77" t="s">
        <v>29</v>
      </c>
      <c r="F1485" s="77" t="s">
        <v>30</v>
      </c>
      <c r="G1485" s="97">
        <v>2010</v>
      </c>
      <c r="H1485" s="98" t="s">
        <v>81</v>
      </c>
    </row>
    <row r="1486" spans="1:8" x14ac:dyDescent="0.25">
      <c r="A1486" s="96">
        <v>22385</v>
      </c>
      <c r="B1486" s="113" t="s">
        <v>1531</v>
      </c>
      <c r="C1486" s="113" t="s">
        <v>27</v>
      </c>
      <c r="D1486" s="77" t="s">
        <v>32</v>
      </c>
      <c r="E1486" s="77" t="s">
        <v>17</v>
      </c>
      <c r="F1486" s="77" t="s">
        <v>30</v>
      </c>
      <c r="G1486" s="97">
        <v>2011</v>
      </c>
      <c r="H1486" s="98" t="s">
        <v>81</v>
      </c>
    </row>
    <row r="1487" spans="1:8" x14ac:dyDescent="0.25">
      <c r="A1487" s="96">
        <v>22386</v>
      </c>
      <c r="B1487" s="113" t="s">
        <v>1532</v>
      </c>
      <c r="C1487" s="113" t="s">
        <v>35</v>
      </c>
      <c r="D1487" s="77" t="s">
        <v>36</v>
      </c>
      <c r="E1487" s="77" t="s">
        <v>18</v>
      </c>
      <c r="F1487" s="77" t="s">
        <v>19</v>
      </c>
      <c r="G1487" s="97">
        <v>2009</v>
      </c>
      <c r="H1487" s="98" t="s">
        <v>25</v>
      </c>
    </row>
    <row r="1488" spans="1:8" x14ac:dyDescent="0.25">
      <c r="A1488" s="96">
        <v>22391</v>
      </c>
      <c r="B1488" s="113" t="s">
        <v>1533</v>
      </c>
      <c r="C1488" s="113" t="s">
        <v>27</v>
      </c>
      <c r="D1488" s="77" t="s">
        <v>32</v>
      </c>
      <c r="E1488" s="77" t="s">
        <v>29</v>
      </c>
      <c r="F1488" s="77" t="s">
        <v>30</v>
      </c>
      <c r="G1488" s="97">
        <v>2009</v>
      </c>
      <c r="H1488" s="98" t="s">
        <v>81</v>
      </c>
    </row>
    <row r="1489" spans="1:8" x14ac:dyDescent="0.25">
      <c r="A1489" s="96">
        <v>22396</v>
      </c>
      <c r="B1489" s="113" t="s">
        <v>1534</v>
      </c>
      <c r="C1489" s="113" t="s">
        <v>35</v>
      </c>
      <c r="D1489" s="77" t="s">
        <v>36</v>
      </c>
      <c r="E1489" s="77" t="s">
        <v>22</v>
      </c>
      <c r="F1489" s="77" t="s">
        <v>17</v>
      </c>
      <c r="G1489" s="97">
        <v>2010</v>
      </c>
      <c r="H1489" s="98" t="s">
        <v>25</v>
      </c>
    </row>
    <row r="1490" spans="1:8" x14ac:dyDescent="0.25">
      <c r="A1490" s="96">
        <v>22397</v>
      </c>
      <c r="B1490" s="113" t="s">
        <v>1535</v>
      </c>
      <c r="C1490" s="113" t="s">
        <v>27</v>
      </c>
      <c r="D1490" s="77" t="s">
        <v>32</v>
      </c>
      <c r="E1490" s="77" t="s">
        <v>29</v>
      </c>
      <c r="F1490" s="77" t="s">
        <v>30</v>
      </c>
      <c r="G1490" s="97">
        <v>2014</v>
      </c>
      <c r="H1490" s="98" t="s">
        <v>81</v>
      </c>
    </row>
    <row r="1491" spans="1:8" x14ac:dyDescent="0.25">
      <c r="A1491" s="96">
        <v>22398</v>
      </c>
      <c r="B1491" s="113" t="s">
        <v>1536</v>
      </c>
      <c r="C1491" s="113" t="s">
        <v>35</v>
      </c>
      <c r="D1491" s="77" t="s">
        <v>151</v>
      </c>
      <c r="E1491" s="77" t="s">
        <v>18</v>
      </c>
      <c r="F1491" s="77" t="s">
        <v>19</v>
      </c>
      <c r="G1491" s="97">
        <v>2012</v>
      </c>
      <c r="H1491" s="98" t="s">
        <v>25</v>
      </c>
    </row>
    <row r="1492" spans="1:8" x14ac:dyDescent="0.25">
      <c r="A1492" s="96">
        <v>22399</v>
      </c>
      <c r="B1492" s="113" t="s">
        <v>1537</v>
      </c>
      <c r="C1492" s="113" t="s">
        <v>27</v>
      </c>
      <c r="D1492" s="77" t="s">
        <v>105</v>
      </c>
      <c r="E1492" s="77" t="s">
        <v>17</v>
      </c>
      <c r="F1492" s="77" t="s">
        <v>30</v>
      </c>
      <c r="G1492" s="97">
        <v>2010</v>
      </c>
      <c r="H1492" s="98" t="s">
        <v>81</v>
      </c>
    </row>
    <row r="1493" spans="1:8" x14ac:dyDescent="0.25">
      <c r="A1493" s="96">
        <v>22400</v>
      </c>
      <c r="B1493" s="113" t="s">
        <v>1538</v>
      </c>
      <c r="C1493" s="113" t="s">
        <v>27</v>
      </c>
      <c r="D1493" s="77" t="s">
        <v>105</v>
      </c>
      <c r="E1493" s="77" t="s">
        <v>17</v>
      </c>
      <c r="F1493" s="77" t="s">
        <v>30</v>
      </c>
      <c r="G1493" s="97">
        <v>2010</v>
      </c>
      <c r="H1493" s="98" t="s">
        <v>81</v>
      </c>
    </row>
    <row r="1494" spans="1:8" x14ac:dyDescent="0.25">
      <c r="A1494" s="96">
        <v>22402</v>
      </c>
      <c r="B1494" s="113" t="s">
        <v>1539</v>
      </c>
      <c r="C1494" s="113" t="s">
        <v>27</v>
      </c>
      <c r="D1494" s="77" t="s">
        <v>570</v>
      </c>
      <c r="E1494" s="77" t="s">
        <v>17</v>
      </c>
      <c r="F1494" s="77" t="s">
        <v>33</v>
      </c>
      <c r="G1494" s="97">
        <v>2009</v>
      </c>
      <c r="H1494" s="98" t="s">
        <v>25</v>
      </c>
    </row>
    <row r="1495" spans="1:8" x14ac:dyDescent="0.25">
      <c r="A1495" s="96">
        <v>22405</v>
      </c>
      <c r="B1495" s="113" t="s">
        <v>1540</v>
      </c>
      <c r="C1495" s="113" t="s">
        <v>35</v>
      </c>
      <c r="D1495" s="77" t="s">
        <v>36</v>
      </c>
      <c r="E1495" s="77" t="s">
        <v>29</v>
      </c>
      <c r="F1495" s="77" t="s">
        <v>56</v>
      </c>
      <c r="G1495" s="97">
        <v>2015</v>
      </c>
      <c r="H1495" s="98" t="s">
        <v>25</v>
      </c>
    </row>
    <row r="1496" spans="1:8" x14ac:dyDescent="0.25">
      <c r="A1496" s="96">
        <v>22408</v>
      </c>
      <c r="B1496" s="113" t="s">
        <v>1541</v>
      </c>
      <c r="C1496" s="113" t="s">
        <v>27</v>
      </c>
      <c r="D1496" s="77" t="s">
        <v>570</v>
      </c>
      <c r="E1496" s="77" t="s">
        <v>22</v>
      </c>
      <c r="F1496" s="77" t="s">
        <v>33</v>
      </c>
      <c r="G1496" s="97">
        <v>2009</v>
      </c>
      <c r="H1496" s="98" t="s">
        <v>25</v>
      </c>
    </row>
    <row r="1497" spans="1:8" x14ac:dyDescent="0.25">
      <c r="A1497" s="96">
        <v>22410</v>
      </c>
      <c r="B1497" s="113" t="s">
        <v>1542</v>
      </c>
      <c r="C1497" s="113" t="s">
        <v>27</v>
      </c>
      <c r="D1497" s="77" t="s">
        <v>32</v>
      </c>
      <c r="E1497" s="77" t="s">
        <v>22</v>
      </c>
      <c r="F1497" s="77" t="s">
        <v>30</v>
      </c>
      <c r="G1497" s="97">
        <v>2010</v>
      </c>
      <c r="H1497" s="98" t="s">
        <v>81</v>
      </c>
    </row>
    <row r="1498" spans="1:8" x14ac:dyDescent="0.25">
      <c r="A1498" s="96">
        <v>22413</v>
      </c>
      <c r="B1498" s="113" t="s">
        <v>1543</v>
      </c>
      <c r="C1498" s="113" t="s">
        <v>27</v>
      </c>
      <c r="D1498" s="77" t="s">
        <v>32</v>
      </c>
      <c r="E1498" s="77" t="s">
        <v>17</v>
      </c>
      <c r="F1498" s="77" t="s">
        <v>30</v>
      </c>
      <c r="G1498" s="97">
        <v>2012</v>
      </c>
      <c r="H1498" s="98" t="s">
        <v>81</v>
      </c>
    </row>
    <row r="1499" spans="1:8" x14ac:dyDescent="0.25">
      <c r="A1499" s="96">
        <v>22417</v>
      </c>
      <c r="B1499" s="113" t="s">
        <v>1544</v>
      </c>
      <c r="C1499" s="113" t="s">
        <v>27</v>
      </c>
      <c r="D1499" s="77" t="s">
        <v>127</v>
      </c>
      <c r="E1499" s="77" t="s">
        <v>17</v>
      </c>
      <c r="F1499" s="77" t="s">
        <v>30</v>
      </c>
      <c r="G1499" s="97">
        <v>2009</v>
      </c>
      <c r="H1499" s="98" t="s">
        <v>81</v>
      </c>
    </row>
    <row r="1500" spans="1:8" x14ac:dyDescent="0.25">
      <c r="A1500" s="96">
        <v>22420</v>
      </c>
      <c r="B1500" s="113" t="s">
        <v>1545</v>
      </c>
      <c r="C1500" s="113" t="s">
        <v>27</v>
      </c>
      <c r="D1500" s="77" t="s">
        <v>32</v>
      </c>
      <c r="E1500" s="77" t="s">
        <v>17</v>
      </c>
      <c r="F1500" s="77" t="s">
        <v>30</v>
      </c>
      <c r="G1500" s="97">
        <v>2011</v>
      </c>
      <c r="H1500" s="98" t="s">
        <v>81</v>
      </c>
    </row>
    <row r="1501" spans="1:8" x14ac:dyDescent="0.25">
      <c r="A1501" s="96">
        <v>22429</v>
      </c>
      <c r="B1501" s="113" t="s">
        <v>1546</v>
      </c>
      <c r="C1501" s="113" t="s">
        <v>27</v>
      </c>
      <c r="D1501" s="77" t="s">
        <v>105</v>
      </c>
      <c r="E1501" s="77" t="s">
        <v>29</v>
      </c>
      <c r="F1501" s="77" t="s">
        <v>30</v>
      </c>
      <c r="G1501" s="97">
        <v>2020</v>
      </c>
      <c r="H1501" s="98" t="s">
        <v>81</v>
      </c>
    </row>
    <row r="1502" spans="1:8" x14ac:dyDescent="0.25">
      <c r="A1502" s="96">
        <v>22432</v>
      </c>
      <c r="B1502" s="113" t="s">
        <v>1547</v>
      </c>
      <c r="C1502" s="113" t="s">
        <v>35</v>
      </c>
      <c r="D1502" s="77" t="s">
        <v>36</v>
      </c>
      <c r="E1502" s="77" t="s">
        <v>18</v>
      </c>
      <c r="F1502" s="77" t="s">
        <v>19</v>
      </c>
      <c r="G1502" s="97">
        <v>2009</v>
      </c>
      <c r="H1502" s="98" t="s">
        <v>25</v>
      </c>
    </row>
    <row r="1503" spans="1:8" x14ac:dyDescent="0.25">
      <c r="A1503" s="96">
        <v>22436</v>
      </c>
      <c r="B1503" s="113" t="s">
        <v>1548</v>
      </c>
      <c r="C1503" s="113" t="s">
        <v>27</v>
      </c>
      <c r="D1503" s="77" t="s">
        <v>32</v>
      </c>
      <c r="E1503" s="77" t="s">
        <v>17</v>
      </c>
      <c r="F1503" s="77" t="s">
        <v>30</v>
      </c>
      <c r="G1503" s="97">
        <v>2011</v>
      </c>
      <c r="H1503" s="98" t="s">
        <v>81</v>
      </c>
    </row>
    <row r="1504" spans="1:8" x14ac:dyDescent="0.25">
      <c r="A1504" s="96">
        <v>22438</v>
      </c>
      <c r="B1504" s="113" t="s">
        <v>1549</v>
      </c>
      <c r="C1504" s="113" t="s">
        <v>27</v>
      </c>
      <c r="D1504" s="77" t="s">
        <v>105</v>
      </c>
      <c r="E1504" s="77" t="s">
        <v>17</v>
      </c>
      <c r="F1504" s="77" t="s">
        <v>30</v>
      </c>
      <c r="G1504" s="97">
        <v>2011</v>
      </c>
      <c r="H1504" s="98" t="s">
        <v>81</v>
      </c>
    </row>
    <row r="1505" spans="1:8" x14ac:dyDescent="0.25">
      <c r="A1505" s="96">
        <v>22439</v>
      </c>
      <c r="B1505" s="113" t="s">
        <v>1550</v>
      </c>
      <c r="C1505" s="113" t="s">
        <v>35</v>
      </c>
      <c r="D1505" s="77" t="s">
        <v>36</v>
      </c>
      <c r="E1505" s="77" t="s">
        <v>18</v>
      </c>
      <c r="F1505" s="77" t="s">
        <v>19</v>
      </c>
      <c r="G1505" s="97">
        <v>2010</v>
      </c>
      <c r="H1505" s="98" t="s">
        <v>25</v>
      </c>
    </row>
    <row r="1506" spans="1:8" x14ac:dyDescent="0.25">
      <c r="A1506" s="96">
        <v>22440</v>
      </c>
      <c r="B1506" s="113" t="s">
        <v>1551</v>
      </c>
      <c r="C1506" s="113" t="s">
        <v>27</v>
      </c>
      <c r="D1506" s="77" t="s">
        <v>105</v>
      </c>
      <c r="E1506" s="77" t="s">
        <v>29</v>
      </c>
      <c r="F1506" s="77" t="s">
        <v>300</v>
      </c>
      <c r="G1506" s="97">
        <v>2009</v>
      </c>
      <c r="H1506" s="98" t="s">
        <v>20</v>
      </c>
    </row>
    <row r="1507" spans="1:8" x14ac:dyDescent="0.25">
      <c r="A1507" s="96">
        <v>22442</v>
      </c>
      <c r="B1507" s="113" t="s">
        <v>1552</v>
      </c>
      <c r="C1507" s="113" t="s">
        <v>27</v>
      </c>
      <c r="D1507" s="77" t="s">
        <v>32</v>
      </c>
      <c r="E1507" s="77" t="s">
        <v>29</v>
      </c>
      <c r="F1507" s="77" t="s">
        <v>30</v>
      </c>
      <c r="G1507" s="97">
        <v>2012</v>
      </c>
      <c r="H1507" s="98" t="s">
        <v>81</v>
      </c>
    </row>
    <row r="1508" spans="1:8" x14ac:dyDescent="0.25">
      <c r="A1508" s="96">
        <v>22443</v>
      </c>
      <c r="B1508" s="113" t="s">
        <v>1553</v>
      </c>
      <c r="C1508" s="113" t="s">
        <v>27</v>
      </c>
      <c r="D1508" s="77" t="s">
        <v>105</v>
      </c>
      <c r="E1508" s="77" t="s">
        <v>17</v>
      </c>
      <c r="F1508" s="77" t="s">
        <v>30</v>
      </c>
      <c r="G1508" s="97">
        <v>2011</v>
      </c>
      <c r="H1508" s="98" t="s">
        <v>81</v>
      </c>
    </row>
    <row r="1509" spans="1:8" x14ac:dyDescent="0.25">
      <c r="A1509" s="96">
        <v>22444</v>
      </c>
      <c r="B1509" s="113" t="s">
        <v>1554</v>
      </c>
      <c r="C1509" s="113" t="s">
        <v>27</v>
      </c>
      <c r="D1509" s="77" t="s">
        <v>32</v>
      </c>
      <c r="E1509" s="77" t="s">
        <v>17</v>
      </c>
      <c r="F1509" s="77" t="s">
        <v>30</v>
      </c>
      <c r="G1509" s="97">
        <v>2009</v>
      </c>
      <c r="H1509" s="98" t="s">
        <v>81</v>
      </c>
    </row>
    <row r="1510" spans="1:8" x14ac:dyDescent="0.25">
      <c r="A1510" s="96">
        <v>22445</v>
      </c>
      <c r="B1510" s="113" t="s">
        <v>1555</v>
      </c>
      <c r="C1510" s="113" t="s">
        <v>27</v>
      </c>
      <c r="D1510" s="77" t="s">
        <v>32</v>
      </c>
      <c r="E1510" s="77" t="s">
        <v>17</v>
      </c>
      <c r="F1510" s="77" t="s">
        <v>30</v>
      </c>
      <c r="G1510" s="97">
        <v>2009</v>
      </c>
      <c r="H1510" s="98" t="s">
        <v>81</v>
      </c>
    </row>
    <row r="1511" spans="1:8" x14ac:dyDescent="0.25">
      <c r="A1511" s="96">
        <v>22447</v>
      </c>
      <c r="B1511" s="113" t="s">
        <v>1556</v>
      </c>
      <c r="C1511" s="113" t="s">
        <v>27</v>
      </c>
      <c r="D1511" s="77" t="s">
        <v>105</v>
      </c>
      <c r="E1511" s="77" t="s">
        <v>17</v>
      </c>
      <c r="F1511" s="77" t="s">
        <v>30</v>
      </c>
      <c r="G1511" s="97">
        <v>2012</v>
      </c>
      <c r="H1511" s="98" t="s">
        <v>81</v>
      </c>
    </row>
    <row r="1512" spans="1:8" x14ac:dyDescent="0.25">
      <c r="A1512" s="96">
        <v>22453</v>
      </c>
      <c r="B1512" s="113" t="s">
        <v>1557</v>
      </c>
      <c r="C1512" s="113" t="s">
        <v>27</v>
      </c>
      <c r="D1512" s="77" t="s">
        <v>32</v>
      </c>
      <c r="E1512" s="77" t="s">
        <v>29</v>
      </c>
      <c r="F1512" s="77" t="s">
        <v>30</v>
      </c>
      <c r="G1512" s="97">
        <v>2009</v>
      </c>
      <c r="H1512" s="98" t="s">
        <v>20</v>
      </c>
    </row>
    <row r="1513" spans="1:8" x14ac:dyDescent="0.25">
      <c r="A1513" s="96">
        <v>22456</v>
      </c>
      <c r="B1513" s="113" t="s">
        <v>1558</v>
      </c>
      <c r="C1513" s="113" t="s">
        <v>27</v>
      </c>
      <c r="D1513" s="77" t="s">
        <v>32</v>
      </c>
      <c r="E1513" s="77" t="s">
        <v>29</v>
      </c>
      <c r="F1513" s="77" t="s">
        <v>30</v>
      </c>
      <c r="G1513" s="97">
        <v>2009</v>
      </c>
      <c r="H1513" s="98" t="s">
        <v>81</v>
      </c>
    </row>
    <row r="1514" spans="1:8" x14ac:dyDescent="0.25">
      <c r="A1514" s="96">
        <v>22459</v>
      </c>
      <c r="B1514" s="113" t="s">
        <v>1559</v>
      </c>
      <c r="C1514" s="113" t="s">
        <v>27</v>
      </c>
      <c r="D1514" s="77" t="s">
        <v>105</v>
      </c>
      <c r="E1514" s="77" t="s">
        <v>17</v>
      </c>
      <c r="F1514" s="77" t="s">
        <v>30</v>
      </c>
      <c r="G1514" s="97">
        <v>2011</v>
      </c>
      <c r="H1514" s="98" t="s">
        <v>81</v>
      </c>
    </row>
    <row r="1515" spans="1:8" x14ac:dyDescent="0.25">
      <c r="A1515" s="96">
        <v>22460</v>
      </c>
      <c r="B1515" s="113" t="s">
        <v>1560</v>
      </c>
      <c r="C1515" s="113" t="s">
        <v>27</v>
      </c>
      <c r="D1515" s="77" t="s">
        <v>32</v>
      </c>
      <c r="E1515" s="77" t="s">
        <v>17</v>
      </c>
      <c r="F1515" s="77" t="s">
        <v>30</v>
      </c>
      <c r="G1515" s="97">
        <v>2012</v>
      </c>
      <c r="H1515" s="98" t="s">
        <v>81</v>
      </c>
    </row>
    <row r="1516" spans="1:8" x14ac:dyDescent="0.25">
      <c r="A1516" s="96">
        <v>22465</v>
      </c>
      <c r="B1516" s="113" t="s">
        <v>1561</v>
      </c>
      <c r="C1516" s="113" t="s">
        <v>27</v>
      </c>
      <c r="D1516" s="77" t="s">
        <v>32</v>
      </c>
      <c r="E1516" s="77" t="s">
        <v>29</v>
      </c>
      <c r="F1516" s="77" t="s">
        <v>30</v>
      </c>
      <c r="G1516" s="97">
        <v>2012</v>
      </c>
      <c r="H1516" s="98" t="s">
        <v>81</v>
      </c>
    </row>
    <row r="1517" spans="1:8" x14ac:dyDescent="0.25">
      <c r="A1517" s="96">
        <v>22467</v>
      </c>
      <c r="B1517" s="113" t="s">
        <v>1562</v>
      </c>
      <c r="C1517" s="113" t="s">
        <v>27</v>
      </c>
      <c r="D1517" s="77" t="s">
        <v>105</v>
      </c>
      <c r="E1517" s="77" t="s">
        <v>17</v>
      </c>
      <c r="F1517" s="77" t="s">
        <v>30</v>
      </c>
      <c r="G1517" s="97">
        <v>2011</v>
      </c>
      <c r="H1517" s="98" t="s">
        <v>81</v>
      </c>
    </row>
    <row r="1518" spans="1:8" x14ac:dyDescent="0.25">
      <c r="A1518" s="96">
        <v>22478</v>
      </c>
      <c r="B1518" s="113" t="s">
        <v>1563</v>
      </c>
      <c r="C1518" s="113" t="s">
        <v>27</v>
      </c>
      <c r="D1518" s="77" t="s">
        <v>105</v>
      </c>
      <c r="E1518" s="77" t="s">
        <v>29</v>
      </c>
      <c r="F1518" s="77" t="s">
        <v>30</v>
      </c>
      <c r="G1518" s="97">
        <v>2010</v>
      </c>
      <c r="H1518" s="98" t="s">
        <v>20</v>
      </c>
    </row>
    <row r="1519" spans="1:8" x14ac:dyDescent="0.25">
      <c r="A1519" s="96">
        <v>22479</v>
      </c>
      <c r="B1519" s="113" t="s">
        <v>1564</v>
      </c>
      <c r="C1519" s="113" t="s">
        <v>27</v>
      </c>
      <c r="D1519" s="77" t="s">
        <v>105</v>
      </c>
      <c r="E1519" s="77" t="s">
        <v>29</v>
      </c>
      <c r="F1519" s="77" t="s">
        <v>30</v>
      </c>
      <c r="G1519" s="97">
        <v>2011</v>
      </c>
      <c r="H1519" s="98" t="s">
        <v>81</v>
      </c>
    </row>
    <row r="1520" spans="1:8" x14ac:dyDescent="0.25">
      <c r="A1520" s="96">
        <v>22480</v>
      </c>
      <c r="B1520" s="113" t="s">
        <v>1565</v>
      </c>
      <c r="C1520" s="113" t="s">
        <v>27</v>
      </c>
      <c r="D1520" s="77" t="s">
        <v>32</v>
      </c>
      <c r="E1520" s="77" t="s">
        <v>17</v>
      </c>
      <c r="F1520" s="77" t="s">
        <v>30</v>
      </c>
      <c r="G1520" s="97">
        <v>2011</v>
      </c>
      <c r="H1520" s="98" t="s">
        <v>81</v>
      </c>
    </row>
    <row r="1521" spans="1:8" x14ac:dyDescent="0.25">
      <c r="A1521" s="96">
        <v>22487</v>
      </c>
      <c r="B1521" s="113" t="s">
        <v>1566</v>
      </c>
      <c r="C1521" s="113" t="s">
        <v>35</v>
      </c>
      <c r="D1521" s="77" t="s">
        <v>36</v>
      </c>
      <c r="E1521" s="77" t="s">
        <v>22</v>
      </c>
      <c r="F1521" s="77" t="s">
        <v>19</v>
      </c>
      <c r="G1521" s="97">
        <v>2009</v>
      </c>
      <c r="H1521" s="98" t="s">
        <v>25</v>
      </c>
    </row>
    <row r="1522" spans="1:8" x14ac:dyDescent="0.25">
      <c r="A1522" s="96">
        <v>22489</v>
      </c>
      <c r="B1522" s="113" t="s">
        <v>1567</v>
      </c>
      <c r="C1522" s="113" t="s">
        <v>27</v>
      </c>
      <c r="D1522" s="77" t="s">
        <v>32</v>
      </c>
      <c r="E1522" s="77" t="s">
        <v>17</v>
      </c>
      <c r="F1522" s="77" t="s">
        <v>30</v>
      </c>
      <c r="G1522" s="97">
        <v>2010</v>
      </c>
      <c r="H1522" s="98" t="s">
        <v>20</v>
      </c>
    </row>
    <row r="1523" spans="1:8" x14ac:dyDescent="0.25">
      <c r="A1523" s="96">
        <v>22494</v>
      </c>
      <c r="B1523" s="113" t="s">
        <v>1568</v>
      </c>
      <c r="C1523" s="113" t="s">
        <v>27</v>
      </c>
      <c r="D1523" s="77" t="s">
        <v>32</v>
      </c>
      <c r="E1523" s="77" t="s">
        <v>29</v>
      </c>
      <c r="F1523" s="77" t="s">
        <v>30</v>
      </c>
      <c r="G1523" s="97">
        <v>2009</v>
      </c>
      <c r="H1523" s="98" t="s">
        <v>81</v>
      </c>
    </row>
    <row r="1524" spans="1:8" x14ac:dyDescent="0.25">
      <c r="A1524" s="96">
        <v>22496</v>
      </c>
      <c r="B1524" s="113" t="s">
        <v>1569</v>
      </c>
      <c r="C1524" s="113" t="s">
        <v>27</v>
      </c>
      <c r="D1524" s="77" t="s">
        <v>32</v>
      </c>
      <c r="E1524" s="77" t="s">
        <v>17</v>
      </c>
      <c r="F1524" s="77" t="s">
        <v>30</v>
      </c>
      <c r="G1524" s="97">
        <v>2009</v>
      </c>
      <c r="H1524" s="98" t="s">
        <v>81</v>
      </c>
    </row>
    <row r="1525" spans="1:8" x14ac:dyDescent="0.25">
      <c r="A1525" s="96">
        <v>22499</v>
      </c>
      <c r="B1525" s="113" t="s">
        <v>1570</v>
      </c>
      <c r="C1525" s="113" t="s">
        <v>27</v>
      </c>
      <c r="D1525" s="77" t="s">
        <v>105</v>
      </c>
      <c r="E1525" s="77" t="s">
        <v>17</v>
      </c>
      <c r="F1525" s="77" t="s">
        <v>30</v>
      </c>
      <c r="G1525" s="97">
        <v>2010</v>
      </c>
      <c r="H1525" s="98" t="s">
        <v>81</v>
      </c>
    </row>
    <row r="1526" spans="1:8" x14ac:dyDescent="0.25">
      <c r="A1526" s="96">
        <v>22500</v>
      </c>
      <c r="B1526" s="113" t="s">
        <v>1571</v>
      </c>
      <c r="C1526" s="113" t="s">
        <v>35</v>
      </c>
      <c r="D1526" s="77" t="s">
        <v>36</v>
      </c>
      <c r="E1526" s="77" t="s">
        <v>22</v>
      </c>
      <c r="F1526" s="77" t="s">
        <v>19</v>
      </c>
      <c r="G1526" s="97">
        <v>2009</v>
      </c>
      <c r="H1526" s="98" t="s">
        <v>25</v>
      </c>
    </row>
    <row r="1527" spans="1:8" x14ac:dyDescent="0.25">
      <c r="A1527" s="96">
        <v>22502</v>
      </c>
      <c r="B1527" s="113" t="s">
        <v>1572</v>
      </c>
      <c r="C1527" s="113" t="s">
        <v>27</v>
      </c>
      <c r="D1527" s="77" t="s">
        <v>32</v>
      </c>
      <c r="E1527" s="77" t="s">
        <v>29</v>
      </c>
      <c r="F1527" s="77" t="s">
        <v>30</v>
      </c>
      <c r="G1527" s="97">
        <v>2010</v>
      </c>
      <c r="H1527" s="98" t="s">
        <v>81</v>
      </c>
    </row>
    <row r="1528" spans="1:8" x14ac:dyDescent="0.25">
      <c r="A1528" s="96">
        <v>22504</v>
      </c>
      <c r="B1528" s="113" t="s">
        <v>1573</v>
      </c>
      <c r="C1528" s="113" t="s">
        <v>27</v>
      </c>
      <c r="D1528" s="77" t="s">
        <v>570</v>
      </c>
      <c r="E1528" s="77" t="s">
        <v>22</v>
      </c>
      <c r="F1528" s="77" t="s">
        <v>33</v>
      </c>
      <c r="G1528" s="97">
        <v>2010</v>
      </c>
      <c r="H1528" s="98" t="s">
        <v>25</v>
      </c>
    </row>
    <row r="1529" spans="1:8" x14ac:dyDescent="0.25">
      <c r="A1529" s="96">
        <v>22509</v>
      </c>
      <c r="B1529" s="113" t="s">
        <v>1574</v>
      </c>
      <c r="C1529" s="113" t="s">
        <v>27</v>
      </c>
      <c r="D1529" s="77" t="s">
        <v>32</v>
      </c>
      <c r="E1529" s="77" t="s">
        <v>29</v>
      </c>
      <c r="F1529" s="77" t="s">
        <v>30</v>
      </c>
      <c r="G1529" s="97">
        <v>2009</v>
      </c>
      <c r="H1529" s="98" t="s">
        <v>81</v>
      </c>
    </row>
    <row r="1530" spans="1:8" x14ac:dyDescent="0.25">
      <c r="A1530" s="96">
        <v>22510</v>
      </c>
      <c r="B1530" s="113" t="s">
        <v>1575</v>
      </c>
      <c r="C1530" s="113" t="s">
        <v>35</v>
      </c>
      <c r="D1530" s="77" t="s">
        <v>36</v>
      </c>
      <c r="E1530" s="77" t="s">
        <v>18</v>
      </c>
      <c r="F1530" s="77" t="s">
        <v>19</v>
      </c>
      <c r="G1530" s="97">
        <v>2009</v>
      </c>
      <c r="H1530" s="98" t="s">
        <v>25</v>
      </c>
    </row>
    <row r="1531" spans="1:8" x14ac:dyDescent="0.25">
      <c r="A1531" s="96">
        <v>22511</v>
      </c>
      <c r="B1531" s="113" t="s">
        <v>1576</v>
      </c>
      <c r="C1531" s="113" t="s">
        <v>35</v>
      </c>
      <c r="D1531" s="77" t="s">
        <v>36</v>
      </c>
      <c r="E1531" s="77" t="s">
        <v>18</v>
      </c>
      <c r="F1531" s="77" t="s">
        <v>19</v>
      </c>
      <c r="G1531" s="97">
        <v>2008</v>
      </c>
      <c r="H1531" s="98" t="s">
        <v>25</v>
      </c>
    </row>
    <row r="1532" spans="1:8" x14ac:dyDescent="0.25">
      <c r="A1532" s="96">
        <v>22512</v>
      </c>
      <c r="B1532" s="113" t="s">
        <v>1577</v>
      </c>
      <c r="C1532" s="113" t="s">
        <v>35</v>
      </c>
      <c r="D1532" s="77" t="s">
        <v>36</v>
      </c>
      <c r="E1532" s="77" t="s">
        <v>18</v>
      </c>
      <c r="F1532" s="77" t="s">
        <v>19</v>
      </c>
      <c r="G1532" s="97">
        <v>2009</v>
      </c>
      <c r="H1532" s="98" t="s">
        <v>25</v>
      </c>
    </row>
    <row r="1533" spans="1:8" x14ac:dyDescent="0.25">
      <c r="A1533" s="96">
        <v>22515</v>
      </c>
      <c r="B1533" s="113" t="s">
        <v>1578</v>
      </c>
      <c r="C1533" s="113" t="s">
        <v>27</v>
      </c>
      <c r="D1533" s="77" t="s">
        <v>570</v>
      </c>
      <c r="E1533" s="77" t="s">
        <v>17</v>
      </c>
      <c r="F1533" s="77" t="s">
        <v>33</v>
      </c>
      <c r="G1533" s="97">
        <v>2009</v>
      </c>
      <c r="H1533" s="98" t="s">
        <v>25</v>
      </c>
    </row>
    <row r="1534" spans="1:8" x14ac:dyDescent="0.25">
      <c r="A1534" s="96">
        <v>22518</v>
      </c>
      <c r="B1534" s="113" t="s">
        <v>1579</v>
      </c>
      <c r="C1534" s="113" t="s">
        <v>27</v>
      </c>
      <c r="D1534" s="77" t="s">
        <v>32</v>
      </c>
      <c r="E1534" s="77" t="s">
        <v>29</v>
      </c>
      <c r="F1534" s="77" t="s">
        <v>30</v>
      </c>
      <c r="G1534" s="97">
        <v>2018</v>
      </c>
      <c r="H1534" s="98" t="s">
        <v>81</v>
      </c>
    </row>
    <row r="1535" spans="1:8" x14ac:dyDescent="0.25">
      <c r="A1535" s="96">
        <v>22520</v>
      </c>
      <c r="B1535" s="113" t="s">
        <v>1580</v>
      </c>
      <c r="C1535" s="113" t="s">
        <v>27</v>
      </c>
      <c r="D1535" s="77" t="s">
        <v>105</v>
      </c>
      <c r="E1535" s="77" t="s">
        <v>29</v>
      </c>
      <c r="F1535" s="77" t="s">
        <v>30</v>
      </c>
      <c r="G1535" s="97">
        <v>2014</v>
      </c>
      <c r="H1535" s="98" t="s">
        <v>81</v>
      </c>
    </row>
    <row r="1536" spans="1:8" x14ac:dyDescent="0.25">
      <c r="A1536" s="96">
        <v>22524</v>
      </c>
      <c r="B1536" s="113" t="s">
        <v>1581</v>
      </c>
      <c r="C1536" s="113" t="s">
        <v>27</v>
      </c>
      <c r="D1536" s="77" t="s">
        <v>127</v>
      </c>
      <c r="E1536" s="77" t="s">
        <v>17</v>
      </c>
      <c r="F1536" s="77" t="s">
        <v>300</v>
      </c>
      <c r="G1536" s="97">
        <v>2011</v>
      </c>
      <c r="H1536" s="98" t="s">
        <v>81</v>
      </c>
    </row>
    <row r="1537" spans="1:8" x14ac:dyDescent="0.25">
      <c r="A1537" s="96">
        <v>22530</v>
      </c>
      <c r="B1537" s="113" t="s">
        <v>1582</v>
      </c>
      <c r="C1537" s="113" t="s">
        <v>27</v>
      </c>
      <c r="D1537" s="77" t="s">
        <v>32</v>
      </c>
      <c r="E1537" s="77" t="s">
        <v>29</v>
      </c>
      <c r="F1537" s="77" t="s">
        <v>30</v>
      </c>
      <c r="G1537" s="97">
        <v>2009</v>
      </c>
      <c r="H1537" s="98" t="s">
        <v>81</v>
      </c>
    </row>
    <row r="1538" spans="1:8" x14ac:dyDescent="0.25">
      <c r="A1538" s="96">
        <v>22534</v>
      </c>
      <c r="B1538" s="113" t="s">
        <v>1583</v>
      </c>
      <c r="C1538" s="113" t="s">
        <v>27</v>
      </c>
      <c r="D1538" s="77" t="s">
        <v>32</v>
      </c>
      <c r="E1538" s="77" t="s">
        <v>29</v>
      </c>
      <c r="F1538" s="77" t="s">
        <v>30</v>
      </c>
      <c r="G1538" s="97">
        <v>2009</v>
      </c>
      <c r="H1538" s="98" t="s">
        <v>81</v>
      </c>
    </row>
    <row r="1539" spans="1:8" x14ac:dyDescent="0.25">
      <c r="A1539" s="96">
        <v>22536</v>
      </c>
      <c r="B1539" s="113" t="s">
        <v>1584</v>
      </c>
      <c r="C1539" s="113" t="s">
        <v>27</v>
      </c>
      <c r="D1539" s="77" t="s">
        <v>105</v>
      </c>
      <c r="E1539" s="77" t="s">
        <v>17</v>
      </c>
      <c r="F1539" s="77" t="s">
        <v>30</v>
      </c>
      <c r="G1539" s="97">
        <v>2012</v>
      </c>
      <c r="H1539" s="98" t="s">
        <v>81</v>
      </c>
    </row>
    <row r="1540" spans="1:8" x14ac:dyDescent="0.25">
      <c r="A1540" s="96">
        <v>22538</v>
      </c>
      <c r="B1540" s="113" t="s">
        <v>1585</v>
      </c>
      <c r="C1540" s="113" t="s">
        <v>27</v>
      </c>
      <c r="D1540" s="77" t="s">
        <v>32</v>
      </c>
      <c r="E1540" s="77" t="s">
        <v>29</v>
      </c>
      <c r="F1540" s="77" t="s">
        <v>30</v>
      </c>
      <c r="G1540" s="97">
        <v>2008</v>
      </c>
      <c r="H1540" s="98" t="s">
        <v>81</v>
      </c>
    </row>
    <row r="1541" spans="1:8" x14ac:dyDescent="0.25">
      <c r="A1541" s="96">
        <v>22541</v>
      </c>
      <c r="B1541" s="113" t="s">
        <v>1586</v>
      </c>
      <c r="C1541" s="113" t="s">
        <v>35</v>
      </c>
      <c r="D1541" s="77" t="s">
        <v>36</v>
      </c>
      <c r="E1541" s="77" t="s">
        <v>18</v>
      </c>
      <c r="F1541" s="77" t="s">
        <v>19</v>
      </c>
      <c r="G1541" s="97">
        <v>2009</v>
      </c>
      <c r="H1541" s="98" t="s">
        <v>25</v>
      </c>
    </row>
    <row r="1542" spans="1:8" x14ac:dyDescent="0.25">
      <c r="A1542" s="96">
        <v>22542</v>
      </c>
      <c r="B1542" s="113" t="s">
        <v>1587</v>
      </c>
      <c r="C1542" s="113" t="s">
        <v>35</v>
      </c>
      <c r="D1542" s="77" t="s">
        <v>151</v>
      </c>
      <c r="E1542" s="77" t="s">
        <v>18</v>
      </c>
      <c r="F1542" s="77" t="s">
        <v>19</v>
      </c>
      <c r="G1542" s="97">
        <v>2009</v>
      </c>
      <c r="H1542" s="98" t="s">
        <v>25</v>
      </c>
    </row>
    <row r="1543" spans="1:8" x14ac:dyDescent="0.25">
      <c r="A1543" s="96">
        <v>22548</v>
      </c>
      <c r="B1543" s="113" t="s">
        <v>1588</v>
      </c>
      <c r="C1543" s="113" t="s">
        <v>35</v>
      </c>
      <c r="D1543" s="77" t="s">
        <v>36</v>
      </c>
      <c r="E1543" s="77" t="s">
        <v>22</v>
      </c>
      <c r="F1543" s="77" t="s">
        <v>17</v>
      </c>
      <c r="G1543" s="97">
        <v>2010</v>
      </c>
      <c r="H1543" s="98" t="s">
        <v>25</v>
      </c>
    </row>
    <row r="1544" spans="1:8" x14ac:dyDescent="0.25">
      <c r="A1544" s="96">
        <v>22552</v>
      </c>
      <c r="B1544" s="113" t="s">
        <v>1589</v>
      </c>
      <c r="C1544" s="113" t="s">
        <v>308</v>
      </c>
      <c r="D1544" s="77" t="s">
        <v>309</v>
      </c>
      <c r="E1544" s="77" t="s">
        <v>29</v>
      </c>
      <c r="F1544" s="77" t="s">
        <v>19</v>
      </c>
      <c r="G1544" s="97">
        <v>2013</v>
      </c>
      <c r="H1544" s="98" t="s">
        <v>20</v>
      </c>
    </row>
    <row r="1545" spans="1:8" x14ac:dyDescent="0.25">
      <c r="A1545" s="96">
        <v>22553</v>
      </c>
      <c r="B1545" s="113" t="s">
        <v>1590</v>
      </c>
      <c r="C1545" s="113" t="s">
        <v>35</v>
      </c>
      <c r="D1545" s="77" t="s">
        <v>36</v>
      </c>
      <c r="E1545" s="77" t="s">
        <v>22</v>
      </c>
      <c r="F1545" s="77" t="s">
        <v>19</v>
      </c>
      <c r="G1545" s="97">
        <v>2009</v>
      </c>
      <c r="H1545" s="98" t="s">
        <v>25</v>
      </c>
    </row>
    <row r="1546" spans="1:8" x14ac:dyDescent="0.25">
      <c r="A1546" s="96">
        <v>22554</v>
      </c>
      <c r="B1546" s="113" t="s">
        <v>1591</v>
      </c>
      <c r="C1546" s="113" t="s">
        <v>27</v>
      </c>
      <c r="D1546" s="77" t="s">
        <v>32</v>
      </c>
      <c r="E1546" s="77" t="s">
        <v>29</v>
      </c>
      <c r="F1546" s="77" t="s">
        <v>30</v>
      </c>
      <c r="G1546" s="97">
        <v>2009</v>
      </c>
      <c r="H1546" s="98" t="s">
        <v>81</v>
      </c>
    </row>
    <row r="1547" spans="1:8" x14ac:dyDescent="0.25">
      <c r="A1547" s="96">
        <v>22555</v>
      </c>
      <c r="B1547" s="113" t="s">
        <v>1592</v>
      </c>
      <c r="C1547" s="113" t="s">
        <v>27</v>
      </c>
      <c r="D1547" s="77" t="s">
        <v>32</v>
      </c>
      <c r="E1547" s="77" t="s">
        <v>17</v>
      </c>
      <c r="F1547" s="77" t="s">
        <v>30</v>
      </c>
      <c r="G1547" s="97">
        <v>2010</v>
      </c>
      <c r="H1547" s="98" t="s">
        <v>81</v>
      </c>
    </row>
    <row r="1548" spans="1:8" x14ac:dyDescent="0.25">
      <c r="A1548" s="96">
        <v>22556</v>
      </c>
      <c r="B1548" s="113" t="s">
        <v>1593</v>
      </c>
      <c r="C1548" s="113" t="s">
        <v>27</v>
      </c>
      <c r="D1548" s="77" t="s">
        <v>105</v>
      </c>
      <c r="E1548" s="77" t="s">
        <v>29</v>
      </c>
      <c r="F1548" s="77" t="s">
        <v>33</v>
      </c>
      <c r="G1548" s="97">
        <v>2010</v>
      </c>
      <c r="H1548" s="98" t="s">
        <v>25</v>
      </c>
    </row>
    <row r="1549" spans="1:8" x14ac:dyDescent="0.25">
      <c r="A1549" s="96">
        <v>22558</v>
      </c>
      <c r="B1549" s="113" t="s">
        <v>1594</v>
      </c>
      <c r="C1549" s="113" t="s">
        <v>27</v>
      </c>
      <c r="D1549" s="77" t="s">
        <v>932</v>
      </c>
      <c r="E1549" s="77" t="s">
        <v>29</v>
      </c>
      <c r="F1549" s="77" t="s">
        <v>33</v>
      </c>
      <c r="G1549" s="97">
        <v>2009</v>
      </c>
      <c r="H1549" s="98" t="s">
        <v>25</v>
      </c>
    </row>
    <row r="1550" spans="1:8" x14ac:dyDescent="0.25">
      <c r="A1550" s="96">
        <v>22561</v>
      </c>
      <c r="B1550" s="113" t="s">
        <v>1595</v>
      </c>
      <c r="C1550" s="113" t="s">
        <v>27</v>
      </c>
      <c r="D1550" s="77" t="s">
        <v>32</v>
      </c>
      <c r="E1550" s="77" t="s">
        <v>29</v>
      </c>
      <c r="F1550" s="77" t="s">
        <v>30</v>
      </c>
      <c r="G1550" s="97">
        <v>2010</v>
      </c>
      <c r="H1550" s="98" t="s">
        <v>20</v>
      </c>
    </row>
    <row r="1551" spans="1:8" x14ac:dyDescent="0.25">
      <c r="A1551" s="96">
        <v>22562</v>
      </c>
      <c r="B1551" s="113" t="s">
        <v>1596</v>
      </c>
      <c r="C1551" s="113" t="s">
        <v>35</v>
      </c>
      <c r="D1551" s="77" t="s">
        <v>36</v>
      </c>
      <c r="E1551" s="77" t="s">
        <v>22</v>
      </c>
      <c r="F1551" s="77" t="s">
        <v>19</v>
      </c>
      <c r="G1551" s="97">
        <v>2009</v>
      </c>
      <c r="H1551" s="98" t="s">
        <v>20</v>
      </c>
    </row>
    <row r="1552" spans="1:8" x14ac:dyDescent="0.25">
      <c r="A1552" s="96">
        <v>22563</v>
      </c>
      <c r="B1552" s="113" t="s">
        <v>1597</v>
      </c>
      <c r="C1552" s="113" t="s">
        <v>27</v>
      </c>
      <c r="D1552" s="77" t="s">
        <v>32</v>
      </c>
      <c r="E1552" s="77" t="s">
        <v>29</v>
      </c>
      <c r="F1552" s="77" t="s">
        <v>30</v>
      </c>
      <c r="G1552" s="97">
        <v>2020</v>
      </c>
      <c r="H1552" s="98" t="s">
        <v>81</v>
      </c>
    </row>
    <row r="1553" spans="1:8" x14ac:dyDescent="0.25">
      <c r="A1553" s="96">
        <v>22566</v>
      </c>
      <c r="B1553" s="113" t="s">
        <v>1598</v>
      </c>
      <c r="C1553" s="113" t="s">
        <v>35</v>
      </c>
      <c r="D1553" s="77" t="s">
        <v>36</v>
      </c>
      <c r="E1553" s="77" t="s">
        <v>18</v>
      </c>
      <c r="F1553" s="77" t="s">
        <v>19</v>
      </c>
      <c r="G1553" s="97">
        <v>2009</v>
      </c>
      <c r="H1553" s="98" t="s">
        <v>25</v>
      </c>
    </row>
    <row r="1554" spans="1:8" x14ac:dyDescent="0.25">
      <c r="A1554" s="96">
        <v>22568</v>
      </c>
      <c r="B1554" s="113" t="s">
        <v>1599</v>
      </c>
      <c r="C1554" s="113" t="s">
        <v>27</v>
      </c>
      <c r="D1554" s="77" t="s">
        <v>32</v>
      </c>
      <c r="E1554" s="77" t="s">
        <v>17</v>
      </c>
      <c r="F1554" s="77" t="s">
        <v>30</v>
      </c>
      <c r="G1554" s="97">
        <v>2009</v>
      </c>
      <c r="H1554" s="98" t="s">
        <v>81</v>
      </c>
    </row>
    <row r="1555" spans="1:8" x14ac:dyDescent="0.25">
      <c r="A1555" s="96">
        <v>22569</v>
      </c>
      <c r="B1555" s="113" t="s">
        <v>1600</v>
      </c>
      <c r="C1555" s="113" t="s">
        <v>27</v>
      </c>
      <c r="D1555" s="77" t="s">
        <v>32</v>
      </c>
      <c r="E1555" s="77" t="s">
        <v>29</v>
      </c>
      <c r="F1555" s="77" t="s">
        <v>30</v>
      </c>
      <c r="G1555" s="97">
        <v>2009</v>
      </c>
      <c r="H1555" s="98" t="s">
        <v>81</v>
      </c>
    </row>
    <row r="1556" spans="1:8" x14ac:dyDescent="0.25">
      <c r="A1556" s="96">
        <v>22573</v>
      </c>
      <c r="B1556" s="113" t="s">
        <v>1601</v>
      </c>
      <c r="C1556" s="113" t="s">
        <v>27</v>
      </c>
      <c r="D1556" s="77" t="s">
        <v>32</v>
      </c>
      <c r="E1556" s="77" t="s">
        <v>17</v>
      </c>
      <c r="F1556" s="77" t="s">
        <v>30</v>
      </c>
      <c r="G1556" s="97">
        <v>2012</v>
      </c>
      <c r="H1556" s="98" t="s">
        <v>81</v>
      </c>
    </row>
    <row r="1557" spans="1:8" x14ac:dyDescent="0.25">
      <c r="A1557" s="96">
        <v>22576</v>
      </c>
      <c r="B1557" s="113" t="s">
        <v>1602</v>
      </c>
      <c r="C1557" s="113" t="s">
        <v>27</v>
      </c>
      <c r="D1557" s="77" t="s">
        <v>32</v>
      </c>
      <c r="E1557" s="77" t="s">
        <v>29</v>
      </c>
      <c r="F1557" s="77" t="s">
        <v>30</v>
      </c>
      <c r="G1557" s="97">
        <v>2020</v>
      </c>
      <c r="H1557" s="98" t="s">
        <v>81</v>
      </c>
    </row>
    <row r="1558" spans="1:8" x14ac:dyDescent="0.25">
      <c r="A1558" s="96">
        <v>22579</v>
      </c>
      <c r="B1558" s="113" t="s">
        <v>1603</v>
      </c>
      <c r="C1558" s="113" t="s">
        <v>27</v>
      </c>
      <c r="D1558" s="77" t="s">
        <v>32</v>
      </c>
      <c r="E1558" s="77" t="s">
        <v>17</v>
      </c>
      <c r="F1558" s="77" t="s">
        <v>30</v>
      </c>
      <c r="G1558" s="97">
        <v>2009</v>
      </c>
      <c r="H1558" s="98" t="s">
        <v>81</v>
      </c>
    </row>
    <row r="1559" spans="1:8" x14ac:dyDescent="0.25">
      <c r="A1559" s="96">
        <v>22580</v>
      </c>
      <c r="B1559" s="113" t="s">
        <v>1604</v>
      </c>
      <c r="C1559" s="113" t="s">
        <v>27</v>
      </c>
      <c r="D1559" s="77" t="s">
        <v>32</v>
      </c>
      <c r="E1559" s="77" t="s">
        <v>22</v>
      </c>
      <c r="F1559" s="77" t="s">
        <v>30</v>
      </c>
      <c r="G1559" s="97">
        <v>2013</v>
      </c>
      <c r="H1559" s="98" t="s">
        <v>81</v>
      </c>
    </row>
    <row r="1560" spans="1:8" x14ac:dyDescent="0.25">
      <c r="A1560" s="96">
        <v>22586</v>
      </c>
      <c r="B1560" s="113" t="s">
        <v>1605</v>
      </c>
      <c r="C1560" s="113" t="s">
        <v>27</v>
      </c>
      <c r="D1560" s="77" t="s">
        <v>32</v>
      </c>
      <c r="E1560" s="77" t="s">
        <v>29</v>
      </c>
      <c r="F1560" s="77" t="s">
        <v>30</v>
      </c>
      <c r="G1560" s="97">
        <v>2020</v>
      </c>
      <c r="H1560" s="98" t="s">
        <v>20</v>
      </c>
    </row>
    <row r="1561" spans="1:8" x14ac:dyDescent="0.25">
      <c r="A1561" s="96">
        <v>22588</v>
      </c>
      <c r="B1561" s="113" t="s">
        <v>1606</v>
      </c>
      <c r="C1561" s="113" t="s">
        <v>27</v>
      </c>
      <c r="D1561" s="77" t="s">
        <v>570</v>
      </c>
      <c r="E1561" s="77" t="s">
        <v>29</v>
      </c>
      <c r="F1561" s="77" t="s">
        <v>33</v>
      </c>
      <c r="G1561" s="97">
        <v>2009</v>
      </c>
      <c r="H1561" s="98" t="s">
        <v>25</v>
      </c>
    </row>
    <row r="1562" spans="1:8" x14ac:dyDescent="0.25">
      <c r="A1562" s="96">
        <v>22589</v>
      </c>
      <c r="B1562" s="113" t="s">
        <v>1607</v>
      </c>
      <c r="C1562" s="113" t="s">
        <v>27</v>
      </c>
      <c r="D1562" s="77" t="s">
        <v>570</v>
      </c>
      <c r="E1562" s="77" t="s">
        <v>29</v>
      </c>
      <c r="F1562" s="77" t="s">
        <v>33</v>
      </c>
      <c r="G1562" s="97">
        <v>2010</v>
      </c>
      <c r="H1562" s="98" t="s">
        <v>52</v>
      </c>
    </row>
    <row r="1563" spans="1:8" x14ac:dyDescent="0.25">
      <c r="A1563" s="96">
        <v>22590</v>
      </c>
      <c r="B1563" s="113" t="s">
        <v>1608</v>
      </c>
      <c r="C1563" s="113" t="s">
        <v>35</v>
      </c>
      <c r="D1563" s="77" t="s">
        <v>36</v>
      </c>
      <c r="E1563" s="77" t="s">
        <v>18</v>
      </c>
      <c r="F1563" s="77" t="s">
        <v>19</v>
      </c>
      <c r="G1563" s="97">
        <v>2010</v>
      </c>
      <c r="H1563" s="98" t="s">
        <v>25</v>
      </c>
    </row>
    <row r="1564" spans="1:8" x14ac:dyDescent="0.25">
      <c r="A1564" s="96">
        <v>22593</v>
      </c>
      <c r="B1564" s="113" t="s">
        <v>1609</v>
      </c>
      <c r="C1564" s="113" t="s">
        <v>27</v>
      </c>
      <c r="D1564" s="77" t="s">
        <v>932</v>
      </c>
      <c r="E1564" s="77" t="s">
        <v>29</v>
      </c>
      <c r="F1564" s="77" t="s">
        <v>33</v>
      </c>
      <c r="G1564" s="97">
        <v>2010</v>
      </c>
      <c r="H1564" s="98" t="s">
        <v>25</v>
      </c>
    </row>
    <row r="1565" spans="1:8" x14ac:dyDescent="0.25">
      <c r="A1565" s="96">
        <v>22596</v>
      </c>
      <c r="B1565" s="113" t="s">
        <v>1610</v>
      </c>
      <c r="C1565" s="113" t="s">
        <v>27</v>
      </c>
      <c r="D1565" s="77" t="s">
        <v>32</v>
      </c>
      <c r="E1565" s="77" t="s">
        <v>29</v>
      </c>
      <c r="F1565" s="77" t="s">
        <v>30</v>
      </c>
      <c r="G1565" s="97">
        <v>2012</v>
      </c>
      <c r="H1565" s="98" t="s">
        <v>81</v>
      </c>
    </row>
    <row r="1566" spans="1:8" x14ac:dyDescent="0.25">
      <c r="A1566" s="96">
        <v>22599</v>
      </c>
      <c r="B1566" s="113" t="s">
        <v>1611</v>
      </c>
      <c r="C1566" s="113" t="s">
        <v>27</v>
      </c>
      <c r="D1566" s="77" t="s">
        <v>32</v>
      </c>
      <c r="E1566" s="77" t="s">
        <v>29</v>
      </c>
      <c r="F1566" s="77" t="s">
        <v>30</v>
      </c>
      <c r="G1566" s="97">
        <v>2011</v>
      </c>
      <c r="H1566" s="98" t="s">
        <v>81</v>
      </c>
    </row>
    <row r="1567" spans="1:8" x14ac:dyDescent="0.25">
      <c r="A1567" s="96">
        <v>22614</v>
      </c>
      <c r="B1567" s="113" t="s">
        <v>1612</v>
      </c>
      <c r="C1567" s="113" t="s">
        <v>27</v>
      </c>
      <c r="D1567" s="77" t="s">
        <v>105</v>
      </c>
      <c r="E1567" s="77" t="s">
        <v>17</v>
      </c>
      <c r="F1567" s="77" t="s">
        <v>30</v>
      </c>
      <c r="G1567" s="97">
        <v>2011</v>
      </c>
      <c r="H1567" s="98" t="s">
        <v>81</v>
      </c>
    </row>
    <row r="1568" spans="1:8" x14ac:dyDescent="0.25">
      <c r="A1568" s="96">
        <v>22629</v>
      </c>
      <c r="B1568" s="113" t="s">
        <v>1613</v>
      </c>
      <c r="C1568" s="113" t="s">
        <v>35</v>
      </c>
      <c r="D1568" s="77" t="s">
        <v>36</v>
      </c>
      <c r="E1568" s="77" t="s">
        <v>22</v>
      </c>
      <c r="F1568" s="77" t="s">
        <v>19</v>
      </c>
      <c r="G1568" s="97">
        <v>2009</v>
      </c>
      <c r="H1568" s="98" t="s">
        <v>25</v>
      </c>
    </row>
    <row r="1569" spans="1:8" x14ac:dyDescent="0.25">
      <c r="A1569" s="96">
        <v>22630</v>
      </c>
      <c r="B1569" s="113" t="s">
        <v>1614</v>
      </c>
      <c r="C1569" s="113" t="s">
        <v>27</v>
      </c>
      <c r="D1569" s="77" t="s">
        <v>105</v>
      </c>
      <c r="E1569" s="77" t="s">
        <v>17</v>
      </c>
      <c r="F1569" s="77" t="s">
        <v>30</v>
      </c>
      <c r="G1569" s="97">
        <v>2010</v>
      </c>
      <c r="H1569" s="98" t="s">
        <v>81</v>
      </c>
    </row>
    <row r="1570" spans="1:8" x14ac:dyDescent="0.25">
      <c r="A1570" s="96">
        <v>22636</v>
      </c>
      <c r="B1570" s="113" t="s">
        <v>1615</v>
      </c>
      <c r="C1570" s="113" t="s">
        <v>35</v>
      </c>
      <c r="D1570" s="77" t="s">
        <v>36</v>
      </c>
      <c r="E1570" s="77" t="s">
        <v>29</v>
      </c>
      <c r="F1570" s="77" t="s">
        <v>37</v>
      </c>
      <c r="G1570" s="97">
        <v>2009</v>
      </c>
      <c r="H1570" s="98" t="s">
        <v>20</v>
      </c>
    </row>
    <row r="1571" spans="1:8" x14ac:dyDescent="0.25">
      <c r="A1571" s="96">
        <v>22639</v>
      </c>
      <c r="B1571" s="113" t="s">
        <v>1616</v>
      </c>
      <c r="C1571" s="113" t="s">
        <v>27</v>
      </c>
      <c r="D1571" s="77" t="s">
        <v>570</v>
      </c>
      <c r="E1571" s="77" t="s">
        <v>22</v>
      </c>
      <c r="F1571" s="77" t="s">
        <v>33</v>
      </c>
      <c r="G1571" s="97">
        <v>2010</v>
      </c>
      <c r="H1571" s="98" t="s">
        <v>52</v>
      </c>
    </row>
    <row r="1572" spans="1:8" x14ac:dyDescent="0.25">
      <c r="A1572" s="96">
        <v>22641</v>
      </c>
      <c r="B1572" s="113" t="s">
        <v>1617</v>
      </c>
      <c r="C1572" s="113" t="s">
        <v>35</v>
      </c>
      <c r="D1572" s="77" t="s">
        <v>36</v>
      </c>
      <c r="E1572" s="77" t="s">
        <v>18</v>
      </c>
      <c r="F1572" s="77" t="s">
        <v>19</v>
      </c>
      <c r="G1572" s="97">
        <v>2011</v>
      </c>
      <c r="H1572" s="98" t="s">
        <v>95</v>
      </c>
    </row>
    <row r="1573" spans="1:8" x14ac:dyDescent="0.25">
      <c r="A1573" s="96">
        <v>22646</v>
      </c>
      <c r="B1573" s="113" t="s">
        <v>1618</v>
      </c>
      <c r="C1573" s="113" t="s">
        <v>35</v>
      </c>
      <c r="D1573" s="77" t="s">
        <v>36</v>
      </c>
      <c r="E1573" s="77" t="s">
        <v>18</v>
      </c>
      <c r="F1573" s="77" t="s">
        <v>19</v>
      </c>
      <c r="G1573" s="97">
        <v>2011</v>
      </c>
      <c r="H1573" s="98" t="s">
        <v>25</v>
      </c>
    </row>
    <row r="1574" spans="1:8" x14ac:dyDescent="0.25">
      <c r="A1574" s="96">
        <v>22650</v>
      </c>
      <c r="B1574" s="113" t="s">
        <v>1619</v>
      </c>
      <c r="C1574" s="113" t="s">
        <v>27</v>
      </c>
      <c r="D1574" s="77" t="s">
        <v>32</v>
      </c>
      <c r="E1574" s="77" t="s">
        <v>17</v>
      </c>
      <c r="F1574" s="77" t="s">
        <v>30</v>
      </c>
      <c r="G1574" s="97">
        <v>2013</v>
      </c>
      <c r="H1574" s="98" t="s">
        <v>81</v>
      </c>
    </row>
    <row r="1575" spans="1:8" x14ac:dyDescent="0.25">
      <c r="A1575" s="96">
        <v>22655</v>
      </c>
      <c r="B1575" s="113" t="s">
        <v>1620</v>
      </c>
      <c r="C1575" s="113" t="s">
        <v>35</v>
      </c>
      <c r="D1575" s="77" t="s">
        <v>36</v>
      </c>
      <c r="E1575" s="77" t="s">
        <v>18</v>
      </c>
      <c r="F1575" s="77" t="s">
        <v>19</v>
      </c>
      <c r="G1575" s="97">
        <v>2009</v>
      </c>
      <c r="H1575" s="98" t="s">
        <v>25</v>
      </c>
    </row>
    <row r="1576" spans="1:8" x14ac:dyDescent="0.25">
      <c r="A1576" s="96">
        <v>22660</v>
      </c>
      <c r="B1576" s="113" t="s">
        <v>1621</v>
      </c>
      <c r="C1576" s="113" t="s">
        <v>27</v>
      </c>
      <c r="D1576" s="77" t="s">
        <v>32</v>
      </c>
      <c r="E1576" s="77" t="s">
        <v>29</v>
      </c>
      <c r="F1576" s="77" t="s">
        <v>30</v>
      </c>
      <c r="G1576" s="97">
        <v>2012</v>
      </c>
      <c r="H1576" s="98" t="s">
        <v>81</v>
      </c>
    </row>
    <row r="1577" spans="1:8" x14ac:dyDescent="0.25">
      <c r="A1577" s="96">
        <v>22662</v>
      </c>
      <c r="B1577" s="113" t="s">
        <v>1622</v>
      </c>
      <c r="C1577" s="113" t="s">
        <v>35</v>
      </c>
      <c r="D1577" s="77" t="s">
        <v>36</v>
      </c>
      <c r="E1577" s="77" t="s">
        <v>18</v>
      </c>
      <c r="F1577" s="77" t="s">
        <v>19</v>
      </c>
      <c r="G1577" s="97">
        <v>2009</v>
      </c>
      <c r="H1577" s="98" t="s">
        <v>25</v>
      </c>
    </row>
    <row r="1578" spans="1:8" x14ac:dyDescent="0.25">
      <c r="A1578" s="96">
        <v>22669</v>
      </c>
      <c r="B1578" s="113" t="s">
        <v>1623</v>
      </c>
      <c r="C1578" s="113" t="s">
        <v>35</v>
      </c>
      <c r="D1578" s="77" t="s">
        <v>36</v>
      </c>
      <c r="E1578" s="77" t="s">
        <v>22</v>
      </c>
      <c r="F1578" s="77" t="s">
        <v>19</v>
      </c>
      <c r="G1578" s="97">
        <v>2010</v>
      </c>
      <c r="H1578" s="98" t="s">
        <v>25</v>
      </c>
    </row>
    <row r="1579" spans="1:8" x14ac:dyDescent="0.25">
      <c r="A1579" s="96">
        <v>22672</v>
      </c>
      <c r="B1579" s="113" t="s">
        <v>1624</v>
      </c>
      <c r="C1579" s="113" t="s">
        <v>27</v>
      </c>
      <c r="D1579" s="77" t="s">
        <v>32</v>
      </c>
      <c r="E1579" s="77" t="s">
        <v>29</v>
      </c>
      <c r="F1579" s="77" t="s">
        <v>30</v>
      </c>
      <c r="G1579" s="97">
        <v>2014</v>
      </c>
      <c r="H1579" s="98" t="s">
        <v>20</v>
      </c>
    </row>
    <row r="1580" spans="1:8" x14ac:dyDescent="0.25">
      <c r="A1580" s="96">
        <v>22673</v>
      </c>
      <c r="B1580" s="113" t="s">
        <v>1625</v>
      </c>
      <c r="C1580" s="113" t="s">
        <v>27</v>
      </c>
      <c r="D1580" s="77" t="s">
        <v>105</v>
      </c>
      <c r="E1580" s="77" t="s">
        <v>17</v>
      </c>
      <c r="F1580" s="77" t="s">
        <v>30</v>
      </c>
      <c r="G1580" s="97">
        <v>2010</v>
      </c>
      <c r="H1580" s="98" t="s">
        <v>81</v>
      </c>
    </row>
    <row r="1581" spans="1:8" x14ac:dyDescent="0.25">
      <c r="A1581" s="96">
        <v>22675</v>
      </c>
      <c r="B1581" s="113" t="s">
        <v>1626</v>
      </c>
      <c r="C1581" s="113" t="s">
        <v>27</v>
      </c>
      <c r="D1581" s="77" t="s">
        <v>32</v>
      </c>
      <c r="E1581" s="77" t="s">
        <v>29</v>
      </c>
      <c r="F1581" s="77" t="s">
        <v>63</v>
      </c>
      <c r="G1581" s="97">
        <v>2010</v>
      </c>
      <c r="H1581" s="98" t="s">
        <v>81</v>
      </c>
    </row>
    <row r="1582" spans="1:8" x14ac:dyDescent="0.25">
      <c r="A1582" s="96">
        <v>22687</v>
      </c>
      <c r="B1582" s="113" t="s">
        <v>1627</v>
      </c>
      <c r="C1582" s="113" t="s">
        <v>27</v>
      </c>
      <c r="D1582" s="77" t="s">
        <v>105</v>
      </c>
      <c r="E1582" s="77" t="s">
        <v>29</v>
      </c>
      <c r="F1582" s="77" t="s">
        <v>30</v>
      </c>
      <c r="G1582" s="97">
        <v>2011</v>
      </c>
      <c r="H1582" s="98" t="s">
        <v>81</v>
      </c>
    </row>
    <row r="1583" spans="1:8" x14ac:dyDescent="0.25">
      <c r="A1583" s="96">
        <v>22694</v>
      </c>
      <c r="B1583" s="113" t="s">
        <v>1628</v>
      </c>
      <c r="C1583" s="113" t="s">
        <v>27</v>
      </c>
      <c r="D1583" s="77" t="s">
        <v>32</v>
      </c>
      <c r="E1583" s="77" t="s">
        <v>17</v>
      </c>
      <c r="F1583" s="77" t="s">
        <v>30</v>
      </c>
      <c r="G1583" s="97">
        <v>2011</v>
      </c>
      <c r="H1583" s="98" t="s">
        <v>81</v>
      </c>
    </row>
    <row r="1584" spans="1:8" x14ac:dyDescent="0.25">
      <c r="A1584" s="96">
        <v>22702</v>
      </c>
      <c r="B1584" s="113" t="s">
        <v>1629</v>
      </c>
      <c r="C1584" s="113" t="s">
        <v>27</v>
      </c>
      <c r="D1584" s="77" t="s">
        <v>32</v>
      </c>
      <c r="E1584" s="77" t="s">
        <v>17</v>
      </c>
      <c r="F1584" s="77" t="s">
        <v>30</v>
      </c>
      <c r="G1584" s="97">
        <v>2015</v>
      </c>
      <c r="H1584" s="98" t="s">
        <v>81</v>
      </c>
    </row>
    <row r="1585" spans="1:8" x14ac:dyDescent="0.25">
      <c r="A1585" s="96">
        <v>22703</v>
      </c>
      <c r="B1585" s="113" t="s">
        <v>1630</v>
      </c>
      <c r="C1585" s="113" t="s">
        <v>27</v>
      </c>
      <c r="D1585" s="77" t="s">
        <v>32</v>
      </c>
      <c r="E1585" s="77" t="s">
        <v>29</v>
      </c>
      <c r="F1585" s="77" t="s">
        <v>30</v>
      </c>
      <c r="G1585" s="97">
        <v>2014</v>
      </c>
      <c r="H1585" s="98" t="s">
        <v>81</v>
      </c>
    </row>
    <row r="1586" spans="1:8" x14ac:dyDescent="0.25">
      <c r="A1586" s="96">
        <v>22705</v>
      </c>
      <c r="B1586" s="113" t="s">
        <v>1631</v>
      </c>
      <c r="C1586" s="113" t="s">
        <v>27</v>
      </c>
      <c r="D1586" s="77" t="s">
        <v>32</v>
      </c>
      <c r="E1586" s="77" t="s">
        <v>29</v>
      </c>
      <c r="F1586" s="77" t="s">
        <v>30</v>
      </c>
      <c r="G1586" s="97">
        <v>2011</v>
      </c>
      <c r="H1586" s="98" t="s">
        <v>81</v>
      </c>
    </row>
    <row r="1587" spans="1:8" x14ac:dyDescent="0.25">
      <c r="A1587" s="96">
        <v>22710</v>
      </c>
      <c r="B1587" s="113" t="s">
        <v>1632</v>
      </c>
      <c r="C1587" s="113" t="s">
        <v>35</v>
      </c>
      <c r="D1587" s="77" t="s">
        <v>36</v>
      </c>
      <c r="E1587" s="77" t="s">
        <v>18</v>
      </c>
      <c r="F1587" s="77" t="s">
        <v>19</v>
      </c>
      <c r="G1587" s="97">
        <v>2009</v>
      </c>
      <c r="H1587" s="98" t="s">
        <v>25</v>
      </c>
    </row>
    <row r="1588" spans="1:8" x14ac:dyDescent="0.25">
      <c r="A1588" s="96">
        <v>22713</v>
      </c>
      <c r="B1588" s="113" t="s">
        <v>1633</v>
      </c>
      <c r="C1588" s="113" t="s">
        <v>35</v>
      </c>
      <c r="D1588" s="77" t="s">
        <v>36</v>
      </c>
      <c r="E1588" s="77" t="s">
        <v>18</v>
      </c>
      <c r="F1588" s="77" t="s">
        <v>19</v>
      </c>
      <c r="G1588" s="97">
        <v>2010</v>
      </c>
      <c r="H1588" s="98" t="s">
        <v>25</v>
      </c>
    </row>
    <row r="1589" spans="1:8" x14ac:dyDescent="0.25">
      <c r="A1589" s="96">
        <v>22739</v>
      </c>
      <c r="B1589" s="113" t="s">
        <v>1634</v>
      </c>
      <c r="C1589" s="113" t="s">
        <v>27</v>
      </c>
      <c r="D1589" s="77" t="s">
        <v>68</v>
      </c>
      <c r="E1589" s="77" t="s">
        <v>29</v>
      </c>
      <c r="F1589" s="77" t="s">
        <v>30</v>
      </c>
      <c r="G1589" s="97">
        <v>2012</v>
      </c>
      <c r="H1589" s="98" t="s">
        <v>81</v>
      </c>
    </row>
    <row r="1590" spans="1:8" x14ac:dyDescent="0.25">
      <c r="A1590" s="96">
        <v>22740</v>
      </c>
      <c r="B1590" s="113" t="s">
        <v>1635</v>
      </c>
      <c r="C1590" s="113" t="s">
        <v>27</v>
      </c>
      <c r="D1590" s="77" t="s">
        <v>32</v>
      </c>
      <c r="E1590" s="77" t="s">
        <v>17</v>
      </c>
      <c r="F1590" s="77" t="s">
        <v>30</v>
      </c>
      <c r="G1590" s="97">
        <v>2011</v>
      </c>
      <c r="H1590" s="98" t="s">
        <v>81</v>
      </c>
    </row>
    <row r="1591" spans="1:8" x14ac:dyDescent="0.25">
      <c r="A1591" s="96">
        <v>22742</v>
      </c>
      <c r="B1591" s="113" t="s">
        <v>1636</v>
      </c>
      <c r="C1591" s="113" t="s">
        <v>27</v>
      </c>
      <c r="D1591" s="77" t="s">
        <v>32</v>
      </c>
      <c r="E1591" s="77" t="s">
        <v>17</v>
      </c>
      <c r="F1591" s="77" t="s">
        <v>30</v>
      </c>
      <c r="G1591" s="97">
        <v>2009</v>
      </c>
      <c r="H1591" s="98" t="s">
        <v>81</v>
      </c>
    </row>
    <row r="1592" spans="1:8" x14ac:dyDescent="0.25">
      <c r="A1592" s="96">
        <v>22745</v>
      </c>
      <c r="B1592" s="113" t="s">
        <v>1637</v>
      </c>
      <c r="C1592" s="113" t="s">
        <v>35</v>
      </c>
      <c r="D1592" s="77" t="s">
        <v>36</v>
      </c>
      <c r="E1592" s="77" t="s">
        <v>18</v>
      </c>
      <c r="F1592" s="77" t="s">
        <v>19</v>
      </c>
      <c r="G1592" s="97">
        <v>2010</v>
      </c>
      <c r="H1592" s="98" t="s">
        <v>25</v>
      </c>
    </row>
    <row r="1593" spans="1:8" x14ac:dyDescent="0.25">
      <c r="A1593" s="96">
        <v>22747</v>
      </c>
      <c r="B1593" s="113" t="s">
        <v>1638</v>
      </c>
      <c r="C1593" s="113" t="s">
        <v>27</v>
      </c>
      <c r="D1593" s="77" t="s">
        <v>570</v>
      </c>
      <c r="E1593" s="77" t="s">
        <v>29</v>
      </c>
      <c r="F1593" s="77" t="s">
        <v>33</v>
      </c>
      <c r="G1593" s="97">
        <v>2009</v>
      </c>
      <c r="H1593" s="98" t="s">
        <v>25</v>
      </c>
    </row>
    <row r="1594" spans="1:8" x14ac:dyDescent="0.25">
      <c r="A1594" s="96">
        <v>22750</v>
      </c>
      <c r="B1594" s="113" t="s">
        <v>1639</v>
      </c>
      <c r="C1594" s="113" t="s">
        <v>35</v>
      </c>
      <c r="D1594" s="77" t="s">
        <v>151</v>
      </c>
      <c r="E1594" s="77" t="s">
        <v>18</v>
      </c>
      <c r="F1594" s="77" t="s">
        <v>19</v>
      </c>
      <c r="G1594" s="97">
        <v>2009</v>
      </c>
      <c r="H1594" s="98" t="s">
        <v>25</v>
      </c>
    </row>
    <row r="1595" spans="1:8" x14ac:dyDescent="0.25">
      <c r="A1595" s="96">
        <v>22757</v>
      </c>
      <c r="B1595" s="113" t="s">
        <v>1640</v>
      </c>
      <c r="C1595" s="113" t="s">
        <v>35</v>
      </c>
      <c r="D1595" s="77" t="s">
        <v>36</v>
      </c>
      <c r="E1595" s="77" t="s">
        <v>22</v>
      </c>
      <c r="F1595" s="77" t="s">
        <v>19</v>
      </c>
      <c r="G1595" s="97">
        <v>2011</v>
      </c>
      <c r="H1595" s="98" t="s">
        <v>25</v>
      </c>
    </row>
    <row r="1596" spans="1:8" x14ac:dyDescent="0.25">
      <c r="A1596" s="96">
        <v>22768</v>
      </c>
      <c r="B1596" s="113" t="s">
        <v>1641</v>
      </c>
      <c r="C1596" s="113" t="s">
        <v>27</v>
      </c>
      <c r="D1596" s="77" t="s">
        <v>32</v>
      </c>
      <c r="E1596" s="77" t="s">
        <v>29</v>
      </c>
      <c r="F1596" s="77" t="s">
        <v>30</v>
      </c>
      <c r="G1596" s="97">
        <v>2010</v>
      </c>
      <c r="H1596" s="98" t="s">
        <v>81</v>
      </c>
    </row>
    <row r="1597" spans="1:8" x14ac:dyDescent="0.25">
      <c r="A1597" s="96">
        <v>22770</v>
      </c>
      <c r="B1597" s="113" t="s">
        <v>1642</v>
      </c>
      <c r="C1597" s="113" t="s">
        <v>35</v>
      </c>
      <c r="D1597" s="77" t="s">
        <v>36</v>
      </c>
      <c r="E1597" s="77" t="s">
        <v>18</v>
      </c>
      <c r="F1597" s="77" t="s">
        <v>19</v>
      </c>
      <c r="G1597" s="97">
        <v>2011</v>
      </c>
      <c r="H1597" s="98" t="s">
        <v>25</v>
      </c>
    </row>
    <row r="1598" spans="1:8" x14ac:dyDescent="0.25">
      <c r="A1598" s="96">
        <v>22774</v>
      </c>
      <c r="B1598" s="113" t="s">
        <v>1643</v>
      </c>
      <c r="C1598" s="113" t="s">
        <v>27</v>
      </c>
      <c r="D1598" s="77" t="s">
        <v>32</v>
      </c>
      <c r="E1598" s="77" t="s">
        <v>17</v>
      </c>
      <c r="F1598" s="77" t="s">
        <v>30</v>
      </c>
      <c r="G1598" s="97">
        <v>2011</v>
      </c>
      <c r="H1598" s="98" t="s">
        <v>81</v>
      </c>
    </row>
    <row r="1599" spans="1:8" x14ac:dyDescent="0.25">
      <c r="A1599" s="96">
        <v>22777</v>
      </c>
      <c r="B1599" s="113" t="s">
        <v>1644</v>
      </c>
      <c r="C1599" s="113" t="s">
        <v>27</v>
      </c>
      <c r="D1599" s="77" t="s">
        <v>32</v>
      </c>
      <c r="E1599" s="77" t="s">
        <v>17</v>
      </c>
      <c r="F1599" s="77" t="s">
        <v>30</v>
      </c>
      <c r="G1599" s="97">
        <v>2011</v>
      </c>
      <c r="H1599" s="98" t="s">
        <v>81</v>
      </c>
    </row>
    <row r="1600" spans="1:8" x14ac:dyDescent="0.25">
      <c r="A1600" s="96">
        <v>22780</v>
      </c>
      <c r="B1600" s="113" t="s">
        <v>1645</v>
      </c>
      <c r="C1600" s="113" t="s">
        <v>27</v>
      </c>
      <c r="D1600" s="77" t="s">
        <v>570</v>
      </c>
      <c r="E1600" s="77" t="s">
        <v>29</v>
      </c>
      <c r="F1600" s="77" t="s">
        <v>33</v>
      </c>
      <c r="G1600" s="97">
        <v>2010</v>
      </c>
      <c r="H1600" s="98" t="s">
        <v>25</v>
      </c>
    </row>
    <row r="1601" spans="1:8" x14ac:dyDescent="0.25">
      <c r="A1601" s="96">
        <v>22781</v>
      </c>
      <c r="B1601" s="113" t="s">
        <v>1646</v>
      </c>
      <c r="C1601" s="113" t="s">
        <v>35</v>
      </c>
      <c r="D1601" s="77" t="s">
        <v>36</v>
      </c>
      <c r="E1601" s="77" t="s">
        <v>22</v>
      </c>
      <c r="F1601" s="77" t="s">
        <v>19</v>
      </c>
      <c r="G1601" s="97">
        <v>2010</v>
      </c>
      <c r="H1601" s="98" t="s">
        <v>25</v>
      </c>
    </row>
    <row r="1602" spans="1:8" x14ac:dyDescent="0.25">
      <c r="A1602" s="96">
        <v>22783</v>
      </c>
      <c r="B1602" s="113" t="s">
        <v>1647</v>
      </c>
      <c r="C1602" s="113" t="s">
        <v>35</v>
      </c>
      <c r="D1602" s="77" t="s">
        <v>36</v>
      </c>
      <c r="E1602" s="77" t="s">
        <v>22</v>
      </c>
      <c r="F1602" s="77" t="s">
        <v>19</v>
      </c>
      <c r="G1602" s="97">
        <v>2009</v>
      </c>
      <c r="H1602" s="98" t="s">
        <v>25</v>
      </c>
    </row>
    <row r="1603" spans="1:8" x14ac:dyDescent="0.25">
      <c r="A1603" s="96">
        <v>22785</v>
      </c>
      <c r="B1603" s="113" t="s">
        <v>1648</v>
      </c>
      <c r="C1603" s="113" t="s">
        <v>27</v>
      </c>
      <c r="D1603" s="77" t="s">
        <v>570</v>
      </c>
      <c r="E1603" s="77" t="s">
        <v>29</v>
      </c>
      <c r="F1603" s="77" t="s">
        <v>33</v>
      </c>
      <c r="G1603" s="97">
        <v>2009</v>
      </c>
      <c r="H1603" s="98" t="s">
        <v>25</v>
      </c>
    </row>
    <row r="1604" spans="1:8" x14ac:dyDescent="0.25">
      <c r="A1604" s="96">
        <v>22790</v>
      </c>
      <c r="B1604" s="113" t="s">
        <v>1649</v>
      </c>
      <c r="C1604" s="113" t="s">
        <v>27</v>
      </c>
      <c r="D1604" s="77" t="s">
        <v>32</v>
      </c>
      <c r="E1604" s="77" t="s">
        <v>29</v>
      </c>
      <c r="F1604" s="77" t="s">
        <v>30</v>
      </c>
      <c r="G1604" s="97">
        <v>2009</v>
      </c>
      <c r="H1604" s="98" t="s">
        <v>81</v>
      </c>
    </row>
    <row r="1605" spans="1:8" x14ac:dyDescent="0.25">
      <c r="A1605" s="96">
        <v>22796</v>
      </c>
      <c r="B1605" s="113" t="s">
        <v>1650</v>
      </c>
      <c r="C1605" s="113" t="s">
        <v>27</v>
      </c>
      <c r="D1605" s="77" t="s">
        <v>32</v>
      </c>
      <c r="E1605" s="77" t="s">
        <v>17</v>
      </c>
      <c r="F1605" s="77" t="s">
        <v>30</v>
      </c>
      <c r="G1605" s="97">
        <v>2009</v>
      </c>
      <c r="H1605" s="98" t="s">
        <v>81</v>
      </c>
    </row>
    <row r="1606" spans="1:8" x14ac:dyDescent="0.25">
      <c r="A1606" s="96">
        <v>22797</v>
      </c>
      <c r="B1606" s="113" t="s">
        <v>1651</v>
      </c>
      <c r="C1606" s="113" t="s">
        <v>27</v>
      </c>
      <c r="D1606" s="77" t="s">
        <v>32</v>
      </c>
      <c r="E1606" s="77" t="s">
        <v>17</v>
      </c>
      <c r="F1606" s="77" t="s">
        <v>30</v>
      </c>
      <c r="G1606" s="97">
        <v>2009</v>
      </c>
      <c r="H1606" s="98" t="s">
        <v>81</v>
      </c>
    </row>
    <row r="1607" spans="1:8" x14ac:dyDescent="0.25">
      <c r="A1607" s="96">
        <v>22815</v>
      </c>
      <c r="B1607" s="113" t="s">
        <v>1652</v>
      </c>
      <c r="C1607" s="113" t="s">
        <v>27</v>
      </c>
      <c r="D1607" s="77" t="s">
        <v>32</v>
      </c>
      <c r="E1607" s="77" t="s">
        <v>17</v>
      </c>
      <c r="F1607" s="77" t="s">
        <v>30</v>
      </c>
      <c r="G1607" s="97">
        <v>2011</v>
      </c>
      <c r="H1607" s="98" t="s">
        <v>81</v>
      </c>
    </row>
    <row r="1608" spans="1:8" x14ac:dyDescent="0.25">
      <c r="A1608" s="96">
        <v>22819</v>
      </c>
      <c r="B1608" s="113" t="s">
        <v>1653</v>
      </c>
      <c r="C1608" s="113" t="s">
        <v>35</v>
      </c>
      <c r="D1608" s="77" t="s">
        <v>36</v>
      </c>
      <c r="E1608" s="77" t="s">
        <v>18</v>
      </c>
      <c r="F1608" s="77" t="s">
        <v>19</v>
      </c>
      <c r="G1608" s="97">
        <v>2009</v>
      </c>
      <c r="H1608" s="98" t="s">
        <v>25</v>
      </c>
    </row>
    <row r="1609" spans="1:8" x14ac:dyDescent="0.25">
      <c r="A1609" s="96">
        <v>22823</v>
      </c>
      <c r="B1609" s="113" t="s">
        <v>1654</v>
      </c>
      <c r="C1609" s="113" t="s">
        <v>35</v>
      </c>
      <c r="D1609" s="77" t="s">
        <v>36</v>
      </c>
      <c r="E1609" s="77" t="s">
        <v>18</v>
      </c>
      <c r="F1609" s="77" t="s">
        <v>19</v>
      </c>
      <c r="G1609" s="97">
        <v>2009</v>
      </c>
      <c r="H1609" s="98" t="s">
        <v>25</v>
      </c>
    </row>
    <row r="1610" spans="1:8" x14ac:dyDescent="0.25">
      <c r="A1610" s="96">
        <v>22825</v>
      </c>
      <c r="B1610" s="113" t="s">
        <v>1655</v>
      </c>
      <c r="C1610" s="113" t="s">
        <v>27</v>
      </c>
      <c r="D1610" s="77" t="s">
        <v>32</v>
      </c>
      <c r="E1610" s="77" t="s">
        <v>17</v>
      </c>
      <c r="F1610" s="77" t="s">
        <v>33</v>
      </c>
      <c r="G1610" s="97">
        <v>2010</v>
      </c>
      <c r="H1610" s="98" t="s">
        <v>25</v>
      </c>
    </row>
    <row r="1611" spans="1:8" x14ac:dyDescent="0.25">
      <c r="A1611" s="96">
        <v>22827</v>
      </c>
      <c r="B1611" s="113" t="s">
        <v>1656</v>
      </c>
      <c r="C1611" s="113" t="s">
        <v>27</v>
      </c>
      <c r="D1611" s="77" t="s">
        <v>68</v>
      </c>
      <c r="E1611" s="77" t="s">
        <v>29</v>
      </c>
      <c r="F1611" s="77" t="s">
        <v>30</v>
      </c>
      <c r="G1611" s="97">
        <v>2010</v>
      </c>
      <c r="H1611" s="98" t="s">
        <v>81</v>
      </c>
    </row>
    <row r="1612" spans="1:8" x14ac:dyDescent="0.25">
      <c r="A1612" s="96">
        <v>22833</v>
      </c>
      <c r="B1612" s="113" t="s">
        <v>1657</v>
      </c>
      <c r="C1612" s="113" t="s">
        <v>35</v>
      </c>
      <c r="D1612" s="77" t="s">
        <v>36</v>
      </c>
      <c r="E1612" s="77" t="s">
        <v>18</v>
      </c>
      <c r="F1612" s="77" t="s">
        <v>19</v>
      </c>
      <c r="G1612" s="97">
        <v>2010</v>
      </c>
      <c r="H1612" s="98" t="s">
        <v>25</v>
      </c>
    </row>
    <row r="1613" spans="1:8" x14ac:dyDescent="0.25">
      <c r="A1613" s="96">
        <v>22843</v>
      </c>
      <c r="B1613" s="113" t="s">
        <v>1658</v>
      </c>
      <c r="C1613" s="113" t="s">
        <v>27</v>
      </c>
      <c r="D1613" s="77" t="s">
        <v>105</v>
      </c>
      <c r="E1613" s="77" t="s">
        <v>17</v>
      </c>
      <c r="F1613" s="77" t="s">
        <v>30</v>
      </c>
      <c r="G1613" s="97">
        <v>2011</v>
      </c>
      <c r="H1613" s="98" t="s">
        <v>81</v>
      </c>
    </row>
    <row r="1614" spans="1:8" x14ac:dyDescent="0.25">
      <c r="A1614" s="96">
        <v>22845</v>
      </c>
      <c r="B1614" s="113" t="s">
        <v>1659</v>
      </c>
      <c r="C1614" s="113" t="s">
        <v>27</v>
      </c>
      <c r="D1614" s="77" t="s">
        <v>570</v>
      </c>
      <c r="E1614" s="77" t="s">
        <v>22</v>
      </c>
      <c r="F1614" s="77" t="s">
        <v>33</v>
      </c>
      <c r="G1614" s="97">
        <v>2009</v>
      </c>
      <c r="H1614" s="98" t="s">
        <v>25</v>
      </c>
    </row>
    <row r="1615" spans="1:8" x14ac:dyDescent="0.25">
      <c r="A1615" s="96">
        <v>22855</v>
      </c>
      <c r="B1615" s="113" t="s">
        <v>1660</v>
      </c>
      <c r="C1615" s="113" t="s">
        <v>35</v>
      </c>
      <c r="D1615" s="77" t="s">
        <v>36</v>
      </c>
      <c r="E1615" s="77" t="s">
        <v>18</v>
      </c>
      <c r="F1615" s="77" t="s">
        <v>19</v>
      </c>
      <c r="G1615" s="97">
        <v>2010</v>
      </c>
      <c r="H1615" s="98" t="s">
        <v>25</v>
      </c>
    </row>
    <row r="1616" spans="1:8" x14ac:dyDescent="0.25">
      <c r="A1616" s="96">
        <v>22856</v>
      </c>
      <c r="B1616" s="113" t="s">
        <v>1661</v>
      </c>
      <c r="C1616" s="113" t="s">
        <v>16</v>
      </c>
      <c r="D1616" s="77" t="s">
        <v>17</v>
      </c>
      <c r="E1616" s="77" t="s">
        <v>18</v>
      </c>
      <c r="F1616" s="77" t="s">
        <v>19</v>
      </c>
      <c r="G1616" s="97">
        <v>2010</v>
      </c>
      <c r="H1616" s="98" t="s">
        <v>25</v>
      </c>
    </row>
    <row r="1617" spans="1:8" x14ac:dyDescent="0.25">
      <c r="A1617" s="96">
        <v>22857</v>
      </c>
      <c r="B1617" s="113" t="s">
        <v>1662</v>
      </c>
      <c r="C1617" s="113" t="s">
        <v>35</v>
      </c>
      <c r="D1617" s="77" t="s">
        <v>36</v>
      </c>
      <c r="E1617" s="77" t="s">
        <v>18</v>
      </c>
      <c r="F1617" s="77" t="s">
        <v>19</v>
      </c>
      <c r="G1617" s="97">
        <v>2011</v>
      </c>
      <c r="H1617" s="98" t="s">
        <v>25</v>
      </c>
    </row>
    <row r="1618" spans="1:8" x14ac:dyDescent="0.25">
      <c r="A1618" s="96">
        <v>22861</v>
      </c>
      <c r="B1618" s="113" t="s">
        <v>1663</v>
      </c>
      <c r="C1618" s="113" t="s">
        <v>35</v>
      </c>
      <c r="D1618" s="77" t="s">
        <v>36</v>
      </c>
      <c r="E1618" s="77" t="s">
        <v>18</v>
      </c>
      <c r="F1618" s="77" t="s">
        <v>19</v>
      </c>
      <c r="G1618" s="97">
        <v>2010</v>
      </c>
      <c r="H1618" s="98" t="s">
        <v>25</v>
      </c>
    </row>
    <row r="1619" spans="1:8" x14ac:dyDescent="0.25">
      <c r="A1619" s="96">
        <v>22867</v>
      </c>
      <c r="B1619" s="113" t="s">
        <v>1664</v>
      </c>
      <c r="C1619" s="113" t="s">
        <v>27</v>
      </c>
      <c r="D1619" s="77" t="s">
        <v>570</v>
      </c>
      <c r="E1619" s="77" t="s">
        <v>29</v>
      </c>
      <c r="F1619" s="77" t="s">
        <v>33</v>
      </c>
      <c r="G1619" s="97">
        <v>2011</v>
      </c>
      <c r="H1619" s="98" t="s">
        <v>25</v>
      </c>
    </row>
    <row r="1620" spans="1:8" x14ac:dyDescent="0.25">
      <c r="A1620" s="96">
        <v>22868</v>
      </c>
      <c r="B1620" s="113" t="s">
        <v>1665</v>
      </c>
      <c r="C1620" s="113" t="s">
        <v>27</v>
      </c>
      <c r="D1620" s="77" t="s">
        <v>32</v>
      </c>
      <c r="E1620" s="77" t="s">
        <v>17</v>
      </c>
      <c r="F1620" s="77" t="s">
        <v>30</v>
      </c>
      <c r="G1620" s="97">
        <v>2010</v>
      </c>
      <c r="H1620" s="98" t="s">
        <v>81</v>
      </c>
    </row>
    <row r="1621" spans="1:8" x14ac:dyDescent="0.25">
      <c r="A1621" s="96">
        <v>22870</v>
      </c>
      <c r="B1621" s="113" t="s">
        <v>1666</v>
      </c>
      <c r="C1621" s="113" t="s">
        <v>35</v>
      </c>
      <c r="D1621" s="77" t="s">
        <v>36</v>
      </c>
      <c r="E1621" s="77" t="s">
        <v>18</v>
      </c>
      <c r="F1621" s="77" t="s">
        <v>19</v>
      </c>
      <c r="G1621" s="97">
        <v>2009</v>
      </c>
      <c r="H1621" s="98" t="s">
        <v>25</v>
      </c>
    </row>
    <row r="1622" spans="1:8" x14ac:dyDescent="0.25">
      <c r="A1622" s="96">
        <v>22875</v>
      </c>
      <c r="B1622" s="113" t="s">
        <v>1667</v>
      </c>
      <c r="C1622" s="113" t="s">
        <v>35</v>
      </c>
      <c r="D1622" s="77" t="s">
        <v>36</v>
      </c>
      <c r="E1622" s="77" t="s">
        <v>22</v>
      </c>
      <c r="F1622" s="77" t="s">
        <v>19</v>
      </c>
      <c r="G1622" s="97">
        <v>2009</v>
      </c>
      <c r="H1622" s="98" t="s">
        <v>25</v>
      </c>
    </row>
    <row r="1623" spans="1:8" x14ac:dyDescent="0.25">
      <c r="A1623" s="96">
        <v>22876</v>
      </c>
      <c r="B1623" s="113" t="s">
        <v>1668</v>
      </c>
      <c r="C1623" s="113" t="s">
        <v>27</v>
      </c>
      <c r="D1623" s="77" t="s">
        <v>570</v>
      </c>
      <c r="E1623" s="77" t="s">
        <v>22</v>
      </c>
      <c r="F1623" s="77" t="s">
        <v>33</v>
      </c>
      <c r="G1623" s="97">
        <v>2010</v>
      </c>
      <c r="H1623" s="98" t="s">
        <v>25</v>
      </c>
    </row>
    <row r="1624" spans="1:8" x14ac:dyDescent="0.25">
      <c r="A1624" s="96">
        <v>22877</v>
      </c>
      <c r="B1624" s="113" t="s">
        <v>1669</v>
      </c>
      <c r="C1624" s="113" t="s">
        <v>35</v>
      </c>
      <c r="D1624" s="77" t="s">
        <v>36</v>
      </c>
      <c r="E1624" s="77" t="s">
        <v>18</v>
      </c>
      <c r="F1624" s="77" t="s">
        <v>19</v>
      </c>
      <c r="G1624" s="97">
        <v>2009</v>
      </c>
      <c r="H1624" s="98" t="s">
        <v>25</v>
      </c>
    </row>
    <row r="1625" spans="1:8" x14ac:dyDescent="0.25">
      <c r="A1625" s="96">
        <v>22884</v>
      </c>
      <c r="B1625" s="113" t="s">
        <v>1670</v>
      </c>
      <c r="C1625" s="113" t="s">
        <v>27</v>
      </c>
      <c r="D1625" s="77" t="s">
        <v>570</v>
      </c>
      <c r="E1625" s="77" t="s">
        <v>29</v>
      </c>
      <c r="F1625" s="77" t="s">
        <v>33</v>
      </c>
      <c r="G1625" s="97">
        <v>2010</v>
      </c>
      <c r="H1625" s="98" t="s">
        <v>25</v>
      </c>
    </row>
    <row r="1626" spans="1:8" x14ac:dyDescent="0.25">
      <c r="A1626" s="96">
        <v>22885</v>
      </c>
      <c r="B1626" s="113" t="s">
        <v>1671</v>
      </c>
      <c r="C1626" s="113" t="s">
        <v>27</v>
      </c>
      <c r="D1626" s="77" t="s">
        <v>570</v>
      </c>
      <c r="E1626" s="77" t="s">
        <v>29</v>
      </c>
      <c r="F1626" s="77" t="s">
        <v>33</v>
      </c>
      <c r="G1626" s="97">
        <v>2010</v>
      </c>
      <c r="H1626" s="98" t="s">
        <v>20</v>
      </c>
    </row>
    <row r="1627" spans="1:8" x14ac:dyDescent="0.25">
      <c r="A1627" s="96">
        <v>22886</v>
      </c>
      <c r="B1627" s="113" t="s">
        <v>1672</v>
      </c>
      <c r="C1627" s="113" t="s">
        <v>27</v>
      </c>
      <c r="D1627" s="77" t="s">
        <v>105</v>
      </c>
      <c r="E1627" s="77" t="s">
        <v>29</v>
      </c>
      <c r="F1627" s="77" t="s">
        <v>30</v>
      </c>
      <c r="G1627" s="97">
        <v>2011</v>
      </c>
      <c r="H1627" s="98" t="s">
        <v>81</v>
      </c>
    </row>
    <row r="1628" spans="1:8" x14ac:dyDescent="0.25">
      <c r="A1628" s="96">
        <v>22889</v>
      </c>
      <c r="B1628" s="113" t="s">
        <v>1673</v>
      </c>
      <c r="C1628" s="113" t="s">
        <v>27</v>
      </c>
      <c r="D1628" s="77" t="s">
        <v>570</v>
      </c>
      <c r="E1628" s="77" t="s">
        <v>22</v>
      </c>
      <c r="F1628" s="77" t="s">
        <v>33</v>
      </c>
      <c r="G1628" s="97">
        <v>2009</v>
      </c>
      <c r="H1628" s="98" t="s">
        <v>25</v>
      </c>
    </row>
    <row r="1629" spans="1:8" x14ac:dyDescent="0.25">
      <c r="A1629" s="96">
        <v>22891</v>
      </c>
      <c r="B1629" s="113" t="s">
        <v>1674</v>
      </c>
      <c r="C1629" s="113" t="s">
        <v>35</v>
      </c>
      <c r="D1629" s="77" t="s">
        <v>36</v>
      </c>
      <c r="E1629" s="77" t="s">
        <v>18</v>
      </c>
      <c r="F1629" s="77" t="s">
        <v>19</v>
      </c>
      <c r="G1629" s="97">
        <v>2009</v>
      </c>
      <c r="H1629" s="98" t="s">
        <v>25</v>
      </c>
    </row>
    <row r="1630" spans="1:8" x14ac:dyDescent="0.25">
      <c r="A1630" s="96">
        <v>22892</v>
      </c>
      <c r="B1630" s="113" t="s">
        <v>1675</v>
      </c>
      <c r="C1630" s="113" t="s">
        <v>27</v>
      </c>
      <c r="D1630" s="77" t="s">
        <v>570</v>
      </c>
      <c r="E1630" s="77" t="s">
        <v>22</v>
      </c>
      <c r="F1630" s="77" t="s">
        <v>33</v>
      </c>
      <c r="G1630" s="97">
        <v>2010</v>
      </c>
      <c r="H1630" s="98" t="s">
        <v>25</v>
      </c>
    </row>
    <row r="1631" spans="1:8" x14ac:dyDescent="0.25">
      <c r="A1631" s="96">
        <v>22899</v>
      </c>
      <c r="B1631" s="113" t="s">
        <v>1676</v>
      </c>
      <c r="C1631" s="113" t="s">
        <v>27</v>
      </c>
      <c r="D1631" s="77" t="s">
        <v>32</v>
      </c>
      <c r="E1631" s="77" t="s">
        <v>29</v>
      </c>
      <c r="F1631" s="77" t="s">
        <v>65</v>
      </c>
      <c r="G1631" s="97">
        <v>2010</v>
      </c>
      <c r="H1631" s="98" t="s">
        <v>81</v>
      </c>
    </row>
    <row r="1632" spans="1:8" x14ac:dyDescent="0.25">
      <c r="A1632" s="96">
        <v>22900</v>
      </c>
      <c r="B1632" s="113" t="s">
        <v>1677</v>
      </c>
      <c r="C1632" s="113" t="s">
        <v>27</v>
      </c>
      <c r="D1632" s="77" t="s">
        <v>570</v>
      </c>
      <c r="E1632" s="77" t="s">
        <v>29</v>
      </c>
      <c r="F1632" s="77" t="s">
        <v>33</v>
      </c>
      <c r="G1632" s="97">
        <v>2010</v>
      </c>
      <c r="H1632" s="98" t="s">
        <v>25</v>
      </c>
    </row>
    <row r="1633" spans="1:8" x14ac:dyDescent="0.25">
      <c r="A1633" s="96">
        <v>22901</v>
      </c>
      <c r="B1633" s="113" t="s">
        <v>1678</v>
      </c>
      <c r="C1633" s="113" t="s">
        <v>27</v>
      </c>
      <c r="D1633" s="77" t="s">
        <v>32</v>
      </c>
      <c r="E1633" s="77" t="s">
        <v>17</v>
      </c>
      <c r="F1633" s="77" t="s">
        <v>30</v>
      </c>
      <c r="G1633" s="97">
        <v>2010</v>
      </c>
      <c r="H1633" s="98" t="s">
        <v>81</v>
      </c>
    </row>
    <row r="1634" spans="1:8" x14ac:dyDescent="0.25">
      <c r="A1634" s="96">
        <v>22902</v>
      </c>
      <c r="B1634" s="113" t="s">
        <v>1679</v>
      </c>
      <c r="C1634" s="113" t="s">
        <v>27</v>
      </c>
      <c r="D1634" s="77" t="s">
        <v>570</v>
      </c>
      <c r="E1634" s="77" t="s">
        <v>22</v>
      </c>
      <c r="F1634" s="77" t="s">
        <v>33</v>
      </c>
      <c r="G1634" s="97">
        <v>2011</v>
      </c>
      <c r="H1634" s="98" t="s">
        <v>25</v>
      </c>
    </row>
    <row r="1635" spans="1:8" x14ac:dyDescent="0.25">
      <c r="A1635" s="96">
        <v>22903</v>
      </c>
      <c r="B1635" s="113" t="s">
        <v>1680</v>
      </c>
      <c r="C1635" s="113" t="s">
        <v>35</v>
      </c>
      <c r="D1635" s="77" t="s">
        <v>36</v>
      </c>
      <c r="E1635" s="77" t="s">
        <v>18</v>
      </c>
      <c r="F1635" s="77" t="s">
        <v>19</v>
      </c>
      <c r="G1635" s="97">
        <v>2009</v>
      </c>
      <c r="H1635" s="98" t="s">
        <v>25</v>
      </c>
    </row>
    <row r="1636" spans="1:8" x14ac:dyDescent="0.25">
      <c r="A1636" s="96">
        <v>22907</v>
      </c>
      <c r="B1636" s="113" t="s">
        <v>1681</v>
      </c>
      <c r="C1636" s="113" t="s">
        <v>27</v>
      </c>
      <c r="D1636" s="77" t="s">
        <v>105</v>
      </c>
      <c r="E1636" s="77" t="s">
        <v>17</v>
      </c>
      <c r="F1636" s="77" t="s">
        <v>30</v>
      </c>
      <c r="G1636" s="97">
        <v>2011</v>
      </c>
      <c r="H1636" s="98" t="s">
        <v>81</v>
      </c>
    </row>
    <row r="1637" spans="1:8" x14ac:dyDescent="0.25">
      <c r="A1637" s="96">
        <v>22909</v>
      </c>
      <c r="B1637" s="113" t="s">
        <v>1682</v>
      </c>
      <c r="C1637" s="113" t="s">
        <v>27</v>
      </c>
      <c r="D1637" s="77" t="s">
        <v>570</v>
      </c>
      <c r="E1637" s="77" t="s">
        <v>29</v>
      </c>
      <c r="F1637" s="77" t="s">
        <v>33</v>
      </c>
      <c r="G1637" s="97">
        <v>2010</v>
      </c>
      <c r="H1637" s="98" t="s">
        <v>20</v>
      </c>
    </row>
    <row r="1638" spans="1:8" x14ac:dyDescent="0.25">
      <c r="A1638" s="96">
        <v>22913</v>
      </c>
      <c r="B1638" s="113" t="s">
        <v>1683</v>
      </c>
      <c r="C1638" s="113" t="s">
        <v>27</v>
      </c>
      <c r="D1638" s="77" t="s">
        <v>570</v>
      </c>
      <c r="E1638" s="77" t="s">
        <v>22</v>
      </c>
      <c r="F1638" s="77" t="s">
        <v>33</v>
      </c>
      <c r="G1638" s="97">
        <v>2009</v>
      </c>
      <c r="H1638" s="98" t="s">
        <v>25</v>
      </c>
    </row>
    <row r="1639" spans="1:8" x14ac:dyDescent="0.25">
      <c r="A1639" s="96">
        <v>22914</v>
      </c>
      <c r="B1639" s="113" t="s">
        <v>1684</v>
      </c>
      <c r="C1639" s="113" t="s">
        <v>35</v>
      </c>
      <c r="D1639" s="77" t="s">
        <v>36</v>
      </c>
      <c r="E1639" s="77" t="s">
        <v>18</v>
      </c>
      <c r="F1639" s="77" t="s">
        <v>19</v>
      </c>
      <c r="G1639" s="97">
        <v>2009</v>
      </c>
      <c r="H1639" s="98" t="s">
        <v>25</v>
      </c>
    </row>
    <row r="1640" spans="1:8" x14ac:dyDescent="0.25">
      <c r="A1640" s="96">
        <v>22922</v>
      </c>
      <c r="B1640" s="113" t="s">
        <v>1685</v>
      </c>
      <c r="C1640" s="113" t="s">
        <v>27</v>
      </c>
      <c r="D1640" s="77" t="s">
        <v>32</v>
      </c>
      <c r="E1640" s="77" t="s">
        <v>29</v>
      </c>
      <c r="F1640" s="77" t="s">
        <v>30</v>
      </c>
      <c r="G1640" s="97">
        <v>2015</v>
      </c>
      <c r="H1640" s="98" t="s">
        <v>81</v>
      </c>
    </row>
    <row r="1641" spans="1:8" x14ac:dyDescent="0.25">
      <c r="A1641" s="96">
        <v>22927</v>
      </c>
      <c r="B1641" s="113" t="s">
        <v>1686</v>
      </c>
      <c r="C1641" s="113" t="s">
        <v>35</v>
      </c>
      <c r="D1641" s="77" t="s">
        <v>36</v>
      </c>
      <c r="E1641" s="77" t="s">
        <v>22</v>
      </c>
      <c r="F1641" s="77" t="s">
        <v>19</v>
      </c>
      <c r="G1641" s="97">
        <v>2012</v>
      </c>
      <c r="H1641" s="98" t="s">
        <v>25</v>
      </c>
    </row>
    <row r="1642" spans="1:8" x14ac:dyDescent="0.25">
      <c r="A1642" s="96">
        <v>22930</v>
      </c>
      <c r="B1642" s="113" t="s">
        <v>1687</v>
      </c>
      <c r="C1642" s="113" t="s">
        <v>27</v>
      </c>
      <c r="D1642" s="77" t="s">
        <v>32</v>
      </c>
      <c r="E1642" s="77" t="s">
        <v>17</v>
      </c>
      <c r="F1642" s="77" t="s">
        <v>30</v>
      </c>
      <c r="G1642" s="97">
        <v>2012</v>
      </c>
      <c r="H1642" s="98" t="s">
        <v>81</v>
      </c>
    </row>
    <row r="1643" spans="1:8" x14ac:dyDescent="0.25">
      <c r="A1643" s="96">
        <v>22933</v>
      </c>
      <c r="B1643" s="113" t="s">
        <v>1688</v>
      </c>
      <c r="C1643" s="113" t="s">
        <v>27</v>
      </c>
      <c r="D1643" s="77" t="s">
        <v>570</v>
      </c>
      <c r="E1643" s="77" t="s">
        <v>22</v>
      </c>
      <c r="F1643" s="77" t="s">
        <v>33</v>
      </c>
      <c r="G1643" s="97">
        <v>2010</v>
      </c>
      <c r="H1643" s="98" t="s">
        <v>52</v>
      </c>
    </row>
    <row r="1644" spans="1:8" x14ac:dyDescent="0.25">
      <c r="A1644" s="96">
        <v>22934</v>
      </c>
      <c r="B1644" s="113" t="s">
        <v>1689</v>
      </c>
      <c r="C1644" s="113" t="s">
        <v>27</v>
      </c>
      <c r="D1644" s="77" t="s">
        <v>127</v>
      </c>
      <c r="E1644" s="77" t="s">
        <v>17</v>
      </c>
      <c r="F1644" s="77" t="s">
        <v>30</v>
      </c>
      <c r="G1644" s="97">
        <v>2011</v>
      </c>
      <c r="H1644" s="98" t="s">
        <v>81</v>
      </c>
    </row>
    <row r="1645" spans="1:8" x14ac:dyDescent="0.25">
      <c r="A1645" s="96">
        <v>22936</v>
      </c>
      <c r="B1645" s="113" t="s">
        <v>1690</v>
      </c>
      <c r="C1645" s="113" t="s">
        <v>27</v>
      </c>
      <c r="D1645" s="77" t="s">
        <v>68</v>
      </c>
      <c r="E1645" s="77" t="s">
        <v>29</v>
      </c>
      <c r="F1645" s="77" t="s">
        <v>30</v>
      </c>
      <c r="G1645" s="97">
        <v>2011</v>
      </c>
      <c r="H1645" s="98" t="s">
        <v>81</v>
      </c>
    </row>
    <row r="1646" spans="1:8" x14ac:dyDescent="0.25">
      <c r="A1646" s="96">
        <v>22941</v>
      </c>
      <c r="B1646" s="113" t="s">
        <v>1691</v>
      </c>
      <c r="C1646" s="113" t="s">
        <v>35</v>
      </c>
      <c r="D1646" s="77" t="s">
        <v>36</v>
      </c>
      <c r="E1646" s="77" t="s">
        <v>22</v>
      </c>
      <c r="F1646" s="77" t="s">
        <v>56</v>
      </c>
      <c r="G1646" s="97">
        <v>2012</v>
      </c>
      <c r="H1646" s="98" t="s">
        <v>20</v>
      </c>
    </row>
    <row r="1647" spans="1:8" x14ac:dyDescent="0.25">
      <c r="A1647" s="96">
        <v>22942</v>
      </c>
      <c r="B1647" s="113" t="s">
        <v>1692</v>
      </c>
      <c r="C1647" s="113" t="s">
        <v>27</v>
      </c>
      <c r="D1647" s="77" t="s">
        <v>570</v>
      </c>
      <c r="E1647" s="77" t="s">
        <v>29</v>
      </c>
      <c r="F1647" s="77" t="s">
        <v>33</v>
      </c>
      <c r="G1647" s="97">
        <v>2011</v>
      </c>
      <c r="H1647" s="98" t="s">
        <v>25</v>
      </c>
    </row>
    <row r="1648" spans="1:8" x14ac:dyDescent="0.25">
      <c r="A1648" s="96">
        <v>22948</v>
      </c>
      <c r="B1648" s="113" t="s">
        <v>1693</v>
      </c>
      <c r="C1648" s="113" t="s">
        <v>35</v>
      </c>
      <c r="D1648" s="77" t="s">
        <v>36</v>
      </c>
      <c r="E1648" s="77" t="s">
        <v>29</v>
      </c>
      <c r="F1648" s="77" t="s">
        <v>56</v>
      </c>
      <c r="G1648" s="97">
        <v>2009</v>
      </c>
      <c r="H1648" s="98" t="s">
        <v>25</v>
      </c>
    </row>
    <row r="1649" spans="1:8" x14ac:dyDescent="0.25">
      <c r="A1649" s="96">
        <v>22949</v>
      </c>
      <c r="B1649" s="113" t="s">
        <v>1694</v>
      </c>
      <c r="C1649" s="113" t="s">
        <v>27</v>
      </c>
      <c r="D1649" s="77" t="s">
        <v>570</v>
      </c>
      <c r="E1649" s="77" t="s">
        <v>22</v>
      </c>
      <c r="F1649" s="77" t="s">
        <v>33</v>
      </c>
      <c r="G1649" s="97">
        <v>2010</v>
      </c>
      <c r="H1649" s="98" t="s">
        <v>25</v>
      </c>
    </row>
    <row r="1650" spans="1:8" x14ac:dyDescent="0.25">
      <c r="A1650" s="96">
        <v>22951</v>
      </c>
      <c r="B1650" s="113" t="s">
        <v>1695</v>
      </c>
      <c r="C1650" s="113" t="s">
        <v>35</v>
      </c>
      <c r="D1650" s="77" t="s">
        <v>36</v>
      </c>
      <c r="E1650" s="77" t="s">
        <v>18</v>
      </c>
      <c r="F1650" s="77" t="s">
        <v>19</v>
      </c>
      <c r="G1650" s="97">
        <v>2010</v>
      </c>
      <c r="H1650" s="98" t="s">
        <v>25</v>
      </c>
    </row>
    <row r="1651" spans="1:8" x14ac:dyDescent="0.25">
      <c r="A1651" s="96">
        <v>22953</v>
      </c>
      <c r="B1651" s="113" t="s">
        <v>1696</v>
      </c>
      <c r="C1651" s="113" t="s">
        <v>27</v>
      </c>
      <c r="D1651" s="77" t="s">
        <v>32</v>
      </c>
      <c r="E1651" s="77" t="s">
        <v>17</v>
      </c>
      <c r="F1651" s="77" t="s">
        <v>30</v>
      </c>
      <c r="G1651" s="97">
        <v>2012</v>
      </c>
      <c r="H1651" s="98" t="s">
        <v>81</v>
      </c>
    </row>
    <row r="1652" spans="1:8" x14ac:dyDescent="0.25">
      <c r="A1652" s="96">
        <v>22956</v>
      </c>
      <c r="B1652" s="113" t="s">
        <v>1697</v>
      </c>
      <c r="C1652" s="113" t="s">
        <v>27</v>
      </c>
      <c r="D1652" s="77" t="s">
        <v>32</v>
      </c>
      <c r="E1652" s="77" t="s">
        <v>17</v>
      </c>
      <c r="F1652" s="77" t="s">
        <v>30</v>
      </c>
      <c r="G1652" s="97">
        <v>2012</v>
      </c>
      <c r="H1652" s="98" t="s">
        <v>81</v>
      </c>
    </row>
    <row r="1653" spans="1:8" x14ac:dyDescent="0.25">
      <c r="A1653" s="96">
        <v>22959</v>
      </c>
      <c r="B1653" s="113" t="s">
        <v>1698</v>
      </c>
      <c r="C1653" s="113" t="s">
        <v>27</v>
      </c>
      <c r="D1653" s="77" t="s">
        <v>32</v>
      </c>
      <c r="E1653" s="77" t="s">
        <v>17</v>
      </c>
      <c r="F1653" s="77" t="s">
        <v>30</v>
      </c>
      <c r="G1653" s="97">
        <v>2010</v>
      </c>
      <c r="H1653" s="98" t="s">
        <v>81</v>
      </c>
    </row>
    <row r="1654" spans="1:8" x14ac:dyDescent="0.25">
      <c r="A1654" s="96">
        <v>22960</v>
      </c>
      <c r="B1654" s="113" t="s">
        <v>1699</v>
      </c>
      <c r="C1654" s="113" t="s">
        <v>35</v>
      </c>
      <c r="D1654" s="77" t="s">
        <v>151</v>
      </c>
      <c r="E1654" s="77" t="s">
        <v>22</v>
      </c>
      <c r="F1654" s="77" t="s">
        <v>19</v>
      </c>
      <c r="G1654" s="97">
        <v>2011</v>
      </c>
      <c r="H1654" s="98" t="s">
        <v>25</v>
      </c>
    </row>
    <row r="1655" spans="1:8" x14ac:dyDescent="0.25">
      <c r="A1655" s="96">
        <v>22964</v>
      </c>
      <c r="B1655" s="113" t="s">
        <v>1700</v>
      </c>
      <c r="C1655" s="113" t="s">
        <v>35</v>
      </c>
      <c r="D1655" s="77" t="s">
        <v>36</v>
      </c>
      <c r="E1655" s="77" t="s">
        <v>22</v>
      </c>
      <c r="F1655" s="77" t="s">
        <v>19</v>
      </c>
      <c r="G1655" s="97">
        <v>2010</v>
      </c>
      <c r="H1655" s="98" t="s">
        <v>25</v>
      </c>
    </row>
    <row r="1656" spans="1:8" x14ac:dyDescent="0.25">
      <c r="A1656" s="96">
        <v>22966</v>
      </c>
      <c r="B1656" s="113" t="s">
        <v>1701</v>
      </c>
      <c r="C1656" s="113" t="s">
        <v>27</v>
      </c>
      <c r="D1656" s="77" t="s">
        <v>28</v>
      </c>
      <c r="E1656" s="77" t="s">
        <v>29</v>
      </c>
      <c r="F1656" s="77" t="s">
        <v>30</v>
      </c>
      <c r="G1656" s="97">
        <v>2012</v>
      </c>
      <c r="H1656" s="98" t="s">
        <v>81</v>
      </c>
    </row>
    <row r="1657" spans="1:8" x14ac:dyDescent="0.25">
      <c r="A1657" s="96">
        <v>22967</v>
      </c>
      <c r="B1657" s="113" t="s">
        <v>1702</v>
      </c>
      <c r="C1657" s="113" t="s">
        <v>27</v>
      </c>
      <c r="D1657" s="77" t="s">
        <v>32</v>
      </c>
      <c r="E1657" s="77" t="s">
        <v>29</v>
      </c>
      <c r="F1657" s="77" t="s">
        <v>30</v>
      </c>
      <c r="G1657" s="97">
        <v>2010</v>
      </c>
      <c r="H1657" s="98" t="s">
        <v>81</v>
      </c>
    </row>
    <row r="1658" spans="1:8" x14ac:dyDescent="0.25">
      <c r="A1658" s="96">
        <v>22969</v>
      </c>
      <c r="B1658" s="113" t="s">
        <v>1703</v>
      </c>
      <c r="C1658" s="113" t="s">
        <v>27</v>
      </c>
      <c r="D1658" s="77" t="s">
        <v>32</v>
      </c>
      <c r="E1658" s="77" t="s">
        <v>17</v>
      </c>
      <c r="F1658" s="77" t="s">
        <v>30</v>
      </c>
      <c r="G1658" s="97">
        <v>2010</v>
      </c>
      <c r="H1658" s="98" t="s">
        <v>81</v>
      </c>
    </row>
    <row r="1659" spans="1:8" x14ac:dyDescent="0.25">
      <c r="A1659" s="96">
        <v>22984</v>
      </c>
      <c r="B1659" s="113" t="s">
        <v>1704</v>
      </c>
      <c r="C1659" s="113" t="s">
        <v>27</v>
      </c>
      <c r="D1659" s="77" t="s">
        <v>32</v>
      </c>
      <c r="E1659" s="77" t="s">
        <v>29</v>
      </c>
      <c r="F1659" s="77" t="s">
        <v>30</v>
      </c>
      <c r="G1659" s="97">
        <v>2011</v>
      </c>
      <c r="H1659" s="98" t="s">
        <v>81</v>
      </c>
    </row>
    <row r="1660" spans="1:8" x14ac:dyDescent="0.25">
      <c r="A1660" s="96">
        <v>22987</v>
      </c>
      <c r="B1660" s="113" t="s">
        <v>1705</v>
      </c>
      <c r="C1660" s="113" t="s">
        <v>27</v>
      </c>
      <c r="D1660" s="77" t="s">
        <v>32</v>
      </c>
      <c r="E1660" s="77" t="s">
        <v>29</v>
      </c>
      <c r="F1660" s="77" t="s">
        <v>30</v>
      </c>
      <c r="G1660" s="97">
        <v>2011</v>
      </c>
      <c r="H1660" s="98" t="s">
        <v>81</v>
      </c>
    </row>
    <row r="1661" spans="1:8" x14ac:dyDescent="0.25">
      <c r="A1661" s="96">
        <v>22990</v>
      </c>
      <c r="B1661" s="113" t="s">
        <v>1706</v>
      </c>
      <c r="C1661" s="113" t="s">
        <v>27</v>
      </c>
      <c r="D1661" s="77" t="s">
        <v>32</v>
      </c>
      <c r="E1661" s="77" t="s">
        <v>17</v>
      </c>
      <c r="F1661" s="77" t="s">
        <v>30</v>
      </c>
      <c r="G1661" s="97">
        <v>2011</v>
      </c>
      <c r="H1661" s="98" t="s">
        <v>81</v>
      </c>
    </row>
    <row r="1662" spans="1:8" x14ac:dyDescent="0.25">
      <c r="A1662" s="96">
        <v>22995</v>
      </c>
      <c r="B1662" s="113" t="s">
        <v>1707</v>
      </c>
      <c r="C1662" s="113" t="s">
        <v>27</v>
      </c>
      <c r="D1662" s="77" t="s">
        <v>32</v>
      </c>
      <c r="E1662" s="77" t="s">
        <v>29</v>
      </c>
      <c r="F1662" s="77" t="s">
        <v>30</v>
      </c>
      <c r="G1662" s="97">
        <v>2014</v>
      </c>
      <c r="H1662" s="98" t="s">
        <v>81</v>
      </c>
    </row>
    <row r="1663" spans="1:8" x14ac:dyDescent="0.25">
      <c r="A1663" s="96">
        <v>22996</v>
      </c>
      <c r="B1663" s="113" t="s">
        <v>1708</v>
      </c>
      <c r="C1663" s="113" t="s">
        <v>27</v>
      </c>
      <c r="D1663" s="77" t="s">
        <v>570</v>
      </c>
      <c r="E1663" s="77" t="s">
        <v>22</v>
      </c>
      <c r="F1663" s="77" t="s">
        <v>33</v>
      </c>
      <c r="G1663" s="97">
        <v>2012</v>
      </c>
      <c r="H1663" s="98" t="s">
        <v>25</v>
      </c>
    </row>
    <row r="1664" spans="1:8" x14ac:dyDescent="0.25">
      <c r="A1664" s="96">
        <v>23001</v>
      </c>
      <c r="B1664" s="113" t="s">
        <v>1709</v>
      </c>
      <c r="C1664" s="113" t="s">
        <v>35</v>
      </c>
      <c r="D1664" s="77" t="s">
        <v>36</v>
      </c>
      <c r="E1664" s="77" t="s">
        <v>18</v>
      </c>
      <c r="F1664" s="77" t="s">
        <v>1710</v>
      </c>
      <c r="G1664" s="77">
        <v>2011</v>
      </c>
      <c r="H1664" s="98" t="s">
        <v>25</v>
      </c>
    </row>
    <row r="1665" spans="1:8" x14ac:dyDescent="0.25">
      <c r="A1665" s="96">
        <v>23004</v>
      </c>
      <c r="B1665" s="113" t="s">
        <v>1711</v>
      </c>
      <c r="C1665" s="113" t="s">
        <v>27</v>
      </c>
      <c r="D1665" s="77" t="s">
        <v>32</v>
      </c>
      <c r="E1665" s="77" t="s">
        <v>29</v>
      </c>
      <c r="F1665" s="77" t="s">
        <v>30</v>
      </c>
      <c r="G1665" s="97">
        <v>2019</v>
      </c>
      <c r="H1665" s="98" t="s">
        <v>81</v>
      </c>
    </row>
    <row r="1666" spans="1:8" x14ac:dyDescent="0.25">
      <c r="A1666" s="96">
        <v>23005</v>
      </c>
      <c r="B1666" s="113" t="s">
        <v>1712</v>
      </c>
      <c r="C1666" s="113" t="s">
        <v>27</v>
      </c>
      <c r="D1666" s="77" t="s">
        <v>570</v>
      </c>
      <c r="E1666" s="77" t="s">
        <v>22</v>
      </c>
      <c r="F1666" s="77" t="s">
        <v>33</v>
      </c>
      <c r="G1666" s="97">
        <v>2010</v>
      </c>
      <c r="H1666" s="98" t="s">
        <v>25</v>
      </c>
    </row>
    <row r="1667" spans="1:8" x14ac:dyDescent="0.25">
      <c r="A1667" s="96">
        <v>23007</v>
      </c>
      <c r="B1667" s="113" t="s">
        <v>1713</v>
      </c>
      <c r="C1667" s="113" t="s">
        <v>35</v>
      </c>
      <c r="D1667" s="77" t="s">
        <v>36</v>
      </c>
      <c r="E1667" s="77" t="s">
        <v>18</v>
      </c>
      <c r="F1667" s="77" t="s">
        <v>19</v>
      </c>
      <c r="G1667" s="97">
        <v>2012</v>
      </c>
      <c r="H1667" s="98" t="s">
        <v>25</v>
      </c>
    </row>
    <row r="1668" spans="1:8" x14ac:dyDescent="0.25">
      <c r="A1668" s="96">
        <v>23008</v>
      </c>
      <c r="B1668" s="113" t="s">
        <v>1714</v>
      </c>
      <c r="C1668" s="113" t="s">
        <v>35</v>
      </c>
      <c r="D1668" s="77" t="s">
        <v>36</v>
      </c>
      <c r="E1668" s="77" t="s">
        <v>22</v>
      </c>
      <c r="F1668" s="77" t="s">
        <v>19</v>
      </c>
      <c r="G1668" s="97">
        <v>2011</v>
      </c>
      <c r="H1668" s="98" t="s">
        <v>25</v>
      </c>
    </row>
    <row r="1669" spans="1:8" x14ac:dyDescent="0.25">
      <c r="A1669" s="96">
        <v>23012</v>
      </c>
      <c r="B1669" s="113" t="s">
        <v>1715</v>
      </c>
      <c r="C1669" s="113" t="s">
        <v>27</v>
      </c>
      <c r="D1669" s="77" t="s">
        <v>105</v>
      </c>
      <c r="E1669" s="77" t="s">
        <v>29</v>
      </c>
      <c r="F1669" s="77" t="s">
        <v>30</v>
      </c>
      <c r="G1669" s="97">
        <v>2011</v>
      </c>
      <c r="H1669" s="98" t="s">
        <v>81</v>
      </c>
    </row>
    <row r="1670" spans="1:8" x14ac:dyDescent="0.25">
      <c r="A1670" s="96">
        <v>23014</v>
      </c>
      <c r="B1670" s="113" t="s">
        <v>1716</v>
      </c>
      <c r="C1670" s="113" t="s">
        <v>35</v>
      </c>
      <c r="D1670" s="77" t="s">
        <v>151</v>
      </c>
      <c r="E1670" s="77" t="s">
        <v>18</v>
      </c>
      <c r="F1670" s="77" t="s">
        <v>19</v>
      </c>
      <c r="G1670" s="97">
        <v>2010</v>
      </c>
      <c r="H1670" s="98" t="s">
        <v>25</v>
      </c>
    </row>
    <row r="1671" spans="1:8" x14ac:dyDescent="0.25">
      <c r="A1671" s="96">
        <v>23020</v>
      </c>
      <c r="B1671" s="113" t="s">
        <v>1717</v>
      </c>
      <c r="C1671" s="113" t="s">
        <v>27</v>
      </c>
      <c r="D1671" s="77" t="s">
        <v>105</v>
      </c>
      <c r="E1671" s="77" t="s">
        <v>17</v>
      </c>
      <c r="F1671" s="77" t="s">
        <v>30</v>
      </c>
      <c r="G1671" s="97">
        <v>2012</v>
      </c>
      <c r="H1671" s="98" t="s">
        <v>81</v>
      </c>
    </row>
    <row r="1672" spans="1:8" x14ac:dyDescent="0.25">
      <c r="A1672" s="96">
        <v>23022</v>
      </c>
      <c r="B1672" s="113" t="s">
        <v>1718</v>
      </c>
      <c r="C1672" s="113" t="s">
        <v>27</v>
      </c>
      <c r="D1672" s="77" t="s">
        <v>68</v>
      </c>
      <c r="E1672" s="77" t="s">
        <v>17</v>
      </c>
      <c r="F1672" s="77" t="s">
        <v>30</v>
      </c>
      <c r="G1672" s="97">
        <v>2011</v>
      </c>
      <c r="H1672" s="98" t="s">
        <v>81</v>
      </c>
    </row>
    <row r="1673" spans="1:8" x14ac:dyDescent="0.25">
      <c r="A1673" s="96">
        <v>23023</v>
      </c>
      <c r="B1673" s="113" t="s">
        <v>1719</v>
      </c>
      <c r="C1673" s="113" t="s">
        <v>27</v>
      </c>
      <c r="D1673" s="77" t="s">
        <v>32</v>
      </c>
      <c r="E1673" s="77" t="s">
        <v>17</v>
      </c>
      <c r="F1673" s="77" t="s">
        <v>30</v>
      </c>
      <c r="G1673" s="97">
        <v>2011</v>
      </c>
      <c r="H1673" s="98" t="s">
        <v>81</v>
      </c>
    </row>
    <row r="1674" spans="1:8" x14ac:dyDescent="0.25">
      <c r="A1674" s="96">
        <v>23024</v>
      </c>
      <c r="B1674" s="113" t="s">
        <v>1720</v>
      </c>
      <c r="C1674" s="113" t="s">
        <v>35</v>
      </c>
      <c r="D1674" s="77" t="s">
        <v>36</v>
      </c>
      <c r="E1674" s="77" t="s">
        <v>22</v>
      </c>
      <c r="F1674" s="77" t="s">
        <v>19</v>
      </c>
      <c r="G1674" s="97">
        <v>2010</v>
      </c>
      <c r="H1674" s="98" t="s">
        <v>25</v>
      </c>
    </row>
    <row r="1675" spans="1:8" x14ac:dyDescent="0.25">
      <c r="A1675" s="96">
        <v>23028</v>
      </c>
      <c r="B1675" s="113" t="s">
        <v>1721</v>
      </c>
      <c r="C1675" s="113" t="s">
        <v>27</v>
      </c>
      <c r="D1675" s="77" t="s">
        <v>570</v>
      </c>
      <c r="E1675" s="77" t="s">
        <v>22</v>
      </c>
      <c r="F1675" s="77" t="s">
        <v>33</v>
      </c>
      <c r="G1675" s="97">
        <v>2010</v>
      </c>
      <c r="H1675" s="98" t="s">
        <v>95</v>
      </c>
    </row>
    <row r="1676" spans="1:8" x14ac:dyDescent="0.25">
      <c r="A1676" s="96">
        <v>23032</v>
      </c>
      <c r="B1676" s="113" t="s">
        <v>1722</v>
      </c>
      <c r="C1676" s="113" t="s">
        <v>27</v>
      </c>
      <c r="D1676" s="77" t="s">
        <v>32</v>
      </c>
      <c r="E1676" s="77" t="s">
        <v>17</v>
      </c>
      <c r="F1676" s="77" t="s">
        <v>30</v>
      </c>
      <c r="G1676" s="97">
        <v>2011</v>
      </c>
      <c r="H1676" s="98" t="s">
        <v>81</v>
      </c>
    </row>
    <row r="1677" spans="1:8" x14ac:dyDescent="0.25">
      <c r="A1677" s="96">
        <v>23035</v>
      </c>
      <c r="B1677" s="113" t="s">
        <v>1723</v>
      </c>
      <c r="C1677" s="113" t="s">
        <v>35</v>
      </c>
      <c r="D1677" s="77" t="s">
        <v>36</v>
      </c>
      <c r="E1677" s="77" t="s">
        <v>22</v>
      </c>
      <c r="F1677" s="77" t="s">
        <v>19</v>
      </c>
      <c r="G1677" s="97">
        <v>2010</v>
      </c>
      <c r="H1677" s="98" t="s">
        <v>25</v>
      </c>
    </row>
    <row r="1678" spans="1:8" x14ac:dyDescent="0.25">
      <c r="A1678" s="96">
        <v>23039</v>
      </c>
      <c r="B1678" s="113" t="s">
        <v>1724</v>
      </c>
      <c r="C1678" s="113" t="s">
        <v>27</v>
      </c>
      <c r="D1678" s="77" t="s">
        <v>570</v>
      </c>
      <c r="E1678" s="77" t="s">
        <v>29</v>
      </c>
      <c r="F1678" s="77" t="s">
        <v>33</v>
      </c>
      <c r="G1678" s="97">
        <v>2009</v>
      </c>
      <c r="H1678" s="98" t="s">
        <v>25</v>
      </c>
    </row>
    <row r="1679" spans="1:8" x14ac:dyDescent="0.25">
      <c r="A1679" s="96">
        <v>23041</v>
      </c>
      <c r="B1679" s="113" t="s">
        <v>1725</v>
      </c>
      <c r="C1679" s="113" t="s">
        <v>35</v>
      </c>
      <c r="D1679" s="77" t="s">
        <v>36</v>
      </c>
      <c r="E1679" s="77" t="s">
        <v>18</v>
      </c>
      <c r="F1679" s="77" t="s">
        <v>19</v>
      </c>
      <c r="G1679" s="97">
        <v>2010</v>
      </c>
      <c r="H1679" s="98" t="s">
        <v>25</v>
      </c>
    </row>
    <row r="1680" spans="1:8" x14ac:dyDescent="0.25">
      <c r="A1680" s="96">
        <v>23051</v>
      </c>
      <c r="B1680" s="113" t="s">
        <v>1726</v>
      </c>
      <c r="C1680" s="113" t="s">
        <v>27</v>
      </c>
      <c r="D1680" s="77" t="s">
        <v>32</v>
      </c>
      <c r="E1680" s="77" t="s">
        <v>17</v>
      </c>
      <c r="F1680" s="77" t="s">
        <v>30</v>
      </c>
      <c r="G1680" s="97">
        <v>2011</v>
      </c>
      <c r="H1680" s="98" t="s">
        <v>81</v>
      </c>
    </row>
    <row r="1681" spans="1:8" x14ac:dyDescent="0.25">
      <c r="A1681" s="96">
        <v>23052</v>
      </c>
      <c r="B1681" s="113" t="s">
        <v>1727</v>
      </c>
      <c r="C1681" s="113" t="s">
        <v>27</v>
      </c>
      <c r="D1681" s="77" t="s">
        <v>32</v>
      </c>
      <c r="E1681" s="77" t="s">
        <v>17</v>
      </c>
      <c r="F1681" s="77" t="s">
        <v>30</v>
      </c>
      <c r="G1681" s="97">
        <v>2011</v>
      </c>
      <c r="H1681" s="98" t="s">
        <v>81</v>
      </c>
    </row>
    <row r="1682" spans="1:8" x14ac:dyDescent="0.25">
      <c r="A1682" s="96">
        <v>23054</v>
      </c>
      <c r="B1682" s="113" t="s">
        <v>1728</v>
      </c>
      <c r="C1682" s="113" t="s">
        <v>27</v>
      </c>
      <c r="D1682" s="77" t="s">
        <v>32</v>
      </c>
      <c r="E1682" s="77" t="s">
        <v>29</v>
      </c>
      <c r="F1682" s="77" t="s">
        <v>30</v>
      </c>
      <c r="G1682" s="97">
        <v>2012</v>
      </c>
      <c r="H1682" s="98" t="s">
        <v>81</v>
      </c>
    </row>
    <row r="1683" spans="1:8" x14ac:dyDescent="0.25">
      <c r="A1683" s="96">
        <v>23056</v>
      </c>
      <c r="B1683" s="113" t="s">
        <v>1729</v>
      </c>
      <c r="C1683" s="113" t="s">
        <v>27</v>
      </c>
      <c r="D1683" s="77" t="s">
        <v>32</v>
      </c>
      <c r="E1683" s="77" t="s">
        <v>17</v>
      </c>
      <c r="F1683" s="77" t="s">
        <v>30</v>
      </c>
      <c r="G1683" s="97">
        <v>2011</v>
      </c>
      <c r="H1683" s="98" t="s">
        <v>81</v>
      </c>
    </row>
    <row r="1684" spans="1:8" x14ac:dyDescent="0.25">
      <c r="A1684" s="96">
        <v>23057</v>
      </c>
      <c r="B1684" s="113" t="s">
        <v>1730</v>
      </c>
      <c r="C1684" s="113" t="s">
        <v>35</v>
      </c>
      <c r="D1684" s="77" t="s">
        <v>36</v>
      </c>
      <c r="E1684" s="77" t="s">
        <v>18</v>
      </c>
      <c r="F1684" s="77" t="s">
        <v>19</v>
      </c>
      <c r="G1684" s="97">
        <v>2010</v>
      </c>
      <c r="H1684" s="98" t="s">
        <v>25</v>
      </c>
    </row>
    <row r="1685" spans="1:8" x14ac:dyDescent="0.25">
      <c r="A1685" s="96">
        <v>23059</v>
      </c>
      <c r="B1685" s="113" t="s">
        <v>1731</v>
      </c>
      <c r="C1685" s="113" t="s">
        <v>27</v>
      </c>
      <c r="D1685" s="77" t="s">
        <v>105</v>
      </c>
      <c r="E1685" s="77" t="s">
        <v>29</v>
      </c>
      <c r="F1685" s="77" t="s">
        <v>65</v>
      </c>
      <c r="G1685" s="97">
        <v>2010</v>
      </c>
      <c r="H1685" s="98" t="s">
        <v>25</v>
      </c>
    </row>
    <row r="1686" spans="1:8" x14ac:dyDescent="0.25">
      <c r="A1686" s="96">
        <v>23064</v>
      </c>
      <c r="B1686" s="113" t="s">
        <v>1732</v>
      </c>
      <c r="C1686" s="113" t="s">
        <v>35</v>
      </c>
      <c r="D1686" s="77" t="s">
        <v>36</v>
      </c>
      <c r="E1686" s="77" t="s">
        <v>18</v>
      </c>
      <c r="F1686" s="77" t="s">
        <v>19</v>
      </c>
      <c r="G1686" s="97">
        <v>2010</v>
      </c>
      <c r="H1686" s="98" t="s">
        <v>25</v>
      </c>
    </row>
    <row r="1687" spans="1:8" x14ac:dyDescent="0.25">
      <c r="A1687" s="96">
        <v>23072</v>
      </c>
      <c r="B1687" s="113" t="s">
        <v>1733</v>
      </c>
      <c r="C1687" s="113" t="s">
        <v>27</v>
      </c>
      <c r="D1687" s="77" t="s">
        <v>570</v>
      </c>
      <c r="E1687" s="77" t="s">
        <v>29</v>
      </c>
      <c r="F1687" s="77" t="s">
        <v>63</v>
      </c>
      <c r="G1687" s="97">
        <v>2010</v>
      </c>
      <c r="H1687" s="98" t="s">
        <v>25</v>
      </c>
    </row>
    <row r="1688" spans="1:8" x14ac:dyDescent="0.25">
      <c r="A1688" s="96">
        <v>23074</v>
      </c>
      <c r="B1688" s="113" t="s">
        <v>1734</v>
      </c>
      <c r="C1688" s="113" t="s">
        <v>35</v>
      </c>
      <c r="D1688" s="77" t="s">
        <v>36</v>
      </c>
      <c r="E1688" s="77" t="s">
        <v>18</v>
      </c>
      <c r="F1688" s="77" t="s">
        <v>19</v>
      </c>
      <c r="G1688" s="97">
        <v>2009</v>
      </c>
      <c r="H1688" s="98" t="s">
        <v>25</v>
      </c>
    </row>
    <row r="1689" spans="1:8" x14ac:dyDescent="0.25">
      <c r="A1689" s="96">
        <v>23075</v>
      </c>
      <c r="B1689" s="113" t="s">
        <v>1735</v>
      </c>
      <c r="C1689" s="113" t="s">
        <v>35</v>
      </c>
      <c r="D1689" s="77" t="s">
        <v>36</v>
      </c>
      <c r="E1689" s="77" t="s">
        <v>18</v>
      </c>
      <c r="F1689" s="77" t="s">
        <v>19</v>
      </c>
      <c r="G1689" s="97">
        <v>2010</v>
      </c>
      <c r="H1689" s="98" t="s">
        <v>25</v>
      </c>
    </row>
    <row r="1690" spans="1:8" x14ac:dyDescent="0.25">
      <c r="A1690" s="96">
        <v>23077</v>
      </c>
      <c r="B1690" s="113" t="s">
        <v>1736</v>
      </c>
      <c r="C1690" s="113" t="s">
        <v>27</v>
      </c>
      <c r="D1690" s="77" t="s">
        <v>105</v>
      </c>
      <c r="E1690" s="77" t="s">
        <v>29</v>
      </c>
      <c r="F1690" s="77" t="s">
        <v>33</v>
      </c>
      <c r="G1690" s="97">
        <v>2009</v>
      </c>
      <c r="H1690" s="98" t="s">
        <v>25</v>
      </c>
    </row>
    <row r="1691" spans="1:8" x14ac:dyDescent="0.25">
      <c r="A1691" s="96">
        <v>23079</v>
      </c>
      <c r="B1691" s="113" t="s">
        <v>1737</v>
      </c>
      <c r="C1691" s="113" t="s">
        <v>35</v>
      </c>
      <c r="D1691" s="77" t="s">
        <v>36</v>
      </c>
      <c r="E1691" s="77" t="s">
        <v>18</v>
      </c>
      <c r="F1691" s="77" t="s">
        <v>19</v>
      </c>
      <c r="G1691" s="97">
        <v>2013</v>
      </c>
      <c r="H1691" s="98" t="s">
        <v>25</v>
      </c>
    </row>
    <row r="1692" spans="1:8" x14ac:dyDescent="0.25">
      <c r="A1692" s="96">
        <v>23082</v>
      </c>
      <c r="B1692" s="113" t="s">
        <v>1738</v>
      </c>
      <c r="C1692" s="113" t="s">
        <v>27</v>
      </c>
      <c r="D1692" s="77" t="s">
        <v>32</v>
      </c>
      <c r="E1692" s="77" t="s">
        <v>17</v>
      </c>
      <c r="F1692" s="77" t="s">
        <v>30</v>
      </c>
      <c r="G1692" s="97">
        <v>2013</v>
      </c>
      <c r="H1692" s="98" t="s">
        <v>81</v>
      </c>
    </row>
    <row r="1693" spans="1:8" x14ac:dyDescent="0.25">
      <c r="A1693" s="96">
        <v>23083</v>
      </c>
      <c r="B1693" s="113" t="s">
        <v>1739</v>
      </c>
      <c r="C1693" s="113" t="s">
        <v>27</v>
      </c>
      <c r="D1693" s="77" t="s">
        <v>32</v>
      </c>
      <c r="E1693" s="77" t="s">
        <v>29</v>
      </c>
      <c r="F1693" s="77" t="s">
        <v>65</v>
      </c>
      <c r="G1693" s="97">
        <v>2010</v>
      </c>
      <c r="H1693" s="98" t="s">
        <v>81</v>
      </c>
    </row>
    <row r="1694" spans="1:8" x14ac:dyDescent="0.25">
      <c r="A1694" s="96">
        <v>23086</v>
      </c>
      <c r="B1694" s="113" t="s">
        <v>1740</v>
      </c>
      <c r="C1694" s="113" t="s">
        <v>27</v>
      </c>
      <c r="D1694" s="77" t="s">
        <v>570</v>
      </c>
      <c r="E1694" s="77" t="s">
        <v>17</v>
      </c>
      <c r="F1694" s="77" t="s">
        <v>33</v>
      </c>
      <c r="G1694" s="97">
        <v>2010</v>
      </c>
      <c r="H1694" s="98" t="s">
        <v>25</v>
      </c>
    </row>
    <row r="1695" spans="1:8" x14ac:dyDescent="0.25">
      <c r="A1695" s="96">
        <v>23091</v>
      </c>
      <c r="B1695" s="113" t="s">
        <v>1741</v>
      </c>
      <c r="C1695" s="113" t="s">
        <v>27</v>
      </c>
      <c r="D1695" s="77" t="s">
        <v>32</v>
      </c>
      <c r="E1695" s="77" t="s">
        <v>17</v>
      </c>
      <c r="F1695" s="77" t="s">
        <v>30</v>
      </c>
      <c r="G1695" s="97">
        <v>2012</v>
      </c>
      <c r="H1695" s="98" t="s">
        <v>81</v>
      </c>
    </row>
    <row r="1696" spans="1:8" x14ac:dyDescent="0.25">
      <c r="A1696" s="96">
        <v>23092</v>
      </c>
      <c r="B1696" s="113" t="s">
        <v>1742</v>
      </c>
      <c r="C1696" s="113" t="s">
        <v>27</v>
      </c>
      <c r="D1696" s="77" t="s">
        <v>32</v>
      </c>
      <c r="E1696" s="77" t="s">
        <v>17</v>
      </c>
      <c r="F1696" s="77" t="s">
        <v>30</v>
      </c>
      <c r="G1696" s="97">
        <v>2009</v>
      </c>
      <c r="H1696" s="98" t="s">
        <v>81</v>
      </c>
    </row>
    <row r="1697" spans="1:8" x14ac:dyDescent="0.25">
      <c r="A1697" s="96">
        <v>23093</v>
      </c>
      <c r="B1697" s="113" t="s">
        <v>1743</v>
      </c>
      <c r="C1697" s="113" t="s">
        <v>27</v>
      </c>
      <c r="D1697" s="77" t="s">
        <v>32</v>
      </c>
      <c r="E1697" s="77" t="s">
        <v>17</v>
      </c>
      <c r="F1697" s="77" t="s">
        <v>30</v>
      </c>
      <c r="G1697" s="97">
        <v>2012</v>
      </c>
      <c r="H1697" s="98" t="s">
        <v>81</v>
      </c>
    </row>
    <row r="1698" spans="1:8" x14ac:dyDescent="0.25">
      <c r="A1698" s="96">
        <v>23096</v>
      </c>
      <c r="B1698" s="113" t="s">
        <v>1744</v>
      </c>
      <c r="C1698" s="113" t="s">
        <v>27</v>
      </c>
      <c r="D1698" s="77" t="s">
        <v>32</v>
      </c>
      <c r="E1698" s="77" t="s">
        <v>17</v>
      </c>
      <c r="F1698" s="77" t="s">
        <v>30</v>
      </c>
      <c r="G1698" s="97">
        <v>2010</v>
      </c>
      <c r="H1698" s="98" t="s">
        <v>52</v>
      </c>
    </row>
    <row r="1699" spans="1:8" x14ac:dyDescent="0.25">
      <c r="A1699" s="96">
        <v>23097</v>
      </c>
      <c r="B1699" s="113" t="s">
        <v>1745</v>
      </c>
      <c r="C1699" s="113" t="s">
        <v>27</v>
      </c>
      <c r="D1699" s="77" t="s">
        <v>570</v>
      </c>
      <c r="E1699" s="77" t="s">
        <v>22</v>
      </c>
      <c r="F1699" s="77" t="s">
        <v>33</v>
      </c>
      <c r="G1699" s="97">
        <v>2010</v>
      </c>
      <c r="H1699" s="98" t="s">
        <v>25</v>
      </c>
    </row>
    <row r="1700" spans="1:8" x14ac:dyDescent="0.25">
      <c r="A1700" s="96">
        <v>23098</v>
      </c>
      <c r="B1700" s="113" t="s">
        <v>1746</v>
      </c>
      <c r="C1700" s="113" t="s">
        <v>35</v>
      </c>
      <c r="D1700" s="77" t="s">
        <v>36</v>
      </c>
      <c r="E1700" s="77" t="s">
        <v>18</v>
      </c>
      <c r="F1700" s="77" t="s">
        <v>37</v>
      </c>
      <c r="G1700" s="97">
        <v>2010</v>
      </c>
      <c r="H1700" s="98" t="s">
        <v>25</v>
      </c>
    </row>
    <row r="1701" spans="1:8" x14ac:dyDescent="0.25">
      <c r="A1701" s="96">
        <v>23100</v>
      </c>
      <c r="B1701" s="113" t="s">
        <v>1747</v>
      </c>
      <c r="C1701" s="113" t="s">
        <v>35</v>
      </c>
      <c r="D1701" s="77" t="s">
        <v>36</v>
      </c>
      <c r="E1701" s="77" t="s">
        <v>29</v>
      </c>
      <c r="F1701" s="77" t="s">
        <v>19</v>
      </c>
      <c r="G1701" s="97">
        <v>2010</v>
      </c>
      <c r="H1701" s="98" t="s">
        <v>25</v>
      </c>
    </row>
    <row r="1702" spans="1:8" x14ac:dyDescent="0.25">
      <c r="A1702" s="96">
        <v>23104</v>
      </c>
      <c r="B1702" s="113" t="s">
        <v>1748</v>
      </c>
      <c r="C1702" s="113" t="s">
        <v>35</v>
      </c>
      <c r="D1702" s="77" t="s">
        <v>36</v>
      </c>
      <c r="E1702" s="77" t="s">
        <v>22</v>
      </c>
      <c r="F1702" s="77" t="s">
        <v>19</v>
      </c>
      <c r="G1702" s="97">
        <v>2011</v>
      </c>
      <c r="H1702" s="98" t="s">
        <v>25</v>
      </c>
    </row>
    <row r="1703" spans="1:8" x14ac:dyDescent="0.25">
      <c r="A1703" s="96">
        <v>23107</v>
      </c>
      <c r="B1703" s="113" t="s">
        <v>1749</v>
      </c>
      <c r="C1703" s="113" t="s">
        <v>35</v>
      </c>
      <c r="D1703" s="77" t="s">
        <v>36</v>
      </c>
      <c r="E1703" s="77" t="s">
        <v>18</v>
      </c>
      <c r="F1703" s="77" t="s">
        <v>19</v>
      </c>
      <c r="G1703" s="97">
        <v>2010</v>
      </c>
      <c r="H1703" s="98" t="s">
        <v>25</v>
      </c>
    </row>
    <row r="1704" spans="1:8" x14ac:dyDescent="0.25">
      <c r="A1704" s="96">
        <v>23111</v>
      </c>
      <c r="B1704" s="113" t="s">
        <v>1750</v>
      </c>
      <c r="C1704" s="113" t="s">
        <v>35</v>
      </c>
      <c r="D1704" s="77" t="s">
        <v>36</v>
      </c>
      <c r="E1704" s="77" t="s">
        <v>22</v>
      </c>
      <c r="F1704" s="77" t="s">
        <v>19</v>
      </c>
      <c r="G1704" s="97">
        <v>2010</v>
      </c>
      <c r="H1704" s="98" t="s">
        <v>25</v>
      </c>
    </row>
    <row r="1705" spans="1:8" x14ac:dyDescent="0.25">
      <c r="A1705" s="96">
        <v>23114</v>
      </c>
      <c r="B1705" s="113" t="s">
        <v>1751</v>
      </c>
      <c r="C1705" s="113" t="s">
        <v>35</v>
      </c>
      <c r="D1705" s="77" t="s">
        <v>151</v>
      </c>
      <c r="E1705" s="77" t="s">
        <v>18</v>
      </c>
      <c r="F1705" s="77" t="s">
        <v>19</v>
      </c>
      <c r="G1705" s="97">
        <v>2015</v>
      </c>
      <c r="H1705" s="98" t="s">
        <v>25</v>
      </c>
    </row>
    <row r="1706" spans="1:8" x14ac:dyDescent="0.25">
      <c r="A1706" s="96">
        <v>23115</v>
      </c>
      <c r="B1706" s="113" t="s">
        <v>1752</v>
      </c>
      <c r="C1706" s="113" t="s">
        <v>27</v>
      </c>
      <c r="D1706" s="77" t="s">
        <v>28</v>
      </c>
      <c r="E1706" s="77" t="s">
        <v>22</v>
      </c>
      <c r="F1706" s="77" t="s">
        <v>30</v>
      </c>
      <c r="G1706" s="97">
        <v>2020</v>
      </c>
      <c r="H1706" s="98" t="s">
        <v>81</v>
      </c>
    </row>
    <row r="1707" spans="1:8" x14ac:dyDescent="0.25">
      <c r="A1707" s="96">
        <v>23118</v>
      </c>
      <c r="B1707" s="113" t="s">
        <v>1753</v>
      </c>
      <c r="C1707" s="113" t="s">
        <v>27</v>
      </c>
      <c r="D1707" s="77" t="s">
        <v>32</v>
      </c>
      <c r="E1707" s="77" t="s">
        <v>29</v>
      </c>
      <c r="F1707" s="77" t="s">
        <v>30</v>
      </c>
      <c r="G1707" s="97">
        <v>2011</v>
      </c>
      <c r="H1707" s="98" t="s">
        <v>81</v>
      </c>
    </row>
    <row r="1708" spans="1:8" x14ac:dyDescent="0.25">
      <c r="A1708" s="96">
        <v>23119</v>
      </c>
      <c r="B1708" s="113" t="s">
        <v>1754</v>
      </c>
      <c r="C1708" s="113" t="s">
        <v>27</v>
      </c>
      <c r="D1708" s="77" t="s">
        <v>32</v>
      </c>
      <c r="E1708" s="77" t="s">
        <v>29</v>
      </c>
      <c r="F1708" s="77" t="s">
        <v>30</v>
      </c>
      <c r="G1708" s="97">
        <v>2012</v>
      </c>
      <c r="H1708" s="98" t="s">
        <v>81</v>
      </c>
    </row>
    <row r="1709" spans="1:8" x14ac:dyDescent="0.25">
      <c r="A1709" s="96">
        <v>23120</v>
      </c>
      <c r="B1709" s="113" t="s">
        <v>1755</v>
      </c>
      <c r="C1709" s="113" t="s">
        <v>27</v>
      </c>
      <c r="D1709" s="77" t="s">
        <v>105</v>
      </c>
      <c r="E1709" s="77" t="s">
        <v>17</v>
      </c>
      <c r="F1709" s="77" t="s">
        <v>30</v>
      </c>
      <c r="G1709" s="97">
        <v>2011</v>
      </c>
      <c r="H1709" s="98" t="s">
        <v>20</v>
      </c>
    </row>
    <row r="1710" spans="1:8" x14ac:dyDescent="0.25">
      <c r="A1710" s="96">
        <v>23122</v>
      </c>
      <c r="B1710" s="113" t="s">
        <v>1756</v>
      </c>
      <c r="C1710" s="113" t="s">
        <v>27</v>
      </c>
      <c r="D1710" s="77" t="s">
        <v>105</v>
      </c>
      <c r="E1710" s="77" t="s">
        <v>29</v>
      </c>
      <c r="F1710" s="77" t="s">
        <v>30</v>
      </c>
      <c r="G1710" s="97">
        <v>2012</v>
      </c>
      <c r="H1710" s="98" t="s">
        <v>20</v>
      </c>
    </row>
    <row r="1711" spans="1:8" x14ac:dyDescent="0.25">
      <c r="A1711" s="96">
        <v>23128</v>
      </c>
      <c r="B1711" s="113" t="s">
        <v>1757</v>
      </c>
      <c r="C1711" s="113" t="s">
        <v>27</v>
      </c>
      <c r="D1711" s="77" t="s">
        <v>105</v>
      </c>
      <c r="E1711" s="77" t="s">
        <v>29</v>
      </c>
      <c r="F1711" s="77" t="s">
        <v>30</v>
      </c>
      <c r="G1711" s="97">
        <v>2010</v>
      </c>
      <c r="H1711" s="98" t="s">
        <v>20</v>
      </c>
    </row>
    <row r="1712" spans="1:8" x14ac:dyDescent="0.25">
      <c r="A1712" s="96">
        <v>23129</v>
      </c>
      <c r="B1712" s="113" t="s">
        <v>1758</v>
      </c>
      <c r="C1712" s="113" t="s">
        <v>27</v>
      </c>
      <c r="D1712" s="77" t="s">
        <v>105</v>
      </c>
      <c r="E1712" s="77" t="s">
        <v>17</v>
      </c>
      <c r="F1712" s="77" t="s">
        <v>30</v>
      </c>
      <c r="G1712" s="97">
        <v>2010</v>
      </c>
      <c r="H1712" s="98" t="s">
        <v>81</v>
      </c>
    </row>
    <row r="1713" spans="1:8" x14ac:dyDescent="0.25">
      <c r="A1713" s="96">
        <v>23130</v>
      </c>
      <c r="B1713" s="113" t="s">
        <v>1759</v>
      </c>
      <c r="C1713" s="113" t="s">
        <v>27</v>
      </c>
      <c r="D1713" s="77" t="s">
        <v>105</v>
      </c>
      <c r="E1713" s="77" t="s">
        <v>17</v>
      </c>
      <c r="F1713" s="77" t="s">
        <v>30</v>
      </c>
      <c r="G1713" s="97">
        <v>2010</v>
      </c>
      <c r="H1713" s="98" t="s">
        <v>81</v>
      </c>
    </row>
    <row r="1714" spans="1:8" x14ac:dyDescent="0.25">
      <c r="A1714" s="96">
        <v>23131</v>
      </c>
      <c r="B1714" s="113" t="s">
        <v>1760</v>
      </c>
      <c r="C1714" s="113" t="s">
        <v>27</v>
      </c>
      <c r="D1714" s="77" t="s">
        <v>32</v>
      </c>
      <c r="E1714" s="77" t="s">
        <v>17</v>
      </c>
      <c r="F1714" s="77" t="s">
        <v>30</v>
      </c>
      <c r="G1714" s="97">
        <v>2012</v>
      </c>
      <c r="H1714" s="98" t="s">
        <v>81</v>
      </c>
    </row>
    <row r="1715" spans="1:8" x14ac:dyDescent="0.25">
      <c r="A1715" s="96">
        <v>23132</v>
      </c>
      <c r="B1715" s="113" t="s">
        <v>1761</v>
      </c>
      <c r="C1715" s="113" t="s">
        <v>27</v>
      </c>
      <c r="D1715" s="77" t="s">
        <v>32</v>
      </c>
      <c r="E1715" s="77" t="s">
        <v>17</v>
      </c>
      <c r="F1715" s="77" t="s">
        <v>30</v>
      </c>
      <c r="G1715" s="97">
        <v>2010</v>
      </c>
      <c r="H1715" s="98" t="s">
        <v>81</v>
      </c>
    </row>
    <row r="1716" spans="1:8" x14ac:dyDescent="0.25">
      <c r="A1716" s="96">
        <v>23134</v>
      </c>
      <c r="B1716" s="113" t="s">
        <v>1762</v>
      </c>
      <c r="C1716" s="113" t="s">
        <v>27</v>
      </c>
      <c r="D1716" s="77" t="s">
        <v>105</v>
      </c>
      <c r="E1716" s="77" t="s">
        <v>17</v>
      </c>
      <c r="F1716" s="77" t="s">
        <v>30</v>
      </c>
      <c r="G1716" s="97">
        <v>2011</v>
      </c>
      <c r="H1716" s="98" t="s">
        <v>81</v>
      </c>
    </row>
    <row r="1717" spans="1:8" x14ac:dyDescent="0.25">
      <c r="A1717" s="96">
        <v>23137</v>
      </c>
      <c r="B1717" s="113" t="s">
        <v>1763</v>
      </c>
      <c r="C1717" s="113" t="s">
        <v>27</v>
      </c>
      <c r="D1717" s="77" t="s">
        <v>32</v>
      </c>
      <c r="E1717" s="77" t="s">
        <v>17</v>
      </c>
      <c r="F1717" s="77" t="s">
        <v>30</v>
      </c>
      <c r="G1717" s="97">
        <v>2010</v>
      </c>
      <c r="H1717" s="98" t="s">
        <v>81</v>
      </c>
    </row>
    <row r="1718" spans="1:8" x14ac:dyDescent="0.25">
      <c r="A1718" s="96">
        <v>23138</v>
      </c>
      <c r="B1718" s="113" t="s">
        <v>1764</v>
      </c>
      <c r="C1718" s="113" t="s">
        <v>35</v>
      </c>
      <c r="D1718" s="77" t="s">
        <v>36</v>
      </c>
      <c r="E1718" s="77" t="s">
        <v>18</v>
      </c>
      <c r="F1718" s="77" t="s">
        <v>19</v>
      </c>
      <c r="G1718" s="97">
        <v>2011</v>
      </c>
      <c r="H1718" s="98" t="s">
        <v>25</v>
      </c>
    </row>
    <row r="1719" spans="1:8" x14ac:dyDescent="0.25">
      <c r="A1719" s="96">
        <v>23141</v>
      </c>
      <c r="B1719" s="113" t="s">
        <v>1765</v>
      </c>
      <c r="C1719" s="113" t="s">
        <v>27</v>
      </c>
      <c r="D1719" s="77" t="s">
        <v>32</v>
      </c>
      <c r="E1719" s="77" t="s">
        <v>29</v>
      </c>
      <c r="F1719" s="77" t="s">
        <v>65</v>
      </c>
      <c r="G1719" s="97">
        <v>2010</v>
      </c>
      <c r="H1719" s="98" t="s">
        <v>81</v>
      </c>
    </row>
    <row r="1720" spans="1:8" x14ac:dyDescent="0.25">
      <c r="A1720" s="96">
        <v>23142</v>
      </c>
      <c r="B1720" s="113" t="s">
        <v>1766</v>
      </c>
      <c r="C1720" s="113" t="s">
        <v>27</v>
      </c>
      <c r="D1720" s="77" t="s">
        <v>32</v>
      </c>
      <c r="E1720" s="77" t="s">
        <v>17</v>
      </c>
      <c r="F1720" s="77" t="s">
        <v>30</v>
      </c>
      <c r="G1720" s="97">
        <v>2010</v>
      </c>
      <c r="H1720" s="98" t="s">
        <v>81</v>
      </c>
    </row>
    <row r="1721" spans="1:8" x14ac:dyDescent="0.25">
      <c r="A1721" s="96">
        <v>23143</v>
      </c>
      <c r="B1721" s="113" t="s">
        <v>1767</v>
      </c>
      <c r="C1721" s="113" t="s">
        <v>35</v>
      </c>
      <c r="D1721" s="77" t="s">
        <v>36</v>
      </c>
      <c r="E1721" s="77" t="s">
        <v>18</v>
      </c>
      <c r="F1721" s="77" t="s">
        <v>19</v>
      </c>
      <c r="G1721" s="97">
        <v>2010</v>
      </c>
      <c r="H1721" s="98" t="s">
        <v>25</v>
      </c>
    </row>
    <row r="1722" spans="1:8" x14ac:dyDescent="0.25">
      <c r="A1722" s="96">
        <v>23145</v>
      </c>
      <c r="B1722" s="113" t="s">
        <v>1768</v>
      </c>
      <c r="C1722" s="113" t="s">
        <v>27</v>
      </c>
      <c r="D1722" s="77" t="s">
        <v>105</v>
      </c>
      <c r="E1722" s="77" t="s">
        <v>17</v>
      </c>
      <c r="F1722" s="77" t="s">
        <v>30</v>
      </c>
      <c r="G1722" s="97">
        <v>2011</v>
      </c>
      <c r="H1722" s="98" t="s">
        <v>25</v>
      </c>
    </row>
    <row r="1723" spans="1:8" x14ac:dyDescent="0.25">
      <c r="A1723" s="96">
        <v>23148</v>
      </c>
      <c r="B1723" s="113" t="s">
        <v>1769</v>
      </c>
      <c r="C1723" s="113" t="s">
        <v>27</v>
      </c>
      <c r="D1723" s="77" t="s">
        <v>32</v>
      </c>
      <c r="E1723" s="77" t="s">
        <v>29</v>
      </c>
      <c r="F1723" s="77" t="s">
        <v>30</v>
      </c>
      <c r="G1723" s="97">
        <v>2011</v>
      </c>
      <c r="H1723" s="98" t="s">
        <v>81</v>
      </c>
    </row>
    <row r="1724" spans="1:8" x14ac:dyDescent="0.25">
      <c r="A1724" s="96">
        <v>23149</v>
      </c>
      <c r="B1724" s="113" t="s">
        <v>1770</v>
      </c>
      <c r="C1724" s="113" t="s">
        <v>27</v>
      </c>
      <c r="D1724" s="77" t="s">
        <v>105</v>
      </c>
      <c r="E1724" s="77" t="s">
        <v>29</v>
      </c>
      <c r="F1724" s="77" t="s">
        <v>30</v>
      </c>
      <c r="G1724" s="97">
        <v>2011</v>
      </c>
      <c r="H1724" s="98" t="s">
        <v>25</v>
      </c>
    </row>
    <row r="1725" spans="1:8" x14ac:dyDescent="0.25">
      <c r="A1725" s="96">
        <v>23151</v>
      </c>
      <c r="B1725" s="113" t="s">
        <v>1771</v>
      </c>
      <c r="C1725" s="113" t="s">
        <v>35</v>
      </c>
      <c r="D1725" s="77" t="s">
        <v>36</v>
      </c>
      <c r="E1725" s="77" t="s">
        <v>22</v>
      </c>
      <c r="F1725" s="77" t="s">
        <v>19</v>
      </c>
      <c r="G1725" s="97">
        <v>2010</v>
      </c>
      <c r="H1725" s="98" t="s">
        <v>20</v>
      </c>
    </row>
    <row r="1726" spans="1:8" x14ac:dyDescent="0.25">
      <c r="A1726" s="96">
        <v>23152</v>
      </c>
      <c r="B1726" s="113" t="s">
        <v>1772</v>
      </c>
      <c r="C1726" s="113" t="s">
        <v>27</v>
      </c>
      <c r="D1726" s="77" t="s">
        <v>32</v>
      </c>
      <c r="E1726" s="77" t="s">
        <v>17</v>
      </c>
      <c r="F1726" s="77" t="s">
        <v>30</v>
      </c>
      <c r="G1726" s="97">
        <v>2010</v>
      </c>
      <c r="H1726" s="98" t="s">
        <v>81</v>
      </c>
    </row>
    <row r="1727" spans="1:8" x14ac:dyDescent="0.25">
      <c r="A1727" s="96">
        <v>23153</v>
      </c>
      <c r="B1727" s="113" t="s">
        <v>1773</v>
      </c>
      <c r="C1727" s="113" t="s">
        <v>27</v>
      </c>
      <c r="D1727" s="77" t="s">
        <v>32</v>
      </c>
      <c r="E1727" s="77" t="s">
        <v>29</v>
      </c>
      <c r="F1727" s="77" t="s">
        <v>30</v>
      </c>
      <c r="G1727" s="97">
        <v>2015</v>
      </c>
      <c r="H1727" s="98" t="s">
        <v>81</v>
      </c>
    </row>
    <row r="1728" spans="1:8" x14ac:dyDescent="0.25">
      <c r="A1728" s="96">
        <v>23156</v>
      </c>
      <c r="B1728" s="113" t="s">
        <v>1774</v>
      </c>
      <c r="C1728" s="113" t="s">
        <v>35</v>
      </c>
      <c r="D1728" s="77" t="s">
        <v>36</v>
      </c>
      <c r="E1728" s="77" t="s">
        <v>22</v>
      </c>
      <c r="F1728" s="77" t="s">
        <v>19</v>
      </c>
      <c r="G1728" s="97">
        <v>2011</v>
      </c>
      <c r="H1728" s="98" t="s">
        <v>25</v>
      </c>
    </row>
    <row r="1729" spans="1:8" x14ac:dyDescent="0.25">
      <c r="A1729" s="96">
        <v>23167</v>
      </c>
      <c r="B1729" s="113" t="s">
        <v>1775</v>
      </c>
      <c r="C1729" s="113" t="s">
        <v>27</v>
      </c>
      <c r="D1729" s="77" t="s">
        <v>105</v>
      </c>
      <c r="E1729" s="77" t="s">
        <v>17</v>
      </c>
      <c r="F1729" s="77" t="s">
        <v>30</v>
      </c>
      <c r="G1729" s="97">
        <v>2012</v>
      </c>
      <c r="H1729" s="98" t="s">
        <v>81</v>
      </c>
    </row>
    <row r="1730" spans="1:8" x14ac:dyDescent="0.25">
      <c r="A1730" s="96">
        <v>23169</v>
      </c>
      <c r="B1730" s="113" t="s">
        <v>1776</v>
      </c>
      <c r="C1730" s="113" t="s">
        <v>35</v>
      </c>
      <c r="D1730" s="77" t="s">
        <v>36</v>
      </c>
      <c r="E1730" s="77" t="s">
        <v>18</v>
      </c>
      <c r="F1730" s="77" t="s">
        <v>19</v>
      </c>
      <c r="G1730" s="97">
        <v>2011</v>
      </c>
      <c r="H1730" s="98" t="s">
        <v>25</v>
      </c>
    </row>
    <row r="1731" spans="1:8" x14ac:dyDescent="0.25">
      <c r="A1731" s="96">
        <v>23171</v>
      </c>
      <c r="B1731" s="113" t="s">
        <v>1777</v>
      </c>
      <c r="C1731" s="113" t="s">
        <v>27</v>
      </c>
      <c r="D1731" s="77" t="s">
        <v>1778</v>
      </c>
      <c r="E1731" s="77" t="s">
        <v>22</v>
      </c>
      <c r="F1731" s="77" t="s">
        <v>33</v>
      </c>
      <c r="G1731" s="97">
        <v>2010</v>
      </c>
      <c r="H1731" s="98" t="s">
        <v>25</v>
      </c>
    </row>
    <row r="1732" spans="1:8" x14ac:dyDescent="0.25">
      <c r="A1732" s="96">
        <v>23172</v>
      </c>
      <c r="B1732" s="113" t="s">
        <v>1779</v>
      </c>
      <c r="C1732" s="113" t="s">
        <v>27</v>
      </c>
      <c r="D1732" s="77" t="s">
        <v>32</v>
      </c>
      <c r="E1732" s="77" t="s">
        <v>17</v>
      </c>
      <c r="F1732" s="77" t="s">
        <v>30</v>
      </c>
      <c r="G1732" s="97">
        <v>2010</v>
      </c>
      <c r="H1732" s="98" t="s">
        <v>81</v>
      </c>
    </row>
    <row r="1733" spans="1:8" x14ac:dyDescent="0.25">
      <c r="A1733" s="96">
        <v>23176</v>
      </c>
      <c r="B1733" s="113" t="s">
        <v>1780</v>
      </c>
      <c r="C1733" s="113" t="s">
        <v>35</v>
      </c>
      <c r="D1733" s="77" t="s">
        <v>36</v>
      </c>
      <c r="E1733" s="77" t="s">
        <v>18</v>
      </c>
      <c r="F1733" s="77" t="s">
        <v>19</v>
      </c>
      <c r="G1733" s="97">
        <v>2011</v>
      </c>
      <c r="H1733" s="98" t="s">
        <v>25</v>
      </c>
    </row>
    <row r="1734" spans="1:8" x14ac:dyDescent="0.25">
      <c r="A1734" s="96">
        <v>23180</v>
      </c>
      <c r="B1734" s="113" t="s">
        <v>1781</v>
      </c>
      <c r="C1734" s="113" t="s">
        <v>27</v>
      </c>
      <c r="D1734" s="77" t="s">
        <v>105</v>
      </c>
      <c r="E1734" s="77" t="s">
        <v>17</v>
      </c>
      <c r="F1734" s="77" t="s">
        <v>63</v>
      </c>
      <c r="G1734" s="97">
        <v>2011</v>
      </c>
      <c r="H1734" s="98" t="s">
        <v>81</v>
      </c>
    </row>
    <row r="1735" spans="1:8" x14ac:dyDescent="0.25">
      <c r="A1735" s="96">
        <v>23183</v>
      </c>
      <c r="B1735" s="113" t="s">
        <v>1782</v>
      </c>
      <c r="C1735" s="113" t="s">
        <v>27</v>
      </c>
      <c r="D1735" s="77" t="s">
        <v>105</v>
      </c>
      <c r="E1735" s="77" t="s">
        <v>17</v>
      </c>
      <c r="F1735" s="77" t="s">
        <v>30</v>
      </c>
      <c r="G1735" s="97">
        <v>2011</v>
      </c>
      <c r="H1735" s="98" t="s">
        <v>81</v>
      </c>
    </row>
    <row r="1736" spans="1:8" x14ac:dyDescent="0.25">
      <c r="A1736" s="96">
        <v>23184</v>
      </c>
      <c r="B1736" s="113" t="s">
        <v>1783</v>
      </c>
      <c r="C1736" s="113" t="s">
        <v>27</v>
      </c>
      <c r="D1736" s="77" t="s">
        <v>105</v>
      </c>
      <c r="E1736" s="77" t="s">
        <v>29</v>
      </c>
      <c r="F1736" s="77" t="s">
        <v>30</v>
      </c>
      <c r="G1736" s="97">
        <v>2012</v>
      </c>
      <c r="H1736" s="98" t="s">
        <v>81</v>
      </c>
    </row>
    <row r="1737" spans="1:8" x14ac:dyDescent="0.25">
      <c r="A1737" s="96">
        <v>23191</v>
      </c>
      <c r="B1737" s="113" t="s">
        <v>1784</v>
      </c>
      <c r="C1737" s="113" t="s">
        <v>27</v>
      </c>
      <c r="D1737" s="77" t="s">
        <v>105</v>
      </c>
      <c r="E1737" s="77" t="s">
        <v>17</v>
      </c>
      <c r="F1737" s="77" t="s">
        <v>30</v>
      </c>
      <c r="G1737" s="97">
        <v>2010</v>
      </c>
      <c r="H1737" s="98" t="s">
        <v>81</v>
      </c>
    </row>
    <row r="1738" spans="1:8" x14ac:dyDescent="0.25">
      <c r="A1738" s="96">
        <v>23196</v>
      </c>
      <c r="B1738" s="113" t="s">
        <v>1785</v>
      </c>
      <c r="C1738" s="113" t="s">
        <v>27</v>
      </c>
      <c r="D1738" s="77" t="s">
        <v>32</v>
      </c>
      <c r="E1738" s="77" t="s">
        <v>17</v>
      </c>
      <c r="F1738" s="77" t="s">
        <v>63</v>
      </c>
      <c r="G1738" s="97">
        <v>2011</v>
      </c>
      <c r="H1738" s="98" t="s">
        <v>81</v>
      </c>
    </row>
    <row r="1739" spans="1:8" x14ac:dyDescent="0.25">
      <c r="A1739" s="96">
        <v>23198</v>
      </c>
      <c r="B1739" s="113" t="s">
        <v>1786</v>
      </c>
      <c r="C1739" s="113" t="s">
        <v>27</v>
      </c>
      <c r="D1739" s="77" t="s">
        <v>105</v>
      </c>
      <c r="E1739" s="77" t="s">
        <v>17</v>
      </c>
      <c r="F1739" s="77" t="s">
        <v>30</v>
      </c>
      <c r="G1739" s="97">
        <v>2012</v>
      </c>
      <c r="H1739" s="98" t="s">
        <v>81</v>
      </c>
    </row>
    <row r="1740" spans="1:8" x14ac:dyDescent="0.25">
      <c r="A1740" s="96">
        <v>23202</v>
      </c>
      <c r="B1740" s="113" t="s">
        <v>1787</v>
      </c>
      <c r="C1740" s="113" t="s">
        <v>35</v>
      </c>
      <c r="D1740" s="77" t="s">
        <v>151</v>
      </c>
      <c r="E1740" s="77" t="s">
        <v>29</v>
      </c>
      <c r="F1740" s="77" t="s">
        <v>19</v>
      </c>
      <c r="G1740" s="97">
        <v>2011</v>
      </c>
      <c r="H1740" s="98" t="s">
        <v>81</v>
      </c>
    </row>
    <row r="1741" spans="1:8" x14ac:dyDescent="0.25">
      <c r="A1741" s="96">
        <v>23203</v>
      </c>
      <c r="B1741" s="113" t="s">
        <v>1788</v>
      </c>
      <c r="C1741" s="113" t="s">
        <v>35</v>
      </c>
      <c r="D1741" s="77" t="s">
        <v>36</v>
      </c>
      <c r="E1741" s="77" t="s">
        <v>18</v>
      </c>
      <c r="F1741" s="77" t="s">
        <v>19</v>
      </c>
      <c r="G1741" s="97">
        <v>2010</v>
      </c>
      <c r="H1741" s="98" t="s">
        <v>25</v>
      </c>
    </row>
    <row r="1742" spans="1:8" x14ac:dyDescent="0.25">
      <c r="A1742" s="96">
        <v>23206</v>
      </c>
      <c r="B1742" s="113" t="s">
        <v>1789</v>
      </c>
      <c r="C1742" s="113" t="s">
        <v>27</v>
      </c>
      <c r="D1742" s="77" t="s">
        <v>32</v>
      </c>
      <c r="E1742" s="77" t="s">
        <v>17</v>
      </c>
      <c r="F1742" s="77" t="s">
        <v>63</v>
      </c>
      <c r="G1742" s="97">
        <v>2011</v>
      </c>
      <c r="H1742" s="98" t="s">
        <v>81</v>
      </c>
    </row>
    <row r="1743" spans="1:8" x14ac:dyDescent="0.25">
      <c r="A1743" s="96">
        <v>23207</v>
      </c>
      <c r="B1743" s="113" t="s">
        <v>1790</v>
      </c>
      <c r="C1743" s="113" t="s">
        <v>27</v>
      </c>
      <c r="D1743" s="77" t="s">
        <v>32</v>
      </c>
      <c r="E1743" s="77" t="s">
        <v>29</v>
      </c>
      <c r="F1743" s="77" t="s">
        <v>30</v>
      </c>
      <c r="G1743" s="97">
        <v>2011</v>
      </c>
      <c r="H1743" s="98" t="s">
        <v>81</v>
      </c>
    </row>
    <row r="1744" spans="1:8" x14ac:dyDescent="0.25">
      <c r="A1744" s="96">
        <v>23218</v>
      </c>
      <c r="B1744" s="113" t="s">
        <v>1791</v>
      </c>
      <c r="C1744" s="113" t="s">
        <v>27</v>
      </c>
      <c r="D1744" s="77" t="s">
        <v>32</v>
      </c>
      <c r="E1744" s="77" t="s">
        <v>17</v>
      </c>
      <c r="F1744" s="77" t="s">
        <v>30</v>
      </c>
      <c r="G1744" s="97">
        <v>2012</v>
      </c>
      <c r="H1744" s="98" t="s">
        <v>81</v>
      </c>
    </row>
    <row r="1745" spans="1:8" x14ac:dyDescent="0.25">
      <c r="A1745" s="96">
        <v>23239</v>
      </c>
      <c r="B1745" s="113" t="s">
        <v>1792</v>
      </c>
      <c r="C1745" s="113" t="s">
        <v>27</v>
      </c>
      <c r="D1745" s="77" t="s">
        <v>105</v>
      </c>
      <c r="E1745" s="77" t="s">
        <v>17</v>
      </c>
      <c r="F1745" s="77" t="s">
        <v>63</v>
      </c>
      <c r="G1745" s="97">
        <v>2011</v>
      </c>
      <c r="H1745" s="98" t="s">
        <v>81</v>
      </c>
    </row>
    <row r="1746" spans="1:8" x14ac:dyDescent="0.25">
      <c r="A1746" s="96">
        <v>23240</v>
      </c>
      <c r="B1746" s="113" t="s">
        <v>1793</v>
      </c>
      <c r="C1746" s="113" t="s">
        <v>27</v>
      </c>
      <c r="D1746" s="77" t="s">
        <v>105</v>
      </c>
      <c r="E1746" s="77" t="s">
        <v>29</v>
      </c>
      <c r="F1746" s="77" t="s">
        <v>30</v>
      </c>
      <c r="G1746" s="97">
        <v>2014</v>
      </c>
      <c r="H1746" s="98" t="s">
        <v>81</v>
      </c>
    </row>
    <row r="1747" spans="1:8" x14ac:dyDescent="0.25">
      <c r="A1747" s="96">
        <v>23247</v>
      </c>
      <c r="B1747" s="113" t="s">
        <v>1794</v>
      </c>
      <c r="C1747" s="113" t="s">
        <v>27</v>
      </c>
      <c r="D1747" s="77" t="s">
        <v>127</v>
      </c>
      <c r="E1747" s="77" t="s">
        <v>17</v>
      </c>
      <c r="F1747" s="77" t="s">
        <v>30</v>
      </c>
      <c r="G1747" s="97">
        <v>2011</v>
      </c>
      <c r="H1747" s="98" t="s">
        <v>81</v>
      </c>
    </row>
    <row r="1748" spans="1:8" x14ac:dyDescent="0.25">
      <c r="A1748" s="96">
        <v>23254</v>
      </c>
      <c r="B1748" s="113" t="s">
        <v>1795</v>
      </c>
      <c r="C1748" s="113" t="s">
        <v>27</v>
      </c>
      <c r="D1748" s="77" t="s">
        <v>105</v>
      </c>
      <c r="E1748" s="77" t="s">
        <v>17</v>
      </c>
      <c r="F1748" s="77" t="s">
        <v>30</v>
      </c>
      <c r="G1748" s="97">
        <v>2010</v>
      </c>
      <c r="H1748" s="98" t="s">
        <v>81</v>
      </c>
    </row>
    <row r="1749" spans="1:8" x14ac:dyDescent="0.25">
      <c r="A1749" s="96">
        <v>23255</v>
      </c>
      <c r="B1749" s="113" t="s">
        <v>1796</v>
      </c>
      <c r="C1749" s="113" t="s">
        <v>27</v>
      </c>
      <c r="D1749" s="77" t="s">
        <v>32</v>
      </c>
      <c r="E1749" s="77" t="s">
        <v>17</v>
      </c>
      <c r="F1749" s="77" t="s">
        <v>30</v>
      </c>
      <c r="G1749" s="97">
        <v>2010</v>
      </c>
      <c r="H1749" s="98" t="s">
        <v>81</v>
      </c>
    </row>
    <row r="1750" spans="1:8" x14ac:dyDescent="0.25">
      <c r="A1750" s="96">
        <v>23256</v>
      </c>
      <c r="B1750" s="113" t="s">
        <v>1797</v>
      </c>
      <c r="C1750" s="113" t="s">
        <v>27</v>
      </c>
      <c r="D1750" s="77" t="s">
        <v>105</v>
      </c>
      <c r="E1750" s="77" t="s">
        <v>29</v>
      </c>
      <c r="F1750" s="77" t="s">
        <v>30</v>
      </c>
      <c r="G1750" s="97">
        <v>2011</v>
      </c>
      <c r="H1750" s="98" t="s">
        <v>81</v>
      </c>
    </row>
    <row r="1751" spans="1:8" x14ac:dyDescent="0.25">
      <c r="A1751" s="96">
        <v>23260</v>
      </c>
      <c r="B1751" s="113" t="s">
        <v>1798</v>
      </c>
      <c r="C1751" s="113" t="s">
        <v>35</v>
      </c>
      <c r="D1751" s="77" t="s">
        <v>36</v>
      </c>
      <c r="E1751" s="77" t="s">
        <v>18</v>
      </c>
      <c r="F1751" s="77" t="s">
        <v>19</v>
      </c>
      <c r="G1751" s="97">
        <v>2010</v>
      </c>
      <c r="H1751" s="98" t="s">
        <v>25</v>
      </c>
    </row>
    <row r="1752" spans="1:8" x14ac:dyDescent="0.25">
      <c r="A1752" s="96">
        <v>23263</v>
      </c>
      <c r="B1752" s="113" t="s">
        <v>1799</v>
      </c>
      <c r="C1752" s="113" t="s">
        <v>35</v>
      </c>
      <c r="D1752" s="77" t="s">
        <v>36</v>
      </c>
      <c r="E1752" s="77" t="s">
        <v>18</v>
      </c>
      <c r="F1752" s="77" t="s">
        <v>19</v>
      </c>
      <c r="G1752" s="97">
        <v>2010</v>
      </c>
      <c r="H1752" s="98" t="s">
        <v>25</v>
      </c>
    </row>
    <row r="1753" spans="1:8" x14ac:dyDescent="0.25">
      <c r="A1753" s="96">
        <v>23267</v>
      </c>
      <c r="B1753" s="113" t="s">
        <v>1800</v>
      </c>
      <c r="C1753" s="113" t="s">
        <v>27</v>
      </c>
      <c r="D1753" s="77" t="s">
        <v>32</v>
      </c>
      <c r="E1753" s="77" t="s">
        <v>29</v>
      </c>
      <c r="F1753" s="77" t="s">
        <v>30</v>
      </c>
      <c r="G1753" s="97">
        <v>2010</v>
      </c>
      <c r="H1753" s="98" t="s">
        <v>81</v>
      </c>
    </row>
    <row r="1754" spans="1:8" x14ac:dyDescent="0.25">
      <c r="A1754" s="96">
        <v>23268</v>
      </c>
      <c r="B1754" s="113" t="s">
        <v>1801</v>
      </c>
      <c r="C1754" s="113" t="s">
        <v>27</v>
      </c>
      <c r="D1754" s="77" t="s">
        <v>32</v>
      </c>
      <c r="E1754" s="77" t="s">
        <v>17</v>
      </c>
      <c r="F1754" s="77" t="s">
        <v>30</v>
      </c>
      <c r="G1754" s="97">
        <v>2010</v>
      </c>
      <c r="H1754" s="98" t="s">
        <v>81</v>
      </c>
    </row>
    <row r="1755" spans="1:8" x14ac:dyDescent="0.25">
      <c r="A1755" s="96">
        <v>23269</v>
      </c>
      <c r="B1755" s="113" t="s">
        <v>1802</v>
      </c>
      <c r="C1755" s="113" t="s">
        <v>27</v>
      </c>
      <c r="D1755" s="77" t="s">
        <v>32</v>
      </c>
      <c r="E1755" s="77" t="s">
        <v>29</v>
      </c>
      <c r="F1755" s="77" t="s">
        <v>30</v>
      </c>
      <c r="G1755" s="97">
        <v>2010</v>
      </c>
      <c r="H1755" s="98" t="s">
        <v>81</v>
      </c>
    </row>
    <row r="1756" spans="1:8" x14ac:dyDescent="0.25">
      <c r="A1756" s="96">
        <v>23271</v>
      </c>
      <c r="B1756" s="113" t="s">
        <v>1803</v>
      </c>
      <c r="C1756" s="113" t="s">
        <v>35</v>
      </c>
      <c r="D1756" s="77" t="s">
        <v>36</v>
      </c>
      <c r="E1756" s="77" t="s">
        <v>22</v>
      </c>
      <c r="F1756" s="77" t="s">
        <v>19</v>
      </c>
      <c r="G1756" s="97">
        <v>2010</v>
      </c>
      <c r="H1756" s="98" t="s">
        <v>25</v>
      </c>
    </row>
    <row r="1757" spans="1:8" x14ac:dyDescent="0.25">
      <c r="A1757" s="96">
        <v>23276</v>
      </c>
      <c r="B1757" s="113" t="s">
        <v>1804</v>
      </c>
      <c r="C1757" s="113" t="s">
        <v>27</v>
      </c>
      <c r="D1757" s="77" t="s">
        <v>105</v>
      </c>
      <c r="E1757" s="77" t="s">
        <v>17</v>
      </c>
      <c r="F1757" s="77" t="s">
        <v>30</v>
      </c>
      <c r="G1757" s="97">
        <v>2010</v>
      </c>
      <c r="H1757" s="98" t="s">
        <v>81</v>
      </c>
    </row>
    <row r="1758" spans="1:8" x14ac:dyDescent="0.25">
      <c r="A1758" s="96">
        <v>23277</v>
      </c>
      <c r="B1758" s="113" t="s">
        <v>1805</v>
      </c>
      <c r="C1758" s="113" t="s">
        <v>35</v>
      </c>
      <c r="D1758" s="77" t="s">
        <v>36</v>
      </c>
      <c r="E1758" s="77" t="s">
        <v>18</v>
      </c>
      <c r="F1758" s="77" t="s">
        <v>19</v>
      </c>
      <c r="G1758" s="97">
        <v>2011</v>
      </c>
      <c r="H1758" s="98" t="s">
        <v>25</v>
      </c>
    </row>
    <row r="1759" spans="1:8" x14ac:dyDescent="0.25">
      <c r="A1759" s="96">
        <v>23286</v>
      </c>
      <c r="B1759" s="113" t="s">
        <v>1806</v>
      </c>
      <c r="C1759" s="113" t="s">
        <v>35</v>
      </c>
      <c r="D1759" s="77" t="s">
        <v>151</v>
      </c>
      <c r="E1759" s="77" t="s">
        <v>22</v>
      </c>
      <c r="F1759" s="77" t="s">
        <v>19</v>
      </c>
      <c r="G1759" s="97">
        <v>2010</v>
      </c>
      <c r="H1759" s="98" t="s">
        <v>25</v>
      </c>
    </row>
    <row r="1760" spans="1:8" x14ac:dyDescent="0.25">
      <c r="A1760" s="96">
        <v>23291</v>
      </c>
      <c r="B1760" s="113" t="s">
        <v>1807</v>
      </c>
      <c r="C1760" s="113" t="s">
        <v>27</v>
      </c>
      <c r="D1760" s="77" t="s">
        <v>32</v>
      </c>
      <c r="E1760" s="77" t="s">
        <v>29</v>
      </c>
      <c r="F1760" s="77" t="s">
        <v>30</v>
      </c>
      <c r="G1760" s="97">
        <v>2012</v>
      </c>
      <c r="H1760" s="98" t="s">
        <v>81</v>
      </c>
    </row>
    <row r="1761" spans="1:8" x14ac:dyDescent="0.25">
      <c r="A1761" s="96">
        <v>23297</v>
      </c>
      <c r="B1761" s="113" t="s">
        <v>1808</v>
      </c>
      <c r="C1761" s="113" t="s">
        <v>27</v>
      </c>
      <c r="D1761" s="77" t="s">
        <v>32</v>
      </c>
      <c r="E1761" s="77" t="s">
        <v>17</v>
      </c>
      <c r="F1761" s="77" t="s">
        <v>30</v>
      </c>
      <c r="G1761" s="97">
        <v>2012</v>
      </c>
      <c r="H1761" s="98" t="s">
        <v>81</v>
      </c>
    </row>
    <row r="1762" spans="1:8" x14ac:dyDescent="0.25">
      <c r="A1762" s="96">
        <v>23301</v>
      </c>
      <c r="B1762" s="113" t="s">
        <v>1809</v>
      </c>
      <c r="C1762" s="113" t="s">
        <v>35</v>
      </c>
      <c r="D1762" s="77" t="s">
        <v>36</v>
      </c>
      <c r="E1762" s="77" t="s">
        <v>18</v>
      </c>
      <c r="F1762" s="77" t="s">
        <v>19</v>
      </c>
      <c r="G1762" s="97">
        <v>2010</v>
      </c>
      <c r="H1762" s="98" t="s">
        <v>25</v>
      </c>
    </row>
    <row r="1763" spans="1:8" x14ac:dyDescent="0.25">
      <c r="A1763" s="96">
        <v>23306</v>
      </c>
      <c r="B1763" s="113" t="s">
        <v>1810</v>
      </c>
      <c r="C1763" s="113" t="s">
        <v>35</v>
      </c>
      <c r="D1763" s="77" t="s">
        <v>36</v>
      </c>
      <c r="E1763" s="77" t="s">
        <v>18</v>
      </c>
      <c r="F1763" s="77" t="s">
        <v>19</v>
      </c>
      <c r="G1763" s="97">
        <v>2010</v>
      </c>
      <c r="H1763" s="98" t="s">
        <v>25</v>
      </c>
    </row>
    <row r="1764" spans="1:8" x14ac:dyDescent="0.25">
      <c r="A1764" s="96">
        <v>23310</v>
      </c>
      <c r="B1764" s="113" t="s">
        <v>1811</v>
      </c>
      <c r="C1764" s="113" t="s">
        <v>35</v>
      </c>
      <c r="D1764" s="77" t="s">
        <v>36</v>
      </c>
      <c r="E1764" s="77" t="s">
        <v>18</v>
      </c>
      <c r="F1764" s="77" t="s">
        <v>19</v>
      </c>
      <c r="G1764" s="97">
        <v>2010</v>
      </c>
      <c r="H1764" s="98" t="s">
        <v>25</v>
      </c>
    </row>
    <row r="1765" spans="1:8" x14ac:dyDescent="0.25">
      <c r="A1765" s="96">
        <v>23314</v>
      </c>
      <c r="B1765" s="113" t="s">
        <v>1812</v>
      </c>
      <c r="C1765" s="113" t="s">
        <v>27</v>
      </c>
      <c r="D1765" s="77" t="s">
        <v>32</v>
      </c>
      <c r="E1765" s="77" t="s">
        <v>29</v>
      </c>
      <c r="F1765" s="77" t="s">
        <v>30</v>
      </c>
      <c r="G1765" s="97">
        <v>2014</v>
      </c>
      <c r="H1765" s="98" t="s">
        <v>81</v>
      </c>
    </row>
    <row r="1766" spans="1:8" x14ac:dyDescent="0.25">
      <c r="A1766" s="96">
        <v>23318</v>
      </c>
      <c r="B1766" s="113" t="s">
        <v>1813</v>
      </c>
      <c r="C1766" s="113" t="s">
        <v>27</v>
      </c>
      <c r="D1766" s="77" t="s">
        <v>105</v>
      </c>
      <c r="E1766" s="77" t="s">
        <v>17</v>
      </c>
      <c r="F1766" s="77" t="s">
        <v>30</v>
      </c>
      <c r="G1766" s="97">
        <v>2010</v>
      </c>
      <c r="H1766" s="98" t="s">
        <v>81</v>
      </c>
    </row>
    <row r="1767" spans="1:8" x14ac:dyDescent="0.25">
      <c r="A1767" s="96">
        <v>23319</v>
      </c>
      <c r="B1767" s="113" t="s">
        <v>1814</v>
      </c>
      <c r="C1767" s="113" t="s">
        <v>27</v>
      </c>
      <c r="D1767" s="77" t="s">
        <v>32</v>
      </c>
      <c r="E1767" s="77" t="s">
        <v>17</v>
      </c>
      <c r="F1767" s="77" t="s">
        <v>30</v>
      </c>
      <c r="G1767" s="97">
        <v>2010</v>
      </c>
      <c r="H1767" s="98" t="s">
        <v>81</v>
      </c>
    </row>
    <row r="1768" spans="1:8" x14ac:dyDescent="0.25">
      <c r="A1768" s="96">
        <v>23325</v>
      </c>
      <c r="B1768" s="113" t="s">
        <v>1815</v>
      </c>
      <c r="C1768" s="113" t="s">
        <v>27</v>
      </c>
      <c r="D1768" s="77" t="s">
        <v>570</v>
      </c>
      <c r="E1768" s="77" t="s">
        <v>29</v>
      </c>
      <c r="F1768" s="77" t="s">
        <v>33</v>
      </c>
      <c r="G1768" s="97">
        <v>2010</v>
      </c>
      <c r="H1768" s="98" t="s">
        <v>25</v>
      </c>
    </row>
    <row r="1769" spans="1:8" x14ac:dyDescent="0.25">
      <c r="A1769" s="96">
        <v>23326</v>
      </c>
      <c r="B1769" s="113" t="s">
        <v>1816</v>
      </c>
      <c r="C1769" s="113" t="s">
        <v>27</v>
      </c>
      <c r="D1769" s="77" t="s">
        <v>32</v>
      </c>
      <c r="E1769" s="77" t="s">
        <v>17</v>
      </c>
      <c r="F1769" s="77" t="s">
        <v>30</v>
      </c>
      <c r="G1769" s="97">
        <v>2011</v>
      </c>
      <c r="H1769" s="98" t="s">
        <v>81</v>
      </c>
    </row>
    <row r="1770" spans="1:8" x14ac:dyDescent="0.25">
      <c r="A1770" s="96">
        <v>23336</v>
      </c>
      <c r="B1770" s="113" t="s">
        <v>1817</v>
      </c>
      <c r="C1770" s="113" t="s">
        <v>35</v>
      </c>
      <c r="D1770" s="77" t="s">
        <v>151</v>
      </c>
      <c r="E1770" s="77" t="s">
        <v>18</v>
      </c>
      <c r="F1770" s="77" t="s">
        <v>19</v>
      </c>
      <c r="G1770" s="97">
        <v>2010</v>
      </c>
      <c r="H1770" s="98" t="s">
        <v>25</v>
      </c>
    </row>
    <row r="1771" spans="1:8" x14ac:dyDescent="0.25">
      <c r="A1771" s="96">
        <v>23341</v>
      </c>
      <c r="B1771" s="113" t="s">
        <v>1818</v>
      </c>
      <c r="C1771" s="113" t="s">
        <v>35</v>
      </c>
      <c r="D1771" s="77" t="s">
        <v>36</v>
      </c>
      <c r="E1771" s="77" t="s">
        <v>18</v>
      </c>
      <c r="F1771" s="77" t="s">
        <v>19</v>
      </c>
      <c r="G1771" s="97">
        <v>2010</v>
      </c>
      <c r="H1771" s="98" t="s">
        <v>25</v>
      </c>
    </row>
    <row r="1772" spans="1:8" x14ac:dyDescent="0.25">
      <c r="A1772" s="96">
        <v>23346</v>
      </c>
      <c r="B1772" s="113" t="s">
        <v>1819</v>
      </c>
      <c r="C1772" s="113" t="s">
        <v>27</v>
      </c>
      <c r="D1772" s="77" t="s">
        <v>32</v>
      </c>
      <c r="E1772" s="77" t="s">
        <v>17</v>
      </c>
      <c r="F1772" s="77" t="s">
        <v>30</v>
      </c>
      <c r="G1772" s="97">
        <v>2011</v>
      </c>
      <c r="H1772" s="98" t="s">
        <v>81</v>
      </c>
    </row>
    <row r="1773" spans="1:8" x14ac:dyDescent="0.25">
      <c r="A1773" s="96">
        <v>23349</v>
      </c>
      <c r="B1773" s="113" t="s">
        <v>1820</v>
      </c>
      <c r="C1773" s="113" t="s">
        <v>27</v>
      </c>
      <c r="D1773" s="77" t="s">
        <v>127</v>
      </c>
      <c r="E1773" s="77" t="s">
        <v>29</v>
      </c>
      <c r="F1773" s="77" t="s">
        <v>30</v>
      </c>
      <c r="G1773" s="97">
        <v>2012</v>
      </c>
      <c r="H1773" s="98" t="s">
        <v>81</v>
      </c>
    </row>
    <row r="1774" spans="1:8" x14ac:dyDescent="0.25">
      <c r="A1774" s="96">
        <v>23356</v>
      </c>
      <c r="B1774" s="113" t="s">
        <v>1821</v>
      </c>
      <c r="C1774" s="113" t="s">
        <v>27</v>
      </c>
      <c r="D1774" s="77" t="s">
        <v>105</v>
      </c>
      <c r="E1774" s="77" t="s">
        <v>17</v>
      </c>
      <c r="F1774" s="77" t="s">
        <v>300</v>
      </c>
      <c r="G1774" s="97">
        <v>2012</v>
      </c>
      <c r="H1774" s="98" t="s">
        <v>81</v>
      </c>
    </row>
    <row r="1775" spans="1:8" x14ac:dyDescent="0.25">
      <c r="A1775" s="96">
        <v>23360</v>
      </c>
      <c r="B1775" s="113" t="s">
        <v>1822</v>
      </c>
      <c r="C1775" s="113" t="s">
        <v>35</v>
      </c>
      <c r="D1775" s="77" t="s">
        <v>36</v>
      </c>
      <c r="E1775" s="77" t="s">
        <v>22</v>
      </c>
      <c r="F1775" s="77" t="s">
        <v>19</v>
      </c>
      <c r="G1775" s="97">
        <v>2011</v>
      </c>
      <c r="H1775" s="98" t="s">
        <v>25</v>
      </c>
    </row>
    <row r="1776" spans="1:8" x14ac:dyDescent="0.25">
      <c r="A1776" s="96">
        <v>23361</v>
      </c>
      <c r="B1776" s="113" t="s">
        <v>1823</v>
      </c>
      <c r="C1776" s="113" t="s">
        <v>35</v>
      </c>
      <c r="D1776" s="77" t="s">
        <v>36</v>
      </c>
      <c r="E1776" s="77" t="s">
        <v>22</v>
      </c>
      <c r="F1776" s="77" t="s">
        <v>19</v>
      </c>
      <c r="G1776" s="97">
        <v>2012</v>
      </c>
      <c r="H1776" s="98" t="s">
        <v>52</v>
      </c>
    </row>
    <row r="1777" spans="1:8" x14ac:dyDescent="0.25">
      <c r="A1777" s="96">
        <v>23363</v>
      </c>
      <c r="B1777" s="113" t="s">
        <v>1824</v>
      </c>
      <c r="C1777" s="113" t="s">
        <v>35</v>
      </c>
      <c r="D1777" s="77" t="s">
        <v>36</v>
      </c>
      <c r="E1777" s="77" t="s">
        <v>22</v>
      </c>
      <c r="F1777" s="77" t="s">
        <v>19</v>
      </c>
      <c r="G1777" s="97">
        <v>2010</v>
      </c>
      <c r="H1777" s="98" t="s">
        <v>25</v>
      </c>
    </row>
    <row r="1778" spans="1:8" x14ac:dyDescent="0.25">
      <c r="A1778" s="96">
        <v>23366</v>
      </c>
      <c r="B1778" s="113" t="s">
        <v>1825</v>
      </c>
      <c r="C1778" s="113" t="s">
        <v>35</v>
      </c>
      <c r="D1778" s="77" t="s">
        <v>36</v>
      </c>
      <c r="E1778" s="77" t="s">
        <v>18</v>
      </c>
      <c r="F1778" s="77" t="s">
        <v>19</v>
      </c>
      <c r="G1778" s="97">
        <v>2010</v>
      </c>
      <c r="H1778" s="98" t="s">
        <v>25</v>
      </c>
    </row>
    <row r="1779" spans="1:8" x14ac:dyDescent="0.25">
      <c r="A1779" s="96">
        <v>23367</v>
      </c>
      <c r="B1779" s="113" t="s">
        <v>1826</v>
      </c>
      <c r="C1779" s="113" t="s">
        <v>27</v>
      </c>
      <c r="D1779" s="77" t="s">
        <v>32</v>
      </c>
      <c r="E1779" s="77" t="s">
        <v>17</v>
      </c>
      <c r="F1779" s="77" t="s">
        <v>30</v>
      </c>
      <c r="G1779" s="97">
        <v>2012</v>
      </c>
      <c r="H1779" s="98" t="s">
        <v>81</v>
      </c>
    </row>
    <row r="1780" spans="1:8" x14ac:dyDescent="0.25">
      <c r="A1780" s="96">
        <v>23368</v>
      </c>
      <c r="B1780" s="113" t="s">
        <v>1827</v>
      </c>
      <c r="C1780" s="113" t="s">
        <v>27</v>
      </c>
      <c r="D1780" s="77" t="s">
        <v>32</v>
      </c>
      <c r="E1780" s="77" t="s">
        <v>17</v>
      </c>
      <c r="F1780" s="77" t="s">
        <v>63</v>
      </c>
      <c r="G1780" s="97">
        <v>2011</v>
      </c>
      <c r="H1780" s="98" t="s">
        <v>81</v>
      </c>
    </row>
    <row r="1781" spans="1:8" x14ac:dyDescent="0.25">
      <c r="A1781" s="96">
        <v>23371</v>
      </c>
      <c r="B1781" s="113" t="s">
        <v>1828</v>
      </c>
      <c r="C1781" s="113" t="s">
        <v>27</v>
      </c>
      <c r="D1781" s="77" t="s">
        <v>32</v>
      </c>
      <c r="E1781" s="77" t="s">
        <v>17</v>
      </c>
      <c r="F1781" s="77" t="s">
        <v>30</v>
      </c>
      <c r="G1781" s="97">
        <v>2012</v>
      </c>
      <c r="H1781" s="98" t="s">
        <v>81</v>
      </c>
    </row>
    <row r="1782" spans="1:8" x14ac:dyDescent="0.25">
      <c r="A1782" s="96">
        <v>23376</v>
      </c>
      <c r="B1782" s="113" t="s">
        <v>1829</v>
      </c>
      <c r="C1782" s="113" t="s">
        <v>27</v>
      </c>
      <c r="D1782" s="77" t="s">
        <v>32</v>
      </c>
      <c r="E1782" s="77" t="s">
        <v>29</v>
      </c>
      <c r="F1782" s="77" t="s">
        <v>30</v>
      </c>
      <c r="G1782" s="97">
        <v>2010</v>
      </c>
      <c r="H1782" s="98" t="s">
        <v>81</v>
      </c>
    </row>
    <row r="1783" spans="1:8" x14ac:dyDescent="0.25">
      <c r="A1783" s="96">
        <v>23378</v>
      </c>
      <c r="B1783" s="113" t="s">
        <v>1830</v>
      </c>
      <c r="C1783" s="113" t="s">
        <v>27</v>
      </c>
      <c r="D1783" s="77" t="s">
        <v>68</v>
      </c>
      <c r="E1783" s="77" t="s">
        <v>29</v>
      </c>
      <c r="F1783" s="77" t="s">
        <v>30</v>
      </c>
      <c r="G1783" s="97">
        <v>2019</v>
      </c>
      <c r="H1783" s="98" t="s">
        <v>81</v>
      </c>
    </row>
    <row r="1784" spans="1:8" x14ac:dyDescent="0.25">
      <c r="A1784" s="96">
        <v>23388</v>
      </c>
      <c r="B1784" s="113" t="s">
        <v>1831</v>
      </c>
      <c r="C1784" s="113" t="s">
        <v>27</v>
      </c>
      <c r="D1784" s="77" t="s">
        <v>32</v>
      </c>
      <c r="E1784" s="77" t="s">
        <v>29</v>
      </c>
      <c r="F1784" s="77" t="s">
        <v>30</v>
      </c>
      <c r="G1784" s="97">
        <v>2010</v>
      </c>
      <c r="H1784" s="98" t="s">
        <v>81</v>
      </c>
    </row>
    <row r="1785" spans="1:8" x14ac:dyDescent="0.25">
      <c r="A1785" s="96">
        <v>23393</v>
      </c>
      <c r="B1785" s="113" t="s">
        <v>1832</v>
      </c>
      <c r="C1785" s="113" t="s">
        <v>35</v>
      </c>
      <c r="D1785" s="77" t="s">
        <v>36</v>
      </c>
      <c r="E1785" s="77" t="s">
        <v>29</v>
      </c>
      <c r="F1785" s="77" t="s">
        <v>19</v>
      </c>
      <c r="G1785" s="97">
        <v>2010</v>
      </c>
      <c r="H1785" s="98" t="s">
        <v>20</v>
      </c>
    </row>
    <row r="1786" spans="1:8" x14ac:dyDescent="0.25">
      <c r="A1786" s="96">
        <v>23394</v>
      </c>
      <c r="B1786" s="113" t="s">
        <v>1833</v>
      </c>
      <c r="C1786" s="113" t="s">
        <v>27</v>
      </c>
      <c r="D1786" s="77" t="s">
        <v>105</v>
      </c>
      <c r="E1786" s="77" t="s">
        <v>29</v>
      </c>
      <c r="F1786" s="77" t="s">
        <v>30</v>
      </c>
      <c r="G1786" s="97">
        <v>2011</v>
      </c>
      <c r="H1786" s="98" t="s">
        <v>81</v>
      </c>
    </row>
    <row r="1787" spans="1:8" x14ac:dyDescent="0.25">
      <c r="A1787" s="96">
        <v>23396</v>
      </c>
      <c r="B1787" s="113" t="s">
        <v>1834</v>
      </c>
      <c r="C1787" s="113" t="s">
        <v>27</v>
      </c>
      <c r="D1787" s="77" t="s">
        <v>932</v>
      </c>
      <c r="E1787" s="77" t="s">
        <v>29</v>
      </c>
      <c r="F1787" s="77" t="s">
        <v>33</v>
      </c>
      <c r="G1787" s="97">
        <v>2011</v>
      </c>
      <c r="H1787" s="98" t="s">
        <v>25</v>
      </c>
    </row>
    <row r="1788" spans="1:8" x14ac:dyDescent="0.25">
      <c r="A1788" s="96">
        <v>23397</v>
      </c>
      <c r="B1788" s="113" t="s">
        <v>1835</v>
      </c>
      <c r="C1788" s="113" t="s">
        <v>27</v>
      </c>
      <c r="D1788" s="77" t="s">
        <v>32</v>
      </c>
      <c r="E1788" s="77" t="s">
        <v>17</v>
      </c>
      <c r="F1788" s="77" t="s">
        <v>30</v>
      </c>
      <c r="G1788" s="97">
        <v>2010</v>
      </c>
      <c r="H1788" s="98" t="s">
        <v>81</v>
      </c>
    </row>
    <row r="1789" spans="1:8" x14ac:dyDescent="0.25">
      <c r="A1789" s="96">
        <v>23398</v>
      </c>
      <c r="B1789" s="113" t="s">
        <v>1836</v>
      </c>
      <c r="C1789" s="113" t="s">
        <v>27</v>
      </c>
      <c r="D1789" s="77" t="s">
        <v>32</v>
      </c>
      <c r="E1789" s="77" t="s">
        <v>29</v>
      </c>
      <c r="F1789" s="77" t="s">
        <v>30</v>
      </c>
      <c r="G1789" s="97">
        <v>2012</v>
      </c>
      <c r="H1789" s="98" t="s">
        <v>81</v>
      </c>
    </row>
    <row r="1790" spans="1:8" x14ac:dyDescent="0.25">
      <c r="A1790" s="96">
        <v>23402</v>
      </c>
      <c r="B1790" s="113" t="s">
        <v>1837</v>
      </c>
      <c r="C1790" s="113" t="s">
        <v>35</v>
      </c>
      <c r="D1790" s="77" t="s">
        <v>151</v>
      </c>
      <c r="E1790" s="77" t="s">
        <v>29</v>
      </c>
      <c r="F1790" s="77" t="s">
        <v>19</v>
      </c>
      <c r="G1790" s="97">
        <v>2012</v>
      </c>
      <c r="H1790" s="98" t="s">
        <v>81</v>
      </c>
    </row>
    <row r="1791" spans="1:8" x14ac:dyDescent="0.25">
      <c r="A1791" s="96">
        <v>23403</v>
      </c>
      <c r="B1791" s="113" t="s">
        <v>1838</v>
      </c>
      <c r="C1791" s="113" t="s">
        <v>27</v>
      </c>
      <c r="D1791" s="77" t="s">
        <v>127</v>
      </c>
      <c r="E1791" s="77" t="s">
        <v>29</v>
      </c>
      <c r="F1791" s="77" t="s">
        <v>30</v>
      </c>
      <c r="G1791" s="97">
        <v>2012</v>
      </c>
      <c r="H1791" s="98" t="s">
        <v>81</v>
      </c>
    </row>
    <row r="1792" spans="1:8" x14ac:dyDescent="0.25">
      <c r="A1792" s="96">
        <v>23404</v>
      </c>
      <c r="B1792" s="113" t="s">
        <v>1839</v>
      </c>
      <c r="C1792" s="113" t="s">
        <v>27</v>
      </c>
      <c r="D1792" s="77" t="s">
        <v>32</v>
      </c>
      <c r="E1792" s="77" t="s">
        <v>29</v>
      </c>
      <c r="F1792" s="77" t="s">
        <v>30</v>
      </c>
      <c r="G1792" s="97">
        <v>2014</v>
      </c>
      <c r="H1792" s="98" t="s">
        <v>81</v>
      </c>
    </row>
    <row r="1793" spans="1:8" x14ac:dyDescent="0.25">
      <c r="A1793" s="96">
        <v>23405</v>
      </c>
      <c r="B1793" s="113" t="s">
        <v>1840</v>
      </c>
      <c r="C1793" s="113" t="s">
        <v>27</v>
      </c>
      <c r="D1793" s="77" t="s">
        <v>32</v>
      </c>
      <c r="E1793" s="77" t="s">
        <v>29</v>
      </c>
      <c r="F1793" s="77" t="s">
        <v>30</v>
      </c>
      <c r="G1793" s="97">
        <v>2015</v>
      </c>
      <c r="H1793" s="98" t="s">
        <v>81</v>
      </c>
    </row>
    <row r="1794" spans="1:8" x14ac:dyDescent="0.25">
      <c r="A1794" s="96">
        <v>23414</v>
      </c>
      <c r="B1794" s="113" t="s">
        <v>1841</v>
      </c>
      <c r="C1794" s="113" t="s">
        <v>35</v>
      </c>
      <c r="D1794" s="77" t="s">
        <v>455</v>
      </c>
      <c r="E1794" s="77" t="s">
        <v>22</v>
      </c>
      <c r="F1794" s="77" t="s">
        <v>19</v>
      </c>
      <c r="G1794" s="97">
        <v>2011</v>
      </c>
      <c r="H1794" s="98" t="s">
        <v>95</v>
      </c>
    </row>
    <row r="1795" spans="1:8" x14ac:dyDescent="0.25">
      <c r="A1795" s="96">
        <v>23416</v>
      </c>
      <c r="B1795" s="113" t="s">
        <v>1842</v>
      </c>
      <c r="C1795" s="113" t="s">
        <v>27</v>
      </c>
      <c r="D1795" s="77" t="s">
        <v>105</v>
      </c>
      <c r="E1795" s="77" t="s">
        <v>17</v>
      </c>
      <c r="F1795" s="77" t="s">
        <v>30</v>
      </c>
      <c r="G1795" s="97">
        <v>2011</v>
      </c>
      <c r="H1795" s="98" t="s">
        <v>81</v>
      </c>
    </row>
    <row r="1796" spans="1:8" x14ac:dyDescent="0.25">
      <c r="A1796" s="96">
        <v>23421</v>
      </c>
      <c r="B1796" s="113" t="s">
        <v>1843</v>
      </c>
      <c r="C1796" s="113" t="s">
        <v>35</v>
      </c>
      <c r="D1796" s="77" t="s">
        <v>151</v>
      </c>
      <c r="E1796" s="77" t="s">
        <v>18</v>
      </c>
      <c r="F1796" s="77" t="s">
        <v>19</v>
      </c>
      <c r="G1796" s="97">
        <v>2011</v>
      </c>
      <c r="H1796" s="98" t="s">
        <v>25</v>
      </c>
    </row>
    <row r="1797" spans="1:8" x14ac:dyDescent="0.25">
      <c r="A1797" s="96">
        <v>23422</v>
      </c>
      <c r="B1797" s="113" t="s">
        <v>1844</v>
      </c>
      <c r="C1797" s="113" t="s">
        <v>27</v>
      </c>
      <c r="D1797" s="77" t="s">
        <v>570</v>
      </c>
      <c r="E1797" s="77" t="s">
        <v>22</v>
      </c>
      <c r="F1797" s="77" t="s">
        <v>33</v>
      </c>
      <c r="G1797" s="97">
        <v>2010</v>
      </c>
      <c r="H1797" s="98" t="s">
        <v>52</v>
      </c>
    </row>
    <row r="1798" spans="1:8" x14ac:dyDescent="0.25">
      <c r="A1798" s="96">
        <v>23428</v>
      </c>
      <c r="B1798" s="113" t="s">
        <v>1845</v>
      </c>
      <c r="C1798" s="113" t="s">
        <v>35</v>
      </c>
      <c r="D1798" s="77" t="s">
        <v>36</v>
      </c>
      <c r="E1798" s="77" t="s">
        <v>18</v>
      </c>
      <c r="F1798" s="77" t="s">
        <v>19</v>
      </c>
      <c r="G1798" s="97">
        <v>2010</v>
      </c>
      <c r="H1798" s="98" t="s">
        <v>25</v>
      </c>
    </row>
    <row r="1799" spans="1:8" x14ac:dyDescent="0.25">
      <c r="A1799" s="96">
        <v>23434</v>
      </c>
      <c r="B1799" s="113" t="s">
        <v>1846</v>
      </c>
      <c r="C1799" s="113" t="s">
        <v>35</v>
      </c>
      <c r="D1799" s="77" t="s">
        <v>36</v>
      </c>
      <c r="E1799" s="77" t="s">
        <v>18</v>
      </c>
      <c r="F1799" s="77" t="s">
        <v>19</v>
      </c>
      <c r="G1799" s="97">
        <v>2011</v>
      </c>
      <c r="H1799" s="98" t="s">
        <v>25</v>
      </c>
    </row>
    <row r="1800" spans="1:8" x14ac:dyDescent="0.25">
      <c r="A1800" s="96">
        <v>23436</v>
      </c>
      <c r="B1800" s="113" t="s">
        <v>1847</v>
      </c>
      <c r="C1800" s="113" t="s">
        <v>35</v>
      </c>
      <c r="D1800" s="77" t="s">
        <v>36</v>
      </c>
      <c r="E1800" s="77" t="s">
        <v>18</v>
      </c>
      <c r="F1800" s="77" t="s">
        <v>19</v>
      </c>
      <c r="G1800" s="97">
        <v>2011</v>
      </c>
      <c r="H1800" s="98" t="s">
        <v>25</v>
      </c>
    </row>
    <row r="1801" spans="1:8" x14ac:dyDescent="0.25">
      <c r="A1801" s="96">
        <v>23438</v>
      </c>
      <c r="B1801" s="113" t="s">
        <v>1848</v>
      </c>
      <c r="C1801" s="113" t="s">
        <v>27</v>
      </c>
      <c r="D1801" s="77" t="s">
        <v>570</v>
      </c>
      <c r="E1801" s="77" t="s">
        <v>22</v>
      </c>
      <c r="F1801" s="77" t="s">
        <v>33</v>
      </c>
      <c r="G1801" s="97">
        <v>2013</v>
      </c>
      <c r="H1801" s="98" t="s">
        <v>25</v>
      </c>
    </row>
    <row r="1802" spans="1:8" x14ac:dyDescent="0.25">
      <c r="A1802" s="96">
        <v>23439</v>
      </c>
      <c r="B1802" s="113" t="s">
        <v>1849</v>
      </c>
      <c r="C1802" s="113" t="s">
        <v>35</v>
      </c>
      <c r="D1802" s="77" t="s">
        <v>36</v>
      </c>
      <c r="E1802" s="77" t="s">
        <v>29</v>
      </c>
      <c r="F1802" s="77" t="s">
        <v>19</v>
      </c>
      <c r="G1802" s="97">
        <v>2010</v>
      </c>
      <c r="H1802" s="98" t="s">
        <v>52</v>
      </c>
    </row>
    <row r="1803" spans="1:8" x14ac:dyDescent="0.25">
      <c r="A1803" s="96">
        <v>23443</v>
      </c>
      <c r="B1803" s="113" t="s">
        <v>1850</v>
      </c>
      <c r="C1803" s="113" t="s">
        <v>35</v>
      </c>
      <c r="D1803" s="77" t="s">
        <v>36</v>
      </c>
      <c r="E1803" s="77" t="s">
        <v>22</v>
      </c>
      <c r="F1803" s="77" t="s">
        <v>19</v>
      </c>
      <c r="G1803" s="97">
        <v>2011</v>
      </c>
      <c r="H1803" s="98" t="s">
        <v>25</v>
      </c>
    </row>
    <row r="1804" spans="1:8" x14ac:dyDescent="0.25">
      <c r="A1804" s="96">
        <v>23444</v>
      </c>
      <c r="B1804" s="113" t="s">
        <v>1851</v>
      </c>
      <c r="C1804" s="113" t="s">
        <v>27</v>
      </c>
      <c r="D1804" s="77" t="s">
        <v>570</v>
      </c>
      <c r="E1804" s="77" t="s">
        <v>22</v>
      </c>
      <c r="F1804" s="77" t="s">
        <v>33</v>
      </c>
      <c r="G1804" s="97">
        <v>2013</v>
      </c>
      <c r="H1804" s="98" t="s">
        <v>25</v>
      </c>
    </row>
    <row r="1805" spans="1:8" x14ac:dyDescent="0.25">
      <c r="A1805" s="96">
        <v>23446</v>
      </c>
      <c r="B1805" s="113" t="s">
        <v>1852</v>
      </c>
      <c r="C1805" s="113" t="s">
        <v>35</v>
      </c>
      <c r="D1805" s="77" t="s">
        <v>36</v>
      </c>
      <c r="E1805" s="77" t="s">
        <v>22</v>
      </c>
      <c r="F1805" s="77" t="s">
        <v>19</v>
      </c>
      <c r="G1805" s="97">
        <v>2010</v>
      </c>
      <c r="H1805" s="98" t="s">
        <v>25</v>
      </c>
    </row>
    <row r="1806" spans="1:8" x14ac:dyDescent="0.25">
      <c r="A1806" s="96">
        <v>23451</v>
      </c>
      <c r="B1806" s="113" t="s">
        <v>1853</v>
      </c>
      <c r="C1806" s="113" t="s">
        <v>35</v>
      </c>
      <c r="D1806" s="77" t="s">
        <v>36</v>
      </c>
      <c r="E1806" s="77" t="s">
        <v>29</v>
      </c>
      <c r="F1806" s="77" t="s">
        <v>19</v>
      </c>
      <c r="G1806" s="97">
        <v>2012</v>
      </c>
      <c r="H1806" s="98" t="s">
        <v>52</v>
      </c>
    </row>
    <row r="1807" spans="1:8" x14ac:dyDescent="0.25">
      <c r="A1807" s="96">
        <v>23459</v>
      </c>
      <c r="B1807" s="113" t="s">
        <v>1854</v>
      </c>
      <c r="C1807" s="113" t="s">
        <v>27</v>
      </c>
      <c r="D1807" s="77" t="s">
        <v>32</v>
      </c>
      <c r="E1807" s="77" t="s">
        <v>29</v>
      </c>
      <c r="F1807" s="77" t="s">
        <v>30</v>
      </c>
      <c r="G1807" s="97">
        <v>2010</v>
      </c>
      <c r="H1807" s="98" t="s">
        <v>81</v>
      </c>
    </row>
    <row r="1808" spans="1:8" x14ac:dyDescent="0.25">
      <c r="A1808" s="96">
        <v>23463</v>
      </c>
      <c r="B1808" s="113" t="s">
        <v>1855</v>
      </c>
      <c r="C1808" s="113" t="s">
        <v>35</v>
      </c>
      <c r="D1808" s="77" t="s">
        <v>36</v>
      </c>
      <c r="E1808" s="77" t="s">
        <v>18</v>
      </c>
      <c r="F1808" s="77" t="s">
        <v>19</v>
      </c>
      <c r="G1808" s="97">
        <v>2015</v>
      </c>
      <c r="H1808" s="98" t="s">
        <v>25</v>
      </c>
    </row>
    <row r="1809" spans="1:8" x14ac:dyDescent="0.25">
      <c r="A1809" s="96">
        <v>23464</v>
      </c>
      <c r="B1809" s="113" t="s">
        <v>1856</v>
      </c>
      <c r="C1809" s="113" t="s">
        <v>35</v>
      </c>
      <c r="D1809" s="77" t="s">
        <v>36</v>
      </c>
      <c r="E1809" s="77" t="s">
        <v>18</v>
      </c>
      <c r="F1809" s="77" t="s">
        <v>19</v>
      </c>
      <c r="G1809" s="97">
        <v>2010</v>
      </c>
      <c r="H1809" s="98" t="s">
        <v>25</v>
      </c>
    </row>
    <row r="1810" spans="1:8" x14ac:dyDescent="0.25">
      <c r="A1810" s="96">
        <v>23465</v>
      </c>
      <c r="B1810" s="113" t="s">
        <v>1857</v>
      </c>
      <c r="C1810" s="113" t="s">
        <v>27</v>
      </c>
      <c r="D1810" s="77" t="s">
        <v>32</v>
      </c>
      <c r="E1810" s="77" t="s">
        <v>17</v>
      </c>
      <c r="F1810" s="77" t="s">
        <v>30</v>
      </c>
      <c r="G1810" s="97">
        <v>2012</v>
      </c>
      <c r="H1810" s="98" t="s">
        <v>81</v>
      </c>
    </row>
    <row r="1811" spans="1:8" x14ac:dyDescent="0.25">
      <c r="A1811" s="96">
        <v>23466</v>
      </c>
      <c r="B1811" s="113" t="s">
        <v>1858</v>
      </c>
      <c r="C1811" s="113" t="s">
        <v>35</v>
      </c>
      <c r="D1811" s="77" t="s">
        <v>36</v>
      </c>
      <c r="E1811" s="77" t="s">
        <v>18</v>
      </c>
      <c r="F1811" s="77" t="s">
        <v>19</v>
      </c>
      <c r="G1811" s="97">
        <v>2010</v>
      </c>
      <c r="H1811" s="98" t="s">
        <v>25</v>
      </c>
    </row>
    <row r="1812" spans="1:8" x14ac:dyDescent="0.25">
      <c r="A1812" s="96">
        <v>23468</v>
      </c>
      <c r="B1812" s="113" t="s">
        <v>1859</v>
      </c>
      <c r="C1812" s="113" t="s">
        <v>35</v>
      </c>
      <c r="D1812" s="77" t="s">
        <v>36</v>
      </c>
      <c r="E1812" s="77" t="s">
        <v>18</v>
      </c>
      <c r="F1812" s="77" t="s">
        <v>19</v>
      </c>
      <c r="G1812" s="97">
        <v>2010</v>
      </c>
      <c r="H1812" s="98" t="s">
        <v>25</v>
      </c>
    </row>
    <row r="1813" spans="1:8" x14ac:dyDescent="0.25">
      <c r="A1813" s="96">
        <v>23469</v>
      </c>
      <c r="B1813" s="113" t="s">
        <v>1860</v>
      </c>
      <c r="C1813" s="113" t="s">
        <v>27</v>
      </c>
      <c r="D1813" s="77" t="s">
        <v>32</v>
      </c>
      <c r="E1813" s="77" t="s">
        <v>29</v>
      </c>
      <c r="F1813" s="77" t="s">
        <v>65</v>
      </c>
      <c r="G1813" s="97">
        <v>2011</v>
      </c>
      <c r="H1813" s="98" t="s">
        <v>81</v>
      </c>
    </row>
    <row r="1814" spans="1:8" x14ac:dyDescent="0.25">
      <c r="A1814" s="96">
        <v>23470</v>
      </c>
      <c r="B1814" s="113" t="s">
        <v>1861</v>
      </c>
      <c r="C1814" s="113" t="s">
        <v>27</v>
      </c>
      <c r="D1814" s="77" t="s">
        <v>32</v>
      </c>
      <c r="E1814" s="77" t="s">
        <v>29</v>
      </c>
      <c r="F1814" s="77" t="s">
        <v>300</v>
      </c>
      <c r="G1814" s="97">
        <v>2013</v>
      </c>
      <c r="H1814" s="98" t="s">
        <v>81</v>
      </c>
    </row>
    <row r="1815" spans="1:8" x14ac:dyDescent="0.25">
      <c r="A1815" s="96">
        <v>23471</v>
      </c>
      <c r="B1815" s="113" t="s">
        <v>1862</v>
      </c>
      <c r="C1815" s="113" t="s">
        <v>27</v>
      </c>
      <c r="D1815" s="77" t="s">
        <v>32</v>
      </c>
      <c r="E1815" s="77" t="s">
        <v>29</v>
      </c>
      <c r="F1815" s="77" t="s">
        <v>300</v>
      </c>
      <c r="G1815" s="97">
        <v>2011</v>
      </c>
      <c r="H1815" s="98" t="s">
        <v>81</v>
      </c>
    </row>
    <row r="1816" spans="1:8" x14ac:dyDescent="0.25">
      <c r="A1816" s="96">
        <v>23473</v>
      </c>
      <c r="B1816" s="113" t="s">
        <v>1863</v>
      </c>
      <c r="C1816" s="113" t="s">
        <v>27</v>
      </c>
      <c r="D1816" s="77" t="s">
        <v>32</v>
      </c>
      <c r="E1816" s="77" t="s">
        <v>17</v>
      </c>
      <c r="F1816" s="77" t="s">
        <v>63</v>
      </c>
      <c r="G1816" s="97">
        <v>2011</v>
      </c>
      <c r="H1816" s="98" t="s">
        <v>81</v>
      </c>
    </row>
    <row r="1817" spans="1:8" x14ac:dyDescent="0.25">
      <c r="A1817" s="96">
        <v>23474</v>
      </c>
      <c r="B1817" s="113" t="s">
        <v>1864</v>
      </c>
      <c r="C1817" s="113" t="s">
        <v>27</v>
      </c>
      <c r="D1817" s="77" t="s">
        <v>32</v>
      </c>
      <c r="E1817" s="77" t="s">
        <v>29</v>
      </c>
      <c r="F1817" s="77" t="s">
        <v>30</v>
      </c>
      <c r="G1817" s="97">
        <v>2011</v>
      </c>
      <c r="H1817" s="98" t="s">
        <v>81</v>
      </c>
    </row>
    <row r="1818" spans="1:8" x14ac:dyDescent="0.25">
      <c r="A1818" s="96">
        <v>23475</v>
      </c>
      <c r="B1818" s="113" t="s">
        <v>1865</v>
      </c>
      <c r="C1818" s="113" t="s">
        <v>27</v>
      </c>
      <c r="D1818" s="77" t="s">
        <v>32</v>
      </c>
      <c r="E1818" s="77" t="s">
        <v>17</v>
      </c>
      <c r="F1818" s="77" t="s">
        <v>30</v>
      </c>
      <c r="G1818" s="97">
        <v>2010</v>
      </c>
      <c r="H1818" s="98" t="s">
        <v>81</v>
      </c>
    </row>
    <row r="1819" spans="1:8" x14ac:dyDescent="0.25">
      <c r="A1819" s="96">
        <v>23478</v>
      </c>
      <c r="B1819" s="113" t="s">
        <v>1866</v>
      </c>
      <c r="C1819" s="113" t="s">
        <v>24</v>
      </c>
      <c r="D1819" s="77" t="s">
        <v>17</v>
      </c>
      <c r="E1819" s="77" t="s">
        <v>18</v>
      </c>
      <c r="F1819" s="77" t="s">
        <v>19</v>
      </c>
      <c r="G1819" s="97">
        <v>2011</v>
      </c>
      <c r="H1819" s="98" t="s">
        <v>25</v>
      </c>
    </row>
    <row r="1820" spans="1:8" x14ac:dyDescent="0.25">
      <c r="A1820" s="96">
        <v>23479</v>
      </c>
      <c r="B1820" s="113" t="s">
        <v>1867</v>
      </c>
      <c r="C1820" s="113" t="s">
        <v>35</v>
      </c>
      <c r="D1820" s="77" t="s">
        <v>36</v>
      </c>
      <c r="E1820" s="77" t="s">
        <v>18</v>
      </c>
      <c r="F1820" s="77" t="s">
        <v>19</v>
      </c>
      <c r="G1820" s="97">
        <v>2011</v>
      </c>
      <c r="H1820" s="98" t="s">
        <v>25</v>
      </c>
    </row>
    <row r="1821" spans="1:8" x14ac:dyDescent="0.25">
      <c r="A1821" s="96">
        <v>23483</v>
      </c>
      <c r="B1821" s="113" t="s">
        <v>1868</v>
      </c>
      <c r="C1821" s="113" t="s">
        <v>27</v>
      </c>
      <c r="D1821" s="77" t="s">
        <v>28</v>
      </c>
      <c r="E1821" s="77" t="s">
        <v>29</v>
      </c>
      <c r="F1821" s="77" t="s">
        <v>30</v>
      </c>
      <c r="G1821" s="97">
        <v>2010</v>
      </c>
      <c r="H1821" s="98" t="s">
        <v>81</v>
      </c>
    </row>
    <row r="1822" spans="1:8" x14ac:dyDescent="0.25">
      <c r="A1822" s="96">
        <v>23491</v>
      </c>
      <c r="B1822" s="113" t="s">
        <v>1869</v>
      </c>
      <c r="C1822" s="113" t="s">
        <v>35</v>
      </c>
      <c r="D1822" s="77" t="s">
        <v>36</v>
      </c>
      <c r="E1822" s="77" t="s">
        <v>18</v>
      </c>
      <c r="F1822" s="77" t="s">
        <v>19</v>
      </c>
      <c r="G1822" s="97">
        <v>2010</v>
      </c>
      <c r="H1822" s="98" t="s">
        <v>25</v>
      </c>
    </row>
    <row r="1823" spans="1:8" x14ac:dyDescent="0.25">
      <c r="A1823" s="96">
        <v>23497</v>
      </c>
      <c r="B1823" s="113" t="s">
        <v>1870</v>
      </c>
      <c r="C1823" s="113" t="s">
        <v>35</v>
      </c>
      <c r="D1823" s="77" t="s">
        <v>36</v>
      </c>
      <c r="E1823" s="77" t="s">
        <v>18</v>
      </c>
      <c r="F1823" s="77" t="s">
        <v>19</v>
      </c>
      <c r="G1823" s="97">
        <v>2011</v>
      </c>
      <c r="H1823" s="98" t="s">
        <v>25</v>
      </c>
    </row>
    <row r="1824" spans="1:8" x14ac:dyDescent="0.25">
      <c r="A1824" s="96">
        <v>23499</v>
      </c>
      <c r="B1824" s="113" t="s">
        <v>1871</v>
      </c>
      <c r="C1824" s="113" t="s">
        <v>27</v>
      </c>
      <c r="D1824" s="77" t="s">
        <v>32</v>
      </c>
      <c r="E1824" s="77" t="s">
        <v>29</v>
      </c>
      <c r="F1824" s="77" t="s">
        <v>63</v>
      </c>
      <c r="G1824" s="97">
        <v>2013</v>
      </c>
      <c r="H1824" s="98" t="s">
        <v>81</v>
      </c>
    </row>
    <row r="1825" spans="1:8" x14ac:dyDescent="0.25">
      <c r="A1825" s="96">
        <v>23501</v>
      </c>
      <c r="B1825" s="113" t="s">
        <v>1872</v>
      </c>
      <c r="C1825" s="113" t="s">
        <v>27</v>
      </c>
      <c r="D1825" s="77" t="s">
        <v>32</v>
      </c>
      <c r="E1825" s="77" t="s">
        <v>17</v>
      </c>
      <c r="F1825" s="77" t="s">
        <v>30</v>
      </c>
      <c r="G1825" s="97">
        <v>2011</v>
      </c>
      <c r="H1825" s="98" t="s">
        <v>81</v>
      </c>
    </row>
    <row r="1826" spans="1:8" x14ac:dyDescent="0.25">
      <c r="A1826" s="96">
        <v>23504</v>
      </c>
      <c r="B1826" s="113" t="s">
        <v>1873</v>
      </c>
      <c r="C1826" s="113" t="s">
        <v>35</v>
      </c>
      <c r="D1826" s="77" t="s">
        <v>151</v>
      </c>
      <c r="E1826" s="77" t="s">
        <v>22</v>
      </c>
      <c r="F1826" s="77" t="s">
        <v>19</v>
      </c>
      <c r="G1826" s="97">
        <v>2011</v>
      </c>
      <c r="H1826" s="98" t="s">
        <v>25</v>
      </c>
    </row>
    <row r="1827" spans="1:8" x14ac:dyDescent="0.25">
      <c r="A1827" s="96">
        <v>23505</v>
      </c>
      <c r="B1827" s="113" t="s">
        <v>1874</v>
      </c>
      <c r="C1827" s="113" t="s">
        <v>27</v>
      </c>
      <c r="D1827" s="77" t="s">
        <v>32</v>
      </c>
      <c r="E1827" s="77" t="s">
        <v>22</v>
      </c>
      <c r="F1827" s="77" t="s">
        <v>30</v>
      </c>
      <c r="G1827" s="97">
        <v>2011</v>
      </c>
      <c r="H1827" s="98" t="s">
        <v>81</v>
      </c>
    </row>
    <row r="1828" spans="1:8" x14ac:dyDescent="0.25">
      <c r="A1828" s="96">
        <v>23508</v>
      </c>
      <c r="B1828" s="113" t="s">
        <v>1875</v>
      </c>
      <c r="C1828" s="113" t="s">
        <v>27</v>
      </c>
      <c r="D1828" s="77" t="s">
        <v>570</v>
      </c>
      <c r="E1828" s="77" t="s">
        <v>29</v>
      </c>
      <c r="F1828" s="77" t="s">
        <v>33</v>
      </c>
      <c r="G1828" s="97">
        <v>2010</v>
      </c>
      <c r="H1828" s="98" t="s">
        <v>25</v>
      </c>
    </row>
    <row r="1829" spans="1:8" x14ac:dyDescent="0.25">
      <c r="A1829" s="96">
        <v>23509</v>
      </c>
      <c r="B1829" s="113" t="s">
        <v>1876</v>
      </c>
      <c r="C1829" s="113" t="s">
        <v>35</v>
      </c>
      <c r="D1829" s="77" t="s">
        <v>36</v>
      </c>
      <c r="E1829" s="77" t="s">
        <v>18</v>
      </c>
      <c r="F1829" s="77" t="s">
        <v>19</v>
      </c>
      <c r="G1829" s="97">
        <v>2011</v>
      </c>
      <c r="H1829" s="98" t="s">
        <v>25</v>
      </c>
    </row>
    <row r="1830" spans="1:8" x14ac:dyDescent="0.25">
      <c r="A1830" s="96">
        <v>23513</v>
      </c>
      <c r="B1830" s="113" t="s">
        <v>1877</v>
      </c>
      <c r="C1830" s="113" t="s">
        <v>27</v>
      </c>
      <c r="D1830" s="77" t="s">
        <v>68</v>
      </c>
      <c r="E1830" s="77" t="s">
        <v>29</v>
      </c>
      <c r="F1830" s="77" t="s">
        <v>33</v>
      </c>
      <c r="G1830" s="97">
        <v>2011</v>
      </c>
      <c r="H1830" s="98" t="s">
        <v>81</v>
      </c>
    </row>
    <row r="1831" spans="1:8" x14ac:dyDescent="0.25">
      <c r="A1831" s="96">
        <v>23515</v>
      </c>
      <c r="B1831" s="113" t="s">
        <v>1878</v>
      </c>
      <c r="C1831" s="113" t="s">
        <v>35</v>
      </c>
      <c r="D1831" s="77" t="s">
        <v>36</v>
      </c>
      <c r="E1831" s="77" t="s">
        <v>22</v>
      </c>
      <c r="F1831" s="77" t="s">
        <v>19</v>
      </c>
      <c r="G1831" s="97">
        <v>2011</v>
      </c>
      <c r="H1831" s="98" t="s">
        <v>95</v>
      </c>
    </row>
    <row r="1832" spans="1:8" x14ac:dyDescent="0.25">
      <c r="A1832" s="96">
        <v>23517</v>
      </c>
      <c r="B1832" s="113" t="s">
        <v>1879</v>
      </c>
      <c r="C1832" s="113" t="s">
        <v>27</v>
      </c>
      <c r="D1832" s="77" t="s">
        <v>570</v>
      </c>
      <c r="E1832" s="77" t="s">
        <v>29</v>
      </c>
      <c r="F1832" s="77" t="s">
        <v>65</v>
      </c>
      <c r="G1832" s="97">
        <v>2020</v>
      </c>
      <c r="H1832" s="98" t="s">
        <v>25</v>
      </c>
    </row>
    <row r="1833" spans="1:8" x14ac:dyDescent="0.25">
      <c r="A1833" s="96">
        <v>23518</v>
      </c>
      <c r="B1833" s="113" t="s">
        <v>1880</v>
      </c>
      <c r="C1833" s="113" t="s">
        <v>35</v>
      </c>
      <c r="D1833" s="77" t="s">
        <v>36</v>
      </c>
      <c r="E1833" s="77" t="s">
        <v>22</v>
      </c>
      <c r="F1833" s="77" t="s">
        <v>19</v>
      </c>
      <c r="G1833" s="97">
        <v>2010</v>
      </c>
      <c r="H1833" s="98" t="s">
        <v>25</v>
      </c>
    </row>
    <row r="1834" spans="1:8" x14ac:dyDescent="0.25">
      <c r="A1834" s="96">
        <v>23519</v>
      </c>
      <c r="B1834" s="113" t="s">
        <v>1881</v>
      </c>
      <c r="C1834" s="113" t="s">
        <v>27</v>
      </c>
      <c r="D1834" s="77" t="s">
        <v>570</v>
      </c>
      <c r="E1834" s="77" t="s">
        <v>22</v>
      </c>
      <c r="F1834" s="77" t="s">
        <v>33</v>
      </c>
      <c r="G1834" s="97">
        <v>2010</v>
      </c>
      <c r="H1834" s="98" t="s">
        <v>25</v>
      </c>
    </row>
    <row r="1835" spans="1:8" x14ac:dyDescent="0.25">
      <c r="A1835" s="96">
        <v>23520</v>
      </c>
      <c r="B1835" s="113" t="s">
        <v>1882</v>
      </c>
      <c r="C1835" s="113" t="s">
        <v>27</v>
      </c>
      <c r="D1835" s="77" t="s">
        <v>32</v>
      </c>
      <c r="E1835" s="77" t="s">
        <v>29</v>
      </c>
      <c r="F1835" s="77" t="s">
        <v>300</v>
      </c>
      <c r="G1835" s="97">
        <v>2012</v>
      </c>
      <c r="H1835" s="98" t="s">
        <v>81</v>
      </c>
    </row>
    <row r="1836" spans="1:8" x14ac:dyDescent="0.25">
      <c r="A1836" s="96">
        <v>23522</v>
      </c>
      <c r="B1836" s="113" t="s">
        <v>1883</v>
      </c>
      <c r="C1836" s="113" t="s">
        <v>35</v>
      </c>
      <c r="D1836" s="77" t="s">
        <v>36</v>
      </c>
      <c r="E1836" s="77" t="s">
        <v>18</v>
      </c>
      <c r="F1836" s="77" t="s">
        <v>19</v>
      </c>
      <c r="G1836" s="97">
        <v>2011</v>
      </c>
      <c r="H1836" s="98" t="s">
        <v>25</v>
      </c>
    </row>
    <row r="1837" spans="1:8" x14ac:dyDescent="0.25">
      <c r="A1837" s="96">
        <v>23523</v>
      </c>
      <c r="B1837" s="113" t="s">
        <v>1884</v>
      </c>
      <c r="C1837" s="113" t="s">
        <v>27</v>
      </c>
      <c r="D1837" s="77" t="s">
        <v>32</v>
      </c>
      <c r="E1837" s="77" t="s">
        <v>17</v>
      </c>
      <c r="F1837" s="77" t="s">
        <v>30</v>
      </c>
      <c r="G1837" s="97">
        <v>2010</v>
      </c>
      <c r="H1837" s="98" t="s">
        <v>81</v>
      </c>
    </row>
    <row r="1838" spans="1:8" x14ac:dyDescent="0.25">
      <c r="A1838" s="96">
        <v>23525</v>
      </c>
      <c r="B1838" s="113" t="s">
        <v>1885</v>
      </c>
      <c r="C1838" s="113" t="s">
        <v>27</v>
      </c>
      <c r="D1838" s="77" t="s">
        <v>32</v>
      </c>
      <c r="E1838" s="77" t="s">
        <v>29</v>
      </c>
      <c r="F1838" s="77" t="s">
        <v>30</v>
      </c>
      <c r="G1838" s="97">
        <v>2012</v>
      </c>
      <c r="H1838" s="98" t="s">
        <v>81</v>
      </c>
    </row>
    <row r="1839" spans="1:8" x14ac:dyDescent="0.25">
      <c r="A1839" s="96">
        <v>23528</v>
      </c>
      <c r="B1839" s="113" t="s">
        <v>1886</v>
      </c>
      <c r="C1839" s="113" t="s">
        <v>35</v>
      </c>
      <c r="D1839" s="77" t="s">
        <v>36</v>
      </c>
      <c r="E1839" s="77" t="s">
        <v>18</v>
      </c>
      <c r="F1839" s="77" t="s">
        <v>19</v>
      </c>
      <c r="G1839" s="97">
        <v>2010</v>
      </c>
      <c r="H1839" s="98" t="s">
        <v>25</v>
      </c>
    </row>
    <row r="1840" spans="1:8" x14ac:dyDescent="0.25">
      <c r="A1840" s="96">
        <v>23532</v>
      </c>
      <c r="B1840" s="113" t="s">
        <v>1887</v>
      </c>
      <c r="C1840" s="113" t="s">
        <v>27</v>
      </c>
      <c r="D1840" s="77" t="s">
        <v>32</v>
      </c>
      <c r="E1840" s="77" t="s">
        <v>29</v>
      </c>
      <c r="F1840" s="77" t="s">
        <v>30</v>
      </c>
      <c r="G1840" s="97">
        <v>2018</v>
      </c>
      <c r="H1840" s="98" t="s">
        <v>25</v>
      </c>
    </row>
    <row r="1841" spans="1:8" x14ac:dyDescent="0.25">
      <c r="A1841" s="96">
        <v>23556</v>
      </c>
      <c r="B1841" s="113" t="s">
        <v>1888</v>
      </c>
      <c r="C1841" s="113" t="s">
        <v>27</v>
      </c>
      <c r="D1841" s="77" t="s">
        <v>32</v>
      </c>
      <c r="E1841" s="77" t="s">
        <v>29</v>
      </c>
      <c r="F1841" s="77" t="s">
        <v>30</v>
      </c>
      <c r="G1841" s="97">
        <v>2011</v>
      </c>
      <c r="H1841" s="98" t="s">
        <v>81</v>
      </c>
    </row>
    <row r="1842" spans="1:8" x14ac:dyDescent="0.25">
      <c r="A1842" s="96">
        <v>23563</v>
      </c>
      <c r="B1842" s="113" t="s">
        <v>1889</v>
      </c>
      <c r="C1842" s="113" t="s">
        <v>27</v>
      </c>
      <c r="D1842" s="77" t="s">
        <v>32</v>
      </c>
      <c r="E1842" s="77" t="s">
        <v>29</v>
      </c>
      <c r="F1842" s="77" t="s">
        <v>30</v>
      </c>
      <c r="G1842" s="97">
        <v>2012</v>
      </c>
      <c r="H1842" s="98" t="s">
        <v>81</v>
      </c>
    </row>
    <row r="1843" spans="1:8" x14ac:dyDescent="0.25">
      <c r="A1843" s="96">
        <v>23565</v>
      </c>
      <c r="B1843" s="113" t="s">
        <v>1890</v>
      </c>
      <c r="C1843" s="113" t="s">
        <v>27</v>
      </c>
      <c r="D1843" s="77" t="s">
        <v>105</v>
      </c>
      <c r="E1843" s="77" t="s">
        <v>17</v>
      </c>
      <c r="F1843" s="77" t="s">
        <v>30</v>
      </c>
      <c r="G1843" s="97">
        <v>2012</v>
      </c>
      <c r="H1843" s="98" t="s">
        <v>81</v>
      </c>
    </row>
    <row r="1844" spans="1:8" x14ac:dyDescent="0.25">
      <c r="A1844" s="96">
        <v>23570</v>
      </c>
      <c r="B1844" s="113" t="s">
        <v>1891</v>
      </c>
      <c r="C1844" s="113" t="s">
        <v>27</v>
      </c>
      <c r="D1844" s="77" t="s">
        <v>32</v>
      </c>
      <c r="E1844" s="77" t="s">
        <v>29</v>
      </c>
      <c r="F1844" s="77" t="s">
        <v>30</v>
      </c>
      <c r="G1844" s="97">
        <v>2014</v>
      </c>
      <c r="H1844" s="98" t="s">
        <v>81</v>
      </c>
    </row>
    <row r="1845" spans="1:8" x14ac:dyDescent="0.25">
      <c r="A1845" s="96">
        <v>23579</v>
      </c>
      <c r="B1845" s="113" t="s">
        <v>1892</v>
      </c>
      <c r="C1845" s="113" t="s">
        <v>27</v>
      </c>
      <c r="D1845" s="77" t="s">
        <v>127</v>
      </c>
      <c r="E1845" s="77" t="s">
        <v>17</v>
      </c>
      <c r="F1845" s="77" t="s">
        <v>30</v>
      </c>
      <c r="G1845" s="97">
        <v>2012</v>
      </c>
      <c r="H1845" s="98" t="s">
        <v>81</v>
      </c>
    </row>
    <row r="1846" spans="1:8" x14ac:dyDescent="0.25">
      <c r="A1846" s="96">
        <v>23587</v>
      </c>
      <c r="B1846" s="113" t="s">
        <v>1893</v>
      </c>
      <c r="C1846" s="113" t="s">
        <v>27</v>
      </c>
      <c r="D1846" s="77" t="s">
        <v>105</v>
      </c>
      <c r="E1846" s="77" t="s">
        <v>29</v>
      </c>
      <c r="F1846" s="77" t="s">
        <v>30</v>
      </c>
      <c r="G1846" s="97">
        <v>2014</v>
      </c>
      <c r="H1846" s="98" t="s">
        <v>81</v>
      </c>
    </row>
    <row r="1847" spans="1:8" x14ac:dyDescent="0.25">
      <c r="A1847" s="96">
        <v>23589</v>
      </c>
      <c r="B1847" s="113" t="s">
        <v>1894</v>
      </c>
      <c r="C1847" s="113" t="s">
        <v>27</v>
      </c>
      <c r="D1847" s="77" t="s">
        <v>105</v>
      </c>
      <c r="E1847" s="77" t="s">
        <v>29</v>
      </c>
      <c r="F1847" s="77" t="s">
        <v>30</v>
      </c>
      <c r="G1847" s="97">
        <v>2012</v>
      </c>
      <c r="H1847" s="98" t="s">
        <v>20</v>
      </c>
    </row>
    <row r="1848" spans="1:8" x14ac:dyDescent="0.25">
      <c r="A1848" s="96">
        <v>23605</v>
      </c>
      <c r="B1848" s="113" t="s">
        <v>1895</v>
      </c>
      <c r="C1848" s="113" t="s">
        <v>27</v>
      </c>
      <c r="D1848" s="77" t="s">
        <v>32</v>
      </c>
      <c r="E1848" s="77" t="s">
        <v>29</v>
      </c>
      <c r="F1848" s="77" t="s">
        <v>30</v>
      </c>
      <c r="G1848" s="97">
        <v>2013</v>
      </c>
      <c r="H1848" s="98" t="s">
        <v>81</v>
      </c>
    </row>
    <row r="1849" spans="1:8" x14ac:dyDescent="0.25">
      <c r="A1849" s="96">
        <v>23612</v>
      </c>
      <c r="B1849" s="113" t="s">
        <v>1896</v>
      </c>
      <c r="C1849" s="113" t="s">
        <v>27</v>
      </c>
      <c r="D1849" s="77" t="s">
        <v>105</v>
      </c>
      <c r="E1849" s="77" t="s">
        <v>29</v>
      </c>
      <c r="F1849" s="77" t="s">
        <v>30</v>
      </c>
      <c r="G1849" s="97">
        <v>2012</v>
      </c>
      <c r="H1849" s="98" t="s">
        <v>81</v>
      </c>
    </row>
    <row r="1850" spans="1:8" x14ac:dyDescent="0.25">
      <c r="A1850" s="96">
        <v>23617</v>
      </c>
      <c r="B1850" s="113" t="s">
        <v>1897</v>
      </c>
      <c r="C1850" s="113" t="s">
        <v>27</v>
      </c>
      <c r="D1850" s="77" t="s">
        <v>32</v>
      </c>
      <c r="E1850" s="77" t="s">
        <v>29</v>
      </c>
      <c r="F1850" s="77" t="s">
        <v>30</v>
      </c>
      <c r="G1850" s="97">
        <v>2012</v>
      </c>
      <c r="H1850" s="98" t="s">
        <v>81</v>
      </c>
    </row>
    <row r="1851" spans="1:8" x14ac:dyDescent="0.25">
      <c r="A1851" s="96">
        <v>23620</v>
      </c>
      <c r="B1851" s="113" t="s">
        <v>1898</v>
      </c>
      <c r="C1851" s="113" t="s">
        <v>27</v>
      </c>
      <c r="D1851" s="77" t="s">
        <v>127</v>
      </c>
      <c r="E1851" s="77" t="s">
        <v>17</v>
      </c>
      <c r="F1851" s="77" t="s">
        <v>30</v>
      </c>
      <c r="G1851" s="97">
        <v>2012</v>
      </c>
      <c r="H1851" s="98" t="s">
        <v>81</v>
      </c>
    </row>
    <row r="1852" spans="1:8" x14ac:dyDescent="0.25">
      <c r="A1852" s="96">
        <v>23623</v>
      </c>
      <c r="B1852" s="113" t="s">
        <v>1899</v>
      </c>
      <c r="C1852" s="113" t="s">
        <v>27</v>
      </c>
      <c r="D1852" s="77" t="s">
        <v>105</v>
      </c>
      <c r="E1852" s="77" t="s">
        <v>17</v>
      </c>
      <c r="F1852" s="77" t="s">
        <v>30</v>
      </c>
      <c r="G1852" s="97">
        <v>2012</v>
      </c>
      <c r="H1852" s="98" t="s">
        <v>81</v>
      </c>
    </row>
    <row r="1853" spans="1:8" x14ac:dyDescent="0.25">
      <c r="A1853" s="96">
        <v>23644</v>
      </c>
      <c r="B1853" s="113" t="s">
        <v>1900</v>
      </c>
      <c r="C1853" s="113" t="s">
        <v>27</v>
      </c>
      <c r="D1853" s="77" t="s">
        <v>105</v>
      </c>
      <c r="E1853" s="77" t="s">
        <v>17</v>
      </c>
      <c r="F1853" s="77" t="s">
        <v>30</v>
      </c>
      <c r="G1853" s="97">
        <v>2011</v>
      </c>
      <c r="H1853" s="98" t="s">
        <v>81</v>
      </c>
    </row>
    <row r="1854" spans="1:8" x14ac:dyDescent="0.25">
      <c r="A1854" s="96">
        <v>23649</v>
      </c>
      <c r="B1854" s="113" t="s">
        <v>1901</v>
      </c>
      <c r="C1854" s="113" t="s">
        <v>27</v>
      </c>
      <c r="D1854" s="77" t="s">
        <v>105</v>
      </c>
      <c r="E1854" s="77" t="s">
        <v>17</v>
      </c>
      <c r="F1854" s="77" t="s">
        <v>30</v>
      </c>
      <c r="G1854" s="97">
        <v>2012</v>
      </c>
      <c r="H1854" s="98" t="s">
        <v>81</v>
      </c>
    </row>
    <row r="1855" spans="1:8" x14ac:dyDescent="0.25">
      <c r="A1855" s="96">
        <v>23669</v>
      </c>
      <c r="B1855" s="113" t="s">
        <v>1902</v>
      </c>
      <c r="C1855" s="113" t="s">
        <v>27</v>
      </c>
      <c r="D1855" s="77" t="s">
        <v>105</v>
      </c>
      <c r="E1855" s="77" t="s">
        <v>17</v>
      </c>
      <c r="F1855" s="77" t="s">
        <v>30</v>
      </c>
      <c r="G1855" s="97">
        <v>2012</v>
      </c>
      <c r="H1855" s="98" t="s">
        <v>81</v>
      </c>
    </row>
    <row r="1856" spans="1:8" x14ac:dyDescent="0.25">
      <c r="A1856" s="96">
        <v>23679</v>
      </c>
      <c r="B1856" s="113" t="s">
        <v>1903</v>
      </c>
      <c r="C1856" s="113" t="s">
        <v>27</v>
      </c>
      <c r="D1856" s="77" t="s">
        <v>105</v>
      </c>
      <c r="E1856" s="77" t="s">
        <v>17</v>
      </c>
      <c r="F1856" s="77" t="s">
        <v>30</v>
      </c>
      <c r="G1856" s="97">
        <v>2011</v>
      </c>
      <c r="H1856" s="98" t="s">
        <v>81</v>
      </c>
    </row>
    <row r="1857" spans="1:8" x14ac:dyDescent="0.25">
      <c r="A1857" s="96">
        <v>23680</v>
      </c>
      <c r="B1857" s="113" t="s">
        <v>1904</v>
      </c>
      <c r="C1857" s="113" t="s">
        <v>27</v>
      </c>
      <c r="D1857" s="77" t="s">
        <v>28</v>
      </c>
      <c r="E1857" s="77" t="s">
        <v>29</v>
      </c>
      <c r="F1857" s="77" t="s">
        <v>30</v>
      </c>
      <c r="G1857" s="97">
        <v>2011</v>
      </c>
      <c r="H1857" s="98" t="s">
        <v>81</v>
      </c>
    </row>
    <row r="1858" spans="1:8" x14ac:dyDescent="0.25">
      <c r="A1858" s="96">
        <v>23681</v>
      </c>
      <c r="B1858" s="113" t="s">
        <v>1905</v>
      </c>
      <c r="C1858" s="113" t="s">
        <v>27</v>
      </c>
      <c r="D1858" s="77" t="s">
        <v>105</v>
      </c>
      <c r="E1858" s="77" t="s">
        <v>17</v>
      </c>
      <c r="F1858" s="77" t="s">
        <v>30</v>
      </c>
      <c r="G1858" s="97">
        <v>2011</v>
      </c>
      <c r="H1858" s="98" t="s">
        <v>81</v>
      </c>
    </row>
    <row r="1859" spans="1:8" x14ac:dyDescent="0.25">
      <c r="A1859" s="96">
        <v>23704</v>
      </c>
      <c r="B1859" s="113" t="s">
        <v>1906</v>
      </c>
      <c r="C1859" s="113" t="s">
        <v>27</v>
      </c>
      <c r="D1859" s="77" t="s">
        <v>32</v>
      </c>
      <c r="E1859" s="77" t="s">
        <v>29</v>
      </c>
      <c r="F1859" s="77" t="s">
        <v>30</v>
      </c>
      <c r="G1859" s="97">
        <v>2013</v>
      </c>
      <c r="H1859" s="98" t="s">
        <v>81</v>
      </c>
    </row>
    <row r="1860" spans="1:8" x14ac:dyDescent="0.25">
      <c r="A1860" s="96">
        <v>23715</v>
      </c>
      <c r="B1860" s="113" t="s">
        <v>1907</v>
      </c>
      <c r="C1860" s="113" t="s">
        <v>27</v>
      </c>
      <c r="D1860" s="77" t="s">
        <v>127</v>
      </c>
      <c r="E1860" s="77" t="s">
        <v>17</v>
      </c>
      <c r="F1860" s="77" t="s">
        <v>30</v>
      </c>
      <c r="G1860" s="97">
        <v>2012</v>
      </c>
      <c r="H1860" s="98" t="s">
        <v>81</v>
      </c>
    </row>
    <row r="1861" spans="1:8" x14ac:dyDescent="0.25">
      <c r="A1861" s="96">
        <v>23735</v>
      </c>
      <c r="B1861" s="113" t="s">
        <v>1908</v>
      </c>
      <c r="C1861" s="113" t="s">
        <v>27</v>
      </c>
      <c r="D1861" s="77" t="s">
        <v>32</v>
      </c>
      <c r="E1861" s="77" t="s">
        <v>17</v>
      </c>
      <c r="F1861" s="77" t="s">
        <v>30</v>
      </c>
      <c r="G1861" s="97">
        <v>2011</v>
      </c>
      <c r="H1861" s="98" t="s">
        <v>81</v>
      </c>
    </row>
    <row r="1862" spans="1:8" x14ac:dyDescent="0.25">
      <c r="A1862" s="96">
        <v>23737</v>
      </c>
      <c r="B1862" s="113" t="s">
        <v>1909</v>
      </c>
      <c r="C1862" s="113" t="s">
        <v>27</v>
      </c>
      <c r="D1862" s="77" t="s">
        <v>32</v>
      </c>
      <c r="E1862" s="77" t="s">
        <v>29</v>
      </c>
      <c r="F1862" s="77" t="s">
        <v>30</v>
      </c>
      <c r="G1862" s="97">
        <v>2012</v>
      </c>
      <c r="H1862" s="98" t="s">
        <v>81</v>
      </c>
    </row>
    <row r="1863" spans="1:8" x14ac:dyDescent="0.25">
      <c r="A1863" s="96">
        <v>23746</v>
      </c>
      <c r="B1863" s="113" t="s">
        <v>1910</v>
      </c>
      <c r="C1863" s="113" t="s">
        <v>27</v>
      </c>
      <c r="D1863" s="77" t="s">
        <v>127</v>
      </c>
      <c r="E1863" s="77" t="s">
        <v>17</v>
      </c>
      <c r="F1863" s="77" t="s">
        <v>63</v>
      </c>
      <c r="G1863" s="97">
        <v>2012</v>
      </c>
      <c r="H1863" s="98" t="s">
        <v>81</v>
      </c>
    </row>
    <row r="1864" spans="1:8" x14ac:dyDescent="0.25">
      <c r="A1864" s="96">
        <v>23760</v>
      </c>
      <c r="B1864" s="113" t="s">
        <v>1911</v>
      </c>
      <c r="C1864" s="113" t="s">
        <v>27</v>
      </c>
      <c r="D1864" s="77" t="s">
        <v>32</v>
      </c>
      <c r="E1864" s="77" t="s">
        <v>29</v>
      </c>
      <c r="F1864" s="77" t="s">
        <v>30</v>
      </c>
      <c r="G1864" s="97">
        <v>2012</v>
      </c>
      <c r="H1864" s="98" t="s">
        <v>81</v>
      </c>
    </row>
    <row r="1865" spans="1:8" x14ac:dyDescent="0.25">
      <c r="A1865" s="96">
        <v>23764</v>
      </c>
      <c r="B1865" s="113" t="s">
        <v>1912</v>
      </c>
      <c r="C1865" s="113" t="s">
        <v>27</v>
      </c>
      <c r="D1865" s="77" t="s">
        <v>32</v>
      </c>
      <c r="E1865" s="77" t="s">
        <v>17</v>
      </c>
      <c r="F1865" s="77" t="s">
        <v>30</v>
      </c>
      <c r="G1865" s="97">
        <v>2011</v>
      </c>
      <c r="H1865" s="98" t="s">
        <v>81</v>
      </c>
    </row>
    <row r="1866" spans="1:8" x14ac:dyDescent="0.25">
      <c r="A1866" s="96">
        <v>23771</v>
      </c>
      <c r="B1866" s="113" t="s">
        <v>1913</v>
      </c>
      <c r="C1866" s="113" t="s">
        <v>27</v>
      </c>
      <c r="D1866" s="77" t="s">
        <v>32</v>
      </c>
      <c r="E1866" s="77" t="s">
        <v>17</v>
      </c>
      <c r="F1866" s="77" t="s">
        <v>30</v>
      </c>
      <c r="G1866" s="97">
        <v>2011</v>
      </c>
      <c r="H1866" s="98" t="s">
        <v>52</v>
      </c>
    </row>
    <row r="1867" spans="1:8" x14ac:dyDescent="0.25">
      <c r="A1867" s="96">
        <v>23787</v>
      </c>
      <c r="B1867" s="113" t="s">
        <v>1914</v>
      </c>
      <c r="C1867" s="113" t="s">
        <v>27</v>
      </c>
      <c r="D1867" s="77" t="s">
        <v>127</v>
      </c>
      <c r="E1867" s="77" t="s">
        <v>17</v>
      </c>
      <c r="F1867" s="77" t="s">
        <v>30</v>
      </c>
      <c r="G1867" s="97">
        <v>2012</v>
      </c>
      <c r="H1867" s="98" t="s">
        <v>81</v>
      </c>
    </row>
    <row r="1868" spans="1:8" x14ac:dyDescent="0.25">
      <c r="A1868" s="96">
        <v>23797</v>
      </c>
      <c r="B1868" s="113" t="s">
        <v>1915</v>
      </c>
      <c r="C1868" s="113" t="s">
        <v>27</v>
      </c>
      <c r="D1868" s="77" t="s">
        <v>32</v>
      </c>
      <c r="E1868" s="77" t="s">
        <v>17</v>
      </c>
      <c r="F1868" s="77" t="s">
        <v>30</v>
      </c>
      <c r="G1868" s="97">
        <v>2012</v>
      </c>
      <c r="H1868" s="98" t="s">
        <v>81</v>
      </c>
    </row>
    <row r="1869" spans="1:8" x14ac:dyDescent="0.25">
      <c r="A1869" s="96">
        <v>23825</v>
      </c>
      <c r="B1869" s="113" t="s">
        <v>1916</v>
      </c>
      <c r="C1869" s="113" t="s">
        <v>27</v>
      </c>
      <c r="D1869" s="77" t="s">
        <v>32</v>
      </c>
      <c r="E1869" s="77" t="s">
        <v>17</v>
      </c>
      <c r="F1869" s="77" t="s">
        <v>33</v>
      </c>
      <c r="G1869" s="97">
        <v>2011</v>
      </c>
      <c r="H1869" s="98" t="s">
        <v>81</v>
      </c>
    </row>
    <row r="1870" spans="1:8" x14ac:dyDescent="0.25">
      <c r="A1870" s="96">
        <v>23828</v>
      </c>
      <c r="B1870" s="113" t="s">
        <v>1917</v>
      </c>
      <c r="C1870" s="113" t="s">
        <v>27</v>
      </c>
      <c r="D1870" s="77" t="s">
        <v>32</v>
      </c>
      <c r="E1870" s="77" t="s">
        <v>17</v>
      </c>
      <c r="F1870" s="77" t="s">
        <v>30</v>
      </c>
      <c r="G1870" s="97">
        <v>2012</v>
      </c>
      <c r="H1870" s="98" t="s">
        <v>81</v>
      </c>
    </row>
    <row r="1871" spans="1:8" x14ac:dyDescent="0.25">
      <c r="A1871" s="96">
        <v>23832</v>
      </c>
      <c r="B1871" s="113" t="s">
        <v>1918</v>
      </c>
      <c r="C1871" s="113" t="s">
        <v>27</v>
      </c>
      <c r="D1871" s="77" t="s">
        <v>32</v>
      </c>
      <c r="E1871" s="77" t="s">
        <v>29</v>
      </c>
      <c r="F1871" s="77" t="s">
        <v>30</v>
      </c>
      <c r="G1871" s="97">
        <v>2011</v>
      </c>
      <c r="H1871" s="98" t="s">
        <v>81</v>
      </c>
    </row>
    <row r="1872" spans="1:8" x14ac:dyDescent="0.25">
      <c r="A1872" s="96">
        <v>23833</v>
      </c>
      <c r="B1872" s="113" t="s">
        <v>1919</v>
      </c>
      <c r="C1872" s="113" t="s">
        <v>27</v>
      </c>
      <c r="D1872" s="77" t="s">
        <v>105</v>
      </c>
      <c r="E1872" s="77" t="s">
        <v>17</v>
      </c>
      <c r="F1872" s="77" t="s">
        <v>30</v>
      </c>
      <c r="G1872" s="97">
        <v>2011</v>
      </c>
      <c r="H1872" s="98" t="s">
        <v>20</v>
      </c>
    </row>
    <row r="1873" spans="1:8" x14ac:dyDescent="0.25">
      <c r="A1873" s="96">
        <v>23834</v>
      </c>
      <c r="B1873" s="113" t="s">
        <v>1920</v>
      </c>
      <c r="C1873" s="113" t="s">
        <v>27</v>
      </c>
      <c r="D1873" s="77" t="s">
        <v>105</v>
      </c>
      <c r="E1873" s="77" t="s">
        <v>17</v>
      </c>
      <c r="F1873" s="77" t="s">
        <v>30</v>
      </c>
      <c r="G1873" s="97">
        <v>2011</v>
      </c>
      <c r="H1873" s="98" t="s">
        <v>81</v>
      </c>
    </row>
    <row r="1874" spans="1:8" x14ac:dyDescent="0.25">
      <c r="A1874" s="96">
        <v>23852</v>
      </c>
      <c r="B1874" s="113" t="s">
        <v>1921</v>
      </c>
      <c r="C1874" s="113" t="s">
        <v>27</v>
      </c>
      <c r="D1874" s="77" t="s">
        <v>32</v>
      </c>
      <c r="E1874" s="77" t="s">
        <v>17</v>
      </c>
      <c r="F1874" s="77" t="s">
        <v>30</v>
      </c>
      <c r="G1874" s="97">
        <v>2012</v>
      </c>
      <c r="H1874" s="98" t="s">
        <v>81</v>
      </c>
    </row>
    <row r="1875" spans="1:8" x14ac:dyDescent="0.25">
      <c r="A1875" s="96">
        <v>23853</v>
      </c>
      <c r="B1875" s="113" t="s">
        <v>1922</v>
      </c>
      <c r="C1875" s="113" t="s">
        <v>27</v>
      </c>
      <c r="D1875" s="77" t="s">
        <v>105</v>
      </c>
      <c r="E1875" s="77" t="s">
        <v>17</v>
      </c>
      <c r="F1875" s="77" t="s">
        <v>30</v>
      </c>
      <c r="G1875" s="97">
        <v>2011</v>
      </c>
      <c r="H1875" s="98" t="s">
        <v>81</v>
      </c>
    </row>
    <row r="1876" spans="1:8" x14ac:dyDescent="0.25">
      <c r="A1876" s="96">
        <v>23856</v>
      </c>
      <c r="B1876" s="113" t="s">
        <v>1923</v>
      </c>
      <c r="C1876" s="113" t="s">
        <v>27</v>
      </c>
      <c r="D1876" s="77" t="s">
        <v>105</v>
      </c>
      <c r="E1876" s="77" t="s">
        <v>17</v>
      </c>
      <c r="F1876" s="77" t="s">
        <v>30</v>
      </c>
      <c r="G1876" s="97">
        <v>2011</v>
      </c>
      <c r="H1876" s="98" t="s">
        <v>20</v>
      </c>
    </row>
    <row r="1877" spans="1:8" x14ac:dyDescent="0.25">
      <c r="A1877" s="96">
        <v>23860</v>
      </c>
      <c r="B1877" s="113" t="s">
        <v>1924</v>
      </c>
      <c r="C1877" s="113" t="s">
        <v>27</v>
      </c>
      <c r="D1877" s="77" t="s">
        <v>105</v>
      </c>
      <c r="E1877" s="77" t="s">
        <v>17</v>
      </c>
      <c r="F1877" s="77" t="s">
        <v>30</v>
      </c>
      <c r="G1877" s="97">
        <v>2011</v>
      </c>
      <c r="H1877" s="98" t="s">
        <v>81</v>
      </c>
    </row>
    <row r="1878" spans="1:8" x14ac:dyDescent="0.25">
      <c r="A1878" s="96">
        <v>23877</v>
      </c>
      <c r="B1878" s="113" t="s">
        <v>1925</v>
      </c>
      <c r="C1878" s="113" t="s">
        <v>27</v>
      </c>
      <c r="D1878" s="77" t="s">
        <v>32</v>
      </c>
      <c r="E1878" s="77" t="s">
        <v>17</v>
      </c>
      <c r="F1878" s="77" t="s">
        <v>30</v>
      </c>
      <c r="G1878" s="97">
        <v>2011</v>
      </c>
      <c r="H1878" s="98" t="s">
        <v>81</v>
      </c>
    </row>
    <row r="1879" spans="1:8" x14ac:dyDescent="0.25">
      <c r="A1879" s="96">
        <v>23882</v>
      </c>
      <c r="B1879" s="113" t="s">
        <v>1926</v>
      </c>
      <c r="C1879" s="113" t="s">
        <v>27</v>
      </c>
      <c r="D1879" s="77" t="s">
        <v>32</v>
      </c>
      <c r="E1879" s="77" t="s">
        <v>17</v>
      </c>
      <c r="F1879" s="77" t="s">
        <v>300</v>
      </c>
      <c r="G1879" s="97">
        <v>2011</v>
      </c>
      <c r="H1879" s="98" t="s">
        <v>81</v>
      </c>
    </row>
    <row r="1880" spans="1:8" x14ac:dyDescent="0.25">
      <c r="A1880" s="96">
        <v>23883</v>
      </c>
      <c r="B1880" s="113" t="s">
        <v>1927</v>
      </c>
      <c r="C1880" s="113" t="s">
        <v>27</v>
      </c>
      <c r="D1880" s="77" t="s">
        <v>105</v>
      </c>
      <c r="E1880" s="77" t="s">
        <v>17</v>
      </c>
      <c r="F1880" s="77" t="s">
        <v>30</v>
      </c>
      <c r="G1880" s="97">
        <v>2012</v>
      </c>
      <c r="H1880" s="98" t="s">
        <v>81</v>
      </c>
    </row>
    <row r="1881" spans="1:8" x14ac:dyDescent="0.25">
      <c r="A1881" s="96">
        <v>23884</v>
      </c>
      <c r="B1881" s="113" t="s">
        <v>1928</v>
      </c>
      <c r="C1881" s="113" t="s">
        <v>27</v>
      </c>
      <c r="D1881" s="77" t="s">
        <v>32</v>
      </c>
      <c r="E1881" s="77" t="s">
        <v>17</v>
      </c>
      <c r="F1881" s="77" t="s">
        <v>30</v>
      </c>
      <c r="G1881" s="97">
        <v>2012</v>
      </c>
      <c r="H1881" s="98" t="s">
        <v>81</v>
      </c>
    </row>
    <row r="1882" spans="1:8" x14ac:dyDescent="0.25">
      <c r="A1882" s="96">
        <v>23886</v>
      </c>
      <c r="B1882" s="113" t="s">
        <v>1929</v>
      </c>
      <c r="C1882" s="113" t="s">
        <v>27</v>
      </c>
      <c r="D1882" s="77" t="s">
        <v>32</v>
      </c>
      <c r="E1882" s="77" t="s">
        <v>17</v>
      </c>
      <c r="F1882" s="77" t="s">
        <v>30</v>
      </c>
      <c r="G1882" s="97">
        <v>2012</v>
      </c>
      <c r="H1882" s="98" t="s">
        <v>81</v>
      </c>
    </row>
    <row r="1883" spans="1:8" x14ac:dyDescent="0.25">
      <c r="A1883" s="96">
        <v>23887</v>
      </c>
      <c r="B1883" s="113" t="s">
        <v>1930</v>
      </c>
      <c r="C1883" s="113" t="s">
        <v>27</v>
      </c>
      <c r="D1883" s="77" t="s">
        <v>32</v>
      </c>
      <c r="E1883" s="77" t="s">
        <v>17</v>
      </c>
      <c r="F1883" s="77" t="s">
        <v>30</v>
      </c>
      <c r="G1883" s="97">
        <v>2012</v>
      </c>
      <c r="H1883" s="98" t="s">
        <v>81</v>
      </c>
    </row>
    <row r="1884" spans="1:8" x14ac:dyDescent="0.25">
      <c r="A1884" s="96">
        <v>23888</v>
      </c>
      <c r="B1884" s="113" t="s">
        <v>1931</v>
      </c>
      <c r="C1884" s="113" t="s">
        <v>27</v>
      </c>
      <c r="D1884" s="77" t="s">
        <v>32</v>
      </c>
      <c r="E1884" s="77" t="s">
        <v>17</v>
      </c>
      <c r="F1884" s="77" t="s">
        <v>30</v>
      </c>
      <c r="G1884" s="97">
        <v>2012</v>
      </c>
      <c r="H1884" s="98" t="s">
        <v>81</v>
      </c>
    </row>
    <row r="1885" spans="1:8" x14ac:dyDescent="0.25">
      <c r="A1885" s="96">
        <v>23897</v>
      </c>
      <c r="B1885" s="113" t="s">
        <v>1932</v>
      </c>
      <c r="C1885" s="113" t="s">
        <v>27</v>
      </c>
      <c r="D1885" s="77" t="s">
        <v>32</v>
      </c>
      <c r="E1885" s="77" t="s">
        <v>17</v>
      </c>
      <c r="F1885" s="77" t="s">
        <v>30</v>
      </c>
      <c r="G1885" s="97">
        <v>2011</v>
      </c>
      <c r="H1885" s="98" t="s">
        <v>81</v>
      </c>
    </row>
    <row r="1886" spans="1:8" x14ac:dyDescent="0.25">
      <c r="A1886" s="96">
        <v>23916</v>
      </c>
      <c r="B1886" s="113" t="s">
        <v>1933</v>
      </c>
      <c r="C1886" s="113" t="s">
        <v>27</v>
      </c>
      <c r="D1886" s="77" t="s">
        <v>105</v>
      </c>
      <c r="E1886" s="77" t="s">
        <v>17</v>
      </c>
      <c r="F1886" s="77" t="s">
        <v>30</v>
      </c>
      <c r="G1886" s="97">
        <v>2012</v>
      </c>
      <c r="H1886" s="98" t="s">
        <v>81</v>
      </c>
    </row>
    <row r="1887" spans="1:8" x14ac:dyDescent="0.25">
      <c r="A1887" s="96">
        <v>23952</v>
      </c>
      <c r="B1887" s="113" t="s">
        <v>1934</v>
      </c>
      <c r="C1887" s="113" t="s">
        <v>27</v>
      </c>
      <c r="D1887" s="77" t="s">
        <v>105</v>
      </c>
      <c r="E1887" s="77" t="s">
        <v>17</v>
      </c>
      <c r="F1887" s="77" t="s">
        <v>30</v>
      </c>
      <c r="G1887" s="97">
        <v>2011</v>
      </c>
      <c r="H1887" s="98" t="s">
        <v>81</v>
      </c>
    </row>
    <row r="1888" spans="1:8" x14ac:dyDescent="0.25">
      <c r="A1888" s="96">
        <v>23989</v>
      </c>
      <c r="B1888" s="113" t="s">
        <v>1935</v>
      </c>
      <c r="C1888" s="113" t="s">
        <v>27</v>
      </c>
      <c r="D1888" s="77" t="s">
        <v>105</v>
      </c>
      <c r="E1888" s="77" t="s">
        <v>29</v>
      </c>
      <c r="F1888" s="77" t="s">
        <v>30</v>
      </c>
      <c r="G1888" s="97">
        <v>2012</v>
      </c>
      <c r="H1888" s="98" t="s">
        <v>81</v>
      </c>
    </row>
    <row r="1889" spans="1:8" x14ac:dyDescent="0.25">
      <c r="A1889" s="96">
        <v>23993</v>
      </c>
      <c r="B1889" s="113" t="s">
        <v>1936</v>
      </c>
      <c r="C1889" s="113" t="s">
        <v>27</v>
      </c>
      <c r="D1889" s="77" t="s">
        <v>32</v>
      </c>
      <c r="E1889" s="77" t="s">
        <v>17</v>
      </c>
      <c r="F1889" s="77" t="s">
        <v>30</v>
      </c>
      <c r="G1889" s="97">
        <v>2012</v>
      </c>
      <c r="H1889" s="98" t="s">
        <v>81</v>
      </c>
    </row>
    <row r="1890" spans="1:8" x14ac:dyDescent="0.25">
      <c r="A1890" s="96">
        <v>23994</v>
      </c>
      <c r="B1890" s="113" t="s">
        <v>1937</v>
      </c>
      <c r="C1890" s="113" t="s">
        <v>27</v>
      </c>
      <c r="D1890" s="77" t="s">
        <v>105</v>
      </c>
      <c r="E1890" s="77" t="s">
        <v>17</v>
      </c>
      <c r="F1890" s="77" t="s">
        <v>30</v>
      </c>
      <c r="G1890" s="97">
        <v>2011</v>
      </c>
      <c r="H1890" s="98" t="s">
        <v>81</v>
      </c>
    </row>
    <row r="1891" spans="1:8" x14ac:dyDescent="0.25">
      <c r="A1891" s="96">
        <v>23997</v>
      </c>
      <c r="B1891" s="113" t="s">
        <v>1938</v>
      </c>
      <c r="C1891" s="113" t="s">
        <v>27</v>
      </c>
      <c r="D1891" s="77" t="s">
        <v>105</v>
      </c>
      <c r="E1891" s="77" t="s">
        <v>17</v>
      </c>
      <c r="F1891" s="77" t="s">
        <v>30</v>
      </c>
      <c r="G1891" s="97">
        <v>2011</v>
      </c>
      <c r="H1891" s="98" t="s">
        <v>81</v>
      </c>
    </row>
    <row r="1892" spans="1:8" x14ac:dyDescent="0.25">
      <c r="A1892" s="96">
        <v>24001</v>
      </c>
      <c r="B1892" s="113" t="s">
        <v>1939</v>
      </c>
      <c r="C1892" s="113" t="s">
        <v>27</v>
      </c>
      <c r="D1892" s="77" t="s">
        <v>105</v>
      </c>
      <c r="E1892" s="77" t="s">
        <v>17</v>
      </c>
      <c r="F1892" s="77" t="s">
        <v>30</v>
      </c>
      <c r="G1892" s="97">
        <v>2011</v>
      </c>
      <c r="H1892" s="98" t="s">
        <v>81</v>
      </c>
    </row>
    <row r="1893" spans="1:8" x14ac:dyDescent="0.25">
      <c r="A1893" s="96">
        <v>24002</v>
      </c>
      <c r="B1893" s="113" t="s">
        <v>1940</v>
      </c>
      <c r="C1893" s="113" t="s">
        <v>27</v>
      </c>
      <c r="D1893" s="77" t="s">
        <v>105</v>
      </c>
      <c r="E1893" s="77" t="s">
        <v>17</v>
      </c>
      <c r="F1893" s="77" t="s">
        <v>30</v>
      </c>
      <c r="G1893" s="97">
        <v>2011</v>
      </c>
      <c r="H1893" s="98" t="s">
        <v>81</v>
      </c>
    </row>
    <row r="1894" spans="1:8" x14ac:dyDescent="0.25">
      <c r="A1894" s="96">
        <v>24004</v>
      </c>
      <c r="B1894" s="113" t="s">
        <v>1941</v>
      </c>
      <c r="C1894" s="113" t="s">
        <v>27</v>
      </c>
      <c r="D1894" s="77" t="s">
        <v>127</v>
      </c>
      <c r="E1894" s="77" t="s">
        <v>29</v>
      </c>
      <c r="F1894" s="77" t="s">
        <v>30</v>
      </c>
      <c r="G1894" s="97">
        <v>2012</v>
      </c>
      <c r="H1894" s="98" t="s">
        <v>81</v>
      </c>
    </row>
    <row r="1895" spans="1:8" x14ac:dyDescent="0.25">
      <c r="A1895" s="96">
        <v>24019</v>
      </c>
      <c r="B1895" s="113" t="s">
        <v>1942</v>
      </c>
      <c r="C1895" s="113" t="s">
        <v>27</v>
      </c>
      <c r="D1895" s="77" t="s">
        <v>32</v>
      </c>
      <c r="E1895" s="77" t="s">
        <v>17</v>
      </c>
      <c r="F1895" s="77" t="s">
        <v>30</v>
      </c>
      <c r="G1895" s="97">
        <v>2011</v>
      </c>
      <c r="H1895" s="98" t="s">
        <v>81</v>
      </c>
    </row>
    <row r="1896" spans="1:8" x14ac:dyDescent="0.25">
      <c r="A1896" s="96">
        <v>24030</v>
      </c>
      <c r="B1896" s="113" t="s">
        <v>1943</v>
      </c>
      <c r="C1896" s="113" t="s">
        <v>27</v>
      </c>
      <c r="D1896" s="77" t="s">
        <v>105</v>
      </c>
      <c r="E1896" s="77" t="s">
        <v>17</v>
      </c>
      <c r="F1896" s="77" t="s">
        <v>30</v>
      </c>
      <c r="G1896" s="97">
        <v>2011</v>
      </c>
      <c r="H1896" s="98" t="s">
        <v>81</v>
      </c>
    </row>
    <row r="1897" spans="1:8" x14ac:dyDescent="0.25">
      <c r="A1897" s="96">
        <v>24040</v>
      </c>
      <c r="B1897" s="113" t="s">
        <v>1944</v>
      </c>
      <c r="C1897" s="113" t="s">
        <v>27</v>
      </c>
      <c r="D1897" s="77" t="s">
        <v>32</v>
      </c>
      <c r="E1897" s="77" t="s">
        <v>17</v>
      </c>
      <c r="F1897" s="77" t="s">
        <v>30</v>
      </c>
      <c r="G1897" s="97">
        <v>2011</v>
      </c>
      <c r="H1897" s="98" t="s">
        <v>81</v>
      </c>
    </row>
    <row r="1898" spans="1:8" x14ac:dyDescent="0.25">
      <c r="A1898" s="96">
        <v>24045</v>
      </c>
      <c r="B1898" s="113" t="s">
        <v>1945</v>
      </c>
      <c r="C1898" s="113" t="s">
        <v>27</v>
      </c>
      <c r="D1898" s="77" t="s">
        <v>32</v>
      </c>
      <c r="E1898" s="77" t="s">
        <v>29</v>
      </c>
      <c r="F1898" s="77" t="s">
        <v>30</v>
      </c>
      <c r="G1898" s="97">
        <v>2011</v>
      </c>
      <c r="H1898" s="98" t="s">
        <v>81</v>
      </c>
    </row>
    <row r="1899" spans="1:8" x14ac:dyDescent="0.25">
      <c r="A1899" s="96">
        <v>24058</v>
      </c>
      <c r="B1899" s="113" t="s">
        <v>1946</v>
      </c>
      <c r="C1899" s="113" t="s">
        <v>27</v>
      </c>
      <c r="D1899" s="77" t="s">
        <v>105</v>
      </c>
      <c r="E1899" s="77" t="s">
        <v>17</v>
      </c>
      <c r="F1899" s="77" t="s">
        <v>30</v>
      </c>
      <c r="G1899" s="97">
        <v>2012</v>
      </c>
      <c r="H1899" s="98" t="s">
        <v>81</v>
      </c>
    </row>
    <row r="1900" spans="1:8" x14ac:dyDescent="0.25">
      <c r="A1900" s="96">
        <v>24063</v>
      </c>
      <c r="B1900" s="113" t="s">
        <v>1947</v>
      </c>
      <c r="C1900" s="113" t="s">
        <v>27</v>
      </c>
      <c r="D1900" s="77" t="s">
        <v>32</v>
      </c>
      <c r="E1900" s="77" t="s">
        <v>29</v>
      </c>
      <c r="F1900" s="77" t="s">
        <v>30</v>
      </c>
      <c r="G1900" s="97">
        <v>2011</v>
      </c>
      <c r="H1900" s="98" t="s">
        <v>81</v>
      </c>
    </row>
    <row r="1901" spans="1:8" x14ac:dyDescent="0.25">
      <c r="A1901" s="96">
        <v>24080</v>
      </c>
      <c r="B1901" s="113" t="s">
        <v>1948</v>
      </c>
      <c r="C1901" s="113" t="s">
        <v>27</v>
      </c>
      <c r="D1901" s="77" t="s">
        <v>105</v>
      </c>
      <c r="E1901" s="77" t="s">
        <v>17</v>
      </c>
      <c r="F1901" s="77" t="s">
        <v>30</v>
      </c>
      <c r="G1901" s="97">
        <v>2011</v>
      </c>
      <c r="H1901" s="98" t="s">
        <v>81</v>
      </c>
    </row>
    <row r="1902" spans="1:8" x14ac:dyDescent="0.25">
      <c r="A1902" s="96">
        <v>24082</v>
      </c>
      <c r="B1902" s="113" t="s">
        <v>1949</v>
      </c>
      <c r="C1902" s="113" t="s">
        <v>27</v>
      </c>
      <c r="D1902" s="77" t="s">
        <v>105</v>
      </c>
      <c r="E1902" s="77" t="s">
        <v>17</v>
      </c>
      <c r="F1902" s="77" t="s">
        <v>30</v>
      </c>
      <c r="G1902" s="97">
        <v>2011</v>
      </c>
      <c r="H1902" s="98" t="s">
        <v>81</v>
      </c>
    </row>
    <row r="1903" spans="1:8" x14ac:dyDescent="0.25">
      <c r="A1903" s="96">
        <v>24084</v>
      </c>
      <c r="B1903" s="113" t="s">
        <v>1950</v>
      </c>
      <c r="C1903" s="113" t="s">
        <v>27</v>
      </c>
      <c r="D1903" s="77" t="s">
        <v>32</v>
      </c>
      <c r="E1903" s="77" t="s">
        <v>29</v>
      </c>
      <c r="F1903" s="77" t="s">
        <v>30</v>
      </c>
      <c r="G1903" s="97">
        <v>2015</v>
      </c>
      <c r="H1903" s="98" t="s">
        <v>81</v>
      </c>
    </row>
    <row r="1904" spans="1:8" x14ac:dyDescent="0.25">
      <c r="A1904" s="96">
        <v>24089</v>
      </c>
      <c r="B1904" s="113" t="s">
        <v>1951</v>
      </c>
      <c r="C1904" s="113" t="s">
        <v>27</v>
      </c>
      <c r="D1904" s="77" t="s">
        <v>32</v>
      </c>
      <c r="E1904" s="77" t="s">
        <v>17</v>
      </c>
      <c r="F1904" s="77" t="s">
        <v>30</v>
      </c>
      <c r="G1904" s="97">
        <v>2012</v>
      </c>
      <c r="H1904" s="98" t="s">
        <v>81</v>
      </c>
    </row>
    <row r="1905" spans="1:8" x14ac:dyDescent="0.25">
      <c r="A1905" s="96">
        <v>24092</v>
      </c>
      <c r="B1905" s="113" t="s">
        <v>1952</v>
      </c>
      <c r="C1905" s="113" t="s">
        <v>27</v>
      </c>
      <c r="D1905" s="77" t="s">
        <v>105</v>
      </c>
      <c r="E1905" s="77" t="s">
        <v>29</v>
      </c>
      <c r="F1905" s="77" t="s">
        <v>30</v>
      </c>
      <c r="G1905" s="97">
        <v>2011</v>
      </c>
      <c r="H1905" s="98" t="s">
        <v>81</v>
      </c>
    </row>
    <row r="1906" spans="1:8" x14ac:dyDescent="0.25">
      <c r="A1906" s="96">
        <v>24102</v>
      </c>
      <c r="B1906" s="113" t="s">
        <v>1953</v>
      </c>
      <c r="C1906" s="113" t="s">
        <v>27</v>
      </c>
      <c r="D1906" s="77" t="s">
        <v>105</v>
      </c>
      <c r="E1906" s="77" t="s">
        <v>17</v>
      </c>
      <c r="F1906" s="77" t="s">
        <v>30</v>
      </c>
      <c r="G1906" s="97">
        <v>2011</v>
      </c>
      <c r="H1906" s="98" t="s">
        <v>81</v>
      </c>
    </row>
    <row r="1907" spans="1:8" x14ac:dyDescent="0.25">
      <c r="A1907" s="96">
        <v>24113</v>
      </c>
      <c r="B1907" s="113" t="s">
        <v>1954</v>
      </c>
      <c r="C1907" s="113" t="s">
        <v>27</v>
      </c>
      <c r="D1907" s="77" t="s">
        <v>32</v>
      </c>
      <c r="E1907" s="77" t="s">
        <v>29</v>
      </c>
      <c r="F1907" s="77" t="s">
        <v>30</v>
      </c>
      <c r="G1907" s="97">
        <v>2012</v>
      </c>
      <c r="H1907" s="98" t="s">
        <v>81</v>
      </c>
    </row>
    <row r="1908" spans="1:8" x14ac:dyDescent="0.25">
      <c r="A1908" s="96">
        <v>24116</v>
      </c>
      <c r="B1908" s="113" t="s">
        <v>1955</v>
      </c>
      <c r="C1908" s="113" t="s">
        <v>27</v>
      </c>
      <c r="D1908" s="77" t="s">
        <v>105</v>
      </c>
      <c r="E1908" s="77" t="s">
        <v>17</v>
      </c>
      <c r="F1908" s="77" t="s">
        <v>30</v>
      </c>
      <c r="G1908" s="97">
        <v>2011</v>
      </c>
      <c r="H1908" s="98" t="s">
        <v>81</v>
      </c>
    </row>
    <row r="1909" spans="1:8" x14ac:dyDescent="0.25">
      <c r="A1909" s="96">
        <v>24140</v>
      </c>
      <c r="B1909" s="113" t="s">
        <v>1956</v>
      </c>
      <c r="C1909" s="113" t="s">
        <v>27</v>
      </c>
      <c r="D1909" s="77" t="s">
        <v>105</v>
      </c>
      <c r="E1909" s="77" t="s">
        <v>17</v>
      </c>
      <c r="F1909" s="77" t="s">
        <v>63</v>
      </c>
      <c r="G1909" s="97">
        <v>2012</v>
      </c>
      <c r="H1909" s="98" t="s">
        <v>81</v>
      </c>
    </row>
    <row r="1910" spans="1:8" x14ac:dyDescent="0.25">
      <c r="A1910" s="96">
        <v>24156</v>
      </c>
      <c r="B1910" s="113" t="s">
        <v>1957</v>
      </c>
      <c r="C1910" s="113" t="s">
        <v>27</v>
      </c>
      <c r="D1910" s="77" t="s">
        <v>105</v>
      </c>
      <c r="E1910" s="77" t="s">
        <v>17</v>
      </c>
      <c r="F1910" s="77" t="s">
        <v>30</v>
      </c>
      <c r="G1910" s="97">
        <v>2012</v>
      </c>
      <c r="H1910" s="98" t="s">
        <v>81</v>
      </c>
    </row>
    <row r="1911" spans="1:8" x14ac:dyDescent="0.25">
      <c r="A1911" s="96">
        <v>24160</v>
      </c>
      <c r="B1911" s="113" t="s">
        <v>1958</v>
      </c>
      <c r="C1911" s="113" t="s">
        <v>27</v>
      </c>
      <c r="D1911" s="77" t="s">
        <v>105</v>
      </c>
      <c r="E1911" s="77" t="s">
        <v>29</v>
      </c>
      <c r="F1911" s="77" t="s">
        <v>30</v>
      </c>
      <c r="G1911" s="97">
        <v>2012</v>
      </c>
      <c r="H1911" s="98" t="s">
        <v>81</v>
      </c>
    </row>
    <row r="1912" spans="1:8" x14ac:dyDescent="0.25">
      <c r="A1912" s="96">
        <v>24171</v>
      </c>
      <c r="B1912" s="113" t="s">
        <v>1959</v>
      </c>
      <c r="C1912" s="113" t="s">
        <v>27</v>
      </c>
      <c r="D1912" s="77" t="s">
        <v>127</v>
      </c>
      <c r="E1912" s="77" t="s">
        <v>17</v>
      </c>
      <c r="F1912" s="77" t="s">
        <v>30</v>
      </c>
      <c r="G1912" s="97">
        <v>2011</v>
      </c>
      <c r="H1912" s="98" t="s">
        <v>81</v>
      </c>
    </row>
    <row r="1913" spans="1:8" x14ac:dyDescent="0.25">
      <c r="A1913" s="96">
        <v>24179</v>
      </c>
      <c r="B1913" s="113" t="s">
        <v>1960</v>
      </c>
      <c r="C1913" s="113" t="s">
        <v>27</v>
      </c>
      <c r="D1913" s="77" t="s">
        <v>105</v>
      </c>
      <c r="E1913" s="77" t="s">
        <v>17</v>
      </c>
      <c r="F1913" s="77" t="s">
        <v>30</v>
      </c>
      <c r="G1913" s="97">
        <v>2011</v>
      </c>
      <c r="H1913" s="98" t="s">
        <v>81</v>
      </c>
    </row>
    <row r="1914" spans="1:8" x14ac:dyDescent="0.25">
      <c r="A1914" s="96">
        <v>24185</v>
      </c>
      <c r="B1914" s="113" t="s">
        <v>1961</v>
      </c>
      <c r="C1914" s="113" t="s">
        <v>27</v>
      </c>
      <c r="D1914" s="77" t="s">
        <v>32</v>
      </c>
      <c r="E1914" s="77" t="s">
        <v>17</v>
      </c>
      <c r="F1914" s="77" t="s">
        <v>30</v>
      </c>
      <c r="G1914" s="97">
        <v>2011</v>
      </c>
      <c r="H1914" s="98" t="s">
        <v>81</v>
      </c>
    </row>
    <row r="1915" spans="1:8" x14ac:dyDescent="0.25">
      <c r="A1915" s="96">
        <v>24200</v>
      </c>
      <c r="B1915" s="113" t="s">
        <v>1962</v>
      </c>
      <c r="C1915" s="113" t="s">
        <v>27</v>
      </c>
      <c r="D1915" s="77" t="s">
        <v>105</v>
      </c>
      <c r="E1915" s="77" t="s">
        <v>17</v>
      </c>
      <c r="F1915" s="77" t="s">
        <v>30</v>
      </c>
      <c r="G1915" s="97">
        <v>2011</v>
      </c>
      <c r="H1915" s="98" t="s">
        <v>81</v>
      </c>
    </row>
    <row r="1916" spans="1:8" x14ac:dyDescent="0.25">
      <c r="A1916" s="96">
        <v>24205</v>
      </c>
      <c r="B1916" s="113" t="s">
        <v>1963</v>
      </c>
      <c r="C1916" s="113" t="s">
        <v>27</v>
      </c>
      <c r="D1916" s="77" t="s">
        <v>32</v>
      </c>
      <c r="E1916" s="77" t="s">
        <v>17</v>
      </c>
      <c r="F1916" s="77" t="s">
        <v>30</v>
      </c>
      <c r="G1916" s="97">
        <v>2011</v>
      </c>
      <c r="H1916" s="98" t="s">
        <v>81</v>
      </c>
    </row>
    <row r="1917" spans="1:8" x14ac:dyDescent="0.25">
      <c r="A1917" s="96">
        <v>24232</v>
      </c>
      <c r="B1917" s="113" t="s">
        <v>1964</v>
      </c>
      <c r="C1917" s="113" t="s">
        <v>27</v>
      </c>
      <c r="D1917" s="77" t="s">
        <v>105</v>
      </c>
      <c r="E1917" s="77" t="s">
        <v>17</v>
      </c>
      <c r="F1917" s="77" t="s">
        <v>30</v>
      </c>
      <c r="G1917" s="97">
        <v>2012</v>
      </c>
      <c r="H1917" s="98" t="s">
        <v>81</v>
      </c>
    </row>
    <row r="1918" spans="1:8" x14ac:dyDescent="0.25">
      <c r="A1918" s="96">
        <v>24238</v>
      </c>
      <c r="B1918" s="113" t="s">
        <v>1965</v>
      </c>
      <c r="C1918" s="113" t="s">
        <v>27</v>
      </c>
      <c r="D1918" s="77" t="s">
        <v>32</v>
      </c>
      <c r="E1918" s="77" t="s">
        <v>17</v>
      </c>
      <c r="F1918" s="77" t="s">
        <v>30</v>
      </c>
      <c r="G1918" s="97">
        <v>2012</v>
      </c>
      <c r="H1918" s="98" t="s">
        <v>81</v>
      </c>
    </row>
    <row r="1919" spans="1:8" x14ac:dyDescent="0.25">
      <c r="A1919" s="96">
        <v>24244</v>
      </c>
      <c r="B1919" s="113" t="s">
        <v>1966</v>
      </c>
      <c r="C1919" s="113" t="s">
        <v>27</v>
      </c>
      <c r="D1919" s="77" t="s">
        <v>127</v>
      </c>
      <c r="E1919" s="77" t="s">
        <v>17</v>
      </c>
      <c r="F1919" s="77" t="s">
        <v>63</v>
      </c>
      <c r="G1919" s="97">
        <v>2012</v>
      </c>
      <c r="H1919" s="98" t="s">
        <v>81</v>
      </c>
    </row>
    <row r="1920" spans="1:8" x14ac:dyDescent="0.25">
      <c r="A1920" s="96">
        <v>24247</v>
      </c>
      <c r="B1920" s="113" t="s">
        <v>1967</v>
      </c>
      <c r="C1920" s="113" t="s">
        <v>27</v>
      </c>
      <c r="D1920" s="77" t="s">
        <v>32</v>
      </c>
      <c r="E1920" s="77" t="s">
        <v>29</v>
      </c>
      <c r="F1920" s="77" t="s">
        <v>30</v>
      </c>
      <c r="G1920" s="97">
        <v>2011</v>
      </c>
      <c r="H1920" s="98" t="s">
        <v>81</v>
      </c>
    </row>
    <row r="1921" spans="1:8" x14ac:dyDescent="0.25">
      <c r="A1921" s="96">
        <v>24250</v>
      </c>
      <c r="B1921" s="113" t="s">
        <v>1968</v>
      </c>
      <c r="C1921" s="113" t="s">
        <v>27</v>
      </c>
      <c r="D1921" s="77" t="s">
        <v>32</v>
      </c>
      <c r="E1921" s="77" t="s">
        <v>17</v>
      </c>
      <c r="F1921" s="77" t="s">
        <v>30</v>
      </c>
      <c r="G1921" s="97">
        <v>2011</v>
      </c>
      <c r="H1921" s="98" t="s">
        <v>81</v>
      </c>
    </row>
    <row r="1922" spans="1:8" x14ac:dyDescent="0.25">
      <c r="A1922" s="96">
        <v>24273</v>
      </c>
      <c r="B1922" s="113" t="s">
        <v>1969</v>
      </c>
      <c r="C1922" s="113" t="s">
        <v>27</v>
      </c>
      <c r="D1922" s="77" t="s">
        <v>32</v>
      </c>
      <c r="E1922" s="77" t="s">
        <v>17</v>
      </c>
      <c r="F1922" s="77" t="s">
        <v>300</v>
      </c>
      <c r="G1922" s="97">
        <v>2012</v>
      </c>
      <c r="H1922" s="98" t="s">
        <v>81</v>
      </c>
    </row>
    <row r="1923" spans="1:8" x14ac:dyDescent="0.25">
      <c r="A1923" s="96">
        <v>24279</v>
      </c>
      <c r="B1923" s="113" t="s">
        <v>1970</v>
      </c>
      <c r="C1923" s="113" t="s">
        <v>27</v>
      </c>
      <c r="D1923" s="77" t="s">
        <v>32</v>
      </c>
      <c r="E1923" s="77" t="s">
        <v>17</v>
      </c>
      <c r="F1923" s="77" t="s">
        <v>30</v>
      </c>
      <c r="G1923" s="97">
        <v>2012</v>
      </c>
      <c r="H1923" s="98" t="s">
        <v>81</v>
      </c>
    </row>
    <row r="1924" spans="1:8" x14ac:dyDescent="0.25">
      <c r="A1924" s="96">
        <v>24289</v>
      </c>
      <c r="B1924" s="113" t="s">
        <v>1971</v>
      </c>
      <c r="C1924" s="113" t="s">
        <v>27</v>
      </c>
      <c r="D1924" s="77" t="s">
        <v>32</v>
      </c>
      <c r="E1924" s="77" t="s">
        <v>17</v>
      </c>
      <c r="F1924" s="77" t="s">
        <v>30</v>
      </c>
      <c r="G1924" s="97">
        <v>2012</v>
      </c>
      <c r="H1924" s="98" t="s">
        <v>81</v>
      </c>
    </row>
    <row r="1925" spans="1:8" x14ac:dyDescent="0.25">
      <c r="A1925" s="96">
        <v>24296</v>
      </c>
      <c r="B1925" s="113" t="s">
        <v>1972</v>
      </c>
      <c r="C1925" s="113" t="s">
        <v>27</v>
      </c>
      <c r="D1925" s="77" t="s">
        <v>105</v>
      </c>
      <c r="E1925" s="77" t="s">
        <v>17</v>
      </c>
      <c r="F1925" s="77" t="s">
        <v>30</v>
      </c>
      <c r="G1925" s="97">
        <v>2011</v>
      </c>
      <c r="H1925" s="98" t="s">
        <v>81</v>
      </c>
    </row>
    <row r="1926" spans="1:8" x14ac:dyDescent="0.25">
      <c r="A1926" s="96">
        <v>24317</v>
      </c>
      <c r="B1926" s="113" t="s">
        <v>1973</v>
      </c>
      <c r="C1926" s="113" t="s">
        <v>27</v>
      </c>
      <c r="D1926" s="77" t="s">
        <v>32</v>
      </c>
      <c r="E1926" s="77" t="s">
        <v>17</v>
      </c>
      <c r="F1926" s="77" t="s">
        <v>30</v>
      </c>
      <c r="G1926" s="97">
        <v>2011</v>
      </c>
      <c r="H1926" s="98" t="s">
        <v>81</v>
      </c>
    </row>
    <row r="1927" spans="1:8" x14ac:dyDescent="0.25">
      <c r="A1927" s="96">
        <v>24339</v>
      </c>
      <c r="B1927" s="113" t="s">
        <v>1974</v>
      </c>
      <c r="C1927" s="113" t="s">
        <v>27</v>
      </c>
      <c r="D1927" s="77" t="s">
        <v>32</v>
      </c>
      <c r="E1927" s="77" t="s">
        <v>17</v>
      </c>
      <c r="F1927" s="77" t="s">
        <v>30</v>
      </c>
      <c r="G1927" s="97">
        <v>2011</v>
      </c>
      <c r="H1927" s="98" t="s">
        <v>81</v>
      </c>
    </row>
    <row r="1928" spans="1:8" x14ac:dyDescent="0.25">
      <c r="A1928" s="96">
        <v>24343</v>
      </c>
      <c r="B1928" s="113" t="s">
        <v>1975</v>
      </c>
      <c r="C1928" s="113" t="s">
        <v>27</v>
      </c>
      <c r="D1928" s="77" t="s">
        <v>32</v>
      </c>
      <c r="E1928" s="77" t="s">
        <v>17</v>
      </c>
      <c r="F1928" s="77" t="s">
        <v>30</v>
      </c>
      <c r="G1928" s="97">
        <v>2011</v>
      </c>
      <c r="H1928" s="98" t="s">
        <v>81</v>
      </c>
    </row>
    <row r="1929" spans="1:8" x14ac:dyDescent="0.25">
      <c r="A1929" s="96">
        <v>24355</v>
      </c>
      <c r="B1929" s="113" t="s">
        <v>1976</v>
      </c>
      <c r="C1929" s="113" t="s">
        <v>27</v>
      </c>
      <c r="D1929" s="77" t="s">
        <v>32</v>
      </c>
      <c r="E1929" s="77" t="s">
        <v>17</v>
      </c>
      <c r="F1929" s="77" t="s">
        <v>30</v>
      </c>
      <c r="G1929" s="97">
        <v>2011</v>
      </c>
      <c r="H1929" s="98" t="s">
        <v>81</v>
      </c>
    </row>
    <row r="1930" spans="1:8" x14ac:dyDescent="0.25">
      <c r="A1930" s="96">
        <v>24370</v>
      </c>
      <c r="B1930" s="113" t="s">
        <v>1977</v>
      </c>
      <c r="C1930" s="113" t="s">
        <v>27</v>
      </c>
      <c r="D1930" s="77" t="s">
        <v>105</v>
      </c>
      <c r="E1930" s="77" t="s">
        <v>17</v>
      </c>
      <c r="F1930" s="77" t="s">
        <v>30</v>
      </c>
      <c r="G1930" s="97">
        <v>2012</v>
      </c>
      <c r="H1930" s="98" t="s">
        <v>81</v>
      </c>
    </row>
    <row r="1931" spans="1:8" x14ac:dyDescent="0.25">
      <c r="A1931" s="96">
        <v>24373</v>
      </c>
      <c r="B1931" s="113" t="s">
        <v>1978</v>
      </c>
      <c r="C1931" s="113" t="s">
        <v>27</v>
      </c>
      <c r="D1931" s="77" t="s">
        <v>105</v>
      </c>
      <c r="E1931" s="77" t="s">
        <v>17</v>
      </c>
      <c r="F1931" s="77" t="s">
        <v>30</v>
      </c>
      <c r="G1931" s="97">
        <v>2011</v>
      </c>
      <c r="H1931" s="98" t="s">
        <v>81</v>
      </c>
    </row>
    <row r="1932" spans="1:8" x14ac:dyDescent="0.25">
      <c r="A1932" s="96">
        <v>24374</v>
      </c>
      <c r="B1932" s="113" t="s">
        <v>1979</v>
      </c>
      <c r="C1932" s="113" t="s">
        <v>27</v>
      </c>
      <c r="D1932" s="77" t="s">
        <v>105</v>
      </c>
      <c r="E1932" s="77" t="s">
        <v>17</v>
      </c>
      <c r="F1932" s="77" t="s">
        <v>30</v>
      </c>
      <c r="G1932" s="97">
        <v>2012</v>
      </c>
      <c r="H1932" s="98" t="s">
        <v>81</v>
      </c>
    </row>
    <row r="1933" spans="1:8" x14ac:dyDescent="0.25">
      <c r="A1933" s="96">
        <v>24378</v>
      </c>
      <c r="B1933" s="113" t="s">
        <v>1980</v>
      </c>
      <c r="C1933" s="113" t="s">
        <v>27</v>
      </c>
      <c r="D1933" s="77" t="s">
        <v>105</v>
      </c>
      <c r="E1933" s="77" t="s">
        <v>17</v>
      </c>
      <c r="F1933" s="77" t="s">
        <v>30</v>
      </c>
      <c r="G1933" s="97">
        <v>2011</v>
      </c>
      <c r="H1933" s="98" t="s">
        <v>81</v>
      </c>
    </row>
    <row r="1934" spans="1:8" x14ac:dyDescent="0.25">
      <c r="A1934" s="96">
        <v>24388</v>
      </c>
      <c r="B1934" s="113" t="s">
        <v>1981</v>
      </c>
      <c r="C1934" s="113" t="s">
        <v>27</v>
      </c>
      <c r="D1934" s="77" t="s">
        <v>32</v>
      </c>
      <c r="E1934" s="77" t="s">
        <v>29</v>
      </c>
      <c r="F1934" s="77" t="s">
        <v>30</v>
      </c>
      <c r="G1934" s="97">
        <v>2012</v>
      </c>
      <c r="H1934" s="98" t="s">
        <v>81</v>
      </c>
    </row>
    <row r="1935" spans="1:8" x14ac:dyDescent="0.25">
      <c r="A1935" s="96">
        <v>24416</v>
      </c>
      <c r="B1935" s="113" t="s">
        <v>1982</v>
      </c>
      <c r="C1935" s="113" t="s">
        <v>27</v>
      </c>
      <c r="D1935" s="77" t="s">
        <v>127</v>
      </c>
      <c r="E1935" s="77" t="s">
        <v>17</v>
      </c>
      <c r="F1935" s="77" t="s">
        <v>30</v>
      </c>
      <c r="G1935" s="97">
        <v>2011</v>
      </c>
      <c r="H1935" s="98" t="s">
        <v>81</v>
      </c>
    </row>
    <row r="1936" spans="1:8" x14ac:dyDescent="0.25">
      <c r="A1936" s="96">
        <v>24425</v>
      </c>
      <c r="B1936" s="113" t="s">
        <v>1983</v>
      </c>
      <c r="C1936" s="113" t="s">
        <v>27</v>
      </c>
      <c r="D1936" s="77" t="s">
        <v>32</v>
      </c>
      <c r="E1936" s="77" t="s">
        <v>17</v>
      </c>
      <c r="F1936" s="77" t="s">
        <v>30</v>
      </c>
      <c r="G1936" s="97">
        <v>2011</v>
      </c>
      <c r="H1936" s="98" t="s">
        <v>52</v>
      </c>
    </row>
    <row r="1937" spans="1:8" x14ac:dyDescent="0.25">
      <c r="A1937" s="96">
        <v>24427</v>
      </c>
      <c r="B1937" s="113" t="s">
        <v>1984</v>
      </c>
      <c r="C1937" s="113" t="s">
        <v>27</v>
      </c>
      <c r="D1937" s="77" t="s">
        <v>32</v>
      </c>
      <c r="E1937" s="77" t="s">
        <v>17</v>
      </c>
      <c r="F1937" s="77" t="s">
        <v>30</v>
      </c>
      <c r="G1937" s="97">
        <v>2011</v>
      </c>
      <c r="H1937" s="98" t="s">
        <v>81</v>
      </c>
    </row>
    <row r="1938" spans="1:8" x14ac:dyDescent="0.25">
      <c r="A1938" s="96">
        <v>24437</v>
      </c>
      <c r="B1938" s="113" t="s">
        <v>1985</v>
      </c>
      <c r="C1938" s="113" t="s">
        <v>27</v>
      </c>
      <c r="D1938" s="77" t="s">
        <v>127</v>
      </c>
      <c r="E1938" s="77" t="s">
        <v>17</v>
      </c>
      <c r="F1938" s="77" t="s">
        <v>30</v>
      </c>
      <c r="G1938" s="97">
        <v>2012</v>
      </c>
      <c r="H1938" s="98" t="s">
        <v>81</v>
      </c>
    </row>
    <row r="1939" spans="1:8" x14ac:dyDescent="0.25">
      <c r="A1939" s="96">
        <v>24440</v>
      </c>
      <c r="B1939" s="113" t="s">
        <v>1986</v>
      </c>
      <c r="C1939" s="113" t="s">
        <v>27</v>
      </c>
      <c r="D1939" s="77" t="s">
        <v>32</v>
      </c>
      <c r="E1939" s="77" t="s">
        <v>17</v>
      </c>
      <c r="F1939" s="77" t="s">
        <v>30</v>
      </c>
      <c r="G1939" s="97">
        <v>2012</v>
      </c>
      <c r="H1939" s="98" t="s">
        <v>20</v>
      </c>
    </row>
    <row r="1940" spans="1:8" x14ac:dyDescent="0.25">
      <c r="A1940" s="96">
        <v>24447</v>
      </c>
      <c r="B1940" s="113" t="s">
        <v>1987</v>
      </c>
      <c r="C1940" s="113" t="s">
        <v>27</v>
      </c>
      <c r="D1940" s="77" t="s">
        <v>127</v>
      </c>
      <c r="E1940" s="77" t="s">
        <v>17</v>
      </c>
      <c r="F1940" s="77" t="s">
        <v>30</v>
      </c>
      <c r="G1940" s="97">
        <v>2012</v>
      </c>
      <c r="H1940" s="98" t="s">
        <v>81</v>
      </c>
    </row>
    <row r="1941" spans="1:8" x14ac:dyDescent="0.25">
      <c r="A1941" s="96">
        <v>24449</v>
      </c>
      <c r="B1941" s="113" t="s">
        <v>1988</v>
      </c>
      <c r="C1941" s="113" t="s">
        <v>27</v>
      </c>
      <c r="D1941" s="77" t="s">
        <v>127</v>
      </c>
      <c r="E1941" s="77" t="s">
        <v>17</v>
      </c>
      <c r="F1941" s="77" t="s">
        <v>30</v>
      </c>
      <c r="G1941" s="97">
        <v>2012</v>
      </c>
      <c r="H1941" s="98" t="s">
        <v>81</v>
      </c>
    </row>
    <row r="1942" spans="1:8" x14ac:dyDescent="0.25">
      <c r="A1942" s="96">
        <v>24451</v>
      </c>
      <c r="B1942" s="113" t="s">
        <v>1989</v>
      </c>
      <c r="C1942" s="113" t="s">
        <v>27</v>
      </c>
      <c r="D1942" s="77" t="s">
        <v>127</v>
      </c>
      <c r="E1942" s="77" t="s">
        <v>17</v>
      </c>
      <c r="F1942" s="77" t="s">
        <v>30</v>
      </c>
      <c r="G1942" s="97">
        <v>2012</v>
      </c>
      <c r="H1942" s="98" t="s">
        <v>81</v>
      </c>
    </row>
    <row r="1943" spans="1:8" x14ac:dyDescent="0.25">
      <c r="A1943" s="96">
        <v>24471</v>
      </c>
      <c r="B1943" s="113" t="s">
        <v>1990</v>
      </c>
      <c r="C1943" s="113" t="s">
        <v>27</v>
      </c>
      <c r="D1943" s="77" t="s">
        <v>32</v>
      </c>
      <c r="E1943" s="77" t="s">
        <v>17</v>
      </c>
      <c r="F1943" s="77" t="s">
        <v>30</v>
      </c>
      <c r="G1943" s="97">
        <v>2011</v>
      </c>
      <c r="H1943" s="98" t="s">
        <v>81</v>
      </c>
    </row>
    <row r="1944" spans="1:8" x14ac:dyDescent="0.25">
      <c r="A1944" s="96">
        <v>24485</v>
      </c>
      <c r="B1944" s="113" t="s">
        <v>1991</v>
      </c>
      <c r="C1944" s="113" t="s">
        <v>27</v>
      </c>
      <c r="D1944" s="77" t="s">
        <v>105</v>
      </c>
      <c r="E1944" s="77" t="s">
        <v>17</v>
      </c>
      <c r="F1944" s="77" t="s">
        <v>30</v>
      </c>
      <c r="G1944" s="97">
        <v>2012</v>
      </c>
      <c r="H1944" s="98" t="s">
        <v>81</v>
      </c>
    </row>
    <row r="1945" spans="1:8" x14ac:dyDescent="0.25">
      <c r="A1945" s="96">
        <v>24505</v>
      </c>
      <c r="B1945" s="113" t="s">
        <v>1992</v>
      </c>
      <c r="C1945" s="113" t="s">
        <v>27</v>
      </c>
      <c r="D1945" s="77" t="s">
        <v>32</v>
      </c>
      <c r="E1945" s="77" t="s">
        <v>17</v>
      </c>
      <c r="F1945" s="77" t="s">
        <v>30</v>
      </c>
      <c r="G1945" s="97">
        <v>2011</v>
      </c>
      <c r="H1945" s="98" t="s">
        <v>81</v>
      </c>
    </row>
    <row r="1946" spans="1:8" x14ac:dyDescent="0.25">
      <c r="A1946" s="96">
        <v>24514</v>
      </c>
      <c r="B1946" s="113" t="s">
        <v>1993</v>
      </c>
      <c r="C1946" s="113" t="s">
        <v>27</v>
      </c>
      <c r="D1946" s="77" t="s">
        <v>32</v>
      </c>
      <c r="E1946" s="77" t="s">
        <v>17</v>
      </c>
      <c r="F1946" s="77" t="s">
        <v>30</v>
      </c>
      <c r="G1946" s="97">
        <v>2012</v>
      </c>
      <c r="H1946" s="98" t="s">
        <v>81</v>
      </c>
    </row>
    <row r="1947" spans="1:8" x14ac:dyDescent="0.25">
      <c r="A1947" s="96">
        <v>24515</v>
      </c>
      <c r="B1947" s="113" t="s">
        <v>1994</v>
      </c>
      <c r="C1947" s="113" t="s">
        <v>27</v>
      </c>
      <c r="D1947" s="77" t="s">
        <v>105</v>
      </c>
      <c r="E1947" s="77" t="s">
        <v>29</v>
      </c>
      <c r="F1947" s="77" t="s">
        <v>30</v>
      </c>
      <c r="G1947" s="97">
        <v>2011</v>
      </c>
      <c r="H1947" s="98" t="s">
        <v>81</v>
      </c>
    </row>
    <row r="1948" spans="1:8" x14ac:dyDescent="0.25">
      <c r="A1948" s="96">
        <v>24519</v>
      </c>
      <c r="B1948" s="113" t="s">
        <v>1995</v>
      </c>
      <c r="C1948" s="113" t="s">
        <v>27</v>
      </c>
      <c r="D1948" s="77" t="s">
        <v>32</v>
      </c>
      <c r="E1948" s="77" t="s">
        <v>29</v>
      </c>
      <c r="F1948" s="77" t="s">
        <v>30</v>
      </c>
      <c r="G1948" s="97">
        <v>2010</v>
      </c>
      <c r="H1948" s="98" t="s">
        <v>81</v>
      </c>
    </row>
    <row r="1949" spans="1:8" x14ac:dyDescent="0.25">
      <c r="A1949" s="96">
        <v>24529</v>
      </c>
      <c r="B1949" s="113" t="s">
        <v>1996</v>
      </c>
      <c r="C1949" s="113" t="s">
        <v>27</v>
      </c>
      <c r="D1949" s="77" t="s">
        <v>32</v>
      </c>
      <c r="E1949" s="77" t="s">
        <v>17</v>
      </c>
      <c r="F1949" s="77" t="s">
        <v>63</v>
      </c>
      <c r="G1949" s="97">
        <v>2010</v>
      </c>
      <c r="H1949" s="98" t="s">
        <v>25</v>
      </c>
    </row>
    <row r="1950" spans="1:8" x14ac:dyDescent="0.25">
      <c r="A1950" s="96">
        <v>24535</v>
      </c>
      <c r="B1950" s="113" t="s">
        <v>1997</v>
      </c>
      <c r="C1950" s="113" t="s">
        <v>27</v>
      </c>
      <c r="D1950" s="77" t="s">
        <v>32</v>
      </c>
      <c r="E1950" s="77" t="s">
        <v>17</v>
      </c>
      <c r="F1950" s="77" t="s">
        <v>30</v>
      </c>
      <c r="G1950" s="97">
        <v>2011</v>
      </c>
      <c r="H1950" s="98" t="s">
        <v>81</v>
      </c>
    </row>
    <row r="1951" spans="1:8" x14ac:dyDescent="0.25">
      <c r="A1951" s="96">
        <v>24538</v>
      </c>
      <c r="B1951" s="113" t="s">
        <v>1998</v>
      </c>
      <c r="C1951" s="113" t="s">
        <v>27</v>
      </c>
      <c r="D1951" s="77" t="s">
        <v>32</v>
      </c>
      <c r="E1951" s="77" t="s">
        <v>17</v>
      </c>
      <c r="F1951" s="77" t="s">
        <v>30</v>
      </c>
      <c r="G1951" s="97">
        <v>2010</v>
      </c>
      <c r="H1951" s="98" t="s">
        <v>81</v>
      </c>
    </row>
    <row r="1952" spans="1:8" x14ac:dyDescent="0.25">
      <c r="A1952" s="96">
        <v>24540</v>
      </c>
      <c r="B1952" s="113" t="s">
        <v>1999</v>
      </c>
      <c r="C1952" s="113" t="s">
        <v>27</v>
      </c>
      <c r="D1952" s="77" t="s">
        <v>32</v>
      </c>
      <c r="E1952" s="77" t="s">
        <v>29</v>
      </c>
      <c r="F1952" s="77" t="s">
        <v>30</v>
      </c>
      <c r="G1952" s="97">
        <v>2010</v>
      </c>
      <c r="H1952" s="98" t="s">
        <v>81</v>
      </c>
    </row>
    <row r="1953" spans="1:8" x14ac:dyDescent="0.25">
      <c r="A1953" s="96">
        <v>24541</v>
      </c>
      <c r="B1953" s="113" t="s">
        <v>2000</v>
      </c>
      <c r="C1953" s="113" t="s">
        <v>27</v>
      </c>
      <c r="D1953" s="77" t="s">
        <v>32</v>
      </c>
      <c r="E1953" s="77" t="s">
        <v>17</v>
      </c>
      <c r="F1953" s="77" t="s">
        <v>30</v>
      </c>
      <c r="G1953" s="97">
        <v>2010</v>
      </c>
      <c r="H1953" s="98" t="s">
        <v>81</v>
      </c>
    </row>
    <row r="1954" spans="1:8" x14ac:dyDescent="0.25">
      <c r="A1954" s="96">
        <v>24542</v>
      </c>
      <c r="B1954" s="113" t="s">
        <v>2001</v>
      </c>
      <c r="C1954" s="113" t="s">
        <v>27</v>
      </c>
      <c r="D1954" s="77" t="s">
        <v>32</v>
      </c>
      <c r="E1954" s="77" t="s">
        <v>17</v>
      </c>
      <c r="F1954" s="77" t="s">
        <v>30</v>
      </c>
      <c r="G1954" s="97">
        <v>2010</v>
      </c>
      <c r="H1954" s="98" t="s">
        <v>81</v>
      </c>
    </row>
    <row r="1955" spans="1:8" x14ac:dyDescent="0.25">
      <c r="A1955" s="96">
        <v>24545</v>
      </c>
      <c r="B1955" s="113" t="s">
        <v>2002</v>
      </c>
      <c r="C1955" s="113" t="s">
        <v>27</v>
      </c>
      <c r="D1955" s="77" t="s">
        <v>32</v>
      </c>
      <c r="E1955" s="77" t="s">
        <v>29</v>
      </c>
      <c r="F1955" s="77" t="s">
        <v>30</v>
      </c>
      <c r="G1955" s="97">
        <v>2011</v>
      </c>
      <c r="H1955" s="98" t="s">
        <v>81</v>
      </c>
    </row>
    <row r="1956" spans="1:8" x14ac:dyDescent="0.25">
      <c r="A1956" s="96">
        <v>24546</v>
      </c>
      <c r="B1956" s="113" t="s">
        <v>2003</v>
      </c>
      <c r="C1956" s="113" t="s">
        <v>27</v>
      </c>
      <c r="D1956" s="77" t="s">
        <v>32</v>
      </c>
      <c r="E1956" s="77" t="s">
        <v>29</v>
      </c>
      <c r="F1956" s="77" t="s">
        <v>65</v>
      </c>
      <c r="G1956" s="97">
        <v>2012</v>
      </c>
      <c r="H1956" s="98" t="s">
        <v>81</v>
      </c>
    </row>
    <row r="1957" spans="1:8" x14ac:dyDescent="0.25">
      <c r="A1957" s="96">
        <v>24547</v>
      </c>
      <c r="B1957" s="113" t="s">
        <v>2004</v>
      </c>
      <c r="C1957" s="113" t="s">
        <v>27</v>
      </c>
      <c r="D1957" s="77" t="s">
        <v>32</v>
      </c>
      <c r="E1957" s="77" t="s">
        <v>29</v>
      </c>
      <c r="F1957" s="77" t="s">
        <v>63</v>
      </c>
      <c r="G1957" s="97">
        <v>2010</v>
      </c>
      <c r="H1957" s="98" t="s">
        <v>81</v>
      </c>
    </row>
    <row r="1958" spans="1:8" x14ac:dyDescent="0.25">
      <c r="A1958" s="96">
        <v>24548</v>
      </c>
      <c r="B1958" s="113" t="s">
        <v>2005</v>
      </c>
      <c r="C1958" s="113" t="s">
        <v>27</v>
      </c>
      <c r="D1958" s="77" t="s">
        <v>32</v>
      </c>
      <c r="E1958" s="77" t="s">
        <v>17</v>
      </c>
      <c r="F1958" s="77" t="s">
        <v>30</v>
      </c>
      <c r="G1958" s="97">
        <v>2010</v>
      </c>
      <c r="H1958" s="98" t="s">
        <v>81</v>
      </c>
    </row>
    <row r="1959" spans="1:8" x14ac:dyDescent="0.25">
      <c r="A1959" s="96">
        <v>24549</v>
      </c>
      <c r="B1959" s="113" t="s">
        <v>2006</v>
      </c>
      <c r="C1959" s="113" t="s">
        <v>27</v>
      </c>
      <c r="D1959" s="77" t="s">
        <v>32</v>
      </c>
      <c r="E1959" s="77" t="s">
        <v>29</v>
      </c>
      <c r="F1959" s="77" t="s">
        <v>30</v>
      </c>
      <c r="G1959" s="97">
        <v>2010</v>
      </c>
      <c r="H1959" s="98" t="s">
        <v>81</v>
      </c>
    </row>
    <row r="1960" spans="1:8" x14ac:dyDescent="0.25">
      <c r="A1960" s="96">
        <v>24551</v>
      </c>
      <c r="B1960" s="113" t="s">
        <v>2007</v>
      </c>
      <c r="C1960" s="113" t="s">
        <v>27</v>
      </c>
      <c r="D1960" s="77" t="s">
        <v>32</v>
      </c>
      <c r="E1960" s="77" t="s">
        <v>29</v>
      </c>
      <c r="F1960" s="77" t="s">
        <v>30</v>
      </c>
      <c r="G1960" s="97">
        <v>2010</v>
      </c>
      <c r="H1960" s="98" t="s">
        <v>81</v>
      </c>
    </row>
    <row r="1961" spans="1:8" x14ac:dyDescent="0.25">
      <c r="A1961" s="96">
        <v>24552</v>
      </c>
      <c r="B1961" s="113" t="s">
        <v>2008</v>
      </c>
      <c r="C1961" s="113" t="s">
        <v>27</v>
      </c>
      <c r="D1961" s="77" t="s">
        <v>32</v>
      </c>
      <c r="E1961" s="77" t="s">
        <v>17</v>
      </c>
      <c r="F1961" s="77" t="s">
        <v>30</v>
      </c>
      <c r="G1961" s="97">
        <v>2010</v>
      </c>
      <c r="H1961" s="98" t="s">
        <v>81</v>
      </c>
    </row>
    <row r="1962" spans="1:8" x14ac:dyDescent="0.25">
      <c r="A1962" s="96">
        <v>24553</v>
      </c>
      <c r="B1962" s="113" t="s">
        <v>2009</v>
      </c>
      <c r="C1962" s="113" t="s">
        <v>27</v>
      </c>
      <c r="D1962" s="77" t="s">
        <v>32</v>
      </c>
      <c r="E1962" s="77" t="s">
        <v>17</v>
      </c>
      <c r="F1962" s="77" t="s">
        <v>30</v>
      </c>
      <c r="G1962" s="97">
        <v>2010</v>
      </c>
      <c r="H1962" s="98" t="s">
        <v>81</v>
      </c>
    </row>
    <row r="1963" spans="1:8" x14ac:dyDescent="0.25">
      <c r="A1963" s="96">
        <v>24554</v>
      </c>
      <c r="B1963" s="113" t="s">
        <v>2010</v>
      </c>
      <c r="C1963" s="113" t="s">
        <v>27</v>
      </c>
      <c r="D1963" s="77" t="s">
        <v>32</v>
      </c>
      <c r="E1963" s="77" t="s">
        <v>29</v>
      </c>
      <c r="F1963" s="77" t="s">
        <v>30</v>
      </c>
      <c r="G1963" s="97">
        <v>2011</v>
      </c>
      <c r="H1963" s="98" t="s">
        <v>81</v>
      </c>
    </row>
    <row r="1964" spans="1:8" x14ac:dyDescent="0.25">
      <c r="A1964" s="96">
        <v>24555</v>
      </c>
      <c r="B1964" s="113" t="s">
        <v>2011</v>
      </c>
      <c r="C1964" s="113" t="s">
        <v>27</v>
      </c>
      <c r="D1964" s="77" t="s">
        <v>32</v>
      </c>
      <c r="E1964" s="77" t="s">
        <v>17</v>
      </c>
      <c r="F1964" s="77" t="s">
        <v>30</v>
      </c>
      <c r="G1964" s="97">
        <v>2010</v>
      </c>
      <c r="H1964" s="98" t="s">
        <v>81</v>
      </c>
    </row>
    <row r="1965" spans="1:8" x14ac:dyDescent="0.25">
      <c r="A1965" s="96">
        <v>24556</v>
      </c>
      <c r="B1965" s="113" t="s">
        <v>2012</v>
      </c>
      <c r="C1965" s="113" t="s">
        <v>27</v>
      </c>
      <c r="D1965" s="77" t="s">
        <v>32</v>
      </c>
      <c r="E1965" s="77" t="s">
        <v>29</v>
      </c>
      <c r="F1965" s="77" t="s">
        <v>30</v>
      </c>
      <c r="G1965" s="97">
        <v>2010</v>
      </c>
      <c r="H1965" s="98" t="s">
        <v>81</v>
      </c>
    </row>
    <row r="1966" spans="1:8" x14ac:dyDescent="0.25">
      <c r="A1966" s="96">
        <v>24557</v>
      </c>
      <c r="B1966" s="113" t="s">
        <v>2013</v>
      </c>
      <c r="C1966" s="113" t="s">
        <v>27</v>
      </c>
      <c r="D1966" s="77" t="s">
        <v>32</v>
      </c>
      <c r="E1966" s="77" t="s">
        <v>17</v>
      </c>
      <c r="F1966" s="77" t="s">
        <v>30</v>
      </c>
      <c r="G1966" s="97">
        <v>2010</v>
      </c>
      <c r="H1966" s="98" t="s">
        <v>81</v>
      </c>
    </row>
    <row r="1967" spans="1:8" x14ac:dyDescent="0.25">
      <c r="A1967" s="96">
        <v>24558</v>
      </c>
      <c r="B1967" s="113" t="s">
        <v>2014</v>
      </c>
      <c r="C1967" s="113" t="s">
        <v>27</v>
      </c>
      <c r="D1967" s="77" t="s">
        <v>32</v>
      </c>
      <c r="E1967" s="77" t="s">
        <v>17</v>
      </c>
      <c r="F1967" s="77" t="s">
        <v>30</v>
      </c>
      <c r="G1967" s="97">
        <v>2010</v>
      </c>
      <c r="H1967" s="98" t="s">
        <v>81</v>
      </c>
    </row>
    <row r="1968" spans="1:8" x14ac:dyDescent="0.25">
      <c r="A1968" s="96">
        <v>24559</v>
      </c>
      <c r="B1968" s="113" t="s">
        <v>2015</v>
      </c>
      <c r="C1968" s="113" t="s">
        <v>27</v>
      </c>
      <c r="D1968" s="77" t="s">
        <v>32</v>
      </c>
      <c r="E1968" s="77" t="s">
        <v>17</v>
      </c>
      <c r="F1968" s="77" t="s">
        <v>30</v>
      </c>
      <c r="G1968" s="97">
        <v>2010</v>
      </c>
      <c r="H1968" s="98" t="s">
        <v>81</v>
      </c>
    </row>
    <row r="1969" spans="1:8" x14ac:dyDescent="0.25">
      <c r="A1969" s="96">
        <v>24586</v>
      </c>
      <c r="B1969" s="113" t="s">
        <v>2016</v>
      </c>
      <c r="C1969" s="113" t="s">
        <v>27</v>
      </c>
      <c r="D1969" s="77" t="s">
        <v>105</v>
      </c>
      <c r="E1969" s="77" t="s">
        <v>17</v>
      </c>
      <c r="F1969" s="77" t="s">
        <v>30</v>
      </c>
      <c r="G1969" s="97">
        <v>2012</v>
      </c>
      <c r="H1969" s="98" t="s">
        <v>81</v>
      </c>
    </row>
    <row r="1970" spans="1:8" x14ac:dyDescent="0.25">
      <c r="A1970" s="96">
        <v>24587</v>
      </c>
      <c r="B1970" s="113" t="s">
        <v>2017</v>
      </c>
      <c r="C1970" s="113" t="s">
        <v>35</v>
      </c>
      <c r="D1970" s="77" t="s">
        <v>36</v>
      </c>
      <c r="E1970" s="77" t="s">
        <v>18</v>
      </c>
      <c r="F1970" s="77" t="s">
        <v>37</v>
      </c>
      <c r="G1970" s="97">
        <v>2011</v>
      </c>
      <c r="H1970" s="98" t="s">
        <v>25</v>
      </c>
    </row>
    <row r="1971" spans="1:8" x14ac:dyDescent="0.25">
      <c r="A1971" s="96">
        <v>24589</v>
      </c>
      <c r="B1971" s="113" t="s">
        <v>2018</v>
      </c>
      <c r="C1971" s="113" t="s">
        <v>27</v>
      </c>
      <c r="D1971" s="77" t="s">
        <v>32</v>
      </c>
      <c r="E1971" s="77" t="s">
        <v>17</v>
      </c>
      <c r="F1971" s="77" t="s">
        <v>30</v>
      </c>
      <c r="G1971" s="97">
        <v>2010</v>
      </c>
      <c r="H1971" s="98" t="s">
        <v>81</v>
      </c>
    </row>
    <row r="1972" spans="1:8" x14ac:dyDescent="0.25">
      <c r="A1972" s="96">
        <v>24590</v>
      </c>
      <c r="B1972" s="113" t="s">
        <v>2019</v>
      </c>
      <c r="C1972" s="113" t="s">
        <v>27</v>
      </c>
      <c r="D1972" s="77" t="s">
        <v>32</v>
      </c>
      <c r="E1972" s="77" t="s">
        <v>17</v>
      </c>
      <c r="F1972" s="77" t="s">
        <v>30</v>
      </c>
      <c r="G1972" s="97">
        <v>2012</v>
      </c>
      <c r="H1972" s="98" t="s">
        <v>81</v>
      </c>
    </row>
    <row r="1973" spans="1:8" x14ac:dyDescent="0.25">
      <c r="A1973" s="96">
        <v>24591</v>
      </c>
      <c r="B1973" s="113" t="s">
        <v>2020</v>
      </c>
      <c r="C1973" s="113" t="s">
        <v>27</v>
      </c>
      <c r="D1973" s="77" t="s">
        <v>32</v>
      </c>
      <c r="E1973" s="77" t="s">
        <v>17</v>
      </c>
      <c r="F1973" s="77" t="s">
        <v>30</v>
      </c>
      <c r="G1973" s="97">
        <v>2010</v>
      </c>
      <c r="H1973" s="98" t="s">
        <v>81</v>
      </c>
    </row>
    <row r="1974" spans="1:8" x14ac:dyDescent="0.25">
      <c r="A1974" s="96">
        <v>24594</v>
      </c>
      <c r="B1974" s="113" t="s">
        <v>2021</v>
      </c>
      <c r="C1974" s="113" t="s">
        <v>27</v>
      </c>
      <c r="D1974" s="77" t="s">
        <v>32</v>
      </c>
      <c r="E1974" s="77" t="s">
        <v>29</v>
      </c>
      <c r="F1974" s="77" t="s">
        <v>30</v>
      </c>
      <c r="G1974" s="97">
        <v>2010</v>
      </c>
      <c r="H1974" s="98" t="s">
        <v>81</v>
      </c>
    </row>
    <row r="1975" spans="1:8" x14ac:dyDescent="0.25">
      <c r="A1975" s="96">
        <v>24603</v>
      </c>
      <c r="B1975" s="113" t="s">
        <v>2022</v>
      </c>
      <c r="C1975" s="113" t="s">
        <v>27</v>
      </c>
      <c r="D1975" s="77" t="s">
        <v>105</v>
      </c>
      <c r="E1975" s="77" t="s">
        <v>29</v>
      </c>
      <c r="F1975" s="77" t="s">
        <v>30</v>
      </c>
      <c r="G1975" s="97">
        <v>2010</v>
      </c>
      <c r="H1975" s="98" t="s">
        <v>81</v>
      </c>
    </row>
    <row r="1976" spans="1:8" x14ac:dyDescent="0.25">
      <c r="A1976" s="96">
        <v>24607</v>
      </c>
      <c r="B1976" s="113" t="s">
        <v>2023</v>
      </c>
      <c r="C1976" s="113" t="s">
        <v>27</v>
      </c>
      <c r="D1976" s="77" t="s">
        <v>105</v>
      </c>
      <c r="E1976" s="77" t="s">
        <v>17</v>
      </c>
      <c r="F1976" s="77" t="s">
        <v>30</v>
      </c>
      <c r="G1976" s="97">
        <v>2010</v>
      </c>
      <c r="H1976" s="98" t="s">
        <v>81</v>
      </c>
    </row>
    <row r="1977" spans="1:8" x14ac:dyDescent="0.25">
      <c r="A1977" s="96">
        <v>24608</v>
      </c>
      <c r="B1977" s="113" t="s">
        <v>2024</v>
      </c>
      <c r="C1977" s="113" t="s">
        <v>27</v>
      </c>
      <c r="D1977" s="77" t="s">
        <v>127</v>
      </c>
      <c r="E1977" s="77" t="s">
        <v>29</v>
      </c>
      <c r="F1977" s="77" t="s">
        <v>30</v>
      </c>
      <c r="G1977" s="97">
        <v>2010</v>
      </c>
      <c r="H1977" s="98" t="s">
        <v>81</v>
      </c>
    </row>
    <row r="1978" spans="1:8" x14ac:dyDescent="0.25">
      <c r="A1978" s="96">
        <v>24609</v>
      </c>
      <c r="B1978" s="113" t="s">
        <v>2025</v>
      </c>
      <c r="C1978" s="113" t="s">
        <v>27</v>
      </c>
      <c r="D1978" s="77" t="s">
        <v>105</v>
      </c>
      <c r="E1978" s="77" t="s">
        <v>17</v>
      </c>
      <c r="F1978" s="77" t="s">
        <v>30</v>
      </c>
      <c r="G1978" s="97">
        <v>2010</v>
      </c>
      <c r="H1978" s="98" t="s">
        <v>81</v>
      </c>
    </row>
    <row r="1979" spans="1:8" x14ac:dyDescent="0.25">
      <c r="A1979" s="96">
        <v>24610</v>
      </c>
      <c r="B1979" s="113" t="s">
        <v>2026</v>
      </c>
      <c r="C1979" s="113" t="s">
        <v>27</v>
      </c>
      <c r="D1979" s="77" t="s">
        <v>32</v>
      </c>
      <c r="E1979" s="77" t="s">
        <v>17</v>
      </c>
      <c r="F1979" s="77" t="s">
        <v>30</v>
      </c>
      <c r="G1979" s="97">
        <v>2010</v>
      </c>
      <c r="H1979" s="98" t="s">
        <v>81</v>
      </c>
    </row>
    <row r="1980" spans="1:8" x14ac:dyDescent="0.25">
      <c r="A1980" s="96">
        <v>24616</v>
      </c>
      <c r="B1980" s="113" t="s">
        <v>2027</v>
      </c>
      <c r="C1980" s="113" t="s">
        <v>35</v>
      </c>
      <c r="D1980" s="77" t="s">
        <v>36</v>
      </c>
      <c r="E1980" s="77" t="s">
        <v>18</v>
      </c>
      <c r="F1980" s="77" t="s">
        <v>19</v>
      </c>
      <c r="G1980" s="97">
        <v>2011</v>
      </c>
      <c r="H1980" s="98" t="s">
        <v>25</v>
      </c>
    </row>
    <row r="1981" spans="1:8" x14ac:dyDescent="0.25">
      <c r="A1981" s="96">
        <v>24618</v>
      </c>
      <c r="B1981" s="113" t="s">
        <v>2028</v>
      </c>
      <c r="C1981" s="113" t="s">
        <v>27</v>
      </c>
      <c r="D1981" s="77" t="s">
        <v>105</v>
      </c>
      <c r="E1981" s="77" t="s">
        <v>17</v>
      </c>
      <c r="F1981" s="77" t="s">
        <v>30</v>
      </c>
      <c r="G1981" s="97">
        <v>2011</v>
      </c>
      <c r="H1981" s="98" t="s">
        <v>81</v>
      </c>
    </row>
    <row r="1982" spans="1:8" x14ac:dyDescent="0.25">
      <c r="A1982" s="96">
        <v>24620</v>
      </c>
      <c r="B1982" s="113" t="s">
        <v>2029</v>
      </c>
      <c r="C1982" s="113" t="s">
        <v>27</v>
      </c>
      <c r="D1982" s="77" t="s">
        <v>32</v>
      </c>
      <c r="E1982" s="77" t="s">
        <v>17</v>
      </c>
      <c r="F1982" s="77" t="s">
        <v>30</v>
      </c>
      <c r="G1982" s="97">
        <v>2011</v>
      </c>
      <c r="H1982" s="98" t="s">
        <v>81</v>
      </c>
    </row>
    <row r="1983" spans="1:8" x14ac:dyDescent="0.25">
      <c r="A1983" s="96">
        <v>24621</v>
      </c>
      <c r="B1983" s="113" t="s">
        <v>2030</v>
      </c>
      <c r="C1983" s="113" t="s">
        <v>27</v>
      </c>
      <c r="D1983" s="77" t="s">
        <v>32</v>
      </c>
      <c r="E1983" s="77" t="s">
        <v>17</v>
      </c>
      <c r="F1983" s="77" t="s">
        <v>30</v>
      </c>
      <c r="G1983" s="97">
        <v>2010</v>
      </c>
      <c r="H1983" s="98" t="s">
        <v>81</v>
      </c>
    </row>
    <row r="1984" spans="1:8" x14ac:dyDescent="0.25">
      <c r="A1984" s="96">
        <v>24622</v>
      </c>
      <c r="B1984" s="113" t="s">
        <v>2031</v>
      </c>
      <c r="C1984" s="113" t="s">
        <v>27</v>
      </c>
      <c r="D1984" s="77" t="s">
        <v>32</v>
      </c>
      <c r="E1984" s="77" t="s">
        <v>29</v>
      </c>
      <c r="F1984" s="77" t="s">
        <v>30</v>
      </c>
      <c r="G1984" s="97">
        <v>2020</v>
      </c>
      <c r="H1984" s="98" t="s">
        <v>81</v>
      </c>
    </row>
    <row r="1985" spans="1:8" x14ac:dyDescent="0.25">
      <c r="A1985" s="96">
        <v>24623</v>
      </c>
      <c r="B1985" s="113" t="s">
        <v>2032</v>
      </c>
      <c r="C1985" s="113" t="s">
        <v>27</v>
      </c>
      <c r="D1985" s="77" t="s">
        <v>32</v>
      </c>
      <c r="E1985" s="77" t="s">
        <v>17</v>
      </c>
      <c r="F1985" s="77" t="s">
        <v>30</v>
      </c>
      <c r="G1985" s="97">
        <v>2010</v>
      </c>
      <c r="H1985" s="98" t="s">
        <v>81</v>
      </c>
    </row>
    <row r="1986" spans="1:8" x14ac:dyDescent="0.25">
      <c r="A1986" s="96">
        <v>24624</v>
      </c>
      <c r="B1986" s="113" t="s">
        <v>2033</v>
      </c>
      <c r="C1986" s="113" t="s">
        <v>27</v>
      </c>
      <c r="D1986" s="77" t="s">
        <v>32</v>
      </c>
      <c r="E1986" s="77" t="s">
        <v>29</v>
      </c>
      <c r="F1986" s="77" t="s">
        <v>30</v>
      </c>
      <c r="G1986" s="97">
        <v>2010</v>
      </c>
      <c r="H1986" s="98" t="s">
        <v>81</v>
      </c>
    </row>
    <row r="1987" spans="1:8" x14ac:dyDescent="0.25">
      <c r="A1987" s="96">
        <v>24625</v>
      </c>
      <c r="B1987" s="113" t="s">
        <v>2034</v>
      </c>
      <c r="C1987" s="113" t="s">
        <v>27</v>
      </c>
      <c r="D1987" s="77" t="s">
        <v>32</v>
      </c>
      <c r="E1987" s="77" t="s">
        <v>17</v>
      </c>
      <c r="F1987" s="77" t="s">
        <v>30</v>
      </c>
      <c r="G1987" s="97">
        <v>2010</v>
      </c>
      <c r="H1987" s="98" t="s">
        <v>81</v>
      </c>
    </row>
    <row r="1988" spans="1:8" x14ac:dyDescent="0.25">
      <c r="A1988" s="96">
        <v>24627</v>
      </c>
      <c r="B1988" s="113" t="s">
        <v>2035</v>
      </c>
      <c r="C1988" s="113" t="s">
        <v>27</v>
      </c>
      <c r="D1988" s="77" t="s">
        <v>32</v>
      </c>
      <c r="E1988" s="77" t="s">
        <v>17</v>
      </c>
      <c r="F1988" s="77" t="s">
        <v>30</v>
      </c>
      <c r="G1988" s="97">
        <v>2012</v>
      </c>
      <c r="H1988" s="98" t="s">
        <v>81</v>
      </c>
    </row>
    <row r="1989" spans="1:8" x14ac:dyDescent="0.25">
      <c r="A1989" s="96">
        <v>24631</v>
      </c>
      <c r="B1989" s="113" t="s">
        <v>2036</v>
      </c>
      <c r="C1989" s="113" t="s">
        <v>35</v>
      </c>
      <c r="D1989" s="77" t="s">
        <v>151</v>
      </c>
      <c r="E1989" s="77" t="s">
        <v>18</v>
      </c>
      <c r="F1989" s="77" t="s">
        <v>19</v>
      </c>
      <c r="G1989" s="97">
        <v>2010</v>
      </c>
      <c r="H1989" s="98" t="s">
        <v>25</v>
      </c>
    </row>
    <row r="1990" spans="1:8" x14ac:dyDescent="0.25">
      <c r="A1990" s="96">
        <v>24646</v>
      </c>
      <c r="B1990" s="113" t="s">
        <v>2037</v>
      </c>
      <c r="C1990" s="113" t="s">
        <v>27</v>
      </c>
      <c r="D1990" s="77" t="s">
        <v>32</v>
      </c>
      <c r="E1990" s="77" t="s">
        <v>17</v>
      </c>
      <c r="F1990" s="77" t="s">
        <v>30</v>
      </c>
      <c r="G1990" s="97">
        <v>2012</v>
      </c>
      <c r="H1990" s="98" t="s">
        <v>81</v>
      </c>
    </row>
    <row r="1991" spans="1:8" x14ac:dyDescent="0.25">
      <c r="A1991" s="96">
        <v>24651</v>
      </c>
      <c r="B1991" s="113" t="s">
        <v>2038</v>
      </c>
      <c r="C1991" s="113" t="s">
        <v>27</v>
      </c>
      <c r="D1991" s="77" t="s">
        <v>32</v>
      </c>
      <c r="E1991" s="77" t="s">
        <v>17</v>
      </c>
      <c r="F1991" s="77" t="s">
        <v>300</v>
      </c>
      <c r="G1991" s="97">
        <v>2011</v>
      </c>
      <c r="H1991" s="98" t="s">
        <v>81</v>
      </c>
    </row>
    <row r="1992" spans="1:8" x14ac:dyDescent="0.25">
      <c r="A1992" s="96">
        <v>24652</v>
      </c>
      <c r="B1992" s="113" t="s">
        <v>2039</v>
      </c>
      <c r="C1992" s="113" t="s">
        <v>27</v>
      </c>
      <c r="D1992" s="77" t="s">
        <v>32</v>
      </c>
      <c r="E1992" s="77" t="s">
        <v>17</v>
      </c>
      <c r="F1992" s="77" t="s">
        <v>30</v>
      </c>
      <c r="G1992" s="97">
        <v>2012</v>
      </c>
      <c r="H1992" s="98" t="s">
        <v>81</v>
      </c>
    </row>
    <row r="1993" spans="1:8" x14ac:dyDescent="0.25">
      <c r="A1993" s="96">
        <v>24658</v>
      </c>
      <c r="B1993" s="113" t="s">
        <v>2040</v>
      </c>
      <c r="C1993" s="113" t="s">
        <v>27</v>
      </c>
      <c r="D1993" s="77" t="s">
        <v>127</v>
      </c>
      <c r="E1993" s="77" t="s">
        <v>17</v>
      </c>
      <c r="F1993" s="77" t="s">
        <v>63</v>
      </c>
      <c r="G1993" s="97">
        <v>2012</v>
      </c>
      <c r="H1993" s="98" t="s">
        <v>81</v>
      </c>
    </row>
    <row r="1994" spans="1:8" x14ac:dyDescent="0.25">
      <c r="A1994" s="96">
        <v>24675</v>
      </c>
      <c r="B1994" s="113" t="s">
        <v>2041</v>
      </c>
      <c r="C1994" s="113" t="s">
        <v>27</v>
      </c>
      <c r="D1994" s="77" t="s">
        <v>32</v>
      </c>
      <c r="E1994" s="77" t="s">
        <v>17</v>
      </c>
      <c r="F1994" s="77" t="s">
        <v>30</v>
      </c>
      <c r="G1994" s="97">
        <v>2011</v>
      </c>
      <c r="H1994" s="98" t="s">
        <v>81</v>
      </c>
    </row>
    <row r="1995" spans="1:8" x14ac:dyDescent="0.25">
      <c r="A1995" s="96">
        <v>24676</v>
      </c>
      <c r="B1995" s="113" t="s">
        <v>2042</v>
      </c>
      <c r="C1995" s="113" t="s">
        <v>27</v>
      </c>
      <c r="D1995" s="77" t="s">
        <v>32</v>
      </c>
      <c r="E1995" s="77" t="s">
        <v>17</v>
      </c>
      <c r="F1995" s="77" t="s">
        <v>30</v>
      </c>
      <c r="G1995" s="97">
        <v>2012</v>
      </c>
      <c r="H1995" s="98" t="s">
        <v>81</v>
      </c>
    </row>
    <row r="1996" spans="1:8" x14ac:dyDescent="0.25">
      <c r="A1996" s="96">
        <v>24688</v>
      </c>
      <c r="B1996" s="113" t="s">
        <v>2043</v>
      </c>
      <c r="C1996" s="113" t="s">
        <v>27</v>
      </c>
      <c r="D1996" s="77" t="s">
        <v>127</v>
      </c>
      <c r="E1996" s="77" t="s">
        <v>17</v>
      </c>
      <c r="F1996" s="77" t="s">
        <v>30</v>
      </c>
      <c r="G1996" s="97">
        <v>2012</v>
      </c>
      <c r="H1996" s="98" t="s">
        <v>81</v>
      </c>
    </row>
    <row r="1997" spans="1:8" x14ac:dyDescent="0.25">
      <c r="A1997" s="96">
        <v>24710</v>
      </c>
      <c r="B1997" s="113" t="s">
        <v>2044</v>
      </c>
      <c r="C1997" s="113" t="s">
        <v>27</v>
      </c>
      <c r="D1997" s="77" t="s">
        <v>127</v>
      </c>
      <c r="E1997" s="77" t="s">
        <v>17</v>
      </c>
      <c r="F1997" s="77" t="s">
        <v>30</v>
      </c>
      <c r="G1997" s="97">
        <v>2012</v>
      </c>
      <c r="H1997" s="98" t="s">
        <v>81</v>
      </c>
    </row>
    <row r="1998" spans="1:8" x14ac:dyDescent="0.25">
      <c r="A1998" s="96">
        <v>24717</v>
      </c>
      <c r="B1998" s="113" t="s">
        <v>2045</v>
      </c>
      <c r="C1998" s="113" t="s">
        <v>27</v>
      </c>
      <c r="D1998" s="77" t="s">
        <v>32</v>
      </c>
      <c r="E1998" s="77" t="s">
        <v>29</v>
      </c>
      <c r="F1998" s="77" t="s">
        <v>30</v>
      </c>
      <c r="G1998" s="97">
        <v>2011</v>
      </c>
      <c r="H1998" s="98" t="s">
        <v>81</v>
      </c>
    </row>
    <row r="1999" spans="1:8" x14ac:dyDescent="0.25">
      <c r="A1999" s="96">
        <v>24719</v>
      </c>
      <c r="B1999" s="113" t="s">
        <v>2046</v>
      </c>
      <c r="C1999" s="113" t="s">
        <v>27</v>
      </c>
      <c r="D1999" s="77" t="s">
        <v>105</v>
      </c>
      <c r="E1999" s="77" t="s">
        <v>29</v>
      </c>
      <c r="F1999" s="77" t="s">
        <v>63</v>
      </c>
      <c r="G1999" s="97">
        <v>2020</v>
      </c>
      <c r="H1999" s="98" t="s">
        <v>81</v>
      </c>
    </row>
    <row r="2000" spans="1:8" x14ac:dyDescent="0.25">
      <c r="A2000" s="96">
        <v>24741</v>
      </c>
      <c r="B2000" s="113" t="s">
        <v>2047</v>
      </c>
      <c r="C2000" s="113" t="s">
        <v>27</v>
      </c>
      <c r="D2000" s="77" t="s">
        <v>32</v>
      </c>
      <c r="E2000" s="77" t="s">
        <v>17</v>
      </c>
      <c r="F2000" s="77" t="s">
        <v>30</v>
      </c>
      <c r="G2000" s="97">
        <v>2012</v>
      </c>
      <c r="H2000" s="98" t="s">
        <v>81</v>
      </c>
    </row>
    <row r="2001" spans="1:8" x14ac:dyDescent="0.25">
      <c r="A2001" s="96">
        <v>24742</v>
      </c>
      <c r="B2001" s="113" t="s">
        <v>2048</v>
      </c>
      <c r="C2001" s="113" t="s">
        <v>27</v>
      </c>
      <c r="D2001" s="77" t="s">
        <v>32</v>
      </c>
      <c r="E2001" s="77" t="s">
        <v>17</v>
      </c>
      <c r="F2001" s="77" t="s">
        <v>30</v>
      </c>
      <c r="G2001" s="97">
        <v>2011</v>
      </c>
      <c r="H2001" s="98" t="s">
        <v>81</v>
      </c>
    </row>
    <row r="2002" spans="1:8" x14ac:dyDescent="0.25">
      <c r="A2002" s="96">
        <v>24743</v>
      </c>
      <c r="B2002" s="113" t="s">
        <v>2049</v>
      </c>
      <c r="C2002" s="113" t="s">
        <v>27</v>
      </c>
      <c r="D2002" s="77" t="s">
        <v>32</v>
      </c>
      <c r="E2002" s="77" t="s">
        <v>17</v>
      </c>
      <c r="F2002" s="77" t="s">
        <v>30</v>
      </c>
      <c r="G2002" s="97">
        <v>2012</v>
      </c>
      <c r="H2002" s="98" t="s">
        <v>81</v>
      </c>
    </row>
    <row r="2003" spans="1:8" x14ac:dyDescent="0.25">
      <c r="A2003" s="96">
        <v>24753</v>
      </c>
      <c r="B2003" s="113" t="s">
        <v>2050</v>
      </c>
      <c r="C2003" s="113" t="s">
        <v>27</v>
      </c>
      <c r="D2003" s="77" t="s">
        <v>32</v>
      </c>
      <c r="E2003" s="77" t="s">
        <v>17</v>
      </c>
      <c r="F2003" s="77" t="s">
        <v>30</v>
      </c>
      <c r="G2003" s="97">
        <v>2010</v>
      </c>
      <c r="H2003" s="98" t="s">
        <v>81</v>
      </c>
    </row>
    <row r="2004" spans="1:8" x14ac:dyDescent="0.25">
      <c r="A2004" s="96">
        <v>24760</v>
      </c>
      <c r="B2004" s="113" t="s">
        <v>2051</v>
      </c>
      <c r="C2004" s="113" t="s">
        <v>27</v>
      </c>
      <c r="D2004" s="77" t="s">
        <v>32</v>
      </c>
      <c r="E2004" s="77" t="s">
        <v>17</v>
      </c>
      <c r="F2004" s="77" t="s">
        <v>30</v>
      </c>
      <c r="G2004" s="97">
        <v>2012</v>
      </c>
      <c r="H2004" s="98" t="s">
        <v>81</v>
      </c>
    </row>
    <row r="2005" spans="1:8" x14ac:dyDescent="0.25">
      <c r="A2005" s="96">
        <v>24788</v>
      </c>
      <c r="B2005" s="113" t="s">
        <v>2052</v>
      </c>
      <c r="C2005" s="113" t="s">
        <v>27</v>
      </c>
      <c r="D2005" s="77" t="s">
        <v>32</v>
      </c>
      <c r="E2005" s="77" t="s">
        <v>17</v>
      </c>
      <c r="F2005" s="77" t="s">
        <v>30</v>
      </c>
      <c r="G2005" s="97">
        <v>2010</v>
      </c>
      <c r="H2005" s="98" t="s">
        <v>81</v>
      </c>
    </row>
    <row r="2006" spans="1:8" x14ac:dyDescent="0.25">
      <c r="A2006" s="96">
        <v>24789</v>
      </c>
      <c r="B2006" s="113" t="s">
        <v>2053</v>
      </c>
      <c r="C2006" s="113" t="s">
        <v>27</v>
      </c>
      <c r="D2006" s="77" t="s">
        <v>32</v>
      </c>
      <c r="E2006" s="77" t="s">
        <v>17</v>
      </c>
      <c r="F2006" s="77" t="s">
        <v>30</v>
      </c>
      <c r="G2006" s="97">
        <v>2010</v>
      </c>
      <c r="H2006" s="98" t="s">
        <v>81</v>
      </c>
    </row>
    <row r="2007" spans="1:8" x14ac:dyDescent="0.25">
      <c r="A2007" s="96">
        <v>24790</v>
      </c>
      <c r="B2007" s="113" t="s">
        <v>2054</v>
      </c>
      <c r="C2007" s="113" t="s">
        <v>27</v>
      </c>
      <c r="D2007" s="77" t="s">
        <v>32</v>
      </c>
      <c r="E2007" s="77" t="s">
        <v>29</v>
      </c>
      <c r="F2007" s="77" t="s">
        <v>30</v>
      </c>
      <c r="G2007" s="97">
        <v>2010</v>
      </c>
      <c r="H2007" s="98" t="s">
        <v>81</v>
      </c>
    </row>
    <row r="2008" spans="1:8" x14ac:dyDescent="0.25">
      <c r="A2008" s="96">
        <v>24793</v>
      </c>
      <c r="B2008" s="113" t="s">
        <v>2055</v>
      </c>
      <c r="C2008" s="113" t="s">
        <v>27</v>
      </c>
      <c r="D2008" s="77" t="s">
        <v>32</v>
      </c>
      <c r="E2008" s="77" t="s">
        <v>17</v>
      </c>
      <c r="F2008" s="77" t="s">
        <v>30</v>
      </c>
      <c r="G2008" s="97">
        <v>2010</v>
      </c>
      <c r="H2008" s="98" t="s">
        <v>81</v>
      </c>
    </row>
    <row r="2009" spans="1:8" x14ac:dyDescent="0.25">
      <c r="A2009" s="96">
        <v>24795</v>
      </c>
      <c r="B2009" s="113" t="s">
        <v>2056</v>
      </c>
      <c r="C2009" s="113" t="s">
        <v>27</v>
      </c>
      <c r="D2009" s="77" t="s">
        <v>32</v>
      </c>
      <c r="E2009" s="77" t="s">
        <v>17</v>
      </c>
      <c r="F2009" s="77" t="s">
        <v>30</v>
      </c>
      <c r="G2009" s="97">
        <v>2010</v>
      </c>
      <c r="H2009" s="98" t="s">
        <v>81</v>
      </c>
    </row>
    <row r="2010" spans="1:8" x14ac:dyDescent="0.25">
      <c r="A2010" s="96">
        <v>24796</v>
      </c>
      <c r="B2010" s="113" t="s">
        <v>2057</v>
      </c>
      <c r="C2010" s="113" t="s">
        <v>27</v>
      </c>
      <c r="D2010" s="77" t="s">
        <v>32</v>
      </c>
      <c r="E2010" s="77" t="s">
        <v>17</v>
      </c>
      <c r="F2010" s="77" t="s">
        <v>30</v>
      </c>
      <c r="G2010" s="97">
        <v>2010</v>
      </c>
      <c r="H2010" s="98" t="s">
        <v>81</v>
      </c>
    </row>
    <row r="2011" spans="1:8" x14ac:dyDescent="0.25">
      <c r="A2011" s="96">
        <v>24797</v>
      </c>
      <c r="B2011" s="113" t="s">
        <v>2058</v>
      </c>
      <c r="C2011" s="113" t="s">
        <v>27</v>
      </c>
      <c r="D2011" s="77" t="s">
        <v>32</v>
      </c>
      <c r="E2011" s="77" t="s">
        <v>17</v>
      </c>
      <c r="F2011" s="77" t="s">
        <v>30</v>
      </c>
      <c r="G2011" s="97">
        <v>2010</v>
      </c>
      <c r="H2011" s="98" t="s">
        <v>81</v>
      </c>
    </row>
    <row r="2012" spans="1:8" x14ac:dyDescent="0.25">
      <c r="A2012" s="96">
        <v>24798</v>
      </c>
      <c r="B2012" s="113" t="s">
        <v>2059</v>
      </c>
      <c r="C2012" s="113" t="s">
        <v>27</v>
      </c>
      <c r="D2012" s="77" t="s">
        <v>32</v>
      </c>
      <c r="E2012" s="77" t="s">
        <v>17</v>
      </c>
      <c r="F2012" s="77" t="s">
        <v>30</v>
      </c>
      <c r="G2012" s="97">
        <v>2010</v>
      </c>
      <c r="H2012" s="98" t="s">
        <v>81</v>
      </c>
    </row>
    <row r="2013" spans="1:8" x14ac:dyDescent="0.25">
      <c r="A2013" s="96">
        <v>24800</v>
      </c>
      <c r="B2013" s="113" t="s">
        <v>2060</v>
      </c>
      <c r="C2013" s="113" t="s">
        <v>27</v>
      </c>
      <c r="D2013" s="77" t="s">
        <v>32</v>
      </c>
      <c r="E2013" s="77" t="s">
        <v>17</v>
      </c>
      <c r="F2013" s="77" t="s">
        <v>30</v>
      </c>
      <c r="G2013" s="97">
        <v>2010</v>
      </c>
      <c r="H2013" s="98" t="s">
        <v>81</v>
      </c>
    </row>
    <row r="2014" spans="1:8" x14ac:dyDescent="0.25">
      <c r="A2014" s="96">
        <v>24802</v>
      </c>
      <c r="B2014" s="113" t="s">
        <v>2061</v>
      </c>
      <c r="C2014" s="113" t="s">
        <v>27</v>
      </c>
      <c r="D2014" s="77" t="s">
        <v>32</v>
      </c>
      <c r="E2014" s="77" t="s">
        <v>17</v>
      </c>
      <c r="F2014" s="77" t="s">
        <v>30</v>
      </c>
      <c r="G2014" s="97">
        <v>2010</v>
      </c>
      <c r="H2014" s="98" t="s">
        <v>81</v>
      </c>
    </row>
    <row r="2015" spans="1:8" x14ac:dyDescent="0.25">
      <c r="A2015" s="96">
        <v>24807</v>
      </c>
      <c r="B2015" s="113" t="s">
        <v>2062</v>
      </c>
      <c r="C2015" s="113" t="s">
        <v>35</v>
      </c>
      <c r="D2015" s="77" t="s">
        <v>36</v>
      </c>
      <c r="E2015" s="77" t="s">
        <v>22</v>
      </c>
      <c r="F2015" s="77" t="s">
        <v>19</v>
      </c>
      <c r="G2015" s="97">
        <v>2010</v>
      </c>
      <c r="H2015" s="98" t="s">
        <v>52</v>
      </c>
    </row>
    <row r="2016" spans="1:8" x14ac:dyDescent="0.25">
      <c r="A2016" s="96">
        <v>24808</v>
      </c>
      <c r="B2016" s="113" t="s">
        <v>2063</v>
      </c>
      <c r="C2016" s="113" t="s">
        <v>27</v>
      </c>
      <c r="D2016" s="77" t="s">
        <v>932</v>
      </c>
      <c r="E2016" s="77" t="s">
        <v>29</v>
      </c>
      <c r="F2016" s="77" t="s">
        <v>33</v>
      </c>
      <c r="G2016" s="97">
        <v>2010</v>
      </c>
      <c r="H2016" s="98" t="s">
        <v>25</v>
      </c>
    </row>
    <row r="2017" spans="1:8" x14ac:dyDescent="0.25">
      <c r="A2017" s="96">
        <v>24810</v>
      </c>
      <c r="B2017" s="113" t="s">
        <v>2064</v>
      </c>
      <c r="C2017" s="113" t="s">
        <v>27</v>
      </c>
      <c r="D2017" s="77" t="s">
        <v>105</v>
      </c>
      <c r="E2017" s="77" t="s">
        <v>17</v>
      </c>
      <c r="F2017" s="77" t="s">
        <v>30</v>
      </c>
      <c r="G2017" s="97">
        <v>2010</v>
      </c>
      <c r="H2017" s="98" t="s">
        <v>81</v>
      </c>
    </row>
    <row r="2018" spans="1:8" x14ac:dyDescent="0.25">
      <c r="A2018" s="96">
        <v>24812</v>
      </c>
      <c r="B2018" s="113" t="s">
        <v>2065</v>
      </c>
      <c r="C2018" s="113" t="s">
        <v>27</v>
      </c>
      <c r="D2018" s="77" t="s">
        <v>105</v>
      </c>
      <c r="E2018" s="77" t="s">
        <v>17</v>
      </c>
      <c r="F2018" s="77" t="s">
        <v>30</v>
      </c>
      <c r="G2018" s="97">
        <v>2011</v>
      </c>
      <c r="H2018" s="98" t="s">
        <v>20</v>
      </c>
    </row>
    <row r="2019" spans="1:8" x14ac:dyDescent="0.25">
      <c r="A2019" s="96">
        <v>24813</v>
      </c>
      <c r="B2019" s="113" t="s">
        <v>2066</v>
      </c>
      <c r="C2019" s="113" t="s">
        <v>27</v>
      </c>
      <c r="D2019" s="77" t="s">
        <v>32</v>
      </c>
      <c r="E2019" s="77" t="s">
        <v>17</v>
      </c>
      <c r="F2019" s="77" t="s">
        <v>30</v>
      </c>
      <c r="G2019" s="97">
        <v>2010</v>
      </c>
      <c r="H2019" s="98" t="s">
        <v>81</v>
      </c>
    </row>
    <row r="2020" spans="1:8" x14ac:dyDescent="0.25">
      <c r="A2020" s="96">
        <v>24814</v>
      </c>
      <c r="B2020" s="113" t="s">
        <v>2067</v>
      </c>
      <c r="C2020" s="113" t="s">
        <v>27</v>
      </c>
      <c r="D2020" s="77" t="s">
        <v>32</v>
      </c>
      <c r="E2020" s="77" t="s">
        <v>17</v>
      </c>
      <c r="F2020" s="77" t="s">
        <v>30</v>
      </c>
      <c r="G2020" s="97">
        <v>2010</v>
      </c>
      <c r="H2020" s="98" t="s">
        <v>81</v>
      </c>
    </row>
    <row r="2021" spans="1:8" x14ac:dyDescent="0.25">
      <c r="A2021" s="96">
        <v>24815</v>
      </c>
      <c r="B2021" s="113" t="s">
        <v>2068</v>
      </c>
      <c r="C2021" s="113" t="s">
        <v>27</v>
      </c>
      <c r="D2021" s="77" t="s">
        <v>32</v>
      </c>
      <c r="E2021" s="77" t="s">
        <v>17</v>
      </c>
      <c r="F2021" s="77" t="s">
        <v>30</v>
      </c>
      <c r="G2021" s="97">
        <v>2010</v>
      </c>
      <c r="H2021" s="98" t="s">
        <v>81</v>
      </c>
    </row>
    <row r="2022" spans="1:8" x14ac:dyDescent="0.25">
      <c r="A2022" s="96">
        <v>24817</v>
      </c>
      <c r="B2022" s="113" t="s">
        <v>2069</v>
      </c>
      <c r="C2022" s="113" t="s">
        <v>27</v>
      </c>
      <c r="D2022" s="77" t="s">
        <v>32</v>
      </c>
      <c r="E2022" s="77" t="s">
        <v>17</v>
      </c>
      <c r="F2022" s="77" t="s">
        <v>30</v>
      </c>
      <c r="G2022" s="97">
        <v>2010</v>
      </c>
      <c r="H2022" s="98" t="s">
        <v>81</v>
      </c>
    </row>
    <row r="2023" spans="1:8" x14ac:dyDescent="0.25">
      <c r="A2023" s="96">
        <v>24819</v>
      </c>
      <c r="B2023" s="113" t="s">
        <v>2070</v>
      </c>
      <c r="C2023" s="113" t="s">
        <v>27</v>
      </c>
      <c r="D2023" s="77" t="s">
        <v>32</v>
      </c>
      <c r="E2023" s="77" t="s">
        <v>17</v>
      </c>
      <c r="F2023" s="77" t="s">
        <v>30</v>
      </c>
      <c r="G2023" s="97">
        <v>2010</v>
      </c>
      <c r="H2023" s="98" t="s">
        <v>81</v>
      </c>
    </row>
    <row r="2024" spans="1:8" x14ac:dyDescent="0.25">
      <c r="A2024" s="96">
        <v>24821</v>
      </c>
      <c r="B2024" s="113" t="s">
        <v>2071</v>
      </c>
      <c r="C2024" s="113" t="s">
        <v>27</v>
      </c>
      <c r="D2024" s="77" t="s">
        <v>32</v>
      </c>
      <c r="E2024" s="77" t="s">
        <v>17</v>
      </c>
      <c r="F2024" s="77" t="s">
        <v>30</v>
      </c>
      <c r="G2024" s="97">
        <v>2010</v>
      </c>
      <c r="H2024" s="98" t="s">
        <v>81</v>
      </c>
    </row>
    <row r="2025" spans="1:8" x14ac:dyDescent="0.25">
      <c r="A2025" s="96">
        <v>24822</v>
      </c>
      <c r="B2025" s="113" t="s">
        <v>2072</v>
      </c>
      <c r="C2025" s="113" t="s">
        <v>27</v>
      </c>
      <c r="D2025" s="77" t="s">
        <v>32</v>
      </c>
      <c r="E2025" s="77" t="s">
        <v>17</v>
      </c>
      <c r="F2025" s="77" t="s">
        <v>30</v>
      </c>
      <c r="G2025" s="97">
        <v>2010</v>
      </c>
      <c r="H2025" s="98" t="s">
        <v>81</v>
      </c>
    </row>
    <row r="2026" spans="1:8" x14ac:dyDescent="0.25">
      <c r="A2026" s="96">
        <v>24823</v>
      </c>
      <c r="B2026" s="113" t="s">
        <v>2073</v>
      </c>
      <c r="C2026" s="113" t="s">
        <v>27</v>
      </c>
      <c r="D2026" s="77" t="s">
        <v>105</v>
      </c>
      <c r="E2026" s="77" t="s">
        <v>17</v>
      </c>
      <c r="F2026" s="77" t="s">
        <v>30</v>
      </c>
      <c r="G2026" s="97">
        <v>2010</v>
      </c>
      <c r="H2026" s="98" t="s">
        <v>81</v>
      </c>
    </row>
    <row r="2027" spans="1:8" x14ac:dyDescent="0.25">
      <c r="A2027" s="96">
        <v>24824</v>
      </c>
      <c r="B2027" s="113" t="s">
        <v>2074</v>
      </c>
      <c r="C2027" s="113" t="s">
        <v>27</v>
      </c>
      <c r="D2027" s="77" t="s">
        <v>105</v>
      </c>
      <c r="E2027" s="77" t="s">
        <v>17</v>
      </c>
      <c r="F2027" s="77" t="s">
        <v>30</v>
      </c>
      <c r="G2027" s="97">
        <v>2012</v>
      </c>
      <c r="H2027" s="98" t="s">
        <v>81</v>
      </c>
    </row>
    <row r="2028" spans="1:8" x14ac:dyDescent="0.25">
      <c r="A2028" s="96">
        <v>24825</v>
      </c>
      <c r="B2028" s="113" t="s">
        <v>2075</v>
      </c>
      <c r="C2028" s="113" t="s">
        <v>27</v>
      </c>
      <c r="D2028" s="77" t="s">
        <v>105</v>
      </c>
      <c r="E2028" s="77" t="s">
        <v>17</v>
      </c>
      <c r="F2028" s="77" t="s">
        <v>30</v>
      </c>
      <c r="G2028" s="97">
        <v>2012</v>
      </c>
      <c r="H2028" s="98" t="s">
        <v>81</v>
      </c>
    </row>
    <row r="2029" spans="1:8" x14ac:dyDescent="0.25">
      <c r="A2029" s="96">
        <v>24826</v>
      </c>
      <c r="B2029" s="113" t="s">
        <v>2076</v>
      </c>
      <c r="C2029" s="113" t="s">
        <v>27</v>
      </c>
      <c r="D2029" s="77" t="s">
        <v>105</v>
      </c>
      <c r="E2029" s="77" t="s">
        <v>17</v>
      </c>
      <c r="F2029" s="77" t="s">
        <v>30</v>
      </c>
      <c r="G2029" s="97">
        <v>2010</v>
      </c>
      <c r="H2029" s="98" t="s">
        <v>81</v>
      </c>
    </row>
    <row r="2030" spans="1:8" x14ac:dyDescent="0.25">
      <c r="A2030" s="96">
        <v>24829</v>
      </c>
      <c r="B2030" s="113" t="s">
        <v>2077</v>
      </c>
      <c r="C2030" s="113" t="s">
        <v>27</v>
      </c>
      <c r="D2030" s="77" t="s">
        <v>105</v>
      </c>
      <c r="E2030" s="77" t="s">
        <v>17</v>
      </c>
      <c r="F2030" s="77" t="s">
        <v>30</v>
      </c>
      <c r="G2030" s="97">
        <v>2010</v>
      </c>
      <c r="H2030" s="98" t="s">
        <v>81</v>
      </c>
    </row>
    <row r="2031" spans="1:8" x14ac:dyDescent="0.25">
      <c r="A2031" s="96">
        <v>24830</v>
      </c>
      <c r="B2031" s="113" t="s">
        <v>2078</v>
      </c>
      <c r="C2031" s="113" t="s">
        <v>27</v>
      </c>
      <c r="D2031" s="77" t="s">
        <v>105</v>
      </c>
      <c r="E2031" s="77" t="s">
        <v>29</v>
      </c>
      <c r="F2031" s="77" t="s">
        <v>30</v>
      </c>
      <c r="G2031" s="97">
        <v>2010</v>
      </c>
      <c r="H2031" s="98" t="s">
        <v>81</v>
      </c>
    </row>
    <row r="2032" spans="1:8" x14ac:dyDescent="0.25">
      <c r="A2032" s="96">
        <v>24831</v>
      </c>
      <c r="B2032" s="113" t="s">
        <v>2079</v>
      </c>
      <c r="C2032" s="113" t="s">
        <v>27</v>
      </c>
      <c r="D2032" s="77" t="s">
        <v>105</v>
      </c>
      <c r="E2032" s="77" t="s">
        <v>17</v>
      </c>
      <c r="F2032" s="77" t="s">
        <v>30</v>
      </c>
      <c r="G2032" s="97">
        <v>2011</v>
      </c>
      <c r="H2032" s="98" t="s">
        <v>81</v>
      </c>
    </row>
    <row r="2033" spans="1:8" x14ac:dyDescent="0.25">
      <c r="A2033" s="96">
        <v>24832</v>
      </c>
      <c r="B2033" s="113" t="s">
        <v>2080</v>
      </c>
      <c r="C2033" s="113" t="s">
        <v>27</v>
      </c>
      <c r="D2033" s="77" t="s">
        <v>105</v>
      </c>
      <c r="E2033" s="77" t="s">
        <v>17</v>
      </c>
      <c r="F2033" s="77" t="s">
        <v>30</v>
      </c>
      <c r="G2033" s="97">
        <v>2010</v>
      </c>
      <c r="H2033" s="98" t="s">
        <v>81</v>
      </c>
    </row>
    <row r="2034" spans="1:8" x14ac:dyDescent="0.25">
      <c r="A2034" s="96">
        <v>24835</v>
      </c>
      <c r="B2034" s="113" t="s">
        <v>2081</v>
      </c>
      <c r="C2034" s="113" t="s">
        <v>27</v>
      </c>
      <c r="D2034" s="77" t="s">
        <v>127</v>
      </c>
      <c r="E2034" s="77" t="s">
        <v>17</v>
      </c>
      <c r="F2034" s="77" t="s">
        <v>30</v>
      </c>
      <c r="G2034" s="97">
        <v>2010</v>
      </c>
      <c r="H2034" s="98" t="s">
        <v>81</v>
      </c>
    </row>
    <row r="2035" spans="1:8" x14ac:dyDescent="0.25">
      <c r="A2035" s="96">
        <v>24841</v>
      </c>
      <c r="B2035" s="113" t="s">
        <v>2082</v>
      </c>
      <c r="C2035" s="113" t="s">
        <v>35</v>
      </c>
      <c r="D2035" s="77" t="s">
        <v>36</v>
      </c>
      <c r="E2035" s="77" t="s">
        <v>29</v>
      </c>
      <c r="F2035" s="77" t="s">
        <v>17</v>
      </c>
      <c r="G2035" s="97">
        <v>2011</v>
      </c>
      <c r="H2035" s="98" t="s">
        <v>81</v>
      </c>
    </row>
    <row r="2036" spans="1:8" x14ac:dyDescent="0.25">
      <c r="A2036" s="96">
        <v>24842</v>
      </c>
      <c r="B2036" s="113" t="s">
        <v>2083</v>
      </c>
      <c r="C2036" s="113" t="s">
        <v>27</v>
      </c>
      <c r="D2036" s="77" t="s">
        <v>105</v>
      </c>
      <c r="E2036" s="77" t="s">
        <v>17</v>
      </c>
      <c r="F2036" s="77" t="s">
        <v>30</v>
      </c>
      <c r="G2036" s="97">
        <v>2010</v>
      </c>
      <c r="H2036" s="98" t="s">
        <v>81</v>
      </c>
    </row>
    <row r="2037" spans="1:8" x14ac:dyDescent="0.25">
      <c r="A2037" s="96">
        <v>24846</v>
      </c>
      <c r="B2037" s="113" t="s">
        <v>2084</v>
      </c>
      <c r="C2037" s="113" t="s">
        <v>27</v>
      </c>
      <c r="D2037" s="77" t="s">
        <v>32</v>
      </c>
      <c r="E2037" s="77" t="s">
        <v>17</v>
      </c>
      <c r="F2037" s="77" t="s">
        <v>30</v>
      </c>
      <c r="G2037" s="97">
        <v>2010</v>
      </c>
      <c r="H2037" s="98" t="s">
        <v>81</v>
      </c>
    </row>
    <row r="2038" spans="1:8" x14ac:dyDescent="0.25">
      <c r="A2038" s="96">
        <v>24847</v>
      </c>
      <c r="B2038" s="113" t="s">
        <v>2085</v>
      </c>
      <c r="C2038" s="113" t="s">
        <v>27</v>
      </c>
      <c r="D2038" s="77" t="s">
        <v>32</v>
      </c>
      <c r="E2038" s="77" t="s">
        <v>17</v>
      </c>
      <c r="F2038" s="77" t="s">
        <v>30</v>
      </c>
      <c r="G2038" s="97">
        <v>2010</v>
      </c>
      <c r="H2038" s="98" t="s">
        <v>81</v>
      </c>
    </row>
    <row r="2039" spans="1:8" x14ac:dyDescent="0.25">
      <c r="A2039" s="96">
        <v>24848</v>
      </c>
      <c r="B2039" s="113" t="s">
        <v>2086</v>
      </c>
      <c r="C2039" s="113" t="s">
        <v>27</v>
      </c>
      <c r="D2039" s="77" t="s">
        <v>32</v>
      </c>
      <c r="E2039" s="77" t="s">
        <v>29</v>
      </c>
      <c r="F2039" s="77" t="s">
        <v>30</v>
      </c>
      <c r="G2039" s="97">
        <v>2011</v>
      </c>
      <c r="H2039" s="98" t="s">
        <v>81</v>
      </c>
    </row>
    <row r="2040" spans="1:8" x14ac:dyDescent="0.25">
      <c r="A2040" s="96">
        <v>24850</v>
      </c>
      <c r="B2040" s="113" t="s">
        <v>2087</v>
      </c>
      <c r="C2040" s="113" t="s">
        <v>27</v>
      </c>
      <c r="D2040" s="77" t="s">
        <v>105</v>
      </c>
      <c r="E2040" s="77" t="s">
        <v>29</v>
      </c>
      <c r="F2040" s="77" t="s">
        <v>30</v>
      </c>
      <c r="G2040" s="97">
        <v>2011</v>
      </c>
      <c r="H2040" s="98" t="s">
        <v>81</v>
      </c>
    </row>
    <row r="2041" spans="1:8" x14ac:dyDescent="0.25">
      <c r="A2041" s="96">
        <v>24852</v>
      </c>
      <c r="B2041" s="113" t="s">
        <v>2088</v>
      </c>
      <c r="C2041" s="113" t="s">
        <v>27</v>
      </c>
      <c r="D2041" s="77" t="s">
        <v>570</v>
      </c>
      <c r="E2041" s="77" t="s">
        <v>29</v>
      </c>
      <c r="F2041" s="77" t="s">
        <v>33</v>
      </c>
      <c r="G2041" s="97">
        <v>2010</v>
      </c>
      <c r="H2041" s="98" t="s">
        <v>25</v>
      </c>
    </row>
    <row r="2042" spans="1:8" x14ac:dyDescent="0.25">
      <c r="A2042" s="96">
        <v>24853</v>
      </c>
      <c r="B2042" s="113" t="s">
        <v>2089</v>
      </c>
      <c r="C2042" s="113" t="s">
        <v>27</v>
      </c>
      <c r="D2042" s="77" t="s">
        <v>570</v>
      </c>
      <c r="E2042" s="77" t="s">
        <v>29</v>
      </c>
      <c r="F2042" s="77" t="s">
        <v>33</v>
      </c>
      <c r="G2042" s="97">
        <v>2010</v>
      </c>
      <c r="H2042" s="98" t="s">
        <v>25</v>
      </c>
    </row>
    <row r="2043" spans="1:8" x14ac:dyDescent="0.25">
      <c r="A2043" s="96">
        <v>24854</v>
      </c>
      <c r="B2043" s="113" t="s">
        <v>2090</v>
      </c>
      <c r="C2043" s="113" t="s">
        <v>27</v>
      </c>
      <c r="D2043" s="77" t="s">
        <v>32</v>
      </c>
      <c r="E2043" s="77" t="s">
        <v>17</v>
      </c>
      <c r="F2043" s="77" t="s">
        <v>30</v>
      </c>
      <c r="G2043" s="97">
        <v>2010</v>
      </c>
      <c r="H2043" s="98" t="s">
        <v>81</v>
      </c>
    </row>
    <row r="2044" spans="1:8" x14ac:dyDescent="0.25">
      <c r="A2044" s="96">
        <v>24858</v>
      </c>
      <c r="B2044" s="113" t="s">
        <v>2091</v>
      </c>
      <c r="C2044" s="113" t="s">
        <v>27</v>
      </c>
      <c r="D2044" s="77" t="s">
        <v>127</v>
      </c>
      <c r="E2044" s="77" t="s">
        <v>17</v>
      </c>
      <c r="F2044" s="77" t="s">
        <v>30</v>
      </c>
      <c r="G2044" s="97">
        <v>2010</v>
      </c>
      <c r="H2044" s="98" t="s">
        <v>81</v>
      </c>
    </row>
    <row r="2045" spans="1:8" x14ac:dyDescent="0.25">
      <c r="A2045" s="96">
        <v>24861</v>
      </c>
      <c r="B2045" s="113" t="s">
        <v>2092</v>
      </c>
      <c r="C2045" s="113" t="s">
        <v>35</v>
      </c>
      <c r="D2045" s="77" t="s">
        <v>455</v>
      </c>
      <c r="E2045" s="77" t="s">
        <v>22</v>
      </c>
      <c r="F2045" s="77" t="s">
        <v>17</v>
      </c>
      <c r="G2045" s="97">
        <v>2011</v>
      </c>
      <c r="H2045" s="98" t="s">
        <v>25</v>
      </c>
    </row>
    <row r="2046" spans="1:8" x14ac:dyDescent="0.25">
      <c r="A2046" s="96">
        <v>24864</v>
      </c>
      <c r="B2046" s="113" t="s">
        <v>2093</v>
      </c>
      <c r="C2046" s="113" t="s">
        <v>27</v>
      </c>
      <c r="D2046" s="77" t="s">
        <v>32</v>
      </c>
      <c r="E2046" s="77" t="s">
        <v>17</v>
      </c>
      <c r="F2046" s="77" t="s">
        <v>30</v>
      </c>
      <c r="G2046" s="97">
        <v>2012</v>
      </c>
      <c r="H2046" s="98" t="s">
        <v>81</v>
      </c>
    </row>
    <row r="2047" spans="1:8" x14ac:dyDescent="0.25">
      <c r="A2047" s="96">
        <v>24873</v>
      </c>
      <c r="B2047" s="113" t="s">
        <v>2094</v>
      </c>
      <c r="C2047" s="113" t="s">
        <v>27</v>
      </c>
      <c r="D2047" s="77" t="s">
        <v>32</v>
      </c>
      <c r="E2047" s="77" t="s">
        <v>17</v>
      </c>
      <c r="F2047" s="77" t="s">
        <v>30</v>
      </c>
      <c r="G2047" s="97">
        <v>2010</v>
      </c>
      <c r="H2047" s="98" t="s">
        <v>81</v>
      </c>
    </row>
    <row r="2048" spans="1:8" x14ac:dyDescent="0.25">
      <c r="A2048" s="96">
        <v>24874</v>
      </c>
      <c r="B2048" s="113" t="s">
        <v>2095</v>
      </c>
      <c r="C2048" s="113" t="s">
        <v>27</v>
      </c>
      <c r="D2048" s="77" t="s">
        <v>32</v>
      </c>
      <c r="E2048" s="77" t="s">
        <v>17</v>
      </c>
      <c r="F2048" s="77" t="s">
        <v>30</v>
      </c>
      <c r="G2048" s="97">
        <v>2010</v>
      </c>
      <c r="H2048" s="98" t="s">
        <v>81</v>
      </c>
    </row>
    <row r="2049" spans="1:8" x14ac:dyDescent="0.25">
      <c r="A2049" s="96">
        <v>24875</v>
      </c>
      <c r="B2049" s="113" t="s">
        <v>2096</v>
      </c>
      <c r="C2049" s="113" t="s">
        <v>27</v>
      </c>
      <c r="D2049" s="77" t="s">
        <v>105</v>
      </c>
      <c r="E2049" s="77" t="s">
        <v>17</v>
      </c>
      <c r="F2049" s="77" t="s">
        <v>30</v>
      </c>
      <c r="G2049" s="97">
        <v>2010</v>
      </c>
      <c r="H2049" s="98" t="s">
        <v>81</v>
      </c>
    </row>
    <row r="2050" spans="1:8" x14ac:dyDescent="0.25">
      <c r="A2050" s="96">
        <v>24876</v>
      </c>
      <c r="B2050" s="113" t="s">
        <v>2097</v>
      </c>
      <c r="C2050" s="113" t="s">
        <v>27</v>
      </c>
      <c r="D2050" s="77" t="s">
        <v>105</v>
      </c>
      <c r="E2050" s="77" t="s">
        <v>17</v>
      </c>
      <c r="F2050" s="77" t="s">
        <v>30</v>
      </c>
      <c r="G2050" s="97">
        <v>2010</v>
      </c>
      <c r="H2050" s="98" t="s">
        <v>81</v>
      </c>
    </row>
    <row r="2051" spans="1:8" x14ac:dyDescent="0.25">
      <c r="A2051" s="96">
        <v>24877</v>
      </c>
      <c r="B2051" s="113" t="s">
        <v>2098</v>
      </c>
      <c r="C2051" s="113" t="s">
        <v>35</v>
      </c>
      <c r="D2051" s="77" t="s">
        <v>151</v>
      </c>
      <c r="E2051" s="77" t="s">
        <v>22</v>
      </c>
      <c r="F2051" s="77" t="s">
        <v>19</v>
      </c>
      <c r="G2051" s="97">
        <v>2012</v>
      </c>
      <c r="H2051" s="98" t="s">
        <v>20</v>
      </c>
    </row>
    <row r="2052" spans="1:8" x14ac:dyDescent="0.25">
      <c r="A2052" s="96">
        <v>24879</v>
      </c>
      <c r="B2052" s="113" t="s">
        <v>2099</v>
      </c>
      <c r="C2052" s="113" t="s">
        <v>27</v>
      </c>
      <c r="D2052" s="77" t="s">
        <v>32</v>
      </c>
      <c r="E2052" s="77" t="s">
        <v>17</v>
      </c>
      <c r="F2052" s="77" t="s">
        <v>30</v>
      </c>
      <c r="G2052" s="97">
        <v>2010</v>
      </c>
      <c r="H2052" s="98" t="s">
        <v>81</v>
      </c>
    </row>
    <row r="2053" spans="1:8" x14ac:dyDescent="0.25">
      <c r="A2053" s="96">
        <v>24882</v>
      </c>
      <c r="B2053" s="113" t="s">
        <v>2100</v>
      </c>
      <c r="C2053" s="113" t="s">
        <v>27</v>
      </c>
      <c r="D2053" s="77" t="s">
        <v>32</v>
      </c>
      <c r="E2053" s="77" t="s">
        <v>17</v>
      </c>
      <c r="F2053" s="77" t="s">
        <v>30</v>
      </c>
      <c r="G2053" s="97">
        <v>2010</v>
      </c>
      <c r="H2053" s="98" t="s">
        <v>81</v>
      </c>
    </row>
    <row r="2054" spans="1:8" x14ac:dyDescent="0.25">
      <c r="A2054" s="96">
        <v>24883</v>
      </c>
      <c r="B2054" s="113" t="s">
        <v>2101</v>
      </c>
      <c r="C2054" s="113" t="s">
        <v>27</v>
      </c>
      <c r="D2054" s="77" t="s">
        <v>570</v>
      </c>
      <c r="E2054" s="77" t="s">
        <v>29</v>
      </c>
      <c r="F2054" s="77" t="s">
        <v>33</v>
      </c>
      <c r="G2054" s="97">
        <v>2013</v>
      </c>
      <c r="H2054" s="98" t="s">
        <v>20</v>
      </c>
    </row>
    <row r="2055" spans="1:8" x14ac:dyDescent="0.25">
      <c r="A2055" s="96">
        <v>24884</v>
      </c>
      <c r="B2055" s="113" t="s">
        <v>2102</v>
      </c>
      <c r="C2055" s="113" t="s">
        <v>27</v>
      </c>
      <c r="D2055" s="77" t="s">
        <v>32</v>
      </c>
      <c r="E2055" s="77" t="s">
        <v>17</v>
      </c>
      <c r="F2055" s="77" t="s">
        <v>30</v>
      </c>
      <c r="G2055" s="97">
        <v>2010</v>
      </c>
      <c r="H2055" s="98" t="s">
        <v>81</v>
      </c>
    </row>
    <row r="2056" spans="1:8" x14ac:dyDescent="0.25">
      <c r="A2056" s="96">
        <v>24885</v>
      </c>
      <c r="B2056" s="113" t="s">
        <v>2103</v>
      </c>
      <c r="C2056" s="113" t="s">
        <v>27</v>
      </c>
      <c r="D2056" s="77" t="s">
        <v>32</v>
      </c>
      <c r="E2056" s="77" t="s">
        <v>17</v>
      </c>
      <c r="F2056" s="77" t="s">
        <v>30</v>
      </c>
      <c r="G2056" s="97">
        <v>2010</v>
      </c>
      <c r="H2056" s="98" t="s">
        <v>81</v>
      </c>
    </row>
    <row r="2057" spans="1:8" x14ac:dyDescent="0.25">
      <c r="A2057" s="96">
        <v>24886</v>
      </c>
      <c r="B2057" s="113" t="s">
        <v>2104</v>
      </c>
      <c r="C2057" s="113" t="s">
        <v>27</v>
      </c>
      <c r="D2057" s="77" t="s">
        <v>32</v>
      </c>
      <c r="E2057" s="77" t="s">
        <v>17</v>
      </c>
      <c r="F2057" s="77" t="s">
        <v>30</v>
      </c>
      <c r="G2057" s="97">
        <v>2010</v>
      </c>
      <c r="H2057" s="98" t="s">
        <v>81</v>
      </c>
    </row>
    <row r="2058" spans="1:8" x14ac:dyDescent="0.25">
      <c r="A2058" s="96">
        <v>24887</v>
      </c>
      <c r="B2058" s="113" t="s">
        <v>2105</v>
      </c>
      <c r="C2058" s="113" t="s">
        <v>27</v>
      </c>
      <c r="D2058" s="77" t="s">
        <v>32</v>
      </c>
      <c r="E2058" s="77" t="s">
        <v>17</v>
      </c>
      <c r="F2058" s="77" t="s">
        <v>30</v>
      </c>
      <c r="G2058" s="97">
        <v>2010</v>
      </c>
      <c r="H2058" s="98" t="s">
        <v>81</v>
      </c>
    </row>
    <row r="2059" spans="1:8" x14ac:dyDescent="0.25">
      <c r="A2059" s="96">
        <v>24892</v>
      </c>
      <c r="B2059" s="113" t="s">
        <v>2106</v>
      </c>
      <c r="C2059" s="113" t="s">
        <v>27</v>
      </c>
      <c r="D2059" s="77" t="s">
        <v>105</v>
      </c>
      <c r="E2059" s="77" t="s">
        <v>29</v>
      </c>
      <c r="F2059" s="77" t="s">
        <v>30</v>
      </c>
      <c r="G2059" s="97">
        <v>2010</v>
      </c>
      <c r="H2059" s="98" t="s">
        <v>81</v>
      </c>
    </row>
    <row r="2060" spans="1:8" x14ac:dyDescent="0.25">
      <c r="A2060" s="96">
        <v>24893</v>
      </c>
      <c r="B2060" s="113" t="s">
        <v>2107</v>
      </c>
      <c r="C2060" s="113" t="s">
        <v>27</v>
      </c>
      <c r="D2060" s="77" t="s">
        <v>32</v>
      </c>
      <c r="E2060" s="77" t="s">
        <v>29</v>
      </c>
      <c r="F2060" s="77" t="s">
        <v>30</v>
      </c>
      <c r="G2060" s="97">
        <v>2010</v>
      </c>
      <c r="H2060" s="98" t="s">
        <v>81</v>
      </c>
    </row>
    <row r="2061" spans="1:8" x14ac:dyDescent="0.25">
      <c r="A2061" s="96">
        <v>24894</v>
      </c>
      <c r="B2061" s="113" t="s">
        <v>2108</v>
      </c>
      <c r="C2061" s="113" t="s">
        <v>27</v>
      </c>
      <c r="D2061" s="77" t="s">
        <v>32</v>
      </c>
      <c r="E2061" s="77" t="s">
        <v>17</v>
      </c>
      <c r="F2061" s="77" t="s">
        <v>30</v>
      </c>
      <c r="G2061" s="97">
        <v>2012</v>
      </c>
      <c r="H2061" s="98" t="s">
        <v>81</v>
      </c>
    </row>
    <row r="2062" spans="1:8" x14ac:dyDescent="0.25">
      <c r="A2062" s="96">
        <v>24895</v>
      </c>
      <c r="B2062" s="113" t="s">
        <v>2109</v>
      </c>
      <c r="C2062" s="113" t="s">
        <v>27</v>
      </c>
      <c r="D2062" s="77" t="s">
        <v>32</v>
      </c>
      <c r="E2062" s="77" t="s">
        <v>29</v>
      </c>
      <c r="F2062" s="77" t="s">
        <v>30</v>
      </c>
      <c r="G2062" s="97">
        <v>2010</v>
      </c>
      <c r="H2062" s="98" t="s">
        <v>81</v>
      </c>
    </row>
    <row r="2063" spans="1:8" x14ac:dyDescent="0.25">
      <c r="A2063" s="96">
        <v>24896</v>
      </c>
      <c r="B2063" s="113" t="s">
        <v>2110</v>
      </c>
      <c r="C2063" s="113" t="s">
        <v>27</v>
      </c>
      <c r="D2063" s="77" t="s">
        <v>32</v>
      </c>
      <c r="E2063" s="77" t="s">
        <v>17</v>
      </c>
      <c r="F2063" s="77" t="s">
        <v>30</v>
      </c>
      <c r="G2063" s="97">
        <v>2010</v>
      </c>
      <c r="H2063" s="98" t="s">
        <v>81</v>
      </c>
    </row>
    <row r="2064" spans="1:8" x14ac:dyDescent="0.25">
      <c r="A2064" s="96">
        <v>24897</v>
      </c>
      <c r="B2064" s="113" t="s">
        <v>2111</v>
      </c>
      <c r="C2064" s="113" t="s">
        <v>27</v>
      </c>
      <c r="D2064" s="77" t="s">
        <v>32</v>
      </c>
      <c r="E2064" s="77" t="s">
        <v>29</v>
      </c>
      <c r="F2064" s="77" t="s">
        <v>30</v>
      </c>
      <c r="G2064" s="97">
        <v>2011</v>
      </c>
      <c r="H2064" s="98" t="s">
        <v>81</v>
      </c>
    </row>
    <row r="2065" spans="1:8" x14ac:dyDescent="0.25">
      <c r="A2065" s="96">
        <v>24899</v>
      </c>
      <c r="B2065" s="113" t="s">
        <v>2112</v>
      </c>
      <c r="C2065" s="113" t="s">
        <v>35</v>
      </c>
      <c r="D2065" s="77" t="s">
        <v>36</v>
      </c>
      <c r="E2065" s="77" t="s">
        <v>18</v>
      </c>
      <c r="F2065" s="77" t="s">
        <v>19</v>
      </c>
      <c r="G2065" s="97">
        <v>2010</v>
      </c>
      <c r="H2065" s="98" t="s">
        <v>25</v>
      </c>
    </row>
    <row r="2066" spans="1:8" x14ac:dyDescent="0.25">
      <c r="A2066" s="96">
        <v>24900</v>
      </c>
      <c r="B2066" s="113" t="s">
        <v>2113</v>
      </c>
      <c r="C2066" s="113" t="s">
        <v>27</v>
      </c>
      <c r="D2066" s="77" t="s">
        <v>32</v>
      </c>
      <c r="E2066" s="77" t="s">
        <v>29</v>
      </c>
      <c r="F2066" s="77" t="s">
        <v>30</v>
      </c>
      <c r="G2066" s="97">
        <v>2012</v>
      </c>
      <c r="H2066" s="98" t="s">
        <v>81</v>
      </c>
    </row>
    <row r="2067" spans="1:8" x14ac:dyDescent="0.25">
      <c r="A2067" s="96">
        <v>24901</v>
      </c>
      <c r="B2067" s="113" t="s">
        <v>2114</v>
      </c>
      <c r="C2067" s="113" t="s">
        <v>27</v>
      </c>
      <c r="D2067" s="77" t="s">
        <v>32</v>
      </c>
      <c r="E2067" s="77" t="s">
        <v>17</v>
      </c>
      <c r="F2067" s="77" t="s">
        <v>30</v>
      </c>
      <c r="G2067" s="97">
        <v>2010</v>
      </c>
      <c r="H2067" s="98" t="s">
        <v>81</v>
      </c>
    </row>
    <row r="2068" spans="1:8" x14ac:dyDescent="0.25">
      <c r="A2068" s="96">
        <v>24902</v>
      </c>
      <c r="B2068" s="113" t="s">
        <v>2115</v>
      </c>
      <c r="C2068" s="113" t="s">
        <v>27</v>
      </c>
      <c r="D2068" s="77" t="s">
        <v>32</v>
      </c>
      <c r="E2068" s="77" t="s">
        <v>29</v>
      </c>
      <c r="F2068" s="77" t="s">
        <v>30</v>
      </c>
      <c r="G2068" s="97">
        <v>2010</v>
      </c>
      <c r="H2068" s="98" t="s">
        <v>81</v>
      </c>
    </row>
    <row r="2069" spans="1:8" x14ac:dyDescent="0.25">
      <c r="A2069" s="96">
        <v>24903</v>
      </c>
      <c r="B2069" s="113" t="s">
        <v>2116</v>
      </c>
      <c r="C2069" s="113" t="s">
        <v>27</v>
      </c>
      <c r="D2069" s="77" t="s">
        <v>32</v>
      </c>
      <c r="E2069" s="77" t="s">
        <v>17</v>
      </c>
      <c r="F2069" s="77" t="s">
        <v>30</v>
      </c>
      <c r="G2069" s="97">
        <v>2010</v>
      </c>
      <c r="H2069" s="98" t="s">
        <v>81</v>
      </c>
    </row>
    <row r="2070" spans="1:8" x14ac:dyDescent="0.25">
      <c r="A2070" s="96">
        <v>24904</v>
      </c>
      <c r="B2070" s="113" t="s">
        <v>2117</v>
      </c>
      <c r="C2070" s="113" t="s">
        <v>27</v>
      </c>
      <c r="D2070" s="77" t="s">
        <v>105</v>
      </c>
      <c r="E2070" s="77" t="s">
        <v>17</v>
      </c>
      <c r="F2070" s="77" t="s">
        <v>30</v>
      </c>
      <c r="G2070" s="97">
        <v>2010</v>
      </c>
      <c r="H2070" s="98" t="s">
        <v>81</v>
      </c>
    </row>
    <row r="2071" spans="1:8" x14ac:dyDescent="0.25">
      <c r="A2071" s="96">
        <v>24905</v>
      </c>
      <c r="B2071" s="113" t="s">
        <v>2118</v>
      </c>
      <c r="C2071" s="113" t="s">
        <v>27</v>
      </c>
      <c r="D2071" s="77" t="s">
        <v>32</v>
      </c>
      <c r="E2071" s="77" t="s">
        <v>17</v>
      </c>
      <c r="F2071" s="77" t="s">
        <v>30</v>
      </c>
      <c r="G2071" s="97">
        <v>2010</v>
      </c>
      <c r="H2071" s="98" t="s">
        <v>81</v>
      </c>
    </row>
    <row r="2072" spans="1:8" x14ac:dyDescent="0.25">
      <c r="A2072" s="96">
        <v>24906</v>
      </c>
      <c r="B2072" s="113" t="s">
        <v>2119</v>
      </c>
      <c r="C2072" s="113" t="s">
        <v>27</v>
      </c>
      <c r="D2072" s="77" t="s">
        <v>32</v>
      </c>
      <c r="E2072" s="77" t="s">
        <v>29</v>
      </c>
      <c r="F2072" s="77" t="s">
        <v>30</v>
      </c>
      <c r="G2072" s="97">
        <v>2011</v>
      </c>
      <c r="H2072" s="98" t="s">
        <v>81</v>
      </c>
    </row>
    <row r="2073" spans="1:8" x14ac:dyDescent="0.25">
      <c r="A2073" s="96">
        <v>24907</v>
      </c>
      <c r="B2073" s="113" t="s">
        <v>2120</v>
      </c>
      <c r="C2073" s="113" t="s">
        <v>27</v>
      </c>
      <c r="D2073" s="77" t="s">
        <v>32</v>
      </c>
      <c r="E2073" s="77" t="s">
        <v>29</v>
      </c>
      <c r="F2073" s="77" t="s">
        <v>30</v>
      </c>
      <c r="G2073" s="97">
        <v>2010</v>
      </c>
      <c r="H2073" s="98" t="s">
        <v>81</v>
      </c>
    </row>
    <row r="2074" spans="1:8" x14ac:dyDescent="0.25">
      <c r="A2074" s="96">
        <v>24908</v>
      </c>
      <c r="B2074" s="113" t="s">
        <v>2121</v>
      </c>
      <c r="C2074" s="113" t="s">
        <v>27</v>
      </c>
      <c r="D2074" s="77" t="s">
        <v>32</v>
      </c>
      <c r="E2074" s="77" t="s">
        <v>17</v>
      </c>
      <c r="F2074" s="77" t="s">
        <v>30</v>
      </c>
      <c r="G2074" s="97">
        <v>2010</v>
      </c>
      <c r="H2074" s="98" t="s">
        <v>81</v>
      </c>
    </row>
    <row r="2075" spans="1:8" x14ac:dyDescent="0.25">
      <c r="A2075" s="96">
        <v>24910</v>
      </c>
      <c r="B2075" s="113" t="s">
        <v>2122</v>
      </c>
      <c r="C2075" s="113" t="s">
        <v>27</v>
      </c>
      <c r="D2075" s="77" t="s">
        <v>32</v>
      </c>
      <c r="E2075" s="77" t="s">
        <v>17</v>
      </c>
      <c r="F2075" s="77" t="s">
        <v>30</v>
      </c>
      <c r="G2075" s="97">
        <v>2010</v>
      </c>
      <c r="H2075" s="98" t="s">
        <v>81</v>
      </c>
    </row>
    <row r="2076" spans="1:8" x14ac:dyDescent="0.25">
      <c r="A2076" s="96">
        <v>24911</v>
      </c>
      <c r="B2076" s="113" t="s">
        <v>2123</v>
      </c>
      <c r="C2076" s="113" t="s">
        <v>27</v>
      </c>
      <c r="D2076" s="77" t="s">
        <v>32</v>
      </c>
      <c r="E2076" s="77" t="s">
        <v>17</v>
      </c>
      <c r="F2076" s="77" t="s">
        <v>30</v>
      </c>
      <c r="G2076" s="97">
        <v>2010</v>
      </c>
      <c r="H2076" s="98" t="s">
        <v>81</v>
      </c>
    </row>
    <row r="2077" spans="1:8" x14ac:dyDescent="0.25">
      <c r="A2077" s="96">
        <v>24912</v>
      </c>
      <c r="B2077" s="113" t="s">
        <v>2124</v>
      </c>
      <c r="C2077" s="113" t="s">
        <v>27</v>
      </c>
      <c r="D2077" s="77" t="s">
        <v>32</v>
      </c>
      <c r="E2077" s="77" t="s">
        <v>17</v>
      </c>
      <c r="F2077" s="77" t="s">
        <v>30</v>
      </c>
      <c r="G2077" s="97">
        <v>2010</v>
      </c>
      <c r="H2077" s="98" t="s">
        <v>81</v>
      </c>
    </row>
    <row r="2078" spans="1:8" x14ac:dyDescent="0.25">
      <c r="A2078" s="96">
        <v>24913</v>
      </c>
      <c r="B2078" s="113" t="s">
        <v>2125</v>
      </c>
      <c r="C2078" s="113" t="s">
        <v>27</v>
      </c>
      <c r="D2078" s="77" t="s">
        <v>32</v>
      </c>
      <c r="E2078" s="77" t="s">
        <v>17</v>
      </c>
      <c r="F2078" s="77" t="s">
        <v>30</v>
      </c>
      <c r="G2078" s="97">
        <v>2010</v>
      </c>
      <c r="H2078" s="98" t="s">
        <v>81</v>
      </c>
    </row>
    <row r="2079" spans="1:8" x14ac:dyDescent="0.25">
      <c r="A2079" s="96">
        <v>24914</v>
      </c>
      <c r="B2079" s="113" t="s">
        <v>2126</v>
      </c>
      <c r="C2079" s="113" t="s">
        <v>27</v>
      </c>
      <c r="D2079" s="77" t="s">
        <v>32</v>
      </c>
      <c r="E2079" s="77" t="s">
        <v>17</v>
      </c>
      <c r="F2079" s="77" t="s">
        <v>30</v>
      </c>
      <c r="G2079" s="97">
        <v>2010</v>
      </c>
      <c r="H2079" s="98" t="s">
        <v>81</v>
      </c>
    </row>
    <row r="2080" spans="1:8" x14ac:dyDescent="0.25">
      <c r="A2080" s="96">
        <v>24915</v>
      </c>
      <c r="B2080" s="113" t="s">
        <v>2127</v>
      </c>
      <c r="C2080" s="113" t="s">
        <v>27</v>
      </c>
      <c r="D2080" s="77" t="s">
        <v>32</v>
      </c>
      <c r="E2080" s="77" t="s">
        <v>17</v>
      </c>
      <c r="F2080" s="77" t="s">
        <v>30</v>
      </c>
      <c r="G2080" s="97">
        <v>2010</v>
      </c>
      <c r="H2080" s="98" t="s">
        <v>81</v>
      </c>
    </row>
    <row r="2081" spans="1:8" x14ac:dyDescent="0.25">
      <c r="A2081" s="96">
        <v>24916</v>
      </c>
      <c r="B2081" s="113" t="s">
        <v>2128</v>
      </c>
      <c r="C2081" s="113" t="s">
        <v>27</v>
      </c>
      <c r="D2081" s="77" t="s">
        <v>32</v>
      </c>
      <c r="E2081" s="77" t="s">
        <v>17</v>
      </c>
      <c r="F2081" s="77" t="s">
        <v>30</v>
      </c>
      <c r="G2081" s="97">
        <v>2010</v>
      </c>
      <c r="H2081" s="98" t="s">
        <v>81</v>
      </c>
    </row>
    <row r="2082" spans="1:8" x14ac:dyDescent="0.25">
      <c r="A2082" s="96">
        <v>24917</v>
      </c>
      <c r="B2082" s="113" t="s">
        <v>2129</v>
      </c>
      <c r="C2082" s="113" t="s">
        <v>27</v>
      </c>
      <c r="D2082" s="77" t="s">
        <v>32</v>
      </c>
      <c r="E2082" s="77" t="s">
        <v>17</v>
      </c>
      <c r="F2082" s="77" t="s">
        <v>30</v>
      </c>
      <c r="G2082" s="97">
        <v>2010</v>
      </c>
      <c r="H2082" s="98" t="s">
        <v>81</v>
      </c>
    </row>
    <row r="2083" spans="1:8" x14ac:dyDescent="0.25">
      <c r="A2083" s="96">
        <v>24921</v>
      </c>
      <c r="B2083" s="113" t="s">
        <v>2130</v>
      </c>
      <c r="C2083" s="113" t="s">
        <v>27</v>
      </c>
      <c r="D2083" s="77" t="s">
        <v>32</v>
      </c>
      <c r="E2083" s="77" t="s">
        <v>17</v>
      </c>
      <c r="F2083" s="77" t="s">
        <v>30</v>
      </c>
      <c r="G2083" s="97">
        <v>2011</v>
      </c>
      <c r="H2083" s="98" t="s">
        <v>81</v>
      </c>
    </row>
    <row r="2084" spans="1:8" x14ac:dyDescent="0.25">
      <c r="A2084" s="96">
        <v>24923</v>
      </c>
      <c r="B2084" s="113" t="s">
        <v>2131</v>
      </c>
      <c r="C2084" s="113" t="s">
        <v>27</v>
      </c>
      <c r="D2084" s="77" t="s">
        <v>127</v>
      </c>
      <c r="E2084" s="77" t="s">
        <v>17</v>
      </c>
      <c r="F2084" s="77" t="s">
        <v>30</v>
      </c>
      <c r="G2084" s="97">
        <v>2010</v>
      </c>
      <c r="H2084" s="98" t="s">
        <v>81</v>
      </c>
    </row>
    <row r="2085" spans="1:8" x14ac:dyDescent="0.25">
      <c r="A2085" s="96">
        <v>24925</v>
      </c>
      <c r="B2085" s="113" t="s">
        <v>2132</v>
      </c>
      <c r="C2085" s="113" t="s">
        <v>27</v>
      </c>
      <c r="D2085" s="77" t="s">
        <v>105</v>
      </c>
      <c r="E2085" s="77" t="s">
        <v>17</v>
      </c>
      <c r="F2085" s="77" t="s">
        <v>30</v>
      </c>
      <c r="G2085" s="97">
        <v>2010</v>
      </c>
      <c r="H2085" s="98" t="s">
        <v>81</v>
      </c>
    </row>
    <row r="2086" spans="1:8" x14ac:dyDescent="0.25">
      <c r="A2086" s="96">
        <v>24926</v>
      </c>
      <c r="B2086" s="113" t="s">
        <v>2133</v>
      </c>
      <c r="C2086" s="113" t="s">
        <v>27</v>
      </c>
      <c r="D2086" s="77" t="s">
        <v>105</v>
      </c>
      <c r="E2086" s="77" t="s">
        <v>29</v>
      </c>
      <c r="F2086" s="77" t="s">
        <v>30</v>
      </c>
      <c r="G2086" s="97">
        <v>2010</v>
      </c>
      <c r="H2086" s="98" t="s">
        <v>81</v>
      </c>
    </row>
    <row r="2087" spans="1:8" x14ac:dyDescent="0.25">
      <c r="A2087" s="96">
        <v>24930</v>
      </c>
      <c r="B2087" s="113" t="s">
        <v>2134</v>
      </c>
      <c r="C2087" s="113" t="s">
        <v>35</v>
      </c>
      <c r="D2087" s="77" t="s">
        <v>36</v>
      </c>
      <c r="E2087" s="77" t="s">
        <v>22</v>
      </c>
      <c r="F2087" s="77" t="s">
        <v>19</v>
      </c>
      <c r="G2087" s="97">
        <v>2011</v>
      </c>
      <c r="H2087" s="98" t="s">
        <v>25</v>
      </c>
    </row>
    <row r="2088" spans="1:8" x14ac:dyDescent="0.25">
      <c r="A2088" s="96">
        <v>24931</v>
      </c>
      <c r="B2088" s="113" t="s">
        <v>2135</v>
      </c>
      <c r="C2088" s="113" t="s">
        <v>35</v>
      </c>
      <c r="D2088" s="77" t="s">
        <v>36</v>
      </c>
      <c r="E2088" s="77" t="s">
        <v>22</v>
      </c>
      <c r="F2088" s="77" t="s">
        <v>19</v>
      </c>
      <c r="G2088" s="97">
        <v>2011</v>
      </c>
      <c r="H2088" s="98" t="s">
        <v>25</v>
      </c>
    </row>
    <row r="2089" spans="1:8" x14ac:dyDescent="0.25">
      <c r="A2089" s="96">
        <v>24933</v>
      </c>
      <c r="B2089" s="113" t="s">
        <v>2136</v>
      </c>
      <c r="C2089" s="113" t="s">
        <v>35</v>
      </c>
      <c r="D2089" s="77" t="s">
        <v>151</v>
      </c>
      <c r="E2089" s="77" t="s">
        <v>22</v>
      </c>
      <c r="F2089" s="77" t="s">
        <v>19</v>
      </c>
      <c r="G2089" s="97">
        <v>2011</v>
      </c>
      <c r="H2089" s="98" t="s">
        <v>25</v>
      </c>
    </row>
    <row r="2090" spans="1:8" x14ac:dyDescent="0.25">
      <c r="A2090" s="96">
        <v>24935</v>
      </c>
      <c r="B2090" s="113" t="s">
        <v>2137</v>
      </c>
      <c r="C2090" s="113" t="s">
        <v>27</v>
      </c>
      <c r="D2090" s="77" t="s">
        <v>105</v>
      </c>
      <c r="E2090" s="77" t="s">
        <v>17</v>
      </c>
      <c r="F2090" s="77" t="s">
        <v>30</v>
      </c>
      <c r="G2090" s="97">
        <v>2011</v>
      </c>
      <c r="H2090" s="98" t="s">
        <v>81</v>
      </c>
    </row>
    <row r="2091" spans="1:8" x14ac:dyDescent="0.25">
      <c r="A2091" s="96">
        <v>24941</v>
      </c>
      <c r="B2091" s="113" t="s">
        <v>2138</v>
      </c>
      <c r="C2091" s="113" t="s">
        <v>35</v>
      </c>
      <c r="D2091" s="77" t="s">
        <v>36</v>
      </c>
      <c r="E2091" s="77" t="s">
        <v>22</v>
      </c>
      <c r="F2091" s="77" t="s">
        <v>19</v>
      </c>
      <c r="G2091" s="97">
        <v>2011</v>
      </c>
      <c r="H2091" s="98" t="s">
        <v>25</v>
      </c>
    </row>
    <row r="2092" spans="1:8" x14ac:dyDescent="0.25">
      <c r="A2092" s="96">
        <v>24947</v>
      </c>
      <c r="B2092" s="113" t="s">
        <v>2139</v>
      </c>
      <c r="C2092" s="113" t="s">
        <v>27</v>
      </c>
      <c r="D2092" s="77" t="s">
        <v>127</v>
      </c>
      <c r="E2092" s="77" t="s">
        <v>29</v>
      </c>
      <c r="F2092" s="77" t="s">
        <v>30</v>
      </c>
      <c r="G2092" s="97">
        <v>2012</v>
      </c>
      <c r="H2092" s="98" t="s">
        <v>81</v>
      </c>
    </row>
    <row r="2093" spans="1:8" x14ac:dyDescent="0.25">
      <c r="A2093" s="96">
        <v>24950</v>
      </c>
      <c r="B2093" s="113" t="s">
        <v>2140</v>
      </c>
      <c r="C2093" s="113" t="s">
        <v>27</v>
      </c>
      <c r="D2093" s="77" t="s">
        <v>32</v>
      </c>
      <c r="E2093" s="77" t="s">
        <v>29</v>
      </c>
      <c r="F2093" s="77" t="s">
        <v>30</v>
      </c>
      <c r="G2093" s="97">
        <v>2013</v>
      </c>
      <c r="H2093" s="98" t="s">
        <v>81</v>
      </c>
    </row>
    <row r="2094" spans="1:8" x14ac:dyDescent="0.25">
      <c r="A2094" s="96">
        <v>24952</v>
      </c>
      <c r="B2094" s="113" t="s">
        <v>2141</v>
      </c>
      <c r="C2094" s="113" t="s">
        <v>27</v>
      </c>
      <c r="D2094" s="77" t="s">
        <v>105</v>
      </c>
      <c r="E2094" s="77" t="s">
        <v>29</v>
      </c>
      <c r="F2094" s="77" t="s">
        <v>30</v>
      </c>
      <c r="G2094" s="97">
        <v>2011</v>
      </c>
      <c r="H2094" s="98" t="s">
        <v>81</v>
      </c>
    </row>
    <row r="2095" spans="1:8" x14ac:dyDescent="0.25">
      <c r="A2095" s="96">
        <v>24953</v>
      </c>
      <c r="B2095" s="113" t="s">
        <v>2142</v>
      </c>
      <c r="C2095" s="113" t="s">
        <v>35</v>
      </c>
      <c r="D2095" s="77" t="s">
        <v>36</v>
      </c>
      <c r="E2095" s="77" t="s">
        <v>18</v>
      </c>
      <c r="F2095" s="77" t="s">
        <v>19</v>
      </c>
      <c r="G2095" s="97">
        <v>2011</v>
      </c>
      <c r="H2095" s="98" t="s">
        <v>25</v>
      </c>
    </row>
    <row r="2096" spans="1:8" x14ac:dyDescent="0.25">
      <c r="A2096" s="96">
        <v>24958</v>
      </c>
      <c r="B2096" s="113" t="s">
        <v>2143</v>
      </c>
      <c r="C2096" s="113" t="s">
        <v>27</v>
      </c>
      <c r="D2096" s="77" t="s">
        <v>194</v>
      </c>
      <c r="E2096" s="77" t="s">
        <v>29</v>
      </c>
      <c r="F2096" s="77" t="s">
        <v>30</v>
      </c>
      <c r="G2096" s="97">
        <v>2012</v>
      </c>
      <c r="H2096" s="98" t="s">
        <v>25</v>
      </c>
    </row>
    <row r="2097" spans="1:8" x14ac:dyDescent="0.25">
      <c r="A2097" s="96">
        <v>24961</v>
      </c>
      <c r="B2097" s="113" t="s">
        <v>2144</v>
      </c>
      <c r="C2097" s="113" t="s">
        <v>27</v>
      </c>
      <c r="D2097" s="77" t="s">
        <v>32</v>
      </c>
      <c r="E2097" s="77" t="s">
        <v>17</v>
      </c>
      <c r="F2097" s="77" t="s">
        <v>30</v>
      </c>
      <c r="G2097" s="97">
        <v>2012</v>
      </c>
      <c r="H2097" s="98" t="s">
        <v>81</v>
      </c>
    </row>
    <row r="2098" spans="1:8" x14ac:dyDescent="0.25">
      <c r="A2098" s="96">
        <v>24967</v>
      </c>
      <c r="B2098" s="113" t="s">
        <v>2145</v>
      </c>
      <c r="C2098" s="113" t="s">
        <v>35</v>
      </c>
      <c r="D2098" s="77" t="s">
        <v>36</v>
      </c>
      <c r="E2098" s="77" t="s">
        <v>29</v>
      </c>
      <c r="F2098" s="77" t="s">
        <v>17</v>
      </c>
      <c r="G2098" s="97">
        <v>2013</v>
      </c>
      <c r="H2098" s="98" t="s">
        <v>25</v>
      </c>
    </row>
    <row r="2099" spans="1:8" x14ac:dyDescent="0.25">
      <c r="A2099" s="96">
        <v>24971</v>
      </c>
      <c r="B2099" s="113" t="s">
        <v>2146</v>
      </c>
      <c r="C2099" s="113" t="s">
        <v>35</v>
      </c>
      <c r="D2099" s="77" t="s">
        <v>36</v>
      </c>
      <c r="E2099" s="77" t="s">
        <v>22</v>
      </c>
      <c r="F2099" s="77" t="s">
        <v>19</v>
      </c>
      <c r="G2099" s="97">
        <v>2011</v>
      </c>
      <c r="H2099" s="98" t="s">
        <v>20</v>
      </c>
    </row>
    <row r="2100" spans="1:8" x14ac:dyDescent="0.25">
      <c r="A2100" s="96">
        <v>24973</v>
      </c>
      <c r="B2100" s="113" t="s">
        <v>2147</v>
      </c>
      <c r="C2100" s="113" t="s">
        <v>35</v>
      </c>
      <c r="D2100" s="77" t="s">
        <v>36</v>
      </c>
      <c r="E2100" s="77" t="s">
        <v>22</v>
      </c>
      <c r="F2100" s="77" t="s">
        <v>19</v>
      </c>
      <c r="G2100" s="97">
        <v>2011</v>
      </c>
      <c r="H2100" s="98" t="s">
        <v>25</v>
      </c>
    </row>
    <row r="2101" spans="1:8" x14ac:dyDescent="0.25">
      <c r="A2101" s="96">
        <v>24974</v>
      </c>
      <c r="B2101" s="113" t="s">
        <v>2148</v>
      </c>
      <c r="C2101" s="113" t="s">
        <v>27</v>
      </c>
      <c r="D2101" s="77" t="s">
        <v>32</v>
      </c>
      <c r="E2101" s="77" t="s">
        <v>29</v>
      </c>
      <c r="F2101" s="77" t="s">
        <v>30</v>
      </c>
      <c r="G2101" s="97">
        <v>2011</v>
      </c>
      <c r="H2101" s="98" t="s">
        <v>81</v>
      </c>
    </row>
    <row r="2102" spans="1:8" x14ac:dyDescent="0.25">
      <c r="A2102" s="96">
        <v>24978</v>
      </c>
      <c r="B2102" s="113" t="s">
        <v>2149</v>
      </c>
      <c r="C2102" s="113" t="s">
        <v>27</v>
      </c>
      <c r="D2102" s="77" t="s">
        <v>32</v>
      </c>
      <c r="E2102" s="77" t="s">
        <v>17</v>
      </c>
      <c r="F2102" s="77" t="s">
        <v>30</v>
      </c>
      <c r="G2102" s="97">
        <v>2011</v>
      </c>
      <c r="H2102" s="98" t="s">
        <v>81</v>
      </c>
    </row>
    <row r="2103" spans="1:8" x14ac:dyDescent="0.25">
      <c r="A2103" s="96">
        <v>24980</v>
      </c>
      <c r="B2103" s="113" t="s">
        <v>2150</v>
      </c>
      <c r="C2103" s="113" t="s">
        <v>27</v>
      </c>
      <c r="D2103" s="77" t="s">
        <v>105</v>
      </c>
      <c r="E2103" s="77" t="s">
        <v>17</v>
      </c>
      <c r="F2103" s="77" t="s">
        <v>30</v>
      </c>
      <c r="G2103" s="97">
        <v>2011</v>
      </c>
      <c r="H2103" s="98" t="s">
        <v>81</v>
      </c>
    </row>
    <row r="2104" spans="1:8" x14ac:dyDescent="0.25">
      <c r="A2104" s="96">
        <v>24981</v>
      </c>
      <c r="B2104" s="113" t="s">
        <v>2151</v>
      </c>
      <c r="C2104" s="113" t="s">
        <v>27</v>
      </c>
      <c r="D2104" s="77" t="s">
        <v>32</v>
      </c>
      <c r="E2104" s="77" t="s">
        <v>29</v>
      </c>
      <c r="F2104" s="77" t="s">
        <v>30</v>
      </c>
      <c r="G2104" s="97">
        <v>2012</v>
      </c>
      <c r="H2104" s="98" t="s">
        <v>81</v>
      </c>
    </row>
    <row r="2105" spans="1:8" x14ac:dyDescent="0.25">
      <c r="A2105" s="96">
        <v>24993</v>
      </c>
      <c r="B2105" s="113" t="s">
        <v>2152</v>
      </c>
      <c r="C2105" s="113" t="s">
        <v>27</v>
      </c>
      <c r="D2105" s="77" t="s">
        <v>32</v>
      </c>
      <c r="E2105" s="77" t="s">
        <v>17</v>
      </c>
      <c r="F2105" s="77" t="s">
        <v>30</v>
      </c>
      <c r="G2105" s="97">
        <v>2012</v>
      </c>
      <c r="H2105" s="98" t="s">
        <v>81</v>
      </c>
    </row>
    <row r="2106" spans="1:8" x14ac:dyDescent="0.25">
      <c r="A2106" s="96">
        <v>24996</v>
      </c>
      <c r="B2106" s="113" t="s">
        <v>2153</v>
      </c>
      <c r="C2106" s="113" t="s">
        <v>27</v>
      </c>
      <c r="D2106" s="77" t="s">
        <v>32</v>
      </c>
      <c r="E2106" s="77" t="s">
        <v>29</v>
      </c>
      <c r="F2106" s="77" t="s">
        <v>30</v>
      </c>
      <c r="G2106" s="97">
        <v>2018</v>
      </c>
      <c r="H2106" s="98" t="s">
        <v>81</v>
      </c>
    </row>
    <row r="2107" spans="1:8" x14ac:dyDescent="0.25">
      <c r="A2107" s="96">
        <v>24997</v>
      </c>
      <c r="B2107" s="113" t="s">
        <v>2154</v>
      </c>
      <c r="C2107" s="113" t="s">
        <v>27</v>
      </c>
      <c r="D2107" s="77" t="s">
        <v>32</v>
      </c>
      <c r="E2107" s="77" t="s">
        <v>29</v>
      </c>
      <c r="F2107" s="77" t="s">
        <v>30</v>
      </c>
      <c r="G2107" s="97">
        <v>2015</v>
      </c>
      <c r="H2107" s="98" t="s">
        <v>81</v>
      </c>
    </row>
    <row r="2108" spans="1:8" x14ac:dyDescent="0.25">
      <c r="A2108" s="96">
        <v>25013</v>
      </c>
      <c r="B2108" s="113" t="s">
        <v>2155</v>
      </c>
      <c r="C2108" s="113" t="s">
        <v>27</v>
      </c>
      <c r="D2108" s="77" t="s">
        <v>105</v>
      </c>
      <c r="E2108" s="77" t="s">
        <v>29</v>
      </c>
      <c r="F2108" s="77" t="s">
        <v>30</v>
      </c>
      <c r="G2108" s="97">
        <v>2015</v>
      </c>
      <c r="H2108" s="98" t="s">
        <v>81</v>
      </c>
    </row>
    <row r="2109" spans="1:8" x14ac:dyDescent="0.25">
      <c r="A2109" s="96">
        <v>25015</v>
      </c>
      <c r="B2109" s="113" t="s">
        <v>2156</v>
      </c>
      <c r="C2109" s="113" t="s">
        <v>27</v>
      </c>
      <c r="D2109" s="77" t="s">
        <v>32</v>
      </c>
      <c r="E2109" s="77" t="s">
        <v>17</v>
      </c>
      <c r="F2109" s="77" t="s">
        <v>30</v>
      </c>
      <c r="G2109" s="97">
        <v>2015</v>
      </c>
      <c r="H2109" s="98" t="s">
        <v>81</v>
      </c>
    </row>
    <row r="2110" spans="1:8" x14ac:dyDescent="0.25">
      <c r="A2110" s="96">
        <v>25016</v>
      </c>
      <c r="B2110" s="113" t="s">
        <v>2157</v>
      </c>
      <c r="C2110" s="113" t="s">
        <v>27</v>
      </c>
      <c r="D2110" s="77" t="s">
        <v>32</v>
      </c>
      <c r="E2110" s="77" t="s">
        <v>17</v>
      </c>
      <c r="F2110" s="77" t="s">
        <v>30</v>
      </c>
      <c r="G2110" s="97">
        <v>2011</v>
      </c>
      <c r="H2110" s="98" t="s">
        <v>81</v>
      </c>
    </row>
    <row r="2111" spans="1:8" x14ac:dyDescent="0.25">
      <c r="A2111" s="96">
        <v>25022</v>
      </c>
      <c r="B2111" s="113" t="s">
        <v>2158</v>
      </c>
      <c r="C2111" s="113" t="s">
        <v>27</v>
      </c>
      <c r="D2111" s="77" t="s">
        <v>32</v>
      </c>
      <c r="E2111" s="77" t="s">
        <v>17</v>
      </c>
      <c r="F2111" s="77" t="s">
        <v>30</v>
      </c>
      <c r="G2111" s="97">
        <v>2012</v>
      </c>
      <c r="H2111" s="98" t="s">
        <v>81</v>
      </c>
    </row>
    <row r="2112" spans="1:8" x14ac:dyDescent="0.25">
      <c r="A2112" s="96">
        <v>25026</v>
      </c>
      <c r="B2112" s="113" t="s">
        <v>2159</v>
      </c>
      <c r="C2112" s="113" t="s">
        <v>27</v>
      </c>
      <c r="D2112" s="77" t="s">
        <v>32</v>
      </c>
      <c r="E2112" s="77" t="s">
        <v>22</v>
      </c>
      <c r="F2112" s="77" t="s">
        <v>30</v>
      </c>
      <c r="G2112" s="97">
        <v>2011</v>
      </c>
      <c r="H2112" s="98" t="s">
        <v>81</v>
      </c>
    </row>
    <row r="2113" spans="1:8" x14ac:dyDescent="0.25">
      <c r="A2113" s="96">
        <v>25031</v>
      </c>
      <c r="B2113" s="113" t="s">
        <v>2160</v>
      </c>
      <c r="C2113" s="113" t="s">
        <v>27</v>
      </c>
      <c r="D2113" s="77" t="s">
        <v>105</v>
      </c>
      <c r="E2113" s="77" t="s">
        <v>29</v>
      </c>
      <c r="F2113" s="77" t="s">
        <v>30</v>
      </c>
      <c r="G2113" s="97">
        <v>2012</v>
      </c>
      <c r="H2113" s="98" t="s">
        <v>81</v>
      </c>
    </row>
    <row r="2114" spans="1:8" x14ac:dyDescent="0.25">
      <c r="A2114" s="96">
        <v>25032</v>
      </c>
      <c r="B2114" s="113" t="s">
        <v>2161</v>
      </c>
      <c r="C2114" s="113" t="s">
        <v>27</v>
      </c>
      <c r="D2114" s="77" t="s">
        <v>32</v>
      </c>
      <c r="E2114" s="77" t="s">
        <v>17</v>
      </c>
      <c r="F2114" s="77" t="s">
        <v>30</v>
      </c>
      <c r="G2114" s="97">
        <v>2011</v>
      </c>
      <c r="H2114" s="98" t="s">
        <v>81</v>
      </c>
    </row>
    <row r="2115" spans="1:8" x14ac:dyDescent="0.25">
      <c r="A2115" s="96">
        <v>25040</v>
      </c>
      <c r="B2115" s="113" t="s">
        <v>2162</v>
      </c>
      <c r="C2115" s="113" t="s">
        <v>27</v>
      </c>
      <c r="D2115" s="77" t="s">
        <v>32</v>
      </c>
      <c r="E2115" s="77" t="s">
        <v>17</v>
      </c>
      <c r="F2115" s="77" t="s">
        <v>30</v>
      </c>
      <c r="G2115" s="97">
        <v>2011</v>
      </c>
      <c r="H2115" s="98" t="s">
        <v>81</v>
      </c>
    </row>
    <row r="2116" spans="1:8" x14ac:dyDescent="0.25">
      <c r="A2116" s="96">
        <v>25047</v>
      </c>
      <c r="B2116" s="113" t="s">
        <v>2163</v>
      </c>
      <c r="C2116" s="113" t="s">
        <v>27</v>
      </c>
      <c r="D2116" s="77" t="s">
        <v>127</v>
      </c>
      <c r="E2116" s="77" t="s">
        <v>17</v>
      </c>
      <c r="F2116" s="77" t="s">
        <v>30</v>
      </c>
      <c r="G2116" s="97">
        <v>2011</v>
      </c>
      <c r="H2116" s="98" t="s">
        <v>81</v>
      </c>
    </row>
    <row r="2117" spans="1:8" x14ac:dyDescent="0.25">
      <c r="A2117" s="96">
        <v>25054</v>
      </c>
      <c r="B2117" s="113" t="s">
        <v>2164</v>
      </c>
      <c r="C2117" s="113" t="s">
        <v>27</v>
      </c>
      <c r="D2117" s="77" t="s">
        <v>32</v>
      </c>
      <c r="E2117" s="77" t="s">
        <v>17</v>
      </c>
      <c r="F2117" s="77" t="s">
        <v>30</v>
      </c>
      <c r="G2117" s="97">
        <v>2012</v>
      </c>
      <c r="H2117" s="98" t="s">
        <v>81</v>
      </c>
    </row>
    <row r="2118" spans="1:8" x14ac:dyDescent="0.25">
      <c r="A2118" s="96">
        <v>25059</v>
      </c>
      <c r="B2118" s="113" t="s">
        <v>2165</v>
      </c>
      <c r="C2118" s="113" t="s">
        <v>27</v>
      </c>
      <c r="D2118" s="77" t="s">
        <v>32</v>
      </c>
      <c r="E2118" s="77" t="s">
        <v>17</v>
      </c>
      <c r="F2118" s="77" t="s">
        <v>30</v>
      </c>
      <c r="G2118" s="97">
        <v>2012</v>
      </c>
      <c r="H2118" s="98" t="s">
        <v>81</v>
      </c>
    </row>
    <row r="2119" spans="1:8" x14ac:dyDescent="0.25">
      <c r="A2119" s="96">
        <v>25066</v>
      </c>
      <c r="B2119" s="113" t="s">
        <v>2166</v>
      </c>
      <c r="C2119" s="113" t="s">
        <v>27</v>
      </c>
      <c r="D2119" s="77" t="s">
        <v>32</v>
      </c>
      <c r="E2119" s="77" t="s">
        <v>17</v>
      </c>
      <c r="F2119" s="77" t="s">
        <v>30</v>
      </c>
      <c r="G2119" s="97">
        <v>2012</v>
      </c>
      <c r="H2119" s="98" t="s">
        <v>81</v>
      </c>
    </row>
    <row r="2120" spans="1:8" x14ac:dyDescent="0.25">
      <c r="A2120" s="96">
        <v>25067</v>
      </c>
      <c r="B2120" s="113" t="s">
        <v>2167</v>
      </c>
      <c r="C2120" s="113" t="s">
        <v>27</v>
      </c>
      <c r="D2120" s="77" t="s">
        <v>32</v>
      </c>
      <c r="E2120" s="77" t="s">
        <v>17</v>
      </c>
      <c r="F2120" s="77" t="s">
        <v>30</v>
      </c>
      <c r="G2120" s="97">
        <v>2012</v>
      </c>
      <c r="H2120" s="98" t="s">
        <v>81</v>
      </c>
    </row>
    <row r="2121" spans="1:8" x14ac:dyDescent="0.25">
      <c r="A2121" s="96">
        <v>25071</v>
      </c>
      <c r="B2121" s="113" t="s">
        <v>2168</v>
      </c>
      <c r="C2121" s="113" t="s">
        <v>27</v>
      </c>
      <c r="D2121" s="77" t="s">
        <v>32</v>
      </c>
      <c r="E2121" s="77" t="s">
        <v>17</v>
      </c>
      <c r="F2121" s="77" t="s">
        <v>30</v>
      </c>
      <c r="G2121" s="97">
        <v>2012</v>
      </c>
      <c r="H2121" s="98" t="s">
        <v>81</v>
      </c>
    </row>
    <row r="2122" spans="1:8" x14ac:dyDescent="0.25">
      <c r="A2122" s="96">
        <v>25073</v>
      </c>
      <c r="B2122" s="113" t="s">
        <v>2169</v>
      </c>
      <c r="C2122" s="113" t="s">
        <v>27</v>
      </c>
      <c r="D2122" s="77" t="s">
        <v>32</v>
      </c>
      <c r="E2122" s="77" t="s">
        <v>17</v>
      </c>
      <c r="F2122" s="77" t="s">
        <v>30</v>
      </c>
      <c r="G2122" s="97">
        <v>2012</v>
      </c>
      <c r="H2122" s="98" t="s">
        <v>81</v>
      </c>
    </row>
    <row r="2123" spans="1:8" x14ac:dyDescent="0.25">
      <c r="A2123" s="96">
        <v>25075</v>
      </c>
      <c r="B2123" s="113" t="s">
        <v>2170</v>
      </c>
      <c r="C2123" s="113" t="s">
        <v>27</v>
      </c>
      <c r="D2123" s="77" t="s">
        <v>32</v>
      </c>
      <c r="E2123" s="77" t="s">
        <v>17</v>
      </c>
      <c r="F2123" s="77" t="s">
        <v>30</v>
      </c>
      <c r="G2123" s="97">
        <v>2012</v>
      </c>
      <c r="H2123" s="98" t="s">
        <v>25</v>
      </c>
    </row>
    <row r="2124" spans="1:8" x14ac:dyDescent="0.25">
      <c r="A2124" s="96">
        <v>25077</v>
      </c>
      <c r="B2124" s="113" t="s">
        <v>2171</v>
      </c>
      <c r="C2124" s="113" t="s">
        <v>27</v>
      </c>
      <c r="D2124" s="77" t="s">
        <v>32</v>
      </c>
      <c r="E2124" s="77" t="s">
        <v>17</v>
      </c>
      <c r="F2124" s="77" t="s">
        <v>30</v>
      </c>
      <c r="G2124" s="97">
        <v>2012</v>
      </c>
      <c r="H2124" s="98" t="s">
        <v>25</v>
      </c>
    </row>
    <row r="2125" spans="1:8" x14ac:dyDescent="0.25">
      <c r="A2125" s="96">
        <v>25083</v>
      </c>
      <c r="B2125" s="113" t="s">
        <v>2172</v>
      </c>
      <c r="C2125" s="113" t="s">
        <v>27</v>
      </c>
      <c r="D2125" s="77" t="s">
        <v>32</v>
      </c>
      <c r="E2125" s="77" t="s">
        <v>17</v>
      </c>
      <c r="F2125" s="77" t="s">
        <v>30</v>
      </c>
      <c r="G2125" s="97">
        <v>2012</v>
      </c>
      <c r="H2125" s="98" t="s">
        <v>81</v>
      </c>
    </row>
    <row r="2126" spans="1:8" x14ac:dyDescent="0.25">
      <c r="A2126" s="96">
        <v>25084</v>
      </c>
      <c r="B2126" s="113" t="s">
        <v>2173</v>
      </c>
      <c r="C2126" s="113" t="s">
        <v>27</v>
      </c>
      <c r="D2126" s="77" t="s">
        <v>32</v>
      </c>
      <c r="E2126" s="77" t="s">
        <v>17</v>
      </c>
      <c r="F2126" s="77" t="s">
        <v>30</v>
      </c>
      <c r="G2126" s="97">
        <v>2012</v>
      </c>
      <c r="H2126" s="98" t="s">
        <v>81</v>
      </c>
    </row>
    <row r="2127" spans="1:8" x14ac:dyDescent="0.25">
      <c r="A2127" s="96">
        <v>25086</v>
      </c>
      <c r="B2127" s="113" t="s">
        <v>2174</v>
      </c>
      <c r="C2127" s="113" t="s">
        <v>27</v>
      </c>
      <c r="D2127" s="77" t="s">
        <v>32</v>
      </c>
      <c r="E2127" s="77" t="s">
        <v>17</v>
      </c>
      <c r="F2127" s="77" t="s">
        <v>30</v>
      </c>
      <c r="G2127" s="97">
        <v>2011</v>
      </c>
      <c r="H2127" s="98" t="s">
        <v>81</v>
      </c>
    </row>
    <row r="2128" spans="1:8" x14ac:dyDescent="0.25">
      <c r="A2128" s="96">
        <v>25093</v>
      </c>
      <c r="B2128" s="113" t="s">
        <v>2175</v>
      </c>
      <c r="C2128" s="113" t="s">
        <v>27</v>
      </c>
      <c r="D2128" s="77" t="s">
        <v>105</v>
      </c>
      <c r="E2128" s="77" t="s">
        <v>17</v>
      </c>
      <c r="F2128" s="77" t="s">
        <v>30</v>
      </c>
      <c r="G2128" s="97">
        <v>2012</v>
      </c>
      <c r="H2128" s="98" t="s">
        <v>81</v>
      </c>
    </row>
    <row r="2129" spans="1:8" x14ac:dyDescent="0.25">
      <c r="A2129" s="96">
        <v>25102</v>
      </c>
      <c r="B2129" s="113" t="s">
        <v>2176</v>
      </c>
      <c r="C2129" s="113" t="s">
        <v>27</v>
      </c>
      <c r="D2129" s="77" t="s">
        <v>105</v>
      </c>
      <c r="E2129" s="77" t="s">
        <v>17</v>
      </c>
      <c r="F2129" s="77" t="s">
        <v>30</v>
      </c>
      <c r="G2129" s="97">
        <v>2012</v>
      </c>
      <c r="H2129" s="98" t="s">
        <v>81</v>
      </c>
    </row>
    <row r="2130" spans="1:8" x14ac:dyDescent="0.25">
      <c r="A2130" s="96">
        <v>25107</v>
      </c>
      <c r="B2130" s="113" t="s">
        <v>2177</v>
      </c>
      <c r="C2130" s="113" t="s">
        <v>27</v>
      </c>
      <c r="D2130" s="77" t="s">
        <v>105</v>
      </c>
      <c r="E2130" s="77" t="s">
        <v>29</v>
      </c>
      <c r="F2130" s="77" t="s">
        <v>30</v>
      </c>
      <c r="G2130" s="97">
        <v>2019</v>
      </c>
      <c r="H2130" s="98" t="s">
        <v>81</v>
      </c>
    </row>
    <row r="2131" spans="1:8" x14ac:dyDescent="0.25">
      <c r="A2131" s="96">
        <v>25109</v>
      </c>
      <c r="B2131" s="113" t="s">
        <v>2178</v>
      </c>
      <c r="C2131" s="113" t="s">
        <v>27</v>
      </c>
      <c r="D2131" s="77" t="s">
        <v>105</v>
      </c>
      <c r="E2131" s="77" t="s">
        <v>17</v>
      </c>
      <c r="F2131" s="77" t="s">
        <v>30</v>
      </c>
      <c r="G2131" s="97">
        <v>2012</v>
      </c>
      <c r="H2131" s="98" t="s">
        <v>81</v>
      </c>
    </row>
    <row r="2132" spans="1:8" x14ac:dyDescent="0.25">
      <c r="A2132" s="96">
        <v>25111</v>
      </c>
      <c r="B2132" s="113" t="s">
        <v>2179</v>
      </c>
      <c r="C2132" s="113" t="s">
        <v>27</v>
      </c>
      <c r="D2132" s="77" t="s">
        <v>105</v>
      </c>
      <c r="E2132" s="77" t="s">
        <v>29</v>
      </c>
      <c r="F2132" s="77" t="s">
        <v>30</v>
      </c>
      <c r="G2132" s="97">
        <v>2011</v>
      </c>
      <c r="H2132" s="98" t="s">
        <v>81</v>
      </c>
    </row>
    <row r="2133" spans="1:8" x14ac:dyDescent="0.25">
      <c r="A2133" s="96">
        <v>25117</v>
      </c>
      <c r="B2133" s="113" t="s">
        <v>2180</v>
      </c>
      <c r="C2133" s="113" t="s">
        <v>27</v>
      </c>
      <c r="D2133" s="77" t="s">
        <v>32</v>
      </c>
      <c r="E2133" s="77" t="s">
        <v>29</v>
      </c>
      <c r="F2133" s="77" t="s">
        <v>30</v>
      </c>
      <c r="G2133" s="97">
        <v>2012</v>
      </c>
      <c r="H2133" s="98" t="s">
        <v>81</v>
      </c>
    </row>
    <row r="2134" spans="1:8" x14ac:dyDescent="0.25">
      <c r="A2134" s="96">
        <v>25118</v>
      </c>
      <c r="B2134" s="113" t="s">
        <v>2181</v>
      </c>
      <c r="C2134" s="113" t="s">
        <v>27</v>
      </c>
      <c r="D2134" s="77" t="s">
        <v>32</v>
      </c>
      <c r="E2134" s="77" t="s">
        <v>29</v>
      </c>
      <c r="F2134" s="77" t="s">
        <v>30</v>
      </c>
      <c r="G2134" s="97">
        <v>2020</v>
      </c>
      <c r="H2134" s="98" t="s">
        <v>81</v>
      </c>
    </row>
    <row r="2135" spans="1:8" x14ac:dyDescent="0.25">
      <c r="A2135" s="96">
        <v>25119</v>
      </c>
      <c r="B2135" s="113" t="s">
        <v>2182</v>
      </c>
      <c r="C2135" s="113" t="s">
        <v>27</v>
      </c>
      <c r="D2135" s="77" t="s">
        <v>32</v>
      </c>
      <c r="E2135" s="77" t="s">
        <v>29</v>
      </c>
      <c r="F2135" s="77" t="s">
        <v>30</v>
      </c>
      <c r="G2135" s="97">
        <v>2012</v>
      </c>
      <c r="H2135" s="98" t="s">
        <v>81</v>
      </c>
    </row>
    <row r="2136" spans="1:8" x14ac:dyDescent="0.25">
      <c r="A2136" s="96">
        <v>25120</v>
      </c>
      <c r="B2136" s="113" t="s">
        <v>2183</v>
      </c>
      <c r="C2136" s="113" t="s">
        <v>27</v>
      </c>
      <c r="D2136" s="77" t="s">
        <v>32</v>
      </c>
      <c r="E2136" s="77" t="s">
        <v>29</v>
      </c>
      <c r="F2136" s="77" t="s">
        <v>30</v>
      </c>
      <c r="G2136" s="97">
        <v>2012</v>
      </c>
      <c r="H2136" s="98" t="s">
        <v>81</v>
      </c>
    </row>
    <row r="2137" spans="1:8" x14ac:dyDescent="0.25">
      <c r="A2137" s="96">
        <v>25122</v>
      </c>
      <c r="B2137" s="113" t="s">
        <v>2184</v>
      </c>
      <c r="C2137" s="113" t="s">
        <v>27</v>
      </c>
      <c r="D2137" s="77" t="s">
        <v>32</v>
      </c>
      <c r="E2137" s="77" t="s">
        <v>29</v>
      </c>
      <c r="F2137" s="77" t="s">
        <v>30</v>
      </c>
      <c r="G2137" s="97">
        <v>2015</v>
      </c>
      <c r="H2137" s="98" t="s">
        <v>81</v>
      </c>
    </row>
    <row r="2138" spans="1:8" x14ac:dyDescent="0.25">
      <c r="A2138" s="96">
        <v>25123</v>
      </c>
      <c r="B2138" s="113" t="s">
        <v>2185</v>
      </c>
      <c r="C2138" s="113" t="s">
        <v>27</v>
      </c>
      <c r="D2138" s="77" t="s">
        <v>32</v>
      </c>
      <c r="E2138" s="77" t="s">
        <v>17</v>
      </c>
      <c r="F2138" s="77" t="s">
        <v>30</v>
      </c>
      <c r="G2138" s="97">
        <v>2012</v>
      </c>
      <c r="H2138" s="98" t="s">
        <v>81</v>
      </c>
    </row>
    <row r="2139" spans="1:8" x14ac:dyDescent="0.25">
      <c r="A2139" s="96">
        <v>25130</v>
      </c>
      <c r="B2139" s="113" t="s">
        <v>2186</v>
      </c>
      <c r="C2139" s="113" t="s">
        <v>27</v>
      </c>
      <c r="D2139" s="77" t="s">
        <v>105</v>
      </c>
      <c r="E2139" s="77" t="s">
        <v>17</v>
      </c>
      <c r="F2139" s="77" t="s">
        <v>30</v>
      </c>
      <c r="G2139" s="97">
        <v>2012</v>
      </c>
      <c r="H2139" s="98" t="s">
        <v>81</v>
      </c>
    </row>
    <row r="2140" spans="1:8" x14ac:dyDescent="0.25">
      <c r="A2140" s="96">
        <v>25132</v>
      </c>
      <c r="B2140" s="113" t="s">
        <v>2187</v>
      </c>
      <c r="C2140" s="113" t="s">
        <v>27</v>
      </c>
      <c r="D2140" s="77" t="s">
        <v>32</v>
      </c>
      <c r="E2140" s="77" t="s">
        <v>29</v>
      </c>
      <c r="F2140" s="77" t="s">
        <v>30</v>
      </c>
      <c r="G2140" s="97">
        <v>2012</v>
      </c>
      <c r="H2140" s="98" t="s">
        <v>81</v>
      </c>
    </row>
    <row r="2141" spans="1:8" x14ac:dyDescent="0.25">
      <c r="A2141" s="96">
        <v>25138</v>
      </c>
      <c r="B2141" s="113" t="s">
        <v>2188</v>
      </c>
      <c r="C2141" s="113" t="s">
        <v>27</v>
      </c>
      <c r="D2141" s="77" t="s">
        <v>932</v>
      </c>
      <c r="E2141" s="77" t="s">
        <v>29</v>
      </c>
      <c r="F2141" s="77" t="s">
        <v>65</v>
      </c>
      <c r="G2141" s="97">
        <v>2011</v>
      </c>
      <c r="H2141" s="98" t="s">
        <v>25</v>
      </c>
    </row>
    <row r="2142" spans="1:8" x14ac:dyDescent="0.25">
      <c r="A2142" s="96">
        <v>25141</v>
      </c>
      <c r="B2142" s="113" t="s">
        <v>2189</v>
      </c>
      <c r="C2142" s="113" t="s">
        <v>35</v>
      </c>
      <c r="D2142" s="77" t="s">
        <v>36</v>
      </c>
      <c r="E2142" s="77" t="s">
        <v>22</v>
      </c>
      <c r="F2142" s="77" t="s">
        <v>17</v>
      </c>
      <c r="G2142" s="97">
        <v>2011</v>
      </c>
      <c r="H2142" s="98" t="s">
        <v>25</v>
      </c>
    </row>
    <row r="2143" spans="1:8" x14ac:dyDescent="0.25">
      <c r="A2143" s="96">
        <v>25142</v>
      </c>
      <c r="B2143" s="113" t="s">
        <v>2190</v>
      </c>
      <c r="C2143" s="113" t="s">
        <v>27</v>
      </c>
      <c r="D2143" s="77" t="s">
        <v>32</v>
      </c>
      <c r="E2143" s="77" t="s">
        <v>29</v>
      </c>
      <c r="F2143" s="77" t="s">
        <v>30</v>
      </c>
      <c r="G2143" s="97">
        <v>2011</v>
      </c>
      <c r="H2143" s="98" t="s">
        <v>81</v>
      </c>
    </row>
    <row r="2144" spans="1:8" x14ac:dyDescent="0.25">
      <c r="A2144" s="96">
        <v>25145</v>
      </c>
      <c r="B2144" s="113" t="s">
        <v>2191</v>
      </c>
      <c r="C2144" s="113" t="s">
        <v>27</v>
      </c>
      <c r="D2144" s="77" t="s">
        <v>32</v>
      </c>
      <c r="E2144" s="77" t="s">
        <v>29</v>
      </c>
      <c r="F2144" s="77" t="s">
        <v>30</v>
      </c>
      <c r="G2144" s="97">
        <v>2011</v>
      </c>
      <c r="H2144" s="98" t="s">
        <v>81</v>
      </c>
    </row>
    <row r="2145" spans="1:8" x14ac:dyDescent="0.25">
      <c r="A2145" s="96">
        <v>25146</v>
      </c>
      <c r="B2145" s="113" t="s">
        <v>2192</v>
      </c>
      <c r="C2145" s="113" t="s">
        <v>27</v>
      </c>
      <c r="D2145" s="77" t="s">
        <v>68</v>
      </c>
      <c r="E2145" s="77" t="s">
        <v>17</v>
      </c>
      <c r="F2145" s="77" t="s">
        <v>30</v>
      </c>
      <c r="G2145" s="97">
        <v>2011</v>
      </c>
      <c r="H2145" s="98" t="s">
        <v>25</v>
      </c>
    </row>
    <row r="2146" spans="1:8" x14ac:dyDescent="0.25">
      <c r="A2146" s="96">
        <v>25149</v>
      </c>
      <c r="B2146" s="113" t="s">
        <v>2193</v>
      </c>
      <c r="C2146" s="113" t="s">
        <v>27</v>
      </c>
      <c r="D2146" s="77" t="s">
        <v>32</v>
      </c>
      <c r="E2146" s="77" t="s">
        <v>17</v>
      </c>
      <c r="F2146" s="77" t="s">
        <v>30</v>
      </c>
      <c r="G2146" s="97">
        <v>2012</v>
      </c>
      <c r="H2146" s="98" t="s">
        <v>81</v>
      </c>
    </row>
    <row r="2147" spans="1:8" x14ac:dyDescent="0.25">
      <c r="A2147" s="96">
        <v>25153</v>
      </c>
      <c r="B2147" s="113" t="s">
        <v>2194</v>
      </c>
      <c r="C2147" s="113" t="s">
        <v>27</v>
      </c>
      <c r="D2147" s="77" t="s">
        <v>32</v>
      </c>
      <c r="E2147" s="77" t="s">
        <v>17</v>
      </c>
      <c r="F2147" s="77" t="s">
        <v>30</v>
      </c>
      <c r="G2147" s="97">
        <v>2012</v>
      </c>
      <c r="H2147" s="98" t="s">
        <v>81</v>
      </c>
    </row>
    <row r="2148" spans="1:8" x14ac:dyDescent="0.25">
      <c r="A2148" s="96">
        <v>25156</v>
      </c>
      <c r="B2148" s="113" t="s">
        <v>2195</v>
      </c>
      <c r="C2148" s="113" t="s">
        <v>27</v>
      </c>
      <c r="D2148" s="77" t="s">
        <v>32</v>
      </c>
      <c r="E2148" s="77" t="s">
        <v>17</v>
      </c>
      <c r="F2148" s="77" t="s">
        <v>30</v>
      </c>
      <c r="G2148" s="97">
        <v>2012</v>
      </c>
      <c r="H2148" s="98" t="s">
        <v>81</v>
      </c>
    </row>
    <row r="2149" spans="1:8" x14ac:dyDescent="0.25">
      <c r="A2149" s="96">
        <v>25160</v>
      </c>
      <c r="B2149" s="113" t="s">
        <v>2196</v>
      </c>
      <c r="C2149" s="113" t="s">
        <v>27</v>
      </c>
      <c r="D2149" s="77" t="s">
        <v>32</v>
      </c>
      <c r="E2149" s="77" t="s">
        <v>17</v>
      </c>
      <c r="F2149" s="77" t="s">
        <v>30</v>
      </c>
      <c r="G2149" s="97">
        <v>2012</v>
      </c>
      <c r="H2149" s="98" t="s">
        <v>81</v>
      </c>
    </row>
    <row r="2150" spans="1:8" x14ac:dyDescent="0.25">
      <c r="A2150" s="96">
        <v>25161</v>
      </c>
      <c r="B2150" s="113" t="s">
        <v>2197</v>
      </c>
      <c r="C2150" s="113" t="s">
        <v>35</v>
      </c>
      <c r="D2150" s="77" t="s">
        <v>36</v>
      </c>
      <c r="E2150" s="77" t="s">
        <v>18</v>
      </c>
      <c r="F2150" s="77" t="s">
        <v>19</v>
      </c>
      <c r="G2150" s="97">
        <v>2011</v>
      </c>
      <c r="H2150" s="98" t="s">
        <v>25</v>
      </c>
    </row>
    <row r="2151" spans="1:8" x14ac:dyDescent="0.25">
      <c r="A2151" s="96">
        <v>25163</v>
      </c>
      <c r="B2151" s="113" t="s">
        <v>2198</v>
      </c>
      <c r="C2151" s="113" t="s">
        <v>35</v>
      </c>
      <c r="D2151" s="77" t="s">
        <v>36</v>
      </c>
      <c r="E2151" s="77" t="s">
        <v>18</v>
      </c>
      <c r="F2151" s="77" t="s">
        <v>19</v>
      </c>
      <c r="G2151" s="97">
        <v>2011</v>
      </c>
      <c r="H2151" s="98" t="s">
        <v>25</v>
      </c>
    </row>
    <row r="2152" spans="1:8" x14ac:dyDescent="0.25">
      <c r="A2152" s="96">
        <v>25165</v>
      </c>
      <c r="B2152" s="113" t="s">
        <v>2199</v>
      </c>
      <c r="C2152" s="113" t="s">
        <v>35</v>
      </c>
      <c r="D2152" s="77" t="s">
        <v>36</v>
      </c>
      <c r="E2152" s="77" t="s">
        <v>18</v>
      </c>
      <c r="F2152" s="77" t="s">
        <v>19</v>
      </c>
      <c r="G2152" s="97">
        <v>2011</v>
      </c>
      <c r="H2152" s="98" t="s">
        <v>25</v>
      </c>
    </row>
    <row r="2153" spans="1:8" x14ac:dyDescent="0.25">
      <c r="A2153" s="96">
        <v>25219</v>
      </c>
      <c r="B2153" s="113" t="s">
        <v>2200</v>
      </c>
      <c r="C2153" s="113" t="s">
        <v>27</v>
      </c>
      <c r="D2153" s="77" t="s">
        <v>32</v>
      </c>
      <c r="E2153" s="77" t="s">
        <v>17</v>
      </c>
      <c r="F2153" s="77" t="s">
        <v>30</v>
      </c>
      <c r="G2153" s="97">
        <v>2012</v>
      </c>
      <c r="H2153" s="98" t="s">
        <v>81</v>
      </c>
    </row>
    <row r="2154" spans="1:8" x14ac:dyDescent="0.25">
      <c r="A2154" s="96">
        <v>25275</v>
      </c>
      <c r="B2154" s="113" t="s">
        <v>2201</v>
      </c>
      <c r="C2154" s="113" t="s">
        <v>27</v>
      </c>
      <c r="D2154" s="77" t="s">
        <v>32</v>
      </c>
      <c r="E2154" s="77" t="s">
        <v>17</v>
      </c>
      <c r="F2154" s="77" t="s">
        <v>30</v>
      </c>
      <c r="G2154" s="97">
        <v>2012</v>
      </c>
      <c r="H2154" s="98" t="s">
        <v>81</v>
      </c>
    </row>
    <row r="2155" spans="1:8" x14ac:dyDescent="0.25">
      <c r="A2155" s="96">
        <v>25286</v>
      </c>
      <c r="B2155" s="113" t="s">
        <v>2202</v>
      </c>
      <c r="C2155" s="113" t="s">
        <v>27</v>
      </c>
      <c r="D2155" s="77" t="s">
        <v>32</v>
      </c>
      <c r="E2155" s="77" t="s">
        <v>17</v>
      </c>
      <c r="F2155" s="77" t="s">
        <v>30</v>
      </c>
      <c r="G2155" s="97">
        <v>2012</v>
      </c>
      <c r="H2155" s="98" t="s">
        <v>81</v>
      </c>
    </row>
    <row r="2156" spans="1:8" x14ac:dyDescent="0.25">
      <c r="A2156" s="96">
        <v>25336</v>
      </c>
      <c r="B2156" s="113" t="s">
        <v>2203</v>
      </c>
      <c r="C2156" s="113" t="s">
        <v>27</v>
      </c>
      <c r="D2156" s="77" t="s">
        <v>32</v>
      </c>
      <c r="E2156" s="77" t="s">
        <v>17</v>
      </c>
      <c r="F2156" s="77" t="s">
        <v>30</v>
      </c>
      <c r="G2156" s="97">
        <v>2012</v>
      </c>
      <c r="H2156" s="98" t="s">
        <v>81</v>
      </c>
    </row>
    <row r="2157" spans="1:8" x14ac:dyDescent="0.25">
      <c r="A2157" s="96">
        <v>25338</v>
      </c>
      <c r="B2157" s="113" t="s">
        <v>2204</v>
      </c>
      <c r="C2157" s="113" t="s">
        <v>27</v>
      </c>
      <c r="D2157" s="77" t="s">
        <v>32</v>
      </c>
      <c r="E2157" s="77" t="s">
        <v>17</v>
      </c>
      <c r="F2157" s="77" t="s">
        <v>30</v>
      </c>
      <c r="G2157" s="97">
        <v>2012</v>
      </c>
      <c r="H2157" s="98" t="s">
        <v>81</v>
      </c>
    </row>
    <row r="2158" spans="1:8" x14ac:dyDescent="0.25">
      <c r="A2158" s="96">
        <v>25345</v>
      </c>
      <c r="B2158" s="113" t="s">
        <v>2205</v>
      </c>
      <c r="C2158" s="113" t="s">
        <v>27</v>
      </c>
      <c r="D2158" s="77" t="s">
        <v>32</v>
      </c>
      <c r="E2158" s="77" t="s">
        <v>17</v>
      </c>
      <c r="F2158" s="77" t="s">
        <v>30</v>
      </c>
      <c r="G2158" s="97">
        <v>2011</v>
      </c>
      <c r="H2158" s="98" t="s">
        <v>81</v>
      </c>
    </row>
    <row r="2159" spans="1:8" x14ac:dyDescent="0.25">
      <c r="A2159" s="96">
        <v>25354</v>
      </c>
      <c r="B2159" s="113" t="s">
        <v>2206</v>
      </c>
      <c r="C2159" s="113" t="s">
        <v>27</v>
      </c>
      <c r="D2159" s="77" t="s">
        <v>32</v>
      </c>
      <c r="E2159" s="77" t="s">
        <v>29</v>
      </c>
      <c r="F2159" s="77" t="s">
        <v>30</v>
      </c>
      <c r="G2159" s="97">
        <v>2012</v>
      </c>
      <c r="H2159" s="98" t="s">
        <v>81</v>
      </c>
    </row>
    <row r="2160" spans="1:8" x14ac:dyDescent="0.25">
      <c r="A2160" s="96">
        <v>25394</v>
      </c>
      <c r="B2160" s="113" t="s">
        <v>2207</v>
      </c>
      <c r="C2160" s="113" t="s">
        <v>27</v>
      </c>
      <c r="D2160" s="77" t="s">
        <v>32</v>
      </c>
      <c r="E2160" s="77" t="s">
        <v>17</v>
      </c>
      <c r="F2160" s="77" t="s">
        <v>30</v>
      </c>
      <c r="G2160" s="97">
        <v>2012</v>
      </c>
      <c r="H2160" s="98" t="s">
        <v>81</v>
      </c>
    </row>
    <row r="2161" spans="1:8" x14ac:dyDescent="0.25">
      <c r="A2161" s="96">
        <v>25399</v>
      </c>
      <c r="B2161" s="113" t="s">
        <v>2208</v>
      </c>
      <c r="C2161" s="113" t="s">
        <v>27</v>
      </c>
      <c r="D2161" s="77" t="s">
        <v>32</v>
      </c>
      <c r="E2161" s="77" t="s">
        <v>17</v>
      </c>
      <c r="F2161" s="77" t="s">
        <v>30</v>
      </c>
      <c r="G2161" s="97">
        <v>2012</v>
      </c>
      <c r="H2161" s="98" t="s">
        <v>81</v>
      </c>
    </row>
    <row r="2162" spans="1:8" x14ac:dyDescent="0.25">
      <c r="A2162" s="96">
        <v>25421</v>
      </c>
      <c r="B2162" s="113" t="s">
        <v>2209</v>
      </c>
      <c r="C2162" s="113" t="s">
        <v>27</v>
      </c>
      <c r="D2162" s="77" t="s">
        <v>32</v>
      </c>
      <c r="E2162" s="77" t="s">
        <v>17</v>
      </c>
      <c r="F2162" s="77" t="s">
        <v>30</v>
      </c>
      <c r="G2162" s="97">
        <v>2012</v>
      </c>
      <c r="H2162" s="98" t="s">
        <v>81</v>
      </c>
    </row>
    <row r="2163" spans="1:8" x14ac:dyDescent="0.25">
      <c r="A2163" s="96">
        <v>25424</v>
      </c>
      <c r="B2163" s="113" t="s">
        <v>2210</v>
      </c>
      <c r="C2163" s="113" t="s">
        <v>27</v>
      </c>
      <c r="D2163" s="77" t="s">
        <v>32</v>
      </c>
      <c r="E2163" s="77" t="s">
        <v>17</v>
      </c>
      <c r="F2163" s="77" t="s">
        <v>30</v>
      </c>
      <c r="G2163" s="97">
        <v>2012</v>
      </c>
      <c r="H2163" s="98" t="s">
        <v>81</v>
      </c>
    </row>
    <row r="2164" spans="1:8" x14ac:dyDescent="0.25">
      <c r="A2164" s="96">
        <v>25434</v>
      </c>
      <c r="B2164" s="113" t="s">
        <v>2211</v>
      </c>
      <c r="C2164" s="113" t="s">
        <v>27</v>
      </c>
      <c r="D2164" s="77" t="s">
        <v>32</v>
      </c>
      <c r="E2164" s="77" t="s">
        <v>17</v>
      </c>
      <c r="F2164" s="77" t="s">
        <v>30</v>
      </c>
      <c r="G2164" s="97">
        <v>2012</v>
      </c>
      <c r="H2164" s="98" t="s">
        <v>81</v>
      </c>
    </row>
    <row r="2165" spans="1:8" x14ac:dyDescent="0.25">
      <c r="A2165" s="96">
        <v>25442</v>
      </c>
      <c r="B2165" s="113" t="s">
        <v>2212</v>
      </c>
      <c r="C2165" s="113" t="s">
        <v>27</v>
      </c>
      <c r="D2165" s="77" t="s">
        <v>127</v>
      </c>
      <c r="E2165" s="77" t="s">
        <v>17</v>
      </c>
      <c r="F2165" s="77" t="s">
        <v>30</v>
      </c>
      <c r="G2165" s="97">
        <v>2012</v>
      </c>
      <c r="H2165" s="98" t="s">
        <v>81</v>
      </c>
    </row>
    <row r="2166" spans="1:8" x14ac:dyDescent="0.25">
      <c r="A2166" s="96">
        <v>25443</v>
      </c>
      <c r="B2166" s="113" t="s">
        <v>2213</v>
      </c>
      <c r="C2166" s="113" t="s">
        <v>27</v>
      </c>
      <c r="D2166" s="77" t="s">
        <v>32</v>
      </c>
      <c r="E2166" s="77" t="s">
        <v>17</v>
      </c>
      <c r="F2166" s="77" t="s">
        <v>30</v>
      </c>
      <c r="G2166" s="97">
        <v>2012</v>
      </c>
      <c r="H2166" s="98" t="s">
        <v>81</v>
      </c>
    </row>
    <row r="2167" spans="1:8" x14ac:dyDescent="0.25">
      <c r="A2167" s="96">
        <v>25451</v>
      </c>
      <c r="B2167" s="113" t="s">
        <v>2214</v>
      </c>
      <c r="C2167" s="113" t="s">
        <v>27</v>
      </c>
      <c r="D2167" s="77" t="s">
        <v>32</v>
      </c>
      <c r="E2167" s="77" t="s">
        <v>17</v>
      </c>
      <c r="F2167" s="77" t="s">
        <v>30</v>
      </c>
      <c r="G2167" s="97">
        <v>2013</v>
      </c>
      <c r="H2167" s="98" t="s">
        <v>81</v>
      </c>
    </row>
    <row r="2168" spans="1:8" x14ac:dyDescent="0.25">
      <c r="A2168" s="96">
        <v>25497</v>
      </c>
      <c r="B2168" s="113" t="s">
        <v>2215</v>
      </c>
      <c r="C2168" s="113" t="s">
        <v>27</v>
      </c>
      <c r="D2168" s="77" t="s">
        <v>32</v>
      </c>
      <c r="E2168" s="77" t="s">
        <v>17</v>
      </c>
      <c r="F2168" s="77" t="s">
        <v>30</v>
      </c>
      <c r="G2168" s="97">
        <v>2012</v>
      </c>
      <c r="H2168" s="98" t="s">
        <v>81</v>
      </c>
    </row>
    <row r="2169" spans="1:8" x14ac:dyDescent="0.25">
      <c r="A2169" s="96">
        <v>25500</v>
      </c>
      <c r="B2169" s="113" t="s">
        <v>2216</v>
      </c>
      <c r="C2169" s="113" t="s">
        <v>35</v>
      </c>
      <c r="D2169" s="77" t="s">
        <v>36</v>
      </c>
      <c r="E2169" s="77" t="s">
        <v>22</v>
      </c>
      <c r="F2169" s="77" t="s">
        <v>19</v>
      </c>
      <c r="G2169" s="97">
        <v>2011</v>
      </c>
      <c r="H2169" s="98" t="s">
        <v>25</v>
      </c>
    </row>
    <row r="2170" spans="1:8" x14ac:dyDescent="0.25">
      <c r="A2170" s="96">
        <v>25501</v>
      </c>
      <c r="B2170" s="113" t="s">
        <v>2217</v>
      </c>
      <c r="C2170" s="113" t="s">
        <v>27</v>
      </c>
      <c r="D2170" s="77" t="s">
        <v>32</v>
      </c>
      <c r="E2170" s="77" t="s">
        <v>29</v>
      </c>
      <c r="F2170" s="77" t="s">
        <v>30</v>
      </c>
      <c r="G2170" s="97">
        <v>2012</v>
      </c>
      <c r="H2170" s="98" t="s">
        <v>81</v>
      </c>
    </row>
    <row r="2171" spans="1:8" x14ac:dyDescent="0.25">
      <c r="A2171" s="96">
        <v>25508</v>
      </c>
      <c r="B2171" s="113" t="s">
        <v>2218</v>
      </c>
      <c r="C2171" s="113" t="s">
        <v>27</v>
      </c>
      <c r="D2171" s="77" t="s">
        <v>105</v>
      </c>
      <c r="E2171" s="77" t="s">
        <v>17</v>
      </c>
      <c r="F2171" s="77" t="s">
        <v>30</v>
      </c>
      <c r="G2171" s="97">
        <v>2012</v>
      </c>
      <c r="H2171" s="98" t="s">
        <v>81</v>
      </c>
    </row>
    <row r="2172" spans="1:8" x14ac:dyDescent="0.25">
      <c r="A2172" s="96">
        <v>25511</v>
      </c>
      <c r="B2172" s="113" t="s">
        <v>2219</v>
      </c>
      <c r="C2172" s="113" t="s">
        <v>27</v>
      </c>
      <c r="D2172" s="77" t="s">
        <v>105</v>
      </c>
      <c r="E2172" s="77" t="s">
        <v>17</v>
      </c>
      <c r="F2172" s="77" t="s">
        <v>30</v>
      </c>
      <c r="G2172" s="97">
        <v>2012</v>
      </c>
      <c r="H2172" s="98" t="s">
        <v>81</v>
      </c>
    </row>
    <row r="2173" spans="1:8" x14ac:dyDescent="0.25">
      <c r="A2173" s="96">
        <v>25515</v>
      </c>
      <c r="B2173" s="113" t="s">
        <v>2220</v>
      </c>
      <c r="C2173" s="113" t="s">
        <v>35</v>
      </c>
      <c r="D2173" s="77" t="s">
        <v>36</v>
      </c>
      <c r="E2173" s="77" t="s">
        <v>18</v>
      </c>
      <c r="F2173" s="77" t="s">
        <v>19</v>
      </c>
      <c r="G2173" s="97">
        <v>2011</v>
      </c>
      <c r="H2173" s="98" t="s">
        <v>25</v>
      </c>
    </row>
    <row r="2174" spans="1:8" x14ac:dyDescent="0.25">
      <c r="A2174" s="96">
        <v>25516</v>
      </c>
      <c r="B2174" s="113" t="s">
        <v>2221</v>
      </c>
      <c r="C2174" s="113" t="s">
        <v>27</v>
      </c>
      <c r="D2174" s="77" t="s">
        <v>32</v>
      </c>
      <c r="E2174" s="77" t="s">
        <v>29</v>
      </c>
      <c r="F2174" s="77" t="s">
        <v>30</v>
      </c>
      <c r="G2174" s="97">
        <v>2012</v>
      </c>
      <c r="H2174" s="98" t="s">
        <v>81</v>
      </c>
    </row>
    <row r="2175" spans="1:8" x14ac:dyDescent="0.25">
      <c r="A2175" s="96">
        <v>25524</v>
      </c>
      <c r="B2175" s="113" t="s">
        <v>2222</v>
      </c>
      <c r="C2175" s="113" t="s">
        <v>35</v>
      </c>
      <c r="D2175" s="77" t="s">
        <v>36</v>
      </c>
      <c r="E2175" s="77" t="s">
        <v>18</v>
      </c>
      <c r="F2175" s="77" t="s">
        <v>19</v>
      </c>
      <c r="G2175" s="97">
        <v>2012</v>
      </c>
      <c r="H2175" s="98" t="s">
        <v>25</v>
      </c>
    </row>
    <row r="2176" spans="1:8" x14ac:dyDescent="0.25">
      <c r="A2176" s="96">
        <v>25527</v>
      </c>
      <c r="B2176" s="113" t="s">
        <v>2223</v>
      </c>
      <c r="C2176" s="113" t="s">
        <v>35</v>
      </c>
      <c r="D2176" s="77" t="s">
        <v>36</v>
      </c>
      <c r="E2176" s="77" t="s">
        <v>22</v>
      </c>
      <c r="F2176" s="77" t="s">
        <v>19</v>
      </c>
      <c r="G2176" s="97">
        <v>2014</v>
      </c>
      <c r="H2176" s="98" t="s">
        <v>25</v>
      </c>
    </row>
    <row r="2177" spans="1:8" x14ac:dyDescent="0.25">
      <c r="A2177" s="96">
        <v>25532</v>
      </c>
      <c r="B2177" s="113" t="s">
        <v>2224</v>
      </c>
      <c r="C2177" s="113" t="s">
        <v>27</v>
      </c>
      <c r="D2177" s="77" t="s">
        <v>32</v>
      </c>
      <c r="E2177" s="77" t="s">
        <v>17</v>
      </c>
      <c r="F2177" s="77" t="s">
        <v>30</v>
      </c>
      <c r="G2177" s="97">
        <v>2012</v>
      </c>
      <c r="H2177" s="98" t="s">
        <v>81</v>
      </c>
    </row>
    <row r="2178" spans="1:8" x14ac:dyDescent="0.25">
      <c r="A2178" s="96">
        <v>25534</v>
      </c>
      <c r="B2178" s="113" t="s">
        <v>2225</v>
      </c>
      <c r="C2178" s="113" t="s">
        <v>27</v>
      </c>
      <c r="D2178" s="77" t="s">
        <v>105</v>
      </c>
      <c r="E2178" s="77" t="s">
        <v>17</v>
      </c>
      <c r="F2178" s="77" t="s">
        <v>30</v>
      </c>
      <c r="G2178" s="97">
        <v>2012</v>
      </c>
      <c r="H2178" s="98" t="s">
        <v>81</v>
      </c>
    </row>
    <row r="2179" spans="1:8" x14ac:dyDescent="0.25">
      <c r="A2179" s="96">
        <v>25535</v>
      </c>
      <c r="B2179" s="113" t="s">
        <v>2226</v>
      </c>
      <c r="C2179" s="113" t="s">
        <v>27</v>
      </c>
      <c r="D2179" s="77" t="s">
        <v>32</v>
      </c>
      <c r="E2179" s="77" t="s">
        <v>29</v>
      </c>
      <c r="F2179" s="77" t="s">
        <v>30</v>
      </c>
      <c r="G2179" s="97">
        <v>2012</v>
      </c>
      <c r="H2179" s="98" t="s">
        <v>25</v>
      </c>
    </row>
    <row r="2180" spans="1:8" x14ac:dyDescent="0.25">
      <c r="A2180" s="96">
        <v>25538</v>
      </c>
      <c r="B2180" s="113" t="s">
        <v>2227</v>
      </c>
      <c r="C2180" s="113" t="s">
        <v>27</v>
      </c>
      <c r="D2180" s="77" t="s">
        <v>32</v>
      </c>
      <c r="E2180" s="77" t="s">
        <v>17</v>
      </c>
      <c r="F2180" s="77" t="s">
        <v>30</v>
      </c>
      <c r="G2180" s="97">
        <v>2012</v>
      </c>
      <c r="H2180" s="98" t="s">
        <v>81</v>
      </c>
    </row>
    <row r="2181" spans="1:8" x14ac:dyDescent="0.25">
      <c r="A2181" s="96">
        <v>25539</v>
      </c>
      <c r="B2181" s="113" t="s">
        <v>2228</v>
      </c>
      <c r="C2181" s="113" t="s">
        <v>35</v>
      </c>
      <c r="D2181" s="77" t="s">
        <v>36</v>
      </c>
      <c r="E2181" s="77" t="s">
        <v>18</v>
      </c>
      <c r="F2181" s="77" t="s">
        <v>19</v>
      </c>
      <c r="G2181" s="97">
        <v>2011</v>
      </c>
      <c r="H2181" s="98" t="s">
        <v>25</v>
      </c>
    </row>
    <row r="2182" spans="1:8" x14ac:dyDescent="0.25">
      <c r="A2182" s="96">
        <v>25540</v>
      </c>
      <c r="B2182" s="113" t="s">
        <v>2229</v>
      </c>
      <c r="C2182" s="113" t="s">
        <v>27</v>
      </c>
      <c r="D2182" s="77" t="s">
        <v>570</v>
      </c>
      <c r="E2182" s="77" t="s">
        <v>17</v>
      </c>
      <c r="F2182" s="77" t="s">
        <v>33</v>
      </c>
      <c r="G2182" s="97">
        <v>2011</v>
      </c>
      <c r="H2182" s="98" t="s">
        <v>52</v>
      </c>
    </row>
    <row r="2183" spans="1:8" x14ac:dyDescent="0.25">
      <c r="A2183" s="96">
        <v>25541</v>
      </c>
      <c r="B2183" s="113" t="s">
        <v>2230</v>
      </c>
      <c r="C2183" s="113" t="s">
        <v>35</v>
      </c>
      <c r="D2183" s="77" t="s">
        <v>36</v>
      </c>
      <c r="E2183" s="77" t="s">
        <v>22</v>
      </c>
      <c r="F2183" s="77" t="s">
        <v>19</v>
      </c>
      <c r="G2183" s="97">
        <v>2011</v>
      </c>
      <c r="H2183" s="98" t="s">
        <v>25</v>
      </c>
    </row>
    <row r="2184" spans="1:8" x14ac:dyDescent="0.25">
      <c r="A2184" s="96">
        <v>25549</v>
      </c>
      <c r="B2184" s="113" t="s">
        <v>2231</v>
      </c>
      <c r="C2184" s="113" t="s">
        <v>27</v>
      </c>
      <c r="D2184" s="77" t="s">
        <v>32</v>
      </c>
      <c r="E2184" s="77" t="s">
        <v>17</v>
      </c>
      <c r="F2184" s="77" t="s">
        <v>30</v>
      </c>
      <c r="G2184" s="97">
        <v>2011</v>
      </c>
      <c r="H2184" s="98" t="s">
        <v>81</v>
      </c>
    </row>
    <row r="2185" spans="1:8" x14ac:dyDescent="0.25">
      <c r="A2185" s="96">
        <v>25576</v>
      </c>
      <c r="B2185" s="113" t="s">
        <v>2232</v>
      </c>
      <c r="C2185" s="113" t="s">
        <v>27</v>
      </c>
      <c r="D2185" s="77" t="s">
        <v>32</v>
      </c>
      <c r="E2185" s="77" t="s">
        <v>17</v>
      </c>
      <c r="F2185" s="77" t="s">
        <v>30</v>
      </c>
      <c r="G2185" s="97">
        <v>2012</v>
      </c>
      <c r="H2185" s="98" t="s">
        <v>81</v>
      </c>
    </row>
    <row r="2186" spans="1:8" x14ac:dyDescent="0.25">
      <c r="A2186" s="96">
        <v>25589</v>
      </c>
      <c r="B2186" s="113" t="s">
        <v>2233</v>
      </c>
      <c r="C2186" s="113" t="s">
        <v>27</v>
      </c>
      <c r="D2186" s="77" t="s">
        <v>32</v>
      </c>
      <c r="E2186" s="77" t="s">
        <v>22</v>
      </c>
      <c r="F2186" s="77" t="s">
        <v>30</v>
      </c>
      <c r="G2186" s="97">
        <v>2012</v>
      </c>
      <c r="H2186" s="98" t="s">
        <v>81</v>
      </c>
    </row>
    <row r="2187" spans="1:8" x14ac:dyDescent="0.25">
      <c r="A2187" s="96">
        <v>25613</v>
      </c>
      <c r="B2187" s="113" t="s">
        <v>2234</v>
      </c>
      <c r="C2187" s="113" t="s">
        <v>27</v>
      </c>
      <c r="D2187" s="77" t="s">
        <v>32</v>
      </c>
      <c r="E2187" s="77" t="s">
        <v>17</v>
      </c>
      <c r="F2187" s="77" t="s">
        <v>30</v>
      </c>
      <c r="G2187" s="97">
        <v>2012</v>
      </c>
      <c r="H2187" s="98" t="s">
        <v>81</v>
      </c>
    </row>
    <row r="2188" spans="1:8" x14ac:dyDescent="0.25">
      <c r="A2188" s="96">
        <v>25632</v>
      </c>
      <c r="B2188" s="113" t="s">
        <v>2235</v>
      </c>
      <c r="C2188" s="113" t="s">
        <v>27</v>
      </c>
      <c r="D2188" s="77" t="s">
        <v>32</v>
      </c>
      <c r="E2188" s="77" t="s">
        <v>29</v>
      </c>
      <c r="F2188" s="77" t="s">
        <v>30</v>
      </c>
      <c r="G2188" s="97">
        <v>2013</v>
      </c>
      <c r="H2188" s="98" t="s">
        <v>81</v>
      </c>
    </row>
    <row r="2189" spans="1:8" x14ac:dyDescent="0.25">
      <c r="A2189" s="96">
        <v>25633</v>
      </c>
      <c r="B2189" s="113" t="s">
        <v>2236</v>
      </c>
      <c r="C2189" s="113" t="s">
        <v>27</v>
      </c>
      <c r="D2189" s="77" t="s">
        <v>32</v>
      </c>
      <c r="E2189" s="77" t="s">
        <v>29</v>
      </c>
      <c r="F2189" s="77" t="s">
        <v>30</v>
      </c>
      <c r="G2189" s="97">
        <v>2011</v>
      </c>
      <c r="H2189" s="98" t="s">
        <v>81</v>
      </c>
    </row>
    <row r="2190" spans="1:8" x14ac:dyDescent="0.25">
      <c r="A2190" s="96">
        <v>25653</v>
      </c>
      <c r="B2190" s="113" t="s">
        <v>2237</v>
      </c>
      <c r="C2190" s="113" t="s">
        <v>27</v>
      </c>
      <c r="D2190" s="77" t="s">
        <v>570</v>
      </c>
      <c r="E2190" s="77" t="s">
        <v>29</v>
      </c>
      <c r="F2190" s="77" t="s">
        <v>65</v>
      </c>
      <c r="G2190" s="97">
        <v>2012</v>
      </c>
      <c r="H2190" s="98" t="s">
        <v>25</v>
      </c>
    </row>
    <row r="2191" spans="1:8" x14ac:dyDescent="0.25">
      <c r="A2191" s="96">
        <v>25661</v>
      </c>
      <c r="B2191" s="113" t="s">
        <v>2238</v>
      </c>
      <c r="C2191" s="113" t="s">
        <v>35</v>
      </c>
      <c r="D2191" s="77" t="s">
        <v>36</v>
      </c>
      <c r="E2191" s="77" t="s">
        <v>18</v>
      </c>
      <c r="F2191" s="77" t="s">
        <v>19</v>
      </c>
      <c r="G2191" s="97">
        <v>2012</v>
      </c>
      <c r="H2191" s="98" t="s">
        <v>95</v>
      </c>
    </row>
    <row r="2192" spans="1:8" x14ac:dyDescent="0.25">
      <c r="A2192" s="96">
        <v>25662</v>
      </c>
      <c r="B2192" s="113" t="s">
        <v>2239</v>
      </c>
      <c r="C2192" s="113" t="s">
        <v>35</v>
      </c>
      <c r="D2192" s="77" t="s">
        <v>36</v>
      </c>
      <c r="E2192" s="77" t="s">
        <v>22</v>
      </c>
      <c r="F2192" s="77" t="s">
        <v>56</v>
      </c>
      <c r="G2192" s="97">
        <v>2013</v>
      </c>
      <c r="H2192" s="98" t="s">
        <v>25</v>
      </c>
    </row>
    <row r="2193" spans="1:8" x14ac:dyDescent="0.25">
      <c r="A2193" s="96">
        <v>25664</v>
      </c>
      <c r="B2193" s="113" t="s">
        <v>2240</v>
      </c>
      <c r="C2193" s="113" t="s">
        <v>27</v>
      </c>
      <c r="D2193" s="77" t="s">
        <v>32</v>
      </c>
      <c r="E2193" s="77" t="s">
        <v>17</v>
      </c>
      <c r="F2193" s="77" t="s">
        <v>30</v>
      </c>
      <c r="G2193" s="97">
        <v>2012</v>
      </c>
      <c r="H2193" s="98" t="s">
        <v>81</v>
      </c>
    </row>
    <row r="2194" spans="1:8" x14ac:dyDescent="0.25">
      <c r="A2194" s="96">
        <v>25665</v>
      </c>
      <c r="B2194" s="113" t="s">
        <v>2241</v>
      </c>
      <c r="C2194" s="113" t="s">
        <v>27</v>
      </c>
      <c r="D2194" s="77" t="s">
        <v>127</v>
      </c>
      <c r="E2194" s="77" t="s">
        <v>17</v>
      </c>
      <c r="F2194" s="77" t="s">
        <v>30</v>
      </c>
      <c r="G2194" s="97">
        <v>2011</v>
      </c>
      <c r="H2194" s="98" t="s">
        <v>20</v>
      </c>
    </row>
    <row r="2195" spans="1:8" x14ac:dyDescent="0.25">
      <c r="A2195" s="96">
        <v>25669</v>
      </c>
      <c r="B2195" s="113" t="s">
        <v>2242</v>
      </c>
      <c r="C2195" s="113" t="s">
        <v>27</v>
      </c>
      <c r="D2195" s="77" t="s">
        <v>32</v>
      </c>
      <c r="E2195" s="77" t="s">
        <v>29</v>
      </c>
      <c r="F2195" s="77" t="s">
        <v>30</v>
      </c>
      <c r="G2195" s="97">
        <v>2020</v>
      </c>
      <c r="H2195" s="98" t="s">
        <v>81</v>
      </c>
    </row>
    <row r="2196" spans="1:8" x14ac:dyDescent="0.25">
      <c r="A2196" s="96">
        <v>25671</v>
      </c>
      <c r="B2196" s="113" t="s">
        <v>2243</v>
      </c>
      <c r="C2196" s="113" t="s">
        <v>35</v>
      </c>
      <c r="D2196" s="77" t="s">
        <v>36</v>
      </c>
      <c r="E2196" s="77" t="s">
        <v>18</v>
      </c>
      <c r="F2196" s="77" t="s">
        <v>19</v>
      </c>
      <c r="G2196" s="97">
        <v>2011</v>
      </c>
      <c r="H2196" s="98" t="s">
        <v>25</v>
      </c>
    </row>
    <row r="2197" spans="1:8" x14ac:dyDescent="0.25">
      <c r="A2197" s="96">
        <v>25672</v>
      </c>
      <c r="B2197" s="113" t="s">
        <v>2244</v>
      </c>
      <c r="C2197" s="113" t="s">
        <v>27</v>
      </c>
      <c r="D2197" s="77" t="s">
        <v>32</v>
      </c>
      <c r="E2197" s="77" t="s">
        <v>17</v>
      </c>
      <c r="F2197" s="77" t="s">
        <v>30</v>
      </c>
      <c r="G2197" s="97">
        <v>2011</v>
      </c>
      <c r="H2197" s="98" t="s">
        <v>81</v>
      </c>
    </row>
    <row r="2198" spans="1:8" x14ac:dyDescent="0.25">
      <c r="A2198" s="96">
        <v>25674</v>
      </c>
      <c r="B2198" s="113" t="s">
        <v>2245</v>
      </c>
      <c r="C2198" s="113" t="s">
        <v>35</v>
      </c>
      <c r="D2198" s="77" t="s">
        <v>36</v>
      </c>
      <c r="E2198" s="77" t="s">
        <v>18</v>
      </c>
      <c r="F2198" s="77" t="s">
        <v>19</v>
      </c>
      <c r="G2198" s="97">
        <v>2011</v>
      </c>
      <c r="H2198" s="98" t="s">
        <v>25</v>
      </c>
    </row>
    <row r="2199" spans="1:8" x14ac:dyDescent="0.25">
      <c r="A2199" s="96">
        <v>25677</v>
      </c>
      <c r="B2199" s="113" t="s">
        <v>2246</v>
      </c>
      <c r="C2199" s="113" t="s">
        <v>27</v>
      </c>
      <c r="D2199" s="77" t="s">
        <v>32</v>
      </c>
      <c r="E2199" s="77" t="s">
        <v>29</v>
      </c>
      <c r="F2199" s="77" t="s">
        <v>30</v>
      </c>
      <c r="G2199" s="97">
        <v>2020</v>
      </c>
      <c r="H2199" s="98" t="s">
        <v>81</v>
      </c>
    </row>
    <row r="2200" spans="1:8" x14ac:dyDescent="0.25">
      <c r="A2200" s="96">
        <v>25678</v>
      </c>
      <c r="B2200" s="113" t="s">
        <v>2247</v>
      </c>
      <c r="C2200" s="113" t="s">
        <v>35</v>
      </c>
      <c r="D2200" s="77" t="s">
        <v>151</v>
      </c>
      <c r="E2200" s="77" t="s">
        <v>22</v>
      </c>
      <c r="F2200" s="77" t="s">
        <v>19</v>
      </c>
      <c r="G2200" s="97">
        <v>2013</v>
      </c>
      <c r="H2200" s="98" t="s">
        <v>25</v>
      </c>
    </row>
    <row r="2201" spans="1:8" x14ac:dyDescent="0.25">
      <c r="A2201" s="96">
        <v>25687</v>
      </c>
      <c r="B2201" s="113" t="s">
        <v>2248</v>
      </c>
      <c r="C2201" s="113" t="s">
        <v>27</v>
      </c>
      <c r="D2201" s="77" t="s">
        <v>32</v>
      </c>
      <c r="E2201" s="77" t="s">
        <v>29</v>
      </c>
      <c r="F2201" s="77" t="s">
        <v>30</v>
      </c>
      <c r="G2201" s="97">
        <v>2011</v>
      </c>
      <c r="H2201" s="98" t="s">
        <v>81</v>
      </c>
    </row>
    <row r="2202" spans="1:8" x14ac:dyDescent="0.25">
      <c r="A2202" s="96">
        <v>25694</v>
      </c>
      <c r="B2202" s="113" t="s">
        <v>2249</v>
      </c>
      <c r="C2202" s="113" t="s">
        <v>35</v>
      </c>
      <c r="D2202" s="77" t="s">
        <v>36</v>
      </c>
      <c r="E2202" s="77" t="s">
        <v>18</v>
      </c>
      <c r="F2202" s="77" t="s">
        <v>46</v>
      </c>
      <c r="G2202" s="97">
        <v>2018</v>
      </c>
      <c r="H2202" s="98" t="s">
        <v>52</v>
      </c>
    </row>
    <row r="2203" spans="1:8" x14ac:dyDescent="0.25">
      <c r="A2203" s="96">
        <v>25696</v>
      </c>
      <c r="B2203" s="113" t="s">
        <v>2250</v>
      </c>
      <c r="C2203" s="113" t="s">
        <v>27</v>
      </c>
      <c r="D2203" s="77" t="s">
        <v>32</v>
      </c>
      <c r="E2203" s="77" t="s">
        <v>29</v>
      </c>
      <c r="F2203" s="77" t="s">
        <v>30</v>
      </c>
      <c r="G2203" s="97">
        <v>2012</v>
      </c>
      <c r="H2203" s="98" t="s">
        <v>81</v>
      </c>
    </row>
    <row r="2204" spans="1:8" x14ac:dyDescent="0.25">
      <c r="A2204" s="96">
        <v>25703</v>
      </c>
      <c r="B2204" s="113" t="s">
        <v>2251</v>
      </c>
      <c r="C2204" s="113" t="s">
        <v>35</v>
      </c>
      <c r="D2204" s="77" t="s">
        <v>36</v>
      </c>
      <c r="E2204" s="77" t="s">
        <v>18</v>
      </c>
      <c r="F2204" s="77" t="s">
        <v>19</v>
      </c>
      <c r="G2204" s="97">
        <v>2011</v>
      </c>
      <c r="H2204" s="98" t="s">
        <v>25</v>
      </c>
    </row>
    <row r="2205" spans="1:8" x14ac:dyDescent="0.25">
      <c r="A2205" s="96">
        <v>25708</v>
      </c>
      <c r="B2205" s="113" t="s">
        <v>2252</v>
      </c>
      <c r="C2205" s="113" t="s">
        <v>27</v>
      </c>
      <c r="D2205" s="77" t="s">
        <v>32</v>
      </c>
      <c r="E2205" s="77" t="s">
        <v>17</v>
      </c>
      <c r="F2205" s="77" t="s">
        <v>30</v>
      </c>
      <c r="G2205" s="97">
        <v>2012</v>
      </c>
      <c r="H2205" s="98" t="s">
        <v>81</v>
      </c>
    </row>
    <row r="2206" spans="1:8" x14ac:dyDescent="0.25">
      <c r="A2206" s="96">
        <v>25710</v>
      </c>
      <c r="B2206" s="113" t="s">
        <v>2253</v>
      </c>
      <c r="C2206" s="113" t="s">
        <v>35</v>
      </c>
      <c r="D2206" s="77" t="s">
        <v>36</v>
      </c>
      <c r="E2206" s="77" t="s">
        <v>22</v>
      </c>
      <c r="F2206" s="77" t="s">
        <v>19</v>
      </c>
      <c r="G2206" s="97">
        <v>2012</v>
      </c>
      <c r="H2206" s="98" t="s">
        <v>25</v>
      </c>
    </row>
    <row r="2207" spans="1:8" x14ac:dyDescent="0.25">
      <c r="A2207" s="96">
        <v>25716</v>
      </c>
      <c r="B2207" s="113" t="s">
        <v>2254</v>
      </c>
      <c r="C2207" s="113" t="s">
        <v>27</v>
      </c>
      <c r="D2207" s="77" t="s">
        <v>570</v>
      </c>
      <c r="E2207" s="77" t="s">
        <v>22</v>
      </c>
      <c r="F2207" s="77" t="s">
        <v>33</v>
      </c>
      <c r="G2207" s="97">
        <v>2017</v>
      </c>
      <c r="H2207" s="98" t="s">
        <v>25</v>
      </c>
    </row>
    <row r="2208" spans="1:8" x14ac:dyDescent="0.25">
      <c r="A2208" s="96">
        <v>25722</v>
      </c>
      <c r="B2208" s="113" t="s">
        <v>2255</v>
      </c>
      <c r="C2208" s="113" t="s">
        <v>451</v>
      </c>
      <c r="D2208" s="77" t="s">
        <v>2256</v>
      </c>
      <c r="E2208" s="77" t="s">
        <v>1243</v>
      </c>
      <c r="F2208" s="77" t="s">
        <v>17</v>
      </c>
      <c r="G2208" s="97">
        <v>2012</v>
      </c>
      <c r="H2208" s="98" t="s">
        <v>81</v>
      </c>
    </row>
    <row r="2209" spans="1:8" x14ac:dyDescent="0.25">
      <c r="A2209" s="96">
        <v>25726</v>
      </c>
      <c r="B2209" s="113" t="s">
        <v>2257</v>
      </c>
      <c r="C2209" s="113" t="s">
        <v>27</v>
      </c>
      <c r="D2209" s="77" t="s">
        <v>127</v>
      </c>
      <c r="E2209" s="77" t="s">
        <v>17</v>
      </c>
      <c r="F2209" s="77" t="s">
        <v>30</v>
      </c>
      <c r="G2209" s="97">
        <v>2012</v>
      </c>
      <c r="H2209" s="98" t="s">
        <v>81</v>
      </c>
    </row>
    <row r="2210" spans="1:8" x14ac:dyDescent="0.25">
      <c r="A2210" s="96">
        <v>25735</v>
      </c>
      <c r="B2210" s="113" t="s">
        <v>2258</v>
      </c>
      <c r="C2210" s="113" t="s">
        <v>27</v>
      </c>
      <c r="D2210" s="77" t="s">
        <v>28</v>
      </c>
      <c r="E2210" s="77" t="s">
        <v>29</v>
      </c>
      <c r="F2210" s="77" t="s">
        <v>30</v>
      </c>
      <c r="G2210" s="97">
        <v>2020</v>
      </c>
      <c r="H2210" s="98" t="s">
        <v>81</v>
      </c>
    </row>
    <row r="2211" spans="1:8" x14ac:dyDescent="0.25">
      <c r="A2211" s="96">
        <v>25805</v>
      </c>
      <c r="B2211" s="113" t="s">
        <v>2259</v>
      </c>
      <c r="C2211" s="113" t="s">
        <v>27</v>
      </c>
      <c r="D2211" s="77" t="s">
        <v>32</v>
      </c>
      <c r="E2211" s="77" t="s">
        <v>29</v>
      </c>
      <c r="F2211" s="77" t="s">
        <v>30</v>
      </c>
      <c r="G2211" s="97">
        <v>2014</v>
      </c>
      <c r="H2211" s="98" t="s">
        <v>81</v>
      </c>
    </row>
    <row r="2212" spans="1:8" x14ac:dyDescent="0.25">
      <c r="A2212" s="96">
        <v>25806</v>
      </c>
      <c r="B2212" s="113" t="s">
        <v>2260</v>
      </c>
      <c r="C2212" s="113" t="s">
        <v>27</v>
      </c>
      <c r="D2212" s="77" t="s">
        <v>32</v>
      </c>
      <c r="E2212" s="77" t="s">
        <v>17</v>
      </c>
      <c r="F2212" s="77" t="s">
        <v>30</v>
      </c>
      <c r="G2212" s="97">
        <v>2015</v>
      </c>
      <c r="H2212" s="98" t="s">
        <v>81</v>
      </c>
    </row>
    <row r="2213" spans="1:8" x14ac:dyDescent="0.25">
      <c r="A2213" s="96">
        <v>25814</v>
      </c>
      <c r="B2213" s="113" t="s">
        <v>2261</v>
      </c>
      <c r="C2213" s="113" t="s">
        <v>27</v>
      </c>
      <c r="D2213" s="77" t="s">
        <v>32</v>
      </c>
      <c r="E2213" s="77" t="s">
        <v>29</v>
      </c>
      <c r="F2213" s="77" t="s">
        <v>30</v>
      </c>
      <c r="G2213" s="97">
        <v>2014</v>
      </c>
      <c r="H2213" s="98" t="s">
        <v>81</v>
      </c>
    </row>
    <row r="2214" spans="1:8" x14ac:dyDescent="0.25">
      <c r="A2214" s="96">
        <v>25816</v>
      </c>
      <c r="B2214" s="113" t="s">
        <v>2262</v>
      </c>
      <c r="C2214" s="113" t="s">
        <v>27</v>
      </c>
      <c r="D2214" s="77" t="s">
        <v>32</v>
      </c>
      <c r="E2214" s="77" t="s">
        <v>29</v>
      </c>
      <c r="F2214" s="77" t="s">
        <v>30</v>
      </c>
      <c r="G2214" s="97">
        <v>2015</v>
      </c>
      <c r="H2214" s="98" t="s">
        <v>81</v>
      </c>
    </row>
    <row r="2215" spans="1:8" x14ac:dyDescent="0.25">
      <c r="A2215" s="96">
        <v>25817</v>
      </c>
      <c r="B2215" s="113" t="s">
        <v>2263</v>
      </c>
      <c r="C2215" s="113" t="s">
        <v>27</v>
      </c>
      <c r="D2215" s="77" t="s">
        <v>32</v>
      </c>
      <c r="E2215" s="77" t="s">
        <v>29</v>
      </c>
      <c r="F2215" s="77" t="s">
        <v>30</v>
      </c>
      <c r="G2215" s="97">
        <v>2014</v>
      </c>
      <c r="H2215" s="98" t="s">
        <v>81</v>
      </c>
    </row>
    <row r="2216" spans="1:8" x14ac:dyDescent="0.25">
      <c r="A2216" s="96">
        <v>25819</v>
      </c>
      <c r="B2216" s="113" t="s">
        <v>2264</v>
      </c>
      <c r="C2216" s="113" t="s">
        <v>27</v>
      </c>
      <c r="D2216" s="77" t="s">
        <v>32</v>
      </c>
      <c r="E2216" s="77" t="s">
        <v>29</v>
      </c>
      <c r="F2216" s="77" t="s">
        <v>30</v>
      </c>
      <c r="G2216" s="97">
        <v>2012</v>
      </c>
      <c r="H2216" s="98" t="s">
        <v>81</v>
      </c>
    </row>
    <row r="2217" spans="1:8" x14ac:dyDescent="0.25">
      <c r="A2217" s="96">
        <v>25869</v>
      </c>
      <c r="B2217" s="113" t="s">
        <v>2265</v>
      </c>
      <c r="C2217" s="113" t="s">
        <v>27</v>
      </c>
      <c r="D2217" s="77" t="s">
        <v>32</v>
      </c>
      <c r="E2217" s="77" t="s">
        <v>29</v>
      </c>
      <c r="F2217" s="77" t="s">
        <v>30</v>
      </c>
      <c r="G2217" s="97">
        <v>2011</v>
      </c>
      <c r="H2217" s="98" t="s">
        <v>81</v>
      </c>
    </row>
    <row r="2218" spans="1:8" x14ac:dyDescent="0.25">
      <c r="A2218" s="96">
        <v>25873</v>
      </c>
      <c r="B2218" s="113" t="s">
        <v>2266</v>
      </c>
      <c r="C2218" s="113" t="s">
        <v>27</v>
      </c>
      <c r="D2218" s="77" t="s">
        <v>32</v>
      </c>
      <c r="E2218" s="77" t="s">
        <v>17</v>
      </c>
      <c r="F2218" s="77" t="s">
        <v>30</v>
      </c>
      <c r="G2218" s="97">
        <v>2015</v>
      </c>
      <c r="H2218" s="98" t="s">
        <v>81</v>
      </c>
    </row>
    <row r="2219" spans="1:8" x14ac:dyDescent="0.25">
      <c r="A2219" s="96">
        <v>25876</v>
      </c>
      <c r="B2219" s="113" t="s">
        <v>2267</v>
      </c>
      <c r="C2219" s="113" t="s">
        <v>35</v>
      </c>
      <c r="D2219" s="77" t="s">
        <v>36</v>
      </c>
      <c r="E2219" s="77" t="s">
        <v>18</v>
      </c>
      <c r="F2219" s="77" t="s">
        <v>19</v>
      </c>
      <c r="G2219" s="97">
        <v>2011</v>
      </c>
      <c r="H2219" s="98" t="s">
        <v>25</v>
      </c>
    </row>
    <row r="2220" spans="1:8" x14ac:dyDescent="0.25">
      <c r="A2220" s="96">
        <v>25882</v>
      </c>
      <c r="B2220" s="113" t="s">
        <v>2268</v>
      </c>
      <c r="C2220" s="113" t="s">
        <v>27</v>
      </c>
      <c r="D2220" s="77" t="s">
        <v>32</v>
      </c>
      <c r="E2220" s="77" t="s">
        <v>29</v>
      </c>
      <c r="F2220" s="77" t="s">
        <v>30</v>
      </c>
      <c r="G2220" s="97">
        <v>2019</v>
      </c>
      <c r="H2220" s="98" t="s">
        <v>81</v>
      </c>
    </row>
    <row r="2221" spans="1:8" x14ac:dyDescent="0.25">
      <c r="A2221" s="96">
        <v>25900</v>
      </c>
      <c r="B2221" s="113" t="s">
        <v>2269</v>
      </c>
      <c r="C2221" s="113" t="s">
        <v>27</v>
      </c>
      <c r="D2221" s="77" t="s">
        <v>32</v>
      </c>
      <c r="E2221" s="77" t="s">
        <v>29</v>
      </c>
      <c r="F2221" s="77" t="s">
        <v>30</v>
      </c>
      <c r="G2221" s="97">
        <v>2013</v>
      </c>
      <c r="H2221" s="98" t="s">
        <v>81</v>
      </c>
    </row>
    <row r="2222" spans="1:8" x14ac:dyDescent="0.25">
      <c r="A2222" s="96">
        <v>25902</v>
      </c>
      <c r="B2222" s="113" t="s">
        <v>2270</v>
      </c>
      <c r="C2222" s="113" t="s">
        <v>27</v>
      </c>
      <c r="D2222" s="77" t="s">
        <v>32</v>
      </c>
      <c r="E2222" s="77" t="s">
        <v>29</v>
      </c>
      <c r="F2222" s="77" t="s">
        <v>30</v>
      </c>
      <c r="G2222" s="97">
        <v>2011</v>
      </c>
      <c r="H2222" s="98" t="s">
        <v>81</v>
      </c>
    </row>
    <row r="2223" spans="1:8" x14ac:dyDescent="0.25">
      <c r="A2223" s="96">
        <v>25903</v>
      </c>
      <c r="B2223" s="113" t="s">
        <v>2271</v>
      </c>
      <c r="C2223" s="113" t="s">
        <v>27</v>
      </c>
      <c r="D2223" s="77" t="s">
        <v>32</v>
      </c>
      <c r="E2223" s="77" t="s">
        <v>29</v>
      </c>
      <c r="F2223" s="77" t="s">
        <v>30</v>
      </c>
      <c r="G2223" s="97">
        <v>2011</v>
      </c>
      <c r="H2223" s="98" t="s">
        <v>81</v>
      </c>
    </row>
    <row r="2224" spans="1:8" x14ac:dyDescent="0.25">
      <c r="A2224" s="96">
        <v>25904</v>
      </c>
      <c r="B2224" s="113" t="s">
        <v>2272</v>
      </c>
      <c r="C2224" s="113" t="s">
        <v>27</v>
      </c>
      <c r="D2224" s="77" t="s">
        <v>68</v>
      </c>
      <c r="E2224" s="77" t="s">
        <v>29</v>
      </c>
      <c r="F2224" s="77" t="s">
        <v>30</v>
      </c>
      <c r="G2224" s="97">
        <v>2011</v>
      </c>
      <c r="H2224" s="98" t="s">
        <v>81</v>
      </c>
    </row>
    <row r="2225" spans="1:8" x14ac:dyDescent="0.25">
      <c r="A2225" s="96">
        <v>25905</v>
      </c>
      <c r="B2225" s="113" t="s">
        <v>2273</v>
      </c>
      <c r="C2225" s="113" t="s">
        <v>27</v>
      </c>
      <c r="D2225" s="77" t="s">
        <v>32</v>
      </c>
      <c r="E2225" s="77" t="s">
        <v>29</v>
      </c>
      <c r="F2225" s="77" t="s">
        <v>30</v>
      </c>
      <c r="G2225" s="97">
        <v>2011</v>
      </c>
      <c r="H2225" s="98" t="s">
        <v>81</v>
      </c>
    </row>
    <row r="2226" spans="1:8" x14ac:dyDescent="0.25">
      <c r="A2226" s="96">
        <v>25907</v>
      </c>
      <c r="B2226" s="113" t="s">
        <v>2274</v>
      </c>
      <c r="C2226" s="113" t="s">
        <v>27</v>
      </c>
      <c r="D2226" s="77" t="s">
        <v>194</v>
      </c>
      <c r="E2226" s="77" t="s">
        <v>29</v>
      </c>
      <c r="F2226" s="77" t="s">
        <v>30</v>
      </c>
      <c r="G2226" s="97">
        <v>2012</v>
      </c>
      <c r="H2226" s="98" t="s">
        <v>25</v>
      </c>
    </row>
    <row r="2227" spans="1:8" x14ac:dyDescent="0.25">
      <c r="A2227" s="96">
        <v>25908</v>
      </c>
      <c r="B2227" s="113" t="s">
        <v>2275</v>
      </c>
      <c r="C2227" s="113" t="s">
        <v>27</v>
      </c>
      <c r="D2227" s="77" t="s">
        <v>32</v>
      </c>
      <c r="E2227" s="77" t="s">
        <v>29</v>
      </c>
      <c r="F2227" s="77" t="s">
        <v>30</v>
      </c>
      <c r="G2227" s="97">
        <v>2012</v>
      </c>
      <c r="H2227" s="98" t="s">
        <v>81</v>
      </c>
    </row>
    <row r="2228" spans="1:8" x14ac:dyDescent="0.25">
      <c r="A2228" s="96">
        <v>25911</v>
      </c>
      <c r="B2228" s="113" t="s">
        <v>2276</v>
      </c>
      <c r="C2228" s="113" t="s">
        <v>27</v>
      </c>
      <c r="D2228" s="77" t="s">
        <v>194</v>
      </c>
      <c r="E2228" s="77" t="s">
        <v>29</v>
      </c>
      <c r="F2228" s="77" t="s">
        <v>30</v>
      </c>
      <c r="G2228" s="97">
        <v>2012</v>
      </c>
      <c r="H2228" s="98" t="s">
        <v>52</v>
      </c>
    </row>
    <row r="2229" spans="1:8" x14ac:dyDescent="0.25">
      <c r="A2229" s="96">
        <v>25918</v>
      </c>
      <c r="B2229" s="113" t="s">
        <v>2277</v>
      </c>
      <c r="C2229" s="113" t="s">
        <v>27</v>
      </c>
      <c r="D2229" s="77" t="s">
        <v>32</v>
      </c>
      <c r="E2229" s="77" t="s">
        <v>17</v>
      </c>
      <c r="F2229" s="77" t="s">
        <v>30</v>
      </c>
      <c r="G2229" s="97">
        <v>2012</v>
      </c>
      <c r="H2229" s="98" t="s">
        <v>81</v>
      </c>
    </row>
    <row r="2230" spans="1:8" x14ac:dyDescent="0.25">
      <c r="A2230" s="96">
        <v>25925</v>
      </c>
      <c r="B2230" s="113" t="s">
        <v>2278</v>
      </c>
      <c r="C2230" s="113" t="s">
        <v>27</v>
      </c>
      <c r="D2230" s="77" t="s">
        <v>32</v>
      </c>
      <c r="E2230" s="77" t="s">
        <v>29</v>
      </c>
      <c r="F2230" s="77" t="s">
        <v>30</v>
      </c>
      <c r="G2230" s="97">
        <v>2020</v>
      </c>
      <c r="H2230" s="98" t="s">
        <v>81</v>
      </c>
    </row>
    <row r="2231" spans="1:8" x14ac:dyDescent="0.25">
      <c r="A2231" s="96">
        <v>25934</v>
      </c>
      <c r="B2231" s="113" t="s">
        <v>2279</v>
      </c>
      <c r="C2231" s="113" t="s">
        <v>27</v>
      </c>
      <c r="D2231" s="77" t="s">
        <v>32</v>
      </c>
      <c r="E2231" s="77" t="s">
        <v>17</v>
      </c>
      <c r="F2231" s="77" t="s">
        <v>30</v>
      </c>
      <c r="G2231" s="97">
        <v>2011</v>
      </c>
      <c r="H2231" s="98" t="s">
        <v>81</v>
      </c>
    </row>
    <row r="2232" spans="1:8" x14ac:dyDescent="0.25">
      <c r="A2232" s="96">
        <v>25935</v>
      </c>
      <c r="B2232" s="113" t="s">
        <v>2280</v>
      </c>
      <c r="C2232" s="113" t="s">
        <v>27</v>
      </c>
      <c r="D2232" s="77" t="s">
        <v>32</v>
      </c>
      <c r="E2232" s="77" t="s">
        <v>17</v>
      </c>
      <c r="F2232" s="77" t="s">
        <v>30</v>
      </c>
      <c r="G2232" s="97">
        <v>2011</v>
      </c>
      <c r="H2232" s="98" t="s">
        <v>81</v>
      </c>
    </row>
    <row r="2233" spans="1:8" x14ac:dyDescent="0.25">
      <c r="A2233" s="96">
        <v>25937</v>
      </c>
      <c r="B2233" s="113" t="s">
        <v>2281</v>
      </c>
      <c r="C2233" s="113" t="s">
        <v>27</v>
      </c>
      <c r="D2233" s="77" t="s">
        <v>32</v>
      </c>
      <c r="E2233" s="77" t="s">
        <v>29</v>
      </c>
      <c r="F2233" s="77" t="s">
        <v>30</v>
      </c>
      <c r="G2233" s="97">
        <v>2011</v>
      </c>
      <c r="H2233" s="98" t="s">
        <v>81</v>
      </c>
    </row>
    <row r="2234" spans="1:8" x14ac:dyDescent="0.25">
      <c r="A2234" s="96">
        <v>25938</v>
      </c>
      <c r="B2234" s="113" t="s">
        <v>2282</v>
      </c>
      <c r="C2234" s="113" t="s">
        <v>35</v>
      </c>
      <c r="D2234" s="77" t="s">
        <v>151</v>
      </c>
      <c r="E2234" s="77" t="s">
        <v>18</v>
      </c>
      <c r="F2234" s="77" t="s">
        <v>19</v>
      </c>
      <c r="G2234" s="97">
        <v>2012</v>
      </c>
      <c r="H2234" s="98" t="s">
        <v>25</v>
      </c>
    </row>
    <row r="2235" spans="1:8" x14ac:dyDescent="0.25">
      <c r="A2235" s="96">
        <v>25946</v>
      </c>
      <c r="B2235" s="113" t="s">
        <v>2283</v>
      </c>
      <c r="C2235" s="113" t="s">
        <v>27</v>
      </c>
      <c r="D2235" s="77" t="s">
        <v>32</v>
      </c>
      <c r="E2235" s="77" t="s">
        <v>29</v>
      </c>
      <c r="F2235" s="77" t="s">
        <v>30</v>
      </c>
      <c r="G2235" s="97">
        <v>2017</v>
      </c>
      <c r="H2235" s="98" t="s">
        <v>81</v>
      </c>
    </row>
    <row r="2236" spans="1:8" x14ac:dyDescent="0.25">
      <c r="A2236" s="96">
        <v>25948</v>
      </c>
      <c r="B2236" s="113" t="s">
        <v>2284</v>
      </c>
      <c r="C2236" s="113" t="s">
        <v>27</v>
      </c>
      <c r="D2236" s="77" t="s">
        <v>32</v>
      </c>
      <c r="E2236" s="77" t="s">
        <v>17</v>
      </c>
      <c r="F2236" s="77" t="s">
        <v>30</v>
      </c>
      <c r="G2236" s="97">
        <v>2012</v>
      </c>
      <c r="H2236" s="98" t="s">
        <v>81</v>
      </c>
    </row>
    <row r="2237" spans="1:8" x14ac:dyDescent="0.25">
      <c r="A2237" s="96">
        <v>25949</v>
      </c>
      <c r="B2237" s="113" t="s">
        <v>2285</v>
      </c>
      <c r="C2237" s="113" t="s">
        <v>27</v>
      </c>
      <c r="D2237" s="77" t="s">
        <v>32</v>
      </c>
      <c r="E2237" s="77" t="s">
        <v>29</v>
      </c>
      <c r="F2237" s="77" t="s">
        <v>30</v>
      </c>
      <c r="G2237" s="97">
        <v>2019</v>
      </c>
      <c r="H2237" s="98" t="s">
        <v>81</v>
      </c>
    </row>
    <row r="2238" spans="1:8" x14ac:dyDescent="0.25">
      <c r="A2238" s="96">
        <v>25951</v>
      </c>
      <c r="B2238" s="113" t="s">
        <v>2286</v>
      </c>
      <c r="C2238" s="113" t="s">
        <v>27</v>
      </c>
      <c r="D2238" s="77" t="s">
        <v>32</v>
      </c>
      <c r="E2238" s="77" t="s">
        <v>17</v>
      </c>
      <c r="F2238" s="77" t="s">
        <v>30</v>
      </c>
      <c r="G2238" s="97">
        <v>2011</v>
      </c>
      <c r="H2238" s="98" t="s">
        <v>81</v>
      </c>
    </row>
    <row r="2239" spans="1:8" x14ac:dyDescent="0.25">
      <c r="A2239" s="96">
        <v>25955</v>
      </c>
      <c r="B2239" s="113" t="s">
        <v>2287</v>
      </c>
      <c r="C2239" s="113" t="s">
        <v>27</v>
      </c>
      <c r="D2239" s="77" t="s">
        <v>105</v>
      </c>
      <c r="E2239" s="77" t="s">
        <v>29</v>
      </c>
      <c r="F2239" s="77" t="s">
        <v>30</v>
      </c>
      <c r="G2239" s="97">
        <v>2012</v>
      </c>
      <c r="H2239" s="98" t="s">
        <v>81</v>
      </c>
    </row>
    <row r="2240" spans="1:8" x14ac:dyDescent="0.25">
      <c r="A2240" s="96">
        <v>25959</v>
      </c>
      <c r="B2240" s="113" t="s">
        <v>2288</v>
      </c>
      <c r="C2240" s="113" t="s">
        <v>35</v>
      </c>
      <c r="D2240" s="77" t="s">
        <v>151</v>
      </c>
      <c r="E2240" s="77" t="s">
        <v>29</v>
      </c>
      <c r="F2240" s="77" t="s">
        <v>56</v>
      </c>
      <c r="G2240" s="97">
        <v>2012</v>
      </c>
      <c r="H2240" s="98" t="s">
        <v>52</v>
      </c>
    </row>
    <row r="2241" spans="1:8" x14ac:dyDescent="0.25">
      <c r="A2241" s="96">
        <v>25962</v>
      </c>
      <c r="B2241" s="113" t="s">
        <v>2289</v>
      </c>
      <c r="C2241" s="113" t="s">
        <v>27</v>
      </c>
      <c r="D2241" s="77" t="s">
        <v>105</v>
      </c>
      <c r="E2241" s="77" t="s">
        <v>17</v>
      </c>
      <c r="F2241" s="77" t="s">
        <v>30</v>
      </c>
      <c r="G2241" s="97">
        <v>2011</v>
      </c>
      <c r="H2241" s="98" t="s">
        <v>81</v>
      </c>
    </row>
    <row r="2242" spans="1:8" x14ac:dyDescent="0.25">
      <c r="A2242" s="96">
        <v>25964</v>
      </c>
      <c r="B2242" s="113" t="s">
        <v>2290</v>
      </c>
      <c r="C2242" s="113" t="s">
        <v>35</v>
      </c>
      <c r="D2242" s="77" t="s">
        <v>151</v>
      </c>
      <c r="E2242" s="77" t="s">
        <v>29</v>
      </c>
      <c r="F2242" s="77" t="s">
        <v>19</v>
      </c>
      <c r="G2242" s="97">
        <v>2012</v>
      </c>
      <c r="H2242" s="98" t="s">
        <v>81</v>
      </c>
    </row>
    <row r="2243" spans="1:8" x14ac:dyDescent="0.25">
      <c r="A2243" s="96">
        <v>25966</v>
      </c>
      <c r="B2243" s="113" t="s">
        <v>2291</v>
      </c>
      <c r="C2243" s="113" t="s">
        <v>35</v>
      </c>
      <c r="D2243" s="77" t="s">
        <v>36</v>
      </c>
      <c r="E2243" s="77" t="s">
        <v>22</v>
      </c>
      <c r="F2243" s="77" t="s">
        <v>19</v>
      </c>
      <c r="G2243" s="97">
        <v>2011</v>
      </c>
      <c r="H2243" s="98" t="s">
        <v>25</v>
      </c>
    </row>
    <row r="2244" spans="1:8" x14ac:dyDescent="0.25">
      <c r="A2244" s="96">
        <v>25969</v>
      </c>
      <c r="B2244" s="113" t="s">
        <v>2292</v>
      </c>
      <c r="C2244" s="113" t="s">
        <v>35</v>
      </c>
      <c r="D2244" s="77" t="s">
        <v>36</v>
      </c>
      <c r="E2244" s="77" t="s">
        <v>29</v>
      </c>
      <c r="F2244" s="77" t="s">
        <v>19</v>
      </c>
      <c r="G2244" s="97">
        <v>2012</v>
      </c>
      <c r="H2244" s="98" t="s">
        <v>81</v>
      </c>
    </row>
    <row r="2245" spans="1:8" x14ac:dyDescent="0.25">
      <c r="A2245" s="96">
        <v>25974</v>
      </c>
      <c r="B2245" s="113" t="s">
        <v>2293</v>
      </c>
      <c r="C2245" s="113" t="s">
        <v>35</v>
      </c>
      <c r="D2245" s="77" t="s">
        <v>151</v>
      </c>
      <c r="E2245" s="77" t="s">
        <v>18</v>
      </c>
      <c r="F2245" s="77" t="s">
        <v>19</v>
      </c>
      <c r="G2245" s="97">
        <v>2011</v>
      </c>
      <c r="H2245" s="98" t="s">
        <v>25</v>
      </c>
    </row>
    <row r="2246" spans="1:8" x14ac:dyDescent="0.25">
      <c r="A2246" s="96">
        <v>25977</v>
      </c>
      <c r="B2246" s="113" t="s">
        <v>2294</v>
      </c>
      <c r="C2246" s="113" t="s">
        <v>27</v>
      </c>
      <c r="D2246" s="77" t="s">
        <v>127</v>
      </c>
      <c r="E2246" s="77" t="s">
        <v>17</v>
      </c>
      <c r="F2246" s="77" t="s">
        <v>63</v>
      </c>
      <c r="G2246" s="97">
        <v>2011</v>
      </c>
      <c r="H2246" s="98" t="s">
        <v>81</v>
      </c>
    </row>
    <row r="2247" spans="1:8" x14ac:dyDescent="0.25">
      <c r="A2247" s="96">
        <v>25979</v>
      </c>
      <c r="B2247" s="113" t="s">
        <v>2295</v>
      </c>
      <c r="C2247" s="113" t="s">
        <v>27</v>
      </c>
      <c r="D2247" s="77" t="s">
        <v>32</v>
      </c>
      <c r="E2247" s="77" t="s">
        <v>29</v>
      </c>
      <c r="F2247" s="77" t="s">
        <v>30</v>
      </c>
      <c r="G2247" s="97">
        <v>2020</v>
      </c>
      <c r="H2247" s="98" t="s">
        <v>81</v>
      </c>
    </row>
    <row r="2248" spans="1:8" x14ac:dyDescent="0.25">
      <c r="A2248" s="96">
        <v>25981</v>
      </c>
      <c r="B2248" s="113" t="s">
        <v>2296</v>
      </c>
      <c r="C2248" s="113" t="s">
        <v>27</v>
      </c>
      <c r="D2248" s="77" t="s">
        <v>32</v>
      </c>
      <c r="E2248" s="77" t="s">
        <v>29</v>
      </c>
      <c r="F2248" s="77" t="s">
        <v>30</v>
      </c>
      <c r="G2248" s="97">
        <v>2013</v>
      </c>
      <c r="H2248" s="98" t="s">
        <v>25</v>
      </c>
    </row>
    <row r="2249" spans="1:8" x14ac:dyDescent="0.25">
      <c r="A2249" s="96">
        <v>25983</v>
      </c>
      <c r="B2249" s="113" t="s">
        <v>2297</v>
      </c>
      <c r="C2249" s="113" t="s">
        <v>27</v>
      </c>
      <c r="D2249" s="77" t="s">
        <v>32</v>
      </c>
      <c r="E2249" s="77" t="s">
        <v>29</v>
      </c>
      <c r="F2249" s="77" t="s">
        <v>300</v>
      </c>
      <c r="G2249" s="97">
        <v>2011</v>
      </c>
      <c r="H2249" s="98" t="s">
        <v>81</v>
      </c>
    </row>
    <row r="2250" spans="1:8" x14ac:dyDescent="0.25">
      <c r="A2250" s="96">
        <v>25985</v>
      </c>
      <c r="B2250" s="113" t="s">
        <v>2298</v>
      </c>
      <c r="C2250" s="113" t="s">
        <v>27</v>
      </c>
      <c r="D2250" s="77" t="s">
        <v>32</v>
      </c>
      <c r="E2250" s="77" t="s">
        <v>29</v>
      </c>
      <c r="F2250" s="77" t="s">
        <v>65</v>
      </c>
      <c r="G2250" s="97">
        <v>2011</v>
      </c>
      <c r="H2250" s="98" t="s">
        <v>81</v>
      </c>
    </row>
    <row r="2251" spans="1:8" x14ac:dyDescent="0.25">
      <c r="A2251" s="96">
        <v>25986</v>
      </c>
      <c r="B2251" s="113" t="s">
        <v>2299</v>
      </c>
      <c r="C2251" s="113" t="s">
        <v>35</v>
      </c>
      <c r="D2251" s="77" t="s">
        <v>151</v>
      </c>
      <c r="E2251" s="77" t="s">
        <v>18</v>
      </c>
      <c r="F2251" s="77" t="s">
        <v>19</v>
      </c>
      <c r="G2251" s="97">
        <v>2013</v>
      </c>
      <c r="H2251" s="98" t="s">
        <v>25</v>
      </c>
    </row>
    <row r="2252" spans="1:8" x14ac:dyDescent="0.25">
      <c r="A2252" s="96">
        <v>25989</v>
      </c>
      <c r="B2252" s="113" t="s">
        <v>2300</v>
      </c>
      <c r="C2252" s="113" t="s">
        <v>35</v>
      </c>
      <c r="D2252" s="77" t="s">
        <v>36</v>
      </c>
      <c r="E2252" s="77" t="s">
        <v>29</v>
      </c>
      <c r="F2252" s="77" t="s">
        <v>56</v>
      </c>
      <c r="G2252" s="97">
        <v>2012</v>
      </c>
      <c r="H2252" s="98" t="s">
        <v>20</v>
      </c>
    </row>
    <row r="2253" spans="1:8" x14ac:dyDescent="0.25">
      <c r="A2253" s="96">
        <v>26006</v>
      </c>
      <c r="B2253" s="113" t="s">
        <v>2301</v>
      </c>
      <c r="C2253" s="113" t="s">
        <v>35</v>
      </c>
      <c r="D2253" s="77" t="s">
        <v>36</v>
      </c>
      <c r="E2253" s="77" t="s">
        <v>18</v>
      </c>
      <c r="F2253" s="77" t="s">
        <v>19</v>
      </c>
      <c r="G2253" s="97">
        <v>2012</v>
      </c>
      <c r="H2253" s="98" t="s">
        <v>25</v>
      </c>
    </row>
    <row r="2254" spans="1:8" x14ac:dyDescent="0.25">
      <c r="A2254" s="96">
        <v>26007</v>
      </c>
      <c r="B2254" s="113" t="s">
        <v>2302</v>
      </c>
      <c r="C2254" s="113" t="s">
        <v>27</v>
      </c>
      <c r="D2254" s="77" t="s">
        <v>32</v>
      </c>
      <c r="E2254" s="77" t="s">
        <v>17</v>
      </c>
      <c r="F2254" s="77" t="s">
        <v>30</v>
      </c>
      <c r="G2254" s="97">
        <v>2012</v>
      </c>
      <c r="H2254" s="98" t="s">
        <v>81</v>
      </c>
    </row>
    <row r="2255" spans="1:8" x14ac:dyDescent="0.25">
      <c r="A2255" s="96">
        <v>26009</v>
      </c>
      <c r="B2255" s="113" t="s">
        <v>2303</v>
      </c>
      <c r="C2255" s="113" t="s">
        <v>27</v>
      </c>
      <c r="D2255" s="77" t="s">
        <v>32</v>
      </c>
      <c r="E2255" s="77" t="s">
        <v>17</v>
      </c>
      <c r="F2255" s="77" t="s">
        <v>30</v>
      </c>
      <c r="G2255" s="97">
        <v>2012</v>
      </c>
      <c r="H2255" s="98" t="s">
        <v>81</v>
      </c>
    </row>
    <row r="2256" spans="1:8" x14ac:dyDescent="0.25">
      <c r="A2256" s="96">
        <v>26013</v>
      </c>
      <c r="B2256" s="113" t="s">
        <v>2304</v>
      </c>
      <c r="C2256" s="113" t="s">
        <v>27</v>
      </c>
      <c r="D2256" s="77" t="s">
        <v>32</v>
      </c>
      <c r="E2256" s="77" t="s">
        <v>17</v>
      </c>
      <c r="F2256" s="77" t="s">
        <v>30</v>
      </c>
      <c r="G2256" s="97">
        <v>2013</v>
      </c>
      <c r="H2256" s="98" t="s">
        <v>25</v>
      </c>
    </row>
    <row r="2257" spans="1:8" x14ac:dyDescent="0.25">
      <c r="A2257" s="96">
        <v>26021</v>
      </c>
      <c r="B2257" s="113" t="s">
        <v>2305</v>
      </c>
      <c r="C2257" s="113" t="s">
        <v>27</v>
      </c>
      <c r="D2257" s="77" t="s">
        <v>127</v>
      </c>
      <c r="E2257" s="77" t="s">
        <v>29</v>
      </c>
      <c r="F2257" s="77" t="s">
        <v>30</v>
      </c>
      <c r="G2257" s="97">
        <v>2012</v>
      </c>
      <c r="H2257" s="98" t="s">
        <v>81</v>
      </c>
    </row>
    <row r="2258" spans="1:8" x14ac:dyDescent="0.25">
      <c r="A2258" s="96">
        <v>26023</v>
      </c>
      <c r="B2258" s="113" t="s">
        <v>2306</v>
      </c>
      <c r="C2258" s="113" t="s">
        <v>451</v>
      </c>
      <c r="D2258" s="77" t="s">
        <v>28</v>
      </c>
      <c r="E2258" s="77" t="s">
        <v>29</v>
      </c>
      <c r="F2258" s="77" t="s">
        <v>30</v>
      </c>
      <c r="G2258" s="97">
        <v>2013</v>
      </c>
      <c r="H2258" s="98" t="s">
        <v>20</v>
      </c>
    </row>
    <row r="2259" spans="1:8" x14ac:dyDescent="0.25">
      <c r="A2259" s="96">
        <v>26030</v>
      </c>
      <c r="B2259" s="113" t="s">
        <v>2307</v>
      </c>
      <c r="C2259" s="113" t="s">
        <v>35</v>
      </c>
      <c r="D2259" s="77" t="s">
        <v>151</v>
      </c>
      <c r="E2259" s="77" t="s">
        <v>29</v>
      </c>
      <c r="F2259" s="77" t="s">
        <v>56</v>
      </c>
      <c r="G2259" s="97">
        <v>2012</v>
      </c>
      <c r="H2259" s="98" t="s">
        <v>81</v>
      </c>
    </row>
    <row r="2260" spans="1:8" x14ac:dyDescent="0.25">
      <c r="A2260" s="96">
        <v>26042</v>
      </c>
      <c r="B2260" s="113" t="s">
        <v>2308</v>
      </c>
      <c r="C2260" s="113" t="s">
        <v>27</v>
      </c>
      <c r="D2260" s="77" t="s">
        <v>105</v>
      </c>
      <c r="E2260" s="77" t="s">
        <v>17</v>
      </c>
      <c r="F2260" s="77" t="s">
        <v>30</v>
      </c>
      <c r="G2260" s="97">
        <v>2012</v>
      </c>
      <c r="H2260" s="98" t="s">
        <v>81</v>
      </c>
    </row>
    <row r="2261" spans="1:8" x14ac:dyDescent="0.25">
      <c r="A2261" s="96">
        <v>26047</v>
      </c>
      <c r="B2261" s="113" t="s">
        <v>2309</v>
      </c>
      <c r="C2261" s="113" t="s">
        <v>27</v>
      </c>
      <c r="D2261" s="77" t="s">
        <v>32</v>
      </c>
      <c r="E2261" s="77" t="s">
        <v>17</v>
      </c>
      <c r="F2261" s="77" t="s">
        <v>30</v>
      </c>
      <c r="G2261" s="97">
        <v>2012</v>
      </c>
      <c r="H2261" s="98" t="s">
        <v>81</v>
      </c>
    </row>
    <row r="2262" spans="1:8" x14ac:dyDescent="0.25">
      <c r="A2262" s="96">
        <v>26049</v>
      </c>
      <c r="B2262" s="113" t="s">
        <v>2310</v>
      </c>
      <c r="C2262" s="113" t="s">
        <v>35</v>
      </c>
      <c r="D2262" s="77" t="s">
        <v>36</v>
      </c>
      <c r="E2262" s="77" t="s">
        <v>22</v>
      </c>
      <c r="F2262" s="77" t="s">
        <v>19</v>
      </c>
      <c r="G2262" s="97">
        <v>2012</v>
      </c>
      <c r="H2262" s="98" t="s">
        <v>25</v>
      </c>
    </row>
    <row r="2263" spans="1:8" x14ac:dyDescent="0.25">
      <c r="A2263" s="96">
        <v>26051</v>
      </c>
      <c r="B2263" s="113" t="s">
        <v>2311</v>
      </c>
      <c r="C2263" s="113" t="s">
        <v>27</v>
      </c>
      <c r="D2263" s="77" t="s">
        <v>570</v>
      </c>
      <c r="E2263" s="77" t="s">
        <v>29</v>
      </c>
      <c r="F2263" s="77" t="s">
        <v>33</v>
      </c>
      <c r="G2263" s="97">
        <v>2013</v>
      </c>
      <c r="H2263" s="98" t="s">
        <v>81</v>
      </c>
    </row>
    <row r="2264" spans="1:8" x14ac:dyDescent="0.25">
      <c r="A2264" s="96">
        <v>26052</v>
      </c>
      <c r="B2264" s="113" t="s">
        <v>2312</v>
      </c>
      <c r="C2264" s="113" t="s">
        <v>27</v>
      </c>
      <c r="D2264" s="77" t="s">
        <v>32</v>
      </c>
      <c r="E2264" s="77" t="s">
        <v>17</v>
      </c>
      <c r="F2264" s="77" t="s">
        <v>30</v>
      </c>
      <c r="G2264" s="97">
        <v>2012</v>
      </c>
      <c r="H2264" s="98" t="s">
        <v>81</v>
      </c>
    </row>
    <row r="2265" spans="1:8" x14ac:dyDescent="0.25">
      <c r="A2265" s="96">
        <v>26055</v>
      </c>
      <c r="B2265" s="113" t="s">
        <v>2313</v>
      </c>
      <c r="C2265" s="113" t="s">
        <v>27</v>
      </c>
      <c r="D2265" s="77" t="s">
        <v>32</v>
      </c>
      <c r="E2265" s="77" t="s">
        <v>29</v>
      </c>
      <c r="F2265" s="77" t="s">
        <v>30</v>
      </c>
      <c r="G2265" s="97">
        <v>2012</v>
      </c>
      <c r="H2265" s="98" t="s">
        <v>81</v>
      </c>
    </row>
    <row r="2266" spans="1:8" x14ac:dyDescent="0.25">
      <c r="A2266" s="96">
        <v>26060</v>
      </c>
      <c r="B2266" s="113" t="s">
        <v>2314</v>
      </c>
      <c r="C2266" s="113" t="s">
        <v>35</v>
      </c>
      <c r="D2266" s="77" t="s">
        <v>36</v>
      </c>
      <c r="E2266" s="77" t="s">
        <v>22</v>
      </c>
      <c r="F2266" s="77" t="s">
        <v>19</v>
      </c>
      <c r="G2266" s="97">
        <v>2013</v>
      </c>
      <c r="H2266" s="98" t="s">
        <v>25</v>
      </c>
    </row>
    <row r="2267" spans="1:8" x14ac:dyDescent="0.25">
      <c r="A2267" s="96">
        <v>26072</v>
      </c>
      <c r="B2267" s="113" t="s">
        <v>2315</v>
      </c>
      <c r="C2267" s="113" t="s">
        <v>35</v>
      </c>
      <c r="D2267" s="77" t="s">
        <v>36</v>
      </c>
      <c r="E2267" s="77" t="s">
        <v>18</v>
      </c>
      <c r="F2267" s="77" t="s">
        <v>19</v>
      </c>
      <c r="G2267" s="97">
        <v>2012</v>
      </c>
      <c r="H2267" s="98" t="s">
        <v>25</v>
      </c>
    </row>
    <row r="2268" spans="1:8" x14ac:dyDescent="0.25">
      <c r="A2268" s="96">
        <v>26074</v>
      </c>
      <c r="B2268" s="113" t="s">
        <v>2316</v>
      </c>
      <c r="C2268" s="113" t="s">
        <v>27</v>
      </c>
      <c r="D2268" s="77" t="s">
        <v>32</v>
      </c>
      <c r="E2268" s="77" t="s">
        <v>17</v>
      </c>
      <c r="F2268" s="77" t="s">
        <v>30</v>
      </c>
      <c r="G2268" s="97">
        <v>2012</v>
      </c>
      <c r="H2268" s="98" t="s">
        <v>81</v>
      </c>
    </row>
    <row r="2269" spans="1:8" x14ac:dyDescent="0.25">
      <c r="A2269" s="96">
        <v>26077</v>
      </c>
      <c r="B2269" s="113" t="s">
        <v>2317</v>
      </c>
      <c r="C2269" s="113" t="s">
        <v>27</v>
      </c>
      <c r="D2269" s="77" t="s">
        <v>127</v>
      </c>
      <c r="E2269" s="77" t="s">
        <v>17</v>
      </c>
      <c r="F2269" s="77" t="s">
        <v>30</v>
      </c>
      <c r="G2269" s="97">
        <v>2012</v>
      </c>
      <c r="H2269" s="98" t="s">
        <v>81</v>
      </c>
    </row>
    <row r="2270" spans="1:8" x14ac:dyDescent="0.25">
      <c r="A2270" s="96">
        <v>26087</v>
      </c>
      <c r="B2270" s="113" t="s">
        <v>2318</v>
      </c>
      <c r="C2270" s="113" t="s">
        <v>24</v>
      </c>
      <c r="D2270" s="77" t="s">
        <v>17</v>
      </c>
      <c r="E2270" s="77" t="s">
        <v>18</v>
      </c>
      <c r="F2270" s="77" t="s">
        <v>19</v>
      </c>
      <c r="G2270" s="97">
        <v>2013</v>
      </c>
      <c r="H2270" s="98" t="s">
        <v>25</v>
      </c>
    </row>
    <row r="2271" spans="1:8" x14ac:dyDescent="0.25">
      <c r="A2271" s="96">
        <v>26088</v>
      </c>
      <c r="B2271" s="113" t="s">
        <v>2319</v>
      </c>
      <c r="C2271" s="113" t="s">
        <v>27</v>
      </c>
      <c r="D2271" s="77" t="s">
        <v>32</v>
      </c>
      <c r="E2271" s="77" t="s">
        <v>29</v>
      </c>
      <c r="F2271" s="77" t="s">
        <v>30</v>
      </c>
      <c r="G2271" s="97">
        <v>2013</v>
      </c>
      <c r="H2271" s="98" t="s">
        <v>81</v>
      </c>
    </row>
    <row r="2272" spans="1:8" x14ac:dyDescent="0.25">
      <c r="A2272" s="96">
        <v>26098</v>
      </c>
      <c r="B2272" s="113" t="s">
        <v>2320</v>
      </c>
      <c r="C2272" s="113" t="s">
        <v>27</v>
      </c>
      <c r="D2272" s="77" t="s">
        <v>105</v>
      </c>
      <c r="E2272" s="77" t="s">
        <v>29</v>
      </c>
      <c r="F2272" s="77" t="s">
        <v>30</v>
      </c>
      <c r="G2272" s="97">
        <v>2017</v>
      </c>
      <c r="H2272" s="98" t="s">
        <v>20</v>
      </c>
    </row>
    <row r="2273" spans="1:8" x14ac:dyDescent="0.25">
      <c r="A2273" s="96">
        <v>26106</v>
      </c>
      <c r="B2273" s="113" t="s">
        <v>2321</v>
      </c>
      <c r="C2273" s="113" t="s">
        <v>35</v>
      </c>
      <c r="D2273" s="77" t="s">
        <v>151</v>
      </c>
      <c r="E2273" s="77" t="s">
        <v>22</v>
      </c>
      <c r="F2273" s="77" t="s">
        <v>19</v>
      </c>
      <c r="G2273" s="97">
        <v>2012</v>
      </c>
      <c r="H2273" s="98" t="s">
        <v>25</v>
      </c>
    </row>
    <row r="2274" spans="1:8" x14ac:dyDescent="0.25">
      <c r="A2274" s="96">
        <v>26114</v>
      </c>
      <c r="B2274" s="113" t="s">
        <v>2322</v>
      </c>
      <c r="C2274" s="113" t="s">
        <v>27</v>
      </c>
      <c r="D2274" s="77" t="s">
        <v>32</v>
      </c>
      <c r="E2274" s="77" t="s">
        <v>29</v>
      </c>
      <c r="F2274" s="77" t="s">
        <v>30</v>
      </c>
      <c r="G2274" s="97">
        <v>2020</v>
      </c>
      <c r="H2274" s="98" t="s">
        <v>81</v>
      </c>
    </row>
    <row r="2275" spans="1:8" x14ac:dyDescent="0.25">
      <c r="A2275" s="96">
        <v>26117</v>
      </c>
      <c r="B2275" s="113" t="s">
        <v>2323</v>
      </c>
      <c r="C2275" s="113" t="s">
        <v>27</v>
      </c>
      <c r="D2275" s="77" t="s">
        <v>32</v>
      </c>
      <c r="E2275" s="77" t="s">
        <v>29</v>
      </c>
      <c r="F2275" s="77" t="s">
        <v>30</v>
      </c>
      <c r="G2275" s="97">
        <v>2012</v>
      </c>
      <c r="H2275" s="98" t="s">
        <v>81</v>
      </c>
    </row>
    <row r="2276" spans="1:8" x14ac:dyDescent="0.25">
      <c r="A2276" s="96">
        <v>26126</v>
      </c>
      <c r="B2276" s="113" t="s">
        <v>2324</v>
      </c>
      <c r="C2276" s="113" t="s">
        <v>27</v>
      </c>
      <c r="D2276" s="77" t="s">
        <v>105</v>
      </c>
      <c r="E2276" s="77" t="s">
        <v>29</v>
      </c>
      <c r="F2276" s="77" t="s">
        <v>33</v>
      </c>
      <c r="G2276" s="97">
        <v>2012</v>
      </c>
      <c r="H2276" s="98" t="s">
        <v>20</v>
      </c>
    </row>
    <row r="2277" spans="1:8" x14ac:dyDescent="0.25">
      <c r="A2277" s="96">
        <v>26146</v>
      </c>
      <c r="B2277" s="113" t="s">
        <v>2325</v>
      </c>
      <c r="C2277" s="113" t="s">
        <v>27</v>
      </c>
      <c r="D2277" s="77" t="s">
        <v>32</v>
      </c>
      <c r="E2277" s="77" t="s">
        <v>17</v>
      </c>
      <c r="F2277" s="77" t="s">
        <v>30</v>
      </c>
      <c r="G2277" s="97">
        <v>2012</v>
      </c>
      <c r="H2277" s="98" t="s">
        <v>81</v>
      </c>
    </row>
    <row r="2278" spans="1:8" x14ac:dyDescent="0.25">
      <c r="A2278" s="96">
        <v>26155</v>
      </c>
      <c r="B2278" s="113" t="s">
        <v>2326</v>
      </c>
      <c r="C2278" s="113" t="s">
        <v>27</v>
      </c>
      <c r="D2278" s="77" t="s">
        <v>32</v>
      </c>
      <c r="E2278" s="77" t="s">
        <v>29</v>
      </c>
      <c r="F2278" s="77" t="s">
        <v>30</v>
      </c>
      <c r="G2278" s="97">
        <v>2014</v>
      </c>
      <c r="H2278" s="98" t="s">
        <v>81</v>
      </c>
    </row>
    <row r="2279" spans="1:8" x14ac:dyDescent="0.25">
      <c r="A2279" s="96">
        <v>26158</v>
      </c>
      <c r="B2279" s="113" t="s">
        <v>2327</v>
      </c>
      <c r="C2279" s="113" t="s">
        <v>35</v>
      </c>
      <c r="D2279" s="77" t="s">
        <v>151</v>
      </c>
      <c r="E2279" s="77" t="s">
        <v>22</v>
      </c>
      <c r="F2279" s="77" t="s">
        <v>19</v>
      </c>
      <c r="G2279" s="97">
        <v>2012</v>
      </c>
      <c r="H2279" s="98" t="s">
        <v>25</v>
      </c>
    </row>
    <row r="2280" spans="1:8" x14ac:dyDescent="0.25">
      <c r="A2280" s="96">
        <v>26160</v>
      </c>
      <c r="B2280" s="113" t="s">
        <v>2328</v>
      </c>
      <c r="C2280" s="113" t="s">
        <v>27</v>
      </c>
      <c r="D2280" s="77" t="s">
        <v>32</v>
      </c>
      <c r="E2280" s="77" t="s">
        <v>17</v>
      </c>
      <c r="F2280" s="77" t="s">
        <v>30</v>
      </c>
      <c r="G2280" s="97">
        <v>2012</v>
      </c>
      <c r="H2280" s="98" t="s">
        <v>81</v>
      </c>
    </row>
    <row r="2281" spans="1:8" x14ac:dyDescent="0.25">
      <c r="A2281" s="96">
        <v>26165</v>
      </c>
      <c r="B2281" s="113" t="s">
        <v>2329</v>
      </c>
      <c r="C2281" s="113" t="s">
        <v>35</v>
      </c>
      <c r="D2281" s="77" t="s">
        <v>455</v>
      </c>
      <c r="E2281" s="77" t="s">
        <v>29</v>
      </c>
      <c r="F2281" s="77" t="s">
        <v>17</v>
      </c>
      <c r="G2281" s="97">
        <v>2013</v>
      </c>
      <c r="H2281" s="98" t="s">
        <v>52</v>
      </c>
    </row>
    <row r="2282" spans="1:8" x14ac:dyDescent="0.25">
      <c r="A2282" s="96">
        <v>26169</v>
      </c>
      <c r="B2282" s="113" t="s">
        <v>2330</v>
      </c>
      <c r="C2282" s="113" t="s">
        <v>35</v>
      </c>
      <c r="D2282" s="77" t="s">
        <v>36</v>
      </c>
      <c r="E2282" s="77" t="s">
        <v>29</v>
      </c>
      <c r="F2282" s="77" t="s">
        <v>19</v>
      </c>
      <c r="G2282" s="97">
        <v>2013</v>
      </c>
      <c r="H2282" s="98" t="s">
        <v>20</v>
      </c>
    </row>
    <row r="2283" spans="1:8" x14ac:dyDescent="0.25">
      <c r="A2283" s="96">
        <v>26171</v>
      </c>
      <c r="B2283" s="113" t="s">
        <v>2331</v>
      </c>
      <c r="C2283" s="113" t="s">
        <v>24</v>
      </c>
      <c r="D2283" s="77" t="s">
        <v>17</v>
      </c>
      <c r="E2283" s="77" t="s">
        <v>18</v>
      </c>
      <c r="F2283" s="77" t="s">
        <v>19</v>
      </c>
      <c r="G2283" s="97">
        <v>2013</v>
      </c>
      <c r="H2283" s="98" t="s">
        <v>25</v>
      </c>
    </row>
    <row r="2284" spans="1:8" x14ac:dyDescent="0.25">
      <c r="A2284" s="96">
        <v>26173</v>
      </c>
      <c r="B2284" s="113" t="s">
        <v>2332</v>
      </c>
      <c r="C2284" s="113" t="s">
        <v>27</v>
      </c>
      <c r="D2284" s="77" t="s">
        <v>32</v>
      </c>
      <c r="E2284" s="77" t="s">
        <v>29</v>
      </c>
      <c r="F2284" s="77" t="s">
        <v>30</v>
      </c>
      <c r="G2284" s="97">
        <v>2012</v>
      </c>
      <c r="H2284" s="98" t="s">
        <v>81</v>
      </c>
    </row>
    <row r="2285" spans="1:8" x14ac:dyDescent="0.25">
      <c r="A2285" s="96">
        <v>26180</v>
      </c>
      <c r="B2285" s="113" t="s">
        <v>2333</v>
      </c>
      <c r="C2285" s="113" t="s">
        <v>27</v>
      </c>
      <c r="D2285" s="77" t="s">
        <v>32</v>
      </c>
      <c r="E2285" s="77" t="s">
        <v>17</v>
      </c>
      <c r="F2285" s="77" t="s">
        <v>30</v>
      </c>
      <c r="G2285" s="97">
        <v>2012</v>
      </c>
      <c r="H2285" s="98" t="s">
        <v>81</v>
      </c>
    </row>
    <row r="2286" spans="1:8" x14ac:dyDescent="0.25">
      <c r="A2286" s="96">
        <v>26185</v>
      </c>
      <c r="B2286" s="113" t="s">
        <v>2334</v>
      </c>
      <c r="C2286" s="113" t="s">
        <v>27</v>
      </c>
      <c r="D2286" s="77" t="s">
        <v>105</v>
      </c>
      <c r="E2286" s="77" t="s">
        <v>29</v>
      </c>
      <c r="F2286" s="77" t="s">
        <v>30</v>
      </c>
      <c r="G2286" s="97">
        <v>2012</v>
      </c>
      <c r="H2286" s="98" t="s">
        <v>81</v>
      </c>
    </row>
    <row r="2287" spans="1:8" x14ac:dyDescent="0.25">
      <c r="A2287" s="96">
        <v>26187</v>
      </c>
      <c r="B2287" s="113" t="s">
        <v>2335</v>
      </c>
      <c r="C2287" s="113" t="s">
        <v>27</v>
      </c>
      <c r="D2287" s="77" t="s">
        <v>127</v>
      </c>
      <c r="E2287" s="77" t="s">
        <v>29</v>
      </c>
      <c r="F2287" s="77" t="s">
        <v>30</v>
      </c>
      <c r="G2287" s="97">
        <v>2020</v>
      </c>
      <c r="H2287" s="98" t="s">
        <v>81</v>
      </c>
    </row>
    <row r="2288" spans="1:8" x14ac:dyDescent="0.25">
      <c r="A2288" s="96">
        <v>26188</v>
      </c>
      <c r="B2288" s="113" t="s">
        <v>2336</v>
      </c>
      <c r="C2288" s="113" t="s">
        <v>27</v>
      </c>
      <c r="D2288" s="77" t="s">
        <v>127</v>
      </c>
      <c r="E2288" s="77" t="s">
        <v>29</v>
      </c>
      <c r="F2288" s="77" t="s">
        <v>30</v>
      </c>
      <c r="G2288" s="97">
        <v>2012</v>
      </c>
      <c r="H2288" s="98" t="s">
        <v>81</v>
      </c>
    </row>
    <row r="2289" spans="1:8" x14ac:dyDescent="0.25">
      <c r="A2289" s="96">
        <v>26189</v>
      </c>
      <c r="B2289" s="113" t="s">
        <v>2337</v>
      </c>
      <c r="C2289" s="113" t="s">
        <v>27</v>
      </c>
      <c r="D2289" s="77" t="s">
        <v>105</v>
      </c>
      <c r="E2289" s="77" t="s">
        <v>29</v>
      </c>
      <c r="F2289" s="77" t="s">
        <v>63</v>
      </c>
      <c r="G2289" s="97">
        <v>2012</v>
      </c>
      <c r="H2289" s="98" t="s">
        <v>81</v>
      </c>
    </row>
    <row r="2290" spans="1:8" x14ac:dyDescent="0.25">
      <c r="A2290" s="96">
        <v>26194</v>
      </c>
      <c r="B2290" s="113" t="s">
        <v>2338</v>
      </c>
      <c r="C2290" s="113" t="s">
        <v>27</v>
      </c>
      <c r="D2290" s="77" t="s">
        <v>105</v>
      </c>
      <c r="E2290" s="77" t="s">
        <v>22</v>
      </c>
      <c r="F2290" s="77" t="s">
        <v>30</v>
      </c>
      <c r="G2290" s="97">
        <v>2012</v>
      </c>
      <c r="H2290" s="98" t="s">
        <v>81</v>
      </c>
    </row>
    <row r="2291" spans="1:8" x14ac:dyDescent="0.25">
      <c r="A2291" s="96">
        <v>26202</v>
      </c>
      <c r="B2291" s="113" t="s">
        <v>2339</v>
      </c>
      <c r="C2291" s="113" t="s">
        <v>27</v>
      </c>
      <c r="D2291" s="77" t="s">
        <v>32</v>
      </c>
      <c r="E2291" s="77" t="s">
        <v>29</v>
      </c>
      <c r="F2291" s="77" t="s">
        <v>30</v>
      </c>
      <c r="G2291" s="97">
        <v>2015</v>
      </c>
      <c r="H2291" s="98" t="s">
        <v>81</v>
      </c>
    </row>
    <row r="2292" spans="1:8" x14ac:dyDescent="0.25">
      <c r="A2292" s="96">
        <v>26204</v>
      </c>
      <c r="B2292" s="113" t="s">
        <v>2340</v>
      </c>
      <c r="C2292" s="113" t="s">
        <v>35</v>
      </c>
      <c r="D2292" s="77" t="s">
        <v>36</v>
      </c>
      <c r="E2292" s="77" t="s">
        <v>22</v>
      </c>
      <c r="F2292" s="77" t="s">
        <v>19</v>
      </c>
      <c r="G2292" s="97">
        <v>2012</v>
      </c>
      <c r="H2292" s="98" t="s">
        <v>25</v>
      </c>
    </row>
    <row r="2293" spans="1:8" x14ac:dyDescent="0.25">
      <c r="A2293" s="96">
        <v>26211</v>
      </c>
      <c r="B2293" s="113" t="s">
        <v>2341</v>
      </c>
      <c r="C2293" s="113" t="s">
        <v>24</v>
      </c>
      <c r="D2293" s="77" t="s">
        <v>17</v>
      </c>
      <c r="E2293" s="77" t="s">
        <v>18</v>
      </c>
      <c r="F2293" s="77" t="s">
        <v>19</v>
      </c>
      <c r="G2293" s="97">
        <v>2013</v>
      </c>
      <c r="H2293" s="98" t="s">
        <v>25</v>
      </c>
    </row>
    <row r="2294" spans="1:8" x14ac:dyDescent="0.25">
      <c r="A2294" s="96">
        <v>26218</v>
      </c>
      <c r="B2294" s="113" t="s">
        <v>2342</v>
      </c>
      <c r="C2294" s="113" t="s">
        <v>35</v>
      </c>
      <c r="D2294" s="77" t="s">
        <v>151</v>
      </c>
      <c r="E2294" s="77" t="s">
        <v>29</v>
      </c>
      <c r="F2294" s="77" t="s">
        <v>19</v>
      </c>
      <c r="G2294" s="97">
        <v>2014</v>
      </c>
      <c r="H2294" s="98" t="s">
        <v>81</v>
      </c>
    </row>
    <row r="2295" spans="1:8" x14ac:dyDescent="0.25">
      <c r="A2295" s="96">
        <v>26221</v>
      </c>
      <c r="B2295" s="113" t="s">
        <v>2343</v>
      </c>
      <c r="C2295" s="113" t="s">
        <v>27</v>
      </c>
      <c r="D2295" s="77" t="s">
        <v>32</v>
      </c>
      <c r="E2295" s="77" t="s">
        <v>29</v>
      </c>
      <c r="F2295" s="77" t="s">
        <v>30</v>
      </c>
      <c r="G2295" s="97">
        <v>2013</v>
      </c>
      <c r="H2295" s="98" t="s">
        <v>81</v>
      </c>
    </row>
    <row r="2296" spans="1:8" x14ac:dyDescent="0.25">
      <c r="A2296" s="96">
        <v>26232</v>
      </c>
      <c r="B2296" s="113" t="s">
        <v>2344</v>
      </c>
      <c r="C2296" s="113" t="s">
        <v>27</v>
      </c>
      <c r="D2296" s="77" t="s">
        <v>32</v>
      </c>
      <c r="E2296" s="77" t="s">
        <v>29</v>
      </c>
      <c r="F2296" s="77" t="s">
        <v>30</v>
      </c>
      <c r="G2296" s="97">
        <v>2014</v>
      </c>
      <c r="H2296" s="98" t="s">
        <v>81</v>
      </c>
    </row>
    <row r="2297" spans="1:8" x14ac:dyDescent="0.25">
      <c r="A2297" s="96">
        <v>26270</v>
      </c>
      <c r="B2297" s="113" t="s">
        <v>2345</v>
      </c>
      <c r="C2297" s="113" t="s">
        <v>27</v>
      </c>
      <c r="D2297" s="77" t="s">
        <v>32</v>
      </c>
      <c r="E2297" s="77" t="s">
        <v>17</v>
      </c>
      <c r="F2297" s="77" t="s">
        <v>30</v>
      </c>
      <c r="G2297" s="97">
        <v>2013</v>
      </c>
      <c r="H2297" s="98" t="s">
        <v>81</v>
      </c>
    </row>
    <row r="2298" spans="1:8" x14ac:dyDescent="0.25">
      <c r="A2298" s="96">
        <v>26284</v>
      </c>
      <c r="B2298" s="113" t="s">
        <v>2346</v>
      </c>
      <c r="C2298" s="113" t="s">
        <v>27</v>
      </c>
      <c r="D2298" s="77" t="s">
        <v>28</v>
      </c>
      <c r="E2298" s="77" t="s">
        <v>29</v>
      </c>
      <c r="F2298" s="77" t="s">
        <v>30</v>
      </c>
      <c r="G2298" s="97">
        <v>2020</v>
      </c>
      <c r="H2298" s="98" t="s">
        <v>81</v>
      </c>
    </row>
    <row r="2299" spans="1:8" x14ac:dyDescent="0.25">
      <c r="A2299" s="96">
        <v>26289</v>
      </c>
      <c r="B2299" s="113" t="s">
        <v>2347</v>
      </c>
      <c r="C2299" s="113" t="s">
        <v>27</v>
      </c>
      <c r="D2299" s="77" t="s">
        <v>32</v>
      </c>
      <c r="E2299" s="77" t="s">
        <v>29</v>
      </c>
      <c r="F2299" s="77" t="s">
        <v>33</v>
      </c>
      <c r="G2299" s="97">
        <v>2014</v>
      </c>
      <c r="H2299" s="98" t="s">
        <v>81</v>
      </c>
    </row>
    <row r="2300" spans="1:8" x14ac:dyDescent="0.25">
      <c r="A2300" s="96">
        <v>26301</v>
      </c>
      <c r="B2300" s="113" t="s">
        <v>2348</v>
      </c>
      <c r="C2300" s="113" t="s">
        <v>27</v>
      </c>
      <c r="D2300" s="77" t="s">
        <v>32</v>
      </c>
      <c r="E2300" s="77" t="s">
        <v>29</v>
      </c>
      <c r="F2300" s="77" t="s">
        <v>30</v>
      </c>
      <c r="G2300" s="97">
        <v>2020</v>
      </c>
      <c r="H2300" s="98" t="s">
        <v>81</v>
      </c>
    </row>
    <row r="2301" spans="1:8" x14ac:dyDescent="0.25">
      <c r="A2301" s="96">
        <v>26307</v>
      </c>
      <c r="B2301" s="113" t="s">
        <v>2349</v>
      </c>
      <c r="C2301" s="113" t="s">
        <v>27</v>
      </c>
      <c r="D2301" s="77" t="s">
        <v>32</v>
      </c>
      <c r="E2301" s="77" t="s">
        <v>29</v>
      </c>
      <c r="F2301" s="77" t="s">
        <v>30</v>
      </c>
      <c r="G2301" s="97">
        <v>2020</v>
      </c>
      <c r="H2301" s="98" t="s">
        <v>81</v>
      </c>
    </row>
    <row r="2302" spans="1:8" x14ac:dyDescent="0.25">
      <c r="A2302" s="96">
        <v>26314</v>
      </c>
      <c r="B2302" s="113" t="s">
        <v>2350</v>
      </c>
      <c r="C2302" s="113" t="s">
        <v>27</v>
      </c>
      <c r="D2302" s="77" t="s">
        <v>32</v>
      </c>
      <c r="E2302" s="77" t="s">
        <v>29</v>
      </c>
      <c r="F2302" s="77" t="s">
        <v>30</v>
      </c>
      <c r="G2302" s="97">
        <v>2019</v>
      </c>
      <c r="H2302" s="98" t="s">
        <v>81</v>
      </c>
    </row>
    <row r="2303" spans="1:8" x14ac:dyDescent="0.25">
      <c r="A2303" s="96">
        <v>26394</v>
      </c>
      <c r="B2303" s="113" t="s">
        <v>2351</v>
      </c>
      <c r="C2303" s="113" t="s">
        <v>27</v>
      </c>
      <c r="D2303" s="77" t="s">
        <v>32</v>
      </c>
      <c r="E2303" s="77" t="s">
        <v>29</v>
      </c>
      <c r="F2303" s="77" t="s">
        <v>30</v>
      </c>
      <c r="G2303" s="97">
        <v>2020</v>
      </c>
      <c r="H2303" s="98" t="s">
        <v>81</v>
      </c>
    </row>
    <row r="2304" spans="1:8" x14ac:dyDescent="0.25">
      <c r="A2304" s="96">
        <v>26405</v>
      </c>
      <c r="B2304" s="113" t="s">
        <v>2352</v>
      </c>
      <c r="C2304" s="113" t="s">
        <v>27</v>
      </c>
      <c r="D2304" s="77" t="s">
        <v>32</v>
      </c>
      <c r="E2304" s="77" t="s">
        <v>29</v>
      </c>
      <c r="F2304" s="77" t="s">
        <v>30</v>
      </c>
      <c r="G2304" s="97">
        <v>2014</v>
      </c>
      <c r="H2304" s="98" t="s">
        <v>81</v>
      </c>
    </row>
    <row r="2305" spans="1:8" x14ac:dyDescent="0.25">
      <c r="A2305" s="96">
        <v>26439</v>
      </c>
      <c r="B2305" s="113" t="s">
        <v>2353</v>
      </c>
      <c r="C2305" s="113" t="s">
        <v>27</v>
      </c>
      <c r="D2305" s="77" t="s">
        <v>68</v>
      </c>
      <c r="E2305" s="77" t="s">
        <v>17</v>
      </c>
      <c r="F2305" s="77" t="s">
        <v>30</v>
      </c>
      <c r="G2305" s="97">
        <v>2013</v>
      </c>
      <c r="H2305" s="98" t="s">
        <v>81</v>
      </c>
    </row>
    <row r="2306" spans="1:8" x14ac:dyDescent="0.25">
      <c r="A2306" s="96">
        <v>26473</v>
      </c>
      <c r="B2306" s="113" t="s">
        <v>2354</v>
      </c>
      <c r="C2306" s="113" t="s">
        <v>27</v>
      </c>
      <c r="D2306" s="77" t="s">
        <v>32</v>
      </c>
      <c r="E2306" s="77" t="s">
        <v>29</v>
      </c>
      <c r="F2306" s="77" t="s">
        <v>30</v>
      </c>
      <c r="G2306" s="97">
        <v>2018</v>
      </c>
      <c r="H2306" s="98" t="s">
        <v>81</v>
      </c>
    </row>
    <row r="2307" spans="1:8" x14ac:dyDescent="0.25">
      <c r="A2307" s="96">
        <v>26519</v>
      </c>
      <c r="B2307" s="113" t="s">
        <v>2355</v>
      </c>
      <c r="C2307" s="113" t="s">
        <v>27</v>
      </c>
      <c r="D2307" s="77" t="s">
        <v>32</v>
      </c>
      <c r="E2307" s="77" t="s">
        <v>29</v>
      </c>
      <c r="F2307" s="77" t="s">
        <v>30</v>
      </c>
      <c r="G2307" s="97">
        <v>2020</v>
      </c>
      <c r="H2307" s="98" t="s">
        <v>81</v>
      </c>
    </row>
    <row r="2308" spans="1:8" x14ac:dyDescent="0.25">
      <c r="A2308" s="96">
        <v>26520</v>
      </c>
      <c r="B2308" s="113" t="s">
        <v>2356</v>
      </c>
      <c r="C2308" s="113" t="s">
        <v>27</v>
      </c>
      <c r="D2308" s="77" t="s">
        <v>32</v>
      </c>
      <c r="E2308" s="77" t="s">
        <v>29</v>
      </c>
      <c r="F2308" s="77" t="s">
        <v>30</v>
      </c>
      <c r="G2308" s="97">
        <v>2020</v>
      </c>
      <c r="H2308" s="98" t="s">
        <v>81</v>
      </c>
    </row>
    <row r="2309" spans="1:8" x14ac:dyDescent="0.25">
      <c r="A2309" s="96">
        <v>26521</v>
      </c>
      <c r="B2309" s="113" t="s">
        <v>2357</v>
      </c>
      <c r="C2309" s="113" t="s">
        <v>27</v>
      </c>
      <c r="D2309" s="77" t="s">
        <v>32</v>
      </c>
      <c r="E2309" s="77" t="s">
        <v>29</v>
      </c>
      <c r="F2309" s="77" t="s">
        <v>30</v>
      </c>
      <c r="G2309" s="97">
        <v>2014</v>
      </c>
      <c r="H2309" s="98" t="s">
        <v>81</v>
      </c>
    </row>
    <row r="2310" spans="1:8" x14ac:dyDescent="0.25">
      <c r="A2310" s="96">
        <v>26538</v>
      </c>
      <c r="B2310" s="113" t="s">
        <v>2358</v>
      </c>
      <c r="C2310" s="113" t="s">
        <v>27</v>
      </c>
      <c r="D2310" s="77" t="s">
        <v>570</v>
      </c>
      <c r="E2310" s="77" t="s">
        <v>29</v>
      </c>
      <c r="F2310" s="77" t="s">
        <v>33</v>
      </c>
      <c r="G2310" s="97">
        <v>2013</v>
      </c>
      <c r="H2310" s="98" t="s">
        <v>25</v>
      </c>
    </row>
    <row r="2311" spans="1:8" x14ac:dyDescent="0.25">
      <c r="A2311" s="96">
        <v>26539</v>
      </c>
      <c r="B2311" s="113" t="s">
        <v>2359</v>
      </c>
      <c r="C2311" s="113" t="s">
        <v>27</v>
      </c>
      <c r="D2311" s="77" t="s">
        <v>32</v>
      </c>
      <c r="E2311" s="77" t="s">
        <v>29</v>
      </c>
      <c r="F2311" s="77" t="s">
        <v>30</v>
      </c>
      <c r="G2311" s="97">
        <v>2020</v>
      </c>
      <c r="H2311" s="98" t="s">
        <v>81</v>
      </c>
    </row>
    <row r="2312" spans="1:8" x14ac:dyDescent="0.25">
      <c r="A2312" s="96">
        <v>26544</v>
      </c>
      <c r="B2312" s="113" t="s">
        <v>2360</v>
      </c>
      <c r="C2312" s="113" t="s">
        <v>35</v>
      </c>
      <c r="D2312" s="77" t="s">
        <v>36</v>
      </c>
      <c r="E2312" s="77" t="s">
        <v>18</v>
      </c>
      <c r="F2312" s="77" t="s">
        <v>19</v>
      </c>
      <c r="G2312" s="97">
        <v>2013</v>
      </c>
      <c r="H2312" s="98" t="s">
        <v>20</v>
      </c>
    </row>
    <row r="2313" spans="1:8" x14ac:dyDescent="0.25">
      <c r="A2313" s="96">
        <v>26545</v>
      </c>
      <c r="B2313" s="113" t="s">
        <v>2361</v>
      </c>
      <c r="C2313" s="113" t="s">
        <v>35</v>
      </c>
      <c r="D2313" s="77" t="s">
        <v>151</v>
      </c>
      <c r="E2313" s="77" t="s">
        <v>18</v>
      </c>
      <c r="F2313" s="77" t="s">
        <v>19</v>
      </c>
      <c r="G2313" s="97">
        <v>2013</v>
      </c>
      <c r="H2313" s="98" t="s">
        <v>25</v>
      </c>
    </row>
    <row r="2314" spans="1:8" x14ac:dyDescent="0.25">
      <c r="A2314" s="96">
        <v>26546</v>
      </c>
      <c r="B2314" s="113" t="s">
        <v>2362</v>
      </c>
      <c r="C2314" s="113" t="s">
        <v>35</v>
      </c>
      <c r="D2314" s="77" t="s">
        <v>36</v>
      </c>
      <c r="E2314" s="77" t="s">
        <v>18</v>
      </c>
      <c r="F2314" s="77" t="s">
        <v>19</v>
      </c>
      <c r="G2314" s="97">
        <v>2013</v>
      </c>
      <c r="H2314" s="98" t="s">
        <v>25</v>
      </c>
    </row>
    <row r="2315" spans="1:8" x14ac:dyDescent="0.25">
      <c r="A2315" s="96">
        <v>26547</v>
      </c>
      <c r="B2315" s="113" t="s">
        <v>2363</v>
      </c>
      <c r="C2315" s="113" t="s">
        <v>35</v>
      </c>
      <c r="D2315" s="77" t="s">
        <v>36</v>
      </c>
      <c r="E2315" s="77" t="s">
        <v>18</v>
      </c>
      <c r="F2315" s="77" t="s">
        <v>19</v>
      </c>
      <c r="G2315" s="97">
        <v>2013</v>
      </c>
      <c r="H2315" s="98" t="s">
        <v>25</v>
      </c>
    </row>
    <row r="2316" spans="1:8" x14ac:dyDescent="0.25">
      <c r="A2316" s="96">
        <v>26550</v>
      </c>
      <c r="B2316" s="113" t="s">
        <v>2364</v>
      </c>
      <c r="C2316" s="113" t="s">
        <v>35</v>
      </c>
      <c r="D2316" s="77" t="s">
        <v>36</v>
      </c>
      <c r="E2316" s="77" t="s">
        <v>22</v>
      </c>
      <c r="F2316" s="77" t="s">
        <v>19</v>
      </c>
      <c r="G2316" s="97">
        <v>2013</v>
      </c>
      <c r="H2316" s="98" t="s">
        <v>25</v>
      </c>
    </row>
    <row r="2317" spans="1:8" x14ac:dyDescent="0.25">
      <c r="A2317" s="96">
        <v>26551</v>
      </c>
      <c r="B2317" s="113" t="s">
        <v>2365</v>
      </c>
      <c r="C2317" s="113" t="s">
        <v>35</v>
      </c>
      <c r="D2317" s="77" t="s">
        <v>151</v>
      </c>
      <c r="E2317" s="77" t="s">
        <v>22</v>
      </c>
      <c r="F2317" s="77" t="s">
        <v>19</v>
      </c>
      <c r="G2317" s="97">
        <v>2013</v>
      </c>
      <c r="H2317" s="98" t="s">
        <v>25</v>
      </c>
    </row>
    <row r="2318" spans="1:8" x14ac:dyDescent="0.25">
      <c r="A2318" s="96">
        <v>26560</v>
      </c>
      <c r="B2318" s="113" t="s">
        <v>2366</v>
      </c>
      <c r="C2318" s="113" t="s">
        <v>27</v>
      </c>
      <c r="D2318" s="77" t="s">
        <v>32</v>
      </c>
      <c r="E2318" s="77" t="s">
        <v>29</v>
      </c>
      <c r="F2318" s="77" t="s">
        <v>30</v>
      </c>
      <c r="G2318" s="97">
        <v>2020</v>
      </c>
      <c r="H2318" s="98" t="s">
        <v>81</v>
      </c>
    </row>
    <row r="2319" spans="1:8" x14ac:dyDescent="0.25">
      <c r="A2319" s="96">
        <v>26562</v>
      </c>
      <c r="B2319" s="113" t="s">
        <v>2367</v>
      </c>
      <c r="C2319" s="113" t="s">
        <v>35</v>
      </c>
      <c r="D2319" s="77" t="s">
        <v>151</v>
      </c>
      <c r="E2319" s="77" t="s">
        <v>29</v>
      </c>
      <c r="F2319" s="77" t="s">
        <v>56</v>
      </c>
      <c r="G2319" s="97">
        <v>2013</v>
      </c>
      <c r="H2319" s="98" t="s">
        <v>25</v>
      </c>
    </row>
    <row r="2320" spans="1:8" x14ac:dyDescent="0.25">
      <c r="A2320" s="96">
        <v>26591</v>
      </c>
      <c r="B2320" s="113" t="s">
        <v>2368</v>
      </c>
      <c r="C2320" s="113" t="s">
        <v>27</v>
      </c>
      <c r="D2320" s="77" t="s">
        <v>32</v>
      </c>
      <c r="E2320" s="77" t="s">
        <v>29</v>
      </c>
      <c r="F2320" s="77" t="s">
        <v>33</v>
      </c>
      <c r="G2320" s="97">
        <v>2013</v>
      </c>
      <c r="H2320" s="98" t="s">
        <v>25</v>
      </c>
    </row>
    <row r="2321" spans="1:8" x14ac:dyDescent="0.25">
      <c r="A2321" s="96">
        <v>26593</v>
      </c>
      <c r="B2321" s="113" t="s">
        <v>2369</v>
      </c>
      <c r="C2321" s="113" t="s">
        <v>35</v>
      </c>
      <c r="D2321" s="77" t="s">
        <v>36</v>
      </c>
      <c r="E2321" s="77" t="s">
        <v>29</v>
      </c>
      <c r="F2321" s="77" t="s">
        <v>19</v>
      </c>
      <c r="G2321" s="97">
        <v>2013</v>
      </c>
      <c r="H2321" s="98" t="s">
        <v>20</v>
      </c>
    </row>
    <row r="2322" spans="1:8" x14ac:dyDescent="0.25">
      <c r="A2322" s="96">
        <v>26596</v>
      </c>
      <c r="B2322" s="113" t="s">
        <v>2370</v>
      </c>
      <c r="C2322" s="113" t="s">
        <v>27</v>
      </c>
      <c r="D2322" s="77" t="s">
        <v>32</v>
      </c>
      <c r="E2322" s="77" t="s">
        <v>29</v>
      </c>
      <c r="F2322" s="77" t="s">
        <v>30</v>
      </c>
      <c r="G2322" s="97">
        <v>2020</v>
      </c>
      <c r="H2322" s="98" t="s">
        <v>81</v>
      </c>
    </row>
    <row r="2323" spans="1:8" x14ac:dyDescent="0.25">
      <c r="A2323" s="96">
        <v>26601</v>
      </c>
      <c r="B2323" s="113" t="s">
        <v>2371</v>
      </c>
      <c r="C2323" s="113" t="s">
        <v>35</v>
      </c>
      <c r="D2323" s="77" t="s">
        <v>36</v>
      </c>
      <c r="E2323" s="77" t="s">
        <v>29</v>
      </c>
      <c r="F2323" s="77" t="s">
        <v>17</v>
      </c>
      <c r="G2323" s="97">
        <v>2013</v>
      </c>
      <c r="H2323" s="98" t="s">
        <v>20</v>
      </c>
    </row>
    <row r="2324" spans="1:8" x14ac:dyDescent="0.25">
      <c r="A2324" s="96">
        <v>26602</v>
      </c>
      <c r="B2324" s="113" t="s">
        <v>2372</v>
      </c>
      <c r="C2324" s="113" t="s">
        <v>35</v>
      </c>
      <c r="D2324" s="77" t="s">
        <v>36</v>
      </c>
      <c r="E2324" s="77" t="s">
        <v>22</v>
      </c>
      <c r="F2324" s="77" t="s">
        <v>19</v>
      </c>
      <c r="G2324" s="97">
        <v>2015</v>
      </c>
      <c r="H2324" s="98" t="s">
        <v>25</v>
      </c>
    </row>
    <row r="2325" spans="1:8" x14ac:dyDescent="0.25">
      <c r="A2325" s="96">
        <v>26606</v>
      </c>
      <c r="B2325" s="113" t="s">
        <v>2373</v>
      </c>
      <c r="C2325" s="113" t="s">
        <v>35</v>
      </c>
      <c r="D2325" s="77" t="s">
        <v>36</v>
      </c>
      <c r="E2325" s="77" t="s">
        <v>22</v>
      </c>
      <c r="F2325" s="77" t="s">
        <v>19</v>
      </c>
      <c r="G2325" s="97">
        <v>2015</v>
      </c>
      <c r="H2325" s="98" t="s">
        <v>25</v>
      </c>
    </row>
    <row r="2326" spans="1:8" x14ac:dyDescent="0.25">
      <c r="A2326" s="96">
        <v>26609</v>
      </c>
      <c r="B2326" s="113" t="s">
        <v>2374</v>
      </c>
      <c r="C2326" s="113" t="s">
        <v>27</v>
      </c>
      <c r="D2326" s="77" t="s">
        <v>32</v>
      </c>
      <c r="E2326" s="77" t="s">
        <v>17</v>
      </c>
      <c r="F2326" s="77" t="s">
        <v>30</v>
      </c>
      <c r="G2326" s="97">
        <v>2013</v>
      </c>
      <c r="H2326" s="98" t="s">
        <v>81</v>
      </c>
    </row>
    <row r="2327" spans="1:8" x14ac:dyDescent="0.25">
      <c r="A2327" s="96">
        <v>26610</v>
      </c>
      <c r="B2327" s="113" t="s">
        <v>2375</v>
      </c>
      <c r="C2327" s="113" t="s">
        <v>35</v>
      </c>
      <c r="D2327" s="77" t="s">
        <v>36</v>
      </c>
      <c r="E2327" s="77" t="s">
        <v>22</v>
      </c>
      <c r="F2327" s="77" t="s">
        <v>19</v>
      </c>
      <c r="G2327" s="97">
        <v>2013</v>
      </c>
      <c r="H2327" s="98" t="s">
        <v>25</v>
      </c>
    </row>
    <row r="2328" spans="1:8" x14ac:dyDescent="0.25">
      <c r="A2328" s="96">
        <v>26613</v>
      </c>
      <c r="B2328" s="113" t="s">
        <v>2376</v>
      </c>
      <c r="C2328" s="113" t="s">
        <v>27</v>
      </c>
      <c r="D2328" s="77" t="s">
        <v>32</v>
      </c>
      <c r="E2328" s="77" t="s">
        <v>17</v>
      </c>
      <c r="F2328" s="77" t="s">
        <v>30</v>
      </c>
      <c r="G2328" s="97">
        <v>2013</v>
      </c>
      <c r="H2328" s="98" t="s">
        <v>20</v>
      </c>
    </row>
    <row r="2329" spans="1:8" x14ac:dyDescent="0.25">
      <c r="A2329" s="96">
        <v>26624</v>
      </c>
      <c r="B2329" s="113" t="s">
        <v>2377</v>
      </c>
      <c r="C2329" s="113" t="s">
        <v>27</v>
      </c>
      <c r="D2329" s="77" t="s">
        <v>127</v>
      </c>
      <c r="E2329" s="77" t="s">
        <v>17</v>
      </c>
      <c r="F2329" s="77" t="s">
        <v>30</v>
      </c>
      <c r="G2329" s="97">
        <v>2013</v>
      </c>
      <c r="H2329" s="98" t="s">
        <v>81</v>
      </c>
    </row>
    <row r="2330" spans="1:8" x14ac:dyDescent="0.25">
      <c r="A2330" s="96">
        <v>26629</v>
      </c>
      <c r="B2330" s="113" t="s">
        <v>2378</v>
      </c>
      <c r="C2330" s="113" t="s">
        <v>35</v>
      </c>
      <c r="D2330" s="77" t="s">
        <v>151</v>
      </c>
      <c r="E2330" s="77" t="s">
        <v>18</v>
      </c>
      <c r="F2330" s="77" t="s">
        <v>19</v>
      </c>
      <c r="G2330" s="97">
        <v>2013</v>
      </c>
      <c r="H2330" s="98" t="s">
        <v>25</v>
      </c>
    </row>
    <row r="2331" spans="1:8" x14ac:dyDescent="0.25">
      <c r="A2331" s="96">
        <v>26632</v>
      </c>
      <c r="B2331" s="113" t="s">
        <v>2379</v>
      </c>
      <c r="C2331" s="113" t="s">
        <v>27</v>
      </c>
      <c r="D2331" s="77" t="s">
        <v>32</v>
      </c>
      <c r="E2331" s="77" t="s">
        <v>17</v>
      </c>
      <c r="F2331" s="77" t="s">
        <v>30</v>
      </c>
      <c r="G2331" s="97">
        <v>2013</v>
      </c>
      <c r="H2331" s="98" t="s">
        <v>81</v>
      </c>
    </row>
    <row r="2332" spans="1:8" x14ac:dyDescent="0.25">
      <c r="A2332" s="96">
        <v>26646</v>
      </c>
      <c r="B2332" s="113" t="s">
        <v>2380</v>
      </c>
      <c r="C2332" s="113" t="s">
        <v>27</v>
      </c>
      <c r="D2332" s="77" t="s">
        <v>32</v>
      </c>
      <c r="E2332" s="77" t="s">
        <v>29</v>
      </c>
      <c r="F2332" s="77" t="s">
        <v>30</v>
      </c>
      <c r="G2332" s="97">
        <v>2017</v>
      </c>
      <c r="H2332" s="98" t="s">
        <v>81</v>
      </c>
    </row>
    <row r="2333" spans="1:8" x14ac:dyDescent="0.25">
      <c r="A2333" s="96">
        <v>26649</v>
      </c>
      <c r="B2333" s="113" t="s">
        <v>2381</v>
      </c>
      <c r="C2333" s="113" t="s">
        <v>35</v>
      </c>
      <c r="D2333" s="77" t="s">
        <v>36</v>
      </c>
      <c r="E2333" s="77" t="s">
        <v>18</v>
      </c>
      <c r="F2333" s="77" t="s">
        <v>19</v>
      </c>
      <c r="G2333" s="97">
        <v>2016</v>
      </c>
      <c r="H2333" s="98" t="s">
        <v>25</v>
      </c>
    </row>
    <row r="2334" spans="1:8" x14ac:dyDescent="0.25">
      <c r="A2334" s="96">
        <v>26650</v>
      </c>
      <c r="B2334" s="113" t="s">
        <v>2382</v>
      </c>
      <c r="C2334" s="113" t="s">
        <v>27</v>
      </c>
      <c r="D2334" s="77" t="s">
        <v>32</v>
      </c>
      <c r="E2334" s="77" t="s">
        <v>29</v>
      </c>
      <c r="F2334" s="77" t="s">
        <v>30</v>
      </c>
      <c r="G2334" s="97">
        <v>2020</v>
      </c>
      <c r="H2334" s="98" t="s">
        <v>81</v>
      </c>
    </row>
    <row r="2335" spans="1:8" x14ac:dyDescent="0.25">
      <c r="A2335" s="96">
        <v>26656</v>
      </c>
      <c r="B2335" s="113" t="s">
        <v>2383</v>
      </c>
      <c r="C2335" s="113" t="s">
        <v>27</v>
      </c>
      <c r="D2335" s="77" t="s">
        <v>570</v>
      </c>
      <c r="E2335" s="77" t="s">
        <v>17</v>
      </c>
      <c r="F2335" s="77" t="s">
        <v>33</v>
      </c>
      <c r="G2335" s="97">
        <v>2014</v>
      </c>
      <c r="H2335" s="98" t="s">
        <v>25</v>
      </c>
    </row>
    <row r="2336" spans="1:8" x14ac:dyDescent="0.25">
      <c r="A2336" s="96">
        <v>26660</v>
      </c>
      <c r="B2336" s="113" t="s">
        <v>2384</v>
      </c>
      <c r="C2336" s="113" t="s">
        <v>27</v>
      </c>
      <c r="D2336" s="77" t="s">
        <v>32</v>
      </c>
      <c r="E2336" s="77" t="s">
        <v>17</v>
      </c>
      <c r="F2336" s="77" t="s">
        <v>33</v>
      </c>
      <c r="G2336" s="97">
        <v>2014</v>
      </c>
      <c r="H2336" s="98" t="s">
        <v>25</v>
      </c>
    </row>
    <row r="2337" spans="1:8" x14ac:dyDescent="0.25">
      <c r="A2337" s="96">
        <v>26667</v>
      </c>
      <c r="B2337" s="113" t="s">
        <v>2385</v>
      </c>
      <c r="C2337" s="113" t="s">
        <v>35</v>
      </c>
      <c r="D2337" s="77" t="s">
        <v>36</v>
      </c>
      <c r="E2337" s="77" t="s">
        <v>18</v>
      </c>
      <c r="F2337" s="77" t="s">
        <v>19</v>
      </c>
      <c r="G2337" s="97">
        <v>2014</v>
      </c>
      <c r="H2337" s="98" t="s">
        <v>25</v>
      </c>
    </row>
    <row r="2338" spans="1:8" x14ac:dyDescent="0.25">
      <c r="A2338" s="96">
        <v>26679</v>
      </c>
      <c r="B2338" s="113" t="s">
        <v>2386</v>
      </c>
      <c r="C2338" s="113" t="s">
        <v>27</v>
      </c>
      <c r="D2338" s="77" t="s">
        <v>32</v>
      </c>
      <c r="E2338" s="77" t="s">
        <v>29</v>
      </c>
      <c r="F2338" s="77" t="s">
        <v>30</v>
      </c>
      <c r="G2338" s="97">
        <v>2015</v>
      </c>
      <c r="H2338" s="98" t="s">
        <v>81</v>
      </c>
    </row>
    <row r="2339" spans="1:8" x14ac:dyDescent="0.25">
      <c r="A2339" s="96">
        <v>26680</v>
      </c>
      <c r="B2339" s="113" t="s">
        <v>2387</v>
      </c>
      <c r="C2339" s="113" t="s">
        <v>35</v>
      </c>
      <c r="D2339" s="77" t="s">
        <v>36</v>
      </c>
      <c r="E2339" s="77" t="s">
        <v>29</v>
      </c>
      <c r="F2339" s="77" t="s">
        <v>19</v>
      </c>
      <c r="G2339" s="97">
        <v>2014</v>
      </c>
      <c r="H2339" s="98" t="s">
        <v>20</v>
      </c>
    </row>
    <row r="2340" spans="1:8" x14ac:dyDescent="0.25">
      <c r="A2340" s="96">
        <v>26684</v>
      </c>
      <c r="B2340" s="113" t="s">
        <v>2388</v>
      </c>
      <c r="C2340" s="113" t="s">
        <v>35</v>
      </c>
      <c r="D2340" s="77" t="s">
        <v>36</v>
      </c>
      <c r="E2340" s="77" t="s">
        <v>18</v>
      </c>
      <c r="F2340" s="77" t="s">
        <v>19</v>
      </c>
      <c r="G2340" s="97">
        <v>2013</v>
      </c>
      <c r="H2340" s="98" t="s">
        <v>20</v>
      </c>
    </row>
    <row r="2341" spans="1:8" x14ac:dyDescent="0.25">
      <c r="A2341" s="96">
        <v>26687</v>
      </c>
      <c r="B2341" s="113" t="s">
        <v>2389</v>
      </c>
      <c r="C2341" s="113" t="s">
        <v>35</v>
      </c>
      <c r="D2341" s="77" t="s">
        <v>36</v>
      </c>
      <c r="E2341" s="77" t="s">
        <v>29</v>
      </c>
      <c r="F2341" s="77" t="s">
        <v>17</v>
      </c>
      <c r="G2341" s="97">
        <v>2015</v>
      </c>
      <c r="H2341" s="98" t="s">
        <v>95</v>
      </c>
    </row>
    <row r="2342" spans="1:8" x14ac:dyDescent="0.25">
      <c r="A2342" s="96">
        <v>26688</v>
      </c>
      <c r="B2342" s="113" t="s">
        <v>2390</v>
      </c>
      <c r="C2342" s="113" t="s">
        <v>35</v>
      </c>
      <c r="D2342" s="77" t="s">
        <v>36</v>
      </c>
      <c r="E2342" s="77" t="s">
        <v>22</v>
      </c>
      <c r="F2342" s="77" t="s">
        <v>19</v>
      </c>
      <c r="G2342" s="97">
        <v>2014</v>
      </c>
      <c r="H2342" s="98" t="s">
        <v>25</v>
      </c>
    </row>
    <row r="2343" spans="1:8" x14ac:dyDescent="0.25">
      <c r="A2343" s="96">
        <v>26703</v>
      </c>
      <c r="B2343" s="113" t="s">
        <v>2391</v>
      </c>
      <c r="C2343" s="113" t="s">
        <v>35</v>
      </c>
      <c r="D2343" s="77" t="s">
        <v>36</v>
      </c>
      <c r="E2343" s="77" t="s">
        <v>18</v>
      </c>
      <c r="F2343" s="77" t="s">
        <v>19</v>
      </c>
      <c r="G2343" s="97">
        <v>2013</v>
      </c>
      <c r="H2343" s="98" t="s">
        <v>95</v>
      </c>
    </row>
    <row r="2344" spans="1:8" x14ac:dyDescent="0.25">
      <c r="A2344" s="96">
        <v>26705</v>
      </c>
      <c r="B2344" s="113" t="s">
        <v>2392</v>
      </c>
      <c r="C2344" s="113" t="s">
        <v>35</v>
      </c>
      <c r="D2344" s="77" t="s">
        <v>36</v>
      </c>
      <c r="E2344" s="77" t="s">
        <v>29</v>
      </c>
      <c r="F2344" s="77" t="s">
        <v>19</v>
      </c>
      <c r="G2344" s="97">
        <v>2018</v>
      </c>
      <c r="H2344" s="98" t="s">
        <v>81</v>
      </c>
    </row>
    <row r="2345" spans="1:8" x14ac:dyDescent="0.25">
      <c r="A2345" s="96">
        <v>26709</v>
      </c>
      <c r="B2345" s="113" t="s">
        <v>2393</v>
      </c>
      <c r="C2345" s="113" t="s">
        <v>35</v>
      </c>
      <c r="D2345" s="77" t="s">
        <v>36</v>
      </c>
      <c r="E2345" s="77" t="s">
        <v>18</v>
      </c>
      <c r="F2345" s="77" t="s">
        <v>19</v>
      </c>
      <c r="G2345" s="97">
        <v>2013</v>
      </c>
      <c r="H2345" s="98" t="s">
        <v>25</v>
      </c>
    </row>
    <row r="2346" spans="1:8" x14ac:dyDescent="0.25">
      <c r="A2346" s="96">
        <v>26718</v>
      </c>
      <c r="B2346" s="113" t="s">
        <v>2394</v>
      </c>
      <c r="C2346" s="113" t="s">
        <v>27</v>
      </c>
      <c r="D2346" s="77" t="s">
        <v>32</v>
      </c>
      <c r="E2346" s="77" t="s">
        <v>29</v>
      </c>
      <c r="F2346" s="77" t="s">
        <v>30</v>
      </c>
      <c r="G2346" s="97">
        <v>2019</v>
      </c>
      <c r="H2346" s="98" t="s">
        <v>81</v>
      </c>
    </row>
    <row r="2347" spans="1:8" x14ac:dyDescent="0.25">
      <c r="A2347" s="96">
        <v>26721</v>
      </c>
      <c r="B2347" s="113" t="s">
        <v>2395</v>
      </c>
      <c r="C2347" s="113" t="s">
        <v>35</v>
      </c>
      <c r="D2347" s="77" t="s">
        <v>36</v>
      </c>
      <c r="E2347" s="77" t="s">
        <v>18</v>
      </c>
      <c r="F2347" s="77" t="s">
        <v>19</v>
      </c>
      <c r="G2347" s="97">
        <v>2013</v>
      </c>
      <c r="H2347" s="98" t="s">
        <v>25</v>
      </c>
    </row>
    <row r="2348" spans="1:8" x14ac:dyDescent="0.25">
      <c r="A2348" s="96">
        <v>26722</v>
      </c>
      <c r="B2348" s="113" t="s">
        <v>2396</v>
      </c>
      <c r="C2348" s="113" t="s">
        <v>35</v>
      </c>
      <c r="D2348" s="77" t="s">
        <v>36</v>
      </c>
      <c r="E2348" s="77" t="s">
        <v>29</v>
      </c>
      <c r="F2348" s="77" t="s">
        <v>19</v>
      </c>
      <c r="G2348" s="97">
        <v>2013</v>
      </c>
      <c r="H2348" s="98" t="s">
        <v>20</v>
      </c>
    </row>
    <row r="2349" spans="1:8" x14ac:dyDescent="0.25">
      <c r="A2349" s="96">
        <v>26733</v>
      </c>
      <c r="B2349" s="113" t="s">
        <v>2397</v>
      </c>
      <c r="C2349" s="113" t="s">
        <v>27</v>
      </c>
      <c r="D2349" s="77" t="s">
        <v>570</v>
      </c>
      <c r="E2349" s="77" t="s">
        <v>22</v>
      </c>
      <c r="F2349" s="77" t="s">
        <v>33</v>
      </c>
      <c r="G2349" s="97">
        <v>2015</v>
      </c>
      <c r="H2349" s="98" t="s">
        <v>25</v>
      </c>
    </row>
    <row r="2350" spans="1:8" x14ac:dyDescent="0.25">
      <c r="A2350" s="96">
        <v>26741</v>
      </c>
      <c r="B2350" s="113" t="s">
        <v>2398</v>
      </c>
      <c r="C2350" s="113" t="s">
        <v>35</v>
      </c>
      <c r="D2350" s="77" t="s">
        <v>151</v>
      </c>
      <c r="E2350" s="77" t="s">
        <v>18</v>
      </c>
      <c r="F2350" s="77" t="s">
        <v>19</v>
      </c>
      <c r="G2350" s="97">
        <v>2013</v>
      </c>
      <c r="H2350" s="98" t="s">
        <v>25</v>
      </c>
    </row>
    <row r="2351" spans="1:8" x14ac:dyDescent="0.25">
      <c r="A2351" s="96">
        <v>26742</v>
      </c>
      <c r="B2351" s="113" t="s">
        <v>2399</v>
      </c>
      <c r="C2351" s="113" t="s">
        <v>35</v>
      </c>
      <c r="D2351" s="77" t="s">
        <v>151</v>
      </c>
      <c r="E2351" s="77" t="s">
        <v>18</v>
      </c>
      <c r="F2351" s="77" t="s">
        <v>19</v>
      </c>
      <c r="G2351" s="97">
        <v>2014</v>
      </c>
      <c r="H2351" s="98" t="s">
        <v>25</v>
      </c>
    </row>
    <row r="2352" spans="1:8" x14ac:dyDescent="0.25">
      <c r="A2352" s="96">
        <v>26743</v>
      </c>
      <c r="B2352" s="113" t="s">
        <v>2400</v>
      </c>
      <c r="C2352" s="113" t="s">
        <v>35</v>
      </c>
      <c r="D2352" s="77" t="s">
        <v>455</v>
      </c>
      <c r="E2352" s="77" t="s">
        <v>29</v>
      </c>
      <c r="F2352" s="77" t="s">
        <v>19</v>
      </c>
      <c r="G2352" s="97">
        <v>2014</v>
      </c>
      <c r="H2352" s="98" t="s">
        <v>20</v>
      </c>
    </row>
    <row r="2353" spans="1:8" x14ac:dyDescent="0.25">
      <c r="A2353" s="96">
        <v>26744</v>
      </c>
      <c r="B2353" s="113" t="s">
        <v>2401</v>
      </c>
      <c r="C2353" s="113" t="s">
        <v>27</v>
      </c>
      <c r="D2353" s="77" t="s">
        <v>32</v>
      </c>
      <c r="E2353" s="77" t="s">
        <v>29</v>
      </c>
      <c r="F2353" s="77" t="s">
        <v>30</v>
      </c>
      <c r="G2353" s="97">
        <v>2014</v>
      </c>
      <c r="H2353" s="98" t="s">
        <v>20</v>
      </c>
    </row>
    <row r="2354" spans="1:8" x14ac:dyDescent="0.25">
      <c r="A2354" s="96">
        <v>26747</v>
      </c>
      <c r="B2354" s="113" t="s">
        <v>2402</v>
      </c>
      <c r="C2354" s="113" t="s">
        <v>27</v>
      </c>
      <c r="D2354" s="77" t="s">
        <v>105</v>
      </c>
      <c r="E2354" s="77" t="s">
        <v>17</v>
      </c>
      <c r="F2354" s="77" t="s">
        <v>30</v>
      </c>
      <c r="G2354" s="97">
        <v>2014</v>
      </c>
      <c r="H2354" s="98" t="s">
        <v>81</v>
      </c>
    </row>
    <row r="2355" spans="1:8" x14ac:dyDescent="0.25">
      <c r="A2355" s="96">
        <v>26753</v>
      </c>
      <c r="B2355" s="113" t="s">
        <v>2403</v>
      </c>
      <c r="C2355" s="113" t="s">
        <v>35</v>
      </c>
      <c r="D2355" s="77" t="s">
        <v>151</v>
      </c>
      <c r="E2355" s="77" t="s">
        <v>22</v>
      </c>
      <c r="F2355" s="77" t="s">
        <v>19</v>
      </c>
      <c r="G2355" s="97">
        <v>2014</v>
      </c>
      <c r="H2355" s="98" t="s">
        <v>25</v>
      </c>
    </row>
    <row r="2356" spans="1:8" x14ac:dyDescent="0.25">
      <c r="A2356" s="96">
        <v>26766</v>
      </c>
      <c r="B2356" s="113" t="s">
        <v>2404</v>
      </c>
      <c r="C2356" s="113" t="s">
        <v>27</v>
      </c>
      <c r="D2356" s="77" t="s">
        <v>28</v>
      </c>
      <c r="E2356" s="77" t="s">
        <v>29</v>
      </c>
      <c r="F2356" s="77" t="s">
        <v>30</v>
      </c>
      <c r="G2356" s="97">
        <v>2020</v>
      </c>
      <c r="H2356" s="98" t="s">
        <v>81</v>
      </c>
    </row>
    <row r="2357" spans="1:8" x14ac:dyDescent="0.25">
      <c r="A2357" s="96">
        <v>26768</v>
      </c>
      <c r="B2357" s="113" t="s">
        <v>2405</v>
      </c>
      <c r="C2357" s="113" t="s">
        <v>35</v>
      </c>
      <c r="D2357" s="77" t="s">
        <v>36</v>
      </c>
      <c r="E2357" s="77" t="s">
        <v>22</v>
      </c>
      <c r="F2357" s="77" t="s">
        <v>19</v>
      </c>
      <c r="G2357" s="97">
        <v>2014</v>
      </c>
      <c r="H2357" s="98" t="s">
        <v>25</v>
      </c>
    </row>
    <row r="2358" spans="1:8" x14ac:dyDescent="0.25">
      <c r="A2358" s="96">
        <v>26770</v>
      </c>
      <c r="B2358" s="113" t="s">
        <v>2406</v>
      </c>
      <c r="C2358" s="113" t="s">
        <v>35</v>
      </c>
      <c r="D2358" s="77" t="s">
        <v>151</v>
      </c>
      <c r="E2358" s="77" t="s">
        <v>18</v>
      </c>
      <c r="F2358" s="77" t="s">
        <v>19</v>
      </c>
      <c r="G2358" s="97">
        <v>2019</v>
      </c>
      <c r="H2358" s="98" t="s">
        <v>20</v>
      </c>
    </row>
    <row r="2359" spans="1:8" x14ac:dyDescent="0.25">
      <c r="A2359" s="96">
        <v>26772</v>
      </c>
      <c r="B2359" s="113" t="s">
        <v>2407</v>
      </c>
      <c r="C2359" s="113" t="s">
        <v>35</v>
      </c>
      <c r="D2359" s="77" t="s">
        <v>36</v>
      </c>
      <c r="E2359" s="77" t="s">
        <v>22</v>
      </c>
      <c r="F2359" s="77" t="s">
        <v>37</v>
      </c>
      <c r="G2359" s="97">
        <v>2014</v>
      </c>
      <c r="H2359" s="98" t="s">
        <v>25</v>
      </c>
    </row>
    <row r="2360" spans="1:8" x14ac:dyDescent="0.25">
      <c r="A2360" s="96">
        <v>26773</v>
      </c>
      <c r="B2360" s="113" t="s">
        <v>2408</v>
      </c>
      <c r="C2360" s="113" t="s">
        <v>27</v>
      </c>
      <c r="D2360" s="77" t="s">
        <v>32</v>
      </c>
      <c r="E2360" s="77" t="s">
        <v>29</v>
      </c>
      <c r="F2360" s="77" t="s">
        <v>30</v>
      </c>
      <c r="G2360" s="97">
        <v>2020</v>
      </c>
      <c r="H2360" s="98" t="s">
        <v>81</v>
      </c>
    </row>
    <row r="2361" spans="1:8" x14ac:dyDescent="0.25">
      <c r="A2361" s="96">
        <v>26774</v>
      </c>
      <c r="B2361" s="113" t="s">
        <v>2409</v>
      </c>
      <c r="C2361" s="113" t="s">
        <v>24</v>
      </c>
      <c r="D2361" s="77" t="s">
        <v>17</v>
      </c>
      <c r="E2361" s="77" t="s">
        <v>18</v>
      </c>
      <c r="F2361" s="77" t="s">
        <v>19</v>
      </c>
      <c r="G2361" s="97">
        <v>2014</v>
      </c>
      <c r="H2361" s="98" t="s">
        <v>95</v>
      </c>
    </row>
    <row r="2362" spans="1:8" x14ac:dyDescent="0.25">
      <c r="A2362" s="96">
        <v>26776</v>
      </c>
      <c r="B2362" s="113" t="s">
        <v>2410</v>
      </c>
      <c r="C2362" s="113" t="s">
        <v>35</v>
      </c>
      <c r="D2362" s="77" t="s">
        <v>151</v>
      </c>
      <c r="E2362" s="77" t="s">
        <v>18</v>
      </c>
      <c r="F2362" s="77" t="s">
        <v>19</v>
      </c>
      <c r="G2362" s="97">
        <v>2017</v>
      </c>
      <c r="H2362" s="98" t="s">
        <v>25</v>
      </c>
    </row>
    <row r="2363" spans="1:8" x14ac:dyDescent="0.25">
      <c r="A2363" s="96">
        <v>26777</v>
      </c>
      <c r="B2363" s="113" t="s">
        <v>2411</v>
      </c>
      <c r="C2363" s="113" t="s">
        <v>35</v>
      </c>
      <c r="D2363" s="77" t="s">
        <v>36</v>
      </c>
      <c r="E2363" s="77" t="s">
        <v>22</v>
      </c>
      <c r="F2363" s="77" t="s">
        <v>19</v>
      </c>
      <c r="G2363" s="97">
        <v>2015</v>
      </c>
      <c r="H2363" s="98" t="s">
        <v>25</v>
      </c>
    </row>
    <row r="2364" spans="1:8" x14ac:dyDescent="0.25">
      <c r="A2364" s="96">
        <v>26782</v>
      </c>
      <c r="B2364" s="113" t="s">
        <v>2412</v>
      </c>
      <c r="C2364" s="113" t="s">
        <v>27</v>
      </c>
      <c r="D2364" s="77" t="s">
        <v>32</v>
      </c>
      <c r="E2364" s="77" t="s">
        <v>29</v>
      </c>
      <c r="F2364" s="77" t="s">
        <v>30</v>
      </c>
      <c r="G2364" s="97">
        <v>2019</v>
      </c>
      <c r="H2364" s="98" t="s">
        <v>81</v>
      </c>
    </row>
    <row r="2365" spans="1:8" x14ac:dyDescent="0.25">
      <c r="A2365" s="96">
        <v>26783</v>
      </c>
      <c r="B2365" s="113" t="s">
        <v>2413</v>
      </c>
      <c r="C2365" s="113" t="s">
        <v>27</v>
      </c>
      <c r="D2365" s="77" t="s">
        <v>32</v>
      </c>
      <c r="E2365" s="77" t="s">
        <v>29</v>
      </c>
      <c r="F2365" s="77" t="s">
        <v>30</v>
      </c>
      <c r="G2365" s="97">
        <v>2020</v>
      </c>
      <c r="H2365" s="98" t="s">
        <v>81</v>
      </c>
    </row>
    <row r="2366" spans="1:8" x14ac:dyDescent="0.25">
      <c r="A2366" s="96">
        <v>26786</v>
      </c>
      <c r="B2366" s="113" t="s">
        <v>2414</v>
      </c>
      <c r="C2366" s="113" t="s">
        <v>27</v>
      </c>
      <c r="D2366" s="77" t="s">
        <v>32</v>
      </c>
      <c r="E2366" s="77" t="s">
        <v>29</v>
      </c>
      <c r="F2366" s="77" t="s">
        <v>30</v>
      </c>
      <c r="G2366" s="97">
        <v>2014</v>
      </c>
      <c r="H2366" s="98" t="s">
        <v>20</v>
      </c>
    </row>
    <row r="2367" spans="1:8" x14ac:dyDescent="0.25">
      <c r="A2367" s="96">
        <v>26792</v>
      </c>
      <c r="B2367" s="113" t="s">
        <v>2415</v>
      </c>
      <c r="C2367" s="113" t="s">
        <v>35</v>
      </c>
      <c r="D2367" s="77" t="s">
        <v>36</v>
      </c>
      <c r="E2367" s="77" t="s">
        <v>22</v>
      </c>
      <c r="F2367" s="77" t="s">
        <v>19</v>
      </c>
      <c r="G2367" s="97">
        <v>2014</v>
      </c>
      <c r="H2367" s="98" t="s">
        <v>25</v>
      </c>
    </row>
    <row r="2368" spans="1:8" x14ac:dyDescent="0.25">
      <c r="A2368" s="96">
        <v>26797</v>
      </c>
      <c r="B2368" s="113" t="s">
        <v>2416</v>
      </c>
      <c r="C2368" s="113" t="s">
        <v>27</v>
      </c>
      <c r="D2368" s="77" t="s">
        <v>570</v>
      </c>
      <c r="E2368" s="77" t="s">
        <v>29</v>
      </c>
      <c r="F2368" s="77" t="s">
        <v>33</v>
      </c>
      <c r="G2368" s="97">
        <v>2014</v>
      </c>
      <c r="H2368" s="98" t="s">
        <v>52</v>
      </c>
    </row>
    <row r="2369" spans="1:8" x14ac:dyDescent="0.25">
      <c r="A2369" s="96">
        <v>26799</v>
      </c>
      <c r="B2369" s="113" t="s">
        <v>2417</v>
      </c>
      <c r="C2369" s="113" t="s">
        <v>27</v>
      </c>
      <c r="D2369" s="77" t="s">
        <v>32</v>
      </c>
      <c r="E2369" s="77" t="s">
        <v>17</v>
      </c>
      <c r="F2369" s="77" t="s">
        <v>30</v>
      </c>
      <c r="G2369" s="97">
        <v>2014</v>
      </c>
      <c r="H2369" s="98" t="s">
        <v>81</v>
      </c>
    </row>
    <row r="2370" spans="1:8" x14ac:dyDescent="0.25">
      <c r="A2370" s="96">
        <v>26806</v>
      </c>
      <c r="B2370" s="113" t="s">
        <v>2418</v>
      </c>
      <c r="C2370" s="113" t="s">
        <v>35</v>
      </c>
      <c r="D2370" s="77" t="s">
        <v>36</v>
      </c>
      <c r="E2370" s="77" t="s">
        <v>29</v>
      </c>
      <c r="F2370" s="77" t="s">
        <v>19</v>
      </c>
      <c r="G2370" s="97">
        <v>2018</v>
      </c>
      <c r="H2370" s="98" t="s">
        <v>20</v>
      </c>
    </row>
    <row r="2371" spans="1:8" x14ac:dyDescent="0.25">
      <c r="A2371" s="96">
        <v>26809</v>
      </c>
      <c r="B2371" s="113" t="s">
        <v>2419</v>
      </c>
      <c r="C2371" s="113" t="s">
        <v>27</v>
      </c>
      <c r="D2371" s="77" t="s">
        <v>32</v>
      </c>
      <c r="E2371" s="77" t="s">
        <v>29</v>
      </c>
      <c r="F2371" s="77" t="s">
        <v>30</v>
      </c>
      <c r="G2371" s="97">
        <v>2014</v>
      </c>
      <c r="H2371" s="98" t="s">
        <v>81</v>
      </c>
    </row>
    <row r="2372" spans="1:8" x14ac:dyDescent="0.25">
      <c r="A2372" s="96">
        <v>26812</v>
      </c>
      <c r="B2372" s="113" t="s">
        <v>2420</v>
      </c>
      <c r="C2372" s="113" t="s">
        <v>27</v>
      </c>
      <c r="D2372" s="77" t="s">
        <v>32</v>
      </c>
      <c r="E2372" s="77" t="s">
        <v>17</v>
      </c>
      <c r="F2372" s="77" t="s">
        <v>30</v>
      </c>
      <c r="G2372" s="97">
        <v>2014</v>
      </c>
      <c r="H2372" s="98" t="s">
        <v>81</v>
      </c>
    </row>
    <row r="2373" spans="1:8" x14ac:dyDescent="0.25">
      <c r="A2373" s="96">
        <v>26813</v>
      </c>
      <c r="B2373" s="113" t="s">
        <v>2421</v>
      </c>
      <c r="C2373" s="113" t="s">
        <v>27</v>
      </c>
      <c r="D2373" s="77" t="s">
        <v>32</v>
      </c>
      <c r="E2373" s="77" t="s">
        <v>17</v>
      </c>
      <c r="F2373" s="77" t="s">
        <v>30</v>
      </c>
      <c r="G2373" s="97">
        <v>2014</v>
      </c>
      <c r="H2373" s="98" t="s">
        <v>81</v>
      </c>
    </row>
    <row r="2374" spans="1:8" x14ac:dyDescent="0.25">
      <c r="A2374" s="96">
        <v>26814</v>
      </c>
      <c r="B2374" s="113" t="s">
        <v>2422</v>
      </c>
      <c r="C2374" s="113" t="s">
        <v>27</v>
      </c>
      <c r="D2374" s="77" t="s">
        <v>32</v>
      </c>
      <c r="E2374" s="77" t="s">
        <v>29</v>
      </c>
      <c r="F2374" s="77" t="s">
        <v>30</v>
      </c>
      <c r="G2374" s="97">
        <v>2016</v>
      </c>
      <c r="H2374" s="98" t="s">
        <v>81</v>
      </c>
    </row>
    <row r="2375" spans="1:8" x14ac:dyDescent="0.25">
      <c r="A2375" s="96">
        <v>26816</v>
      </c>
      <c r="B2375" s="113" t="s">
        <v>2423</v>
      </c>
      <c r="C2375" s="113" t="s">
        <v>27</v>
      </c>
      <c r="D2375" s="77" t="s">
        <v>32</v>
      </c>
      <c r="E2375" s="77" t="s">
        <v>29</v>
      </c>
      <c r="F2375" s="77" t="s">
        <v>30</v>
      </c>
      <c r="G2375" s="97">
        <v>2020</v>
      </c>
      <c r="H2375" s="98" t="s">
        <v>81</v>
      </c>
    </row>
    <row r="2376" spans="1:8" x14ac:dyDescent="0.25">
      <c r="A2376" s="96">
        <v>26820</v>
      </c>
      <c r="B2376" s="113" t="s">
        <v>2424</v>
      </c>
      <c r="C2376" s="113" t="s">
        <v>27</v>
      </c>
      <c r="D2376" s="77" t="s">
        <v>32</v>
      </c>
      <c r="E2376" s="77" t="s">
        <v>29</v>
      </c>
      <c r="F2376" s="77" t="s">
        <v>30</v>
      </c>
      <c r="G2376" s="97">
        <v>2020</v>
      </c>
      <c r="H2376" s="98" t="s">
        <v>81</v>
      </c>
    </row>
    <row r="2377" spans="1:8" x14ac:dyDescent="0.25">
      <c r="A2377" s="96">
        <v>26826</v>
      </c>
      <c r="B2377" s="113" t="s">
        <v>2425</v>
      </c>
      <c r="C2377" s="113" t="s">
        <v>35</v>
      </c>
      <c r="D2377" s="77" t="s">
        <v>151</v>
      </c>
      <c r="E2377" s="77" t="s">
        <v>29</v>
      </c>
      <c r="F2377" s="77" t="s">
        <v>56</v>
      </c>
      <c r="G2377" s="97">
        <v>2016</v>
      </c>
      <c r="H2377" s="98" t="s">
        <v>81</v>
      </c>
    </row>
    <row r="2378" spans="1:8" x14ac:dyDescent="0.25">
      <c r="A2378" s="96">
        <v>26841</v>
      </c>
      <c r="B2378" s="113" t="s">
        <v>2426</v>
      </c>
      <c r="C2378" s="113" t="s">
        <v>27</v>
      </c>
      <c r="D2378" s="77" t="s">
        <v>32</v>
      </c>
      <c r="E2378" s="77" t="s">
        <v>29</v>
      </c>
      <c r="F2378" s="77" t="s">
        <v>63</v>
      </c>
      <c r="G2378" s="97">
        <v>2015</v>
      </c>
      <c r="H2378" s="98" t="s">
        <v>81</v>
      </c>
    </row>
    <row r="2379" spans="1:8" x14ac:dyDescent="0.25">
      <c r="A2379" s="96">
        <v>26842</v>
      </c>
      <c r="B2379" s="113" t="s">
        <v>2427</v>
      </c>
      <c r="C2379" s="113" t="s">
        <v>35</v>
      </c>
      <c r="D2379" s="77" t="s">
        <v>455</v>
      </c>
      <c r="E2379" s="77" t="s">
        <v>18</v>
      </c>
      <c r="F2379" s="77" t="s">
        <v>19</v>
      </c>
      <c r="G2379" s="97">
        <v>2015</v>
      </c>
      <c r="H2379" s="98" t="s">
        <v>25</v>
      </c>
    </row>
    <row r="2380" spans="1:8" x14ac:dyDescent="0.25">
      <c r="A2380" s="96">
        <v>26872</v>
      </c>
      <c r="B2380" s="113" t="s">
        <v>2428</v>
      </c>
      <c r="C2380" s="113" t="s">
        <v>27</v>
      </c>
      <c r="D2380" s="77" t="s">
        <v>32</v>
      </c>
      <c r="E2380" s="77" t="s">
        <v>29</v>
      </c>
      <c r="F2380" s="77" t="s">
        <v>30</v>
      </c>
      <c r="G2380" s="97">
        <v>2014</v>
      </c>
      <c r="H2380" s="98" t="s">
        <v>20</v>
      </c>
    </row>
    <row r="2381" spans="1:8" x14ac:dyDescent="0.25">
      <c r="A2381" s="96">
        <v>26873</v>
      </c>
      <c r="B2381" s="113" t="s">
        <v>2429</v>
      </c>
      <c r="C2381" s="113" t="s">
        <v>27</v>
      </c>
      <c r="D2381" s="77" t="s">
        <v>32</v>
      </c>
      <c r="E2381" s="77" t="s">
        <v>29</v>
      </c>
      <c r="F2381" s="77" t="s">
        <v>30</v>
      </c>
      <c r="G2381" s="97">
        <v>2020</v>
      </c>
      <c r="H2381" s="98" t="s">
        <v>81</v>
      </c>
    </row>
    <row r="2382" spans="1:8" x14ac:dyDescent="0.25">
      <c r="A2382" s="96">
        <v>26882</v>
      </c>
      <c r="B2382" s="113" t="s">
        <v>2430</v>
      </c>
      <c r="C2382" s="113" t="s">
        <v>27</v>
      </c>
      <c r="D2382" s="77" t="s">
        <v>32</v>
      </c>
      <c r="E2382" s="77" t="s">
        <v>29</v>
      </c>
      <c r="F2382" s="77" t="s">
        <v>30</v>
      </c>
      <c r="G2382" s="97">
        <v>2020</v>
      </c>
      <c r="H2382" s="98" t="s">
        <v>20</v>
      </c>
    </row>
    <row r="2383" spans="1:8" x14ac:dyDescent="0.25">
      <c r="A2383" s="96">
        <v>26883</v>
      </c>
      <c r="B2383" s="113" t="s">
        <v>2431</v>
      </c>
      <c r="C2383" s="113" t="s">
        <v>27</v>
      </c>
      <c r="D2383" s="77" t="s">
        <v>105</v>
      </c>
      <c r="E2383" s="77" t="s">
        <v>17</v>
      </c>
      <c r="F2383" s="77" t="s">
        <v>30</v>
      </c>
      <c r="G2383" s="97">
        <v>2015</v>
      </c>
      <c r="H2383" s="98" t="s">
        <v>81</v>
      </c>
    </row>
    <row r="2384" spans="1:8" x14ac:dyDescent="0.25">
      <c r="A2384" s="96">
        <v>26885</v>
      </c>
      <c r="B2384" s="113" t="s">
        <v>2432</v>
      </c>
      <c r="C2384" s="113" t="s">
        <v>27</v>
      </c>
      <c r="D2384" s="77" t="s">
        <v>32</v>
      </c>
      <c r="E2384" s="77" t="s">
        <v>29</v>
      </c>
      <c r="F2384" s="77" t="s">
        <v>30</v>
      </c>
      <c r="G2384" s="97">
        <v>2016</v>
      </c>
      <c r="H2384" s="98" t="s">
        <v>81</v>
      </c>
    </row>
    <row r="2385" spans="1:8" x14ac:dyDescent="0.25">
      <c r="A2385" s="96">
        <v>26931</v>
      </c>
      <c r="B2385" s="113" t="s">
        <v>2433</v>
      </c>
      <c r="C2385" s="113" t="s">
        <v>35</v>
      </c>
      <c r="D2385" s="77" t="s">
        <v>36</v>
      </c>
      <c r="E2385" s="77" t="s">
        <v>29</v>
      </c>
      <c r="F2385" s="77" t="s">
        <v>19</v>
      </c>
      <c r="G2385" s="97">
        <v>2015</v>
      </c>
      <c r="H2385" s="98" t="s">
        <v>20</v>
      </c>
    </row>
    <row r="2386" spans="1:8" x14ac:dyDescent="0.25">
      <c r="A2386" s="96">
        <v>26951</v>
      </c>
      <c r="B2386" s="113" t="s">
        <v>2434</v>
      </c>
      <c r="C2386" s="113" t="s">
        <v>27</v>
      </c>
      <c r="D2386" s="77" t="s">
        <v>32</v>
      </c>
      <c r="E2386" s="77" t="s">
        <v>29</v>
      </c>
      <c r="F2386" s="77" t="s">
        <v>30</v>
      </c>
      <c r="G2386" s="97">
        <v>2016</v>
      </c>
      <c r="H2386" s="98" t="s">
        <v>81</v>
      </c>
    </row>
    <row r="2387" spans="1:8" x14ac:dyDescent="0.25">
      <c r="A2387" s="96">
        <v>26971</v>
      </c>
      <c r="B2387" s="113" t="s">
        <v>2435</v>
      </c>
      <c r="C2387" s="113" t="s">
        <v>27</v>
      </c>
      <c r="D2387" s="77" t="s">
        <v>32</v>
      </c>
      <c r="E2387" s="77" t="s">
        <v>29</v>
      </c>
      <c r="F2387" s="77" t="s">
        <v>30</v>
      </c>
      <c r="G2387" s="97">
        <v>2014</v>
      </c>
      <c r="H2387" s="98" t="s">
        <v>81</v>
      </c>
    </row>
    <row r="2388" spans="1:8" x14ac:dyDescent="0.25">
      <c r="A2388" s="96">
        <v>26991</v>
      </c>
      <c r="B2388" s="113" t="s">
        <v>2436</v>
      </c>
      <c r="C2388" s="113" t="s">
        <v>35</v>
      </c>
      <c r="D2388" s="77" t="s">
        <v>36</v>
      </c>
      <c r="E2388" s="77" t="s">
        <v>18</v>
      </c>
      <c r="F2388" s="77" t="s">
        <v>19</v>
      </c>
      <c r="G2388" s="97">
        <v>2014</v>
      </c>
      <c r="H2388" s="98" t="s">
        <v>25</v>
      </c>
    </row>
    <row r="2389" spans="1:8" x14ac:dyDescent="0.25">
      <c r="A2389" s="96">
        <v>27031</v>
      </c>
      <c r="B2389" s="113" t="s">
        <v>2437</v>
      </c>
      <c r="C2389" s="113" t="s">
        <v>35</v>
      </c>
      <c r="D2389" s="77" t="s">
        <v>36</v>
      </c>
      <c r="E2389" s="77" t="s">
        <v>22</v>
      </c>
      <c r="F2389" s="77" t="s">
        <v>19</v>
      </c>
      <c r="G2389" s="97">
        <v>2014</v>
      </c>
      <c r="H2389" s="98" t="s">
        <v>95</v>
      </c>
    </row>
    <row r="2390" spans="1:8" x14ac:dyDescent="0.25">
      <c r="A2390" s="96">
        <v>27171</v>
      </c>
      <c r="B2390" s="113" t="s">
        <v>2438</v>
      </c>
      <c r="C2390" s="113" t="s">
        <v>35</v>
      </c>
      <c r="D2390" s="77" t="s">
        <v>36</v>
      </c>
      <c r="E2390" s="77" t="s">
        <v>29</v>
      </c>
      <c r="F2390" s="77" t="s">
        <v>56</v>
      </c>
      <c r="G2390" s="97">
        <v>2014</v>
      </c>
      <c r="H2390" s="98" t="s">
        <v>20</v>
      </c>
    </row>
    <row r="2391" spans="1:8" x14ac:dyDescent="0.25">
      <c r="A2391" s="96">
        <v>27191</v>
      </c>
      <c r="B2391" s="113" t="s">
        <v>2439</v>
      </c>
      <c r="C2391" s="113" t="s">
        <v>35</v>
      </c>
      <c r="D2391" s="77" t="s">
        <v>36</v>
      </c>
      <c r="E2391" s="77" t="s">
        <v>18</v>
      </c>
      <c r="F2391" s="77" t="s">
        <v>19</v>
      </c>
      <c r="G2391" s="97">
        <v>2020</v>
      </c>
      <c r="H2391" s="98" t="s">
        <v>52</v>
      </c>
    </row>
    <row r="2392" spans="1:8" x14ac:dyDescent="0.25">
      <c r="A2392" s="96">
        <v>27271</v>
      </c>
      <c r="B2392" s="113" t="s">
        <v>2440</v>
      </c>
      <c r="C2392" s="113" t="s">
        <v>35</v>
      </c>
      <c r="D2392" s="77" t="s">
        <v>36</v>
      </c>
      <c r="E2392" s="77" t="s">
        <v>22</v>
      </c>
      <c r="F2392" s="77" t="s">
        <v>19</v>
      </c>
      <c r="G2392" s="97">
        <v>2016</v>
      </c>
      <c r="H2392" s="98" t="s">
        <v>25</v>
      </c>
    </row>
    <row r="2393" spans="1:8" x14ac:dyDescent="0.25">
      <c r="A2393" s="96">
        <v>27351</v>
      </c>
      <c r="B2393" s="113" t="s">
        <v>2441</v>
      </c>
      <c r="C2393" s="113" t="s">
        <v>27</v>
      </c>
      <c r="D2393" s="77" t="s">
        <v>32</v>
      </c>
      <c r="E2393" s="77" t="s">
        <v>17</v>
      </c>
      <c r="F2393" s="77" t="s">
        <v>30</v>
      </c>
      <c r="G2393" s="97">
        <v>2014</v>
      </c>
      <c r="H2393" s="98" t="s">
        <v>81</v>
      </c>
    </row>
    <row r="2394" spans="1:8" x14ac:dyDescent="0.25">
      <c r="A2394" s="96">
        <v>27371</v>
      </c>
      <c r="B2394" s="113" t="s">
        <v>2442</v>
      </c>
      <c r="C2394" s="113" t="s">
        <v>35</v>
      </c>
      <c r="D2394" s="77" t="s">
        <v>151</v>
      </c>
      <c r="E2394" s="77" t="s">
        <v>29</v>
      </c>
      <c r="F2394" s="77" t="s">
        <v>37</v>
      </c>
      <c r="G2394" s="97">
        <v>2016</v>
      </c>
      <c r="H2394" s="98" t="s">
        <v>81</v>
      </c>
    </row>
    <row r="2395" spans="1:8" x14ac:dyDescent="0.25">
      <c r="A2395" s="96">
        <v>27471</v>
      </c>
      <c r="B2395" s="113" t="s">
        <v>2443</v>
      </c>
      <c r="C2395" s="113" t="s">
        <v>27</v>
      </c>
      <c r="D2395" s="77" t="s">
        <v>68</v>
      </c>
      <c r="E2395" s="77" t="s">
        <v>29</v>
      </c>
      <c r="F2395" s="77" t="s">
        <v>65</v>
      </c>
      <c r="G2395" s="97">
        <v>2019</v>
      </c>
      <c r="H2395" s="98" t="s">
        <v>81</v>
      </c>
    </row>
    <row r="2396" spans="1:8" x14ac:dyDescent="0.25">
      <c r="A2396" s="96">
        <v>27491</v>
      </c>
      <c r="B2396" s="113" t="s">
        <v>2444</v>
      </c>
      <c r="C2396" s="113" t="s">
        <v>35</v>
      </c>
      <c r="D2396" s="77" t="s">
        <v>36</v>
      </c>
      <c r="E2396" s="77" t="s">
        <v>29</v>
      </c>
      <c r="F2396" s="77" t="s">
        <v>17</v>
      </c>
      <c r="G2396" s="97">
        <v>2014</v>
      </c>
      <c r="H2396" s="98" t="s">
        <v>81</v>
      </c>
    </row>
    <row r="2397" spans="1:8" x14ac:dyDescent="0.25">
      <c r="A2397" s="96">
        <v>27512</v>
      </c>
      <c r="B2397" s="113" t="s">
        <v>2445</v>
      </c>
      <c r="C2397" s="113" t="s">
        <v>27</v>
      </c>
      <c r="D2397" s="77" t="s">
        <v>32</v>
      </c>
      <c r="E2397" s="77" t="s">
        <v>29</v>
      </c>
      <c r="F2397" s="77" t="s">
        <v>30</v>
      </c>
      <c r="G2397" s="97">
        <v>2020</v>
      </c>
      <c r="H2397" s="98" t="s">
        <v>81</v>
      </c>
    </row>
    <row r="2398" spans="1:8" x14ac:dyDescent="0.25">
      <c r="A2398" s="96">
        <v>27514</v>
      </c>
      <c r="B2398" s="113" t="s">
        <v>2446</v>
      </c>
      <c r="C2398" s="113" t="s">
        <v>35</v>
      </c>
      <c r="D2398" s="77" t="s">
        <v>151</v>
      </c>
      <c r="E2398" s="77" t="s">
        <v>29</v>
      </c>
      <c r="F2398" s="77" t="s">
        <v>19</v>
      </c>
      <c r="G2398" s="97">
        <v>2014</v>
      </c>
      <c r="H2398" s="98" t="s">
        <v>20</v>
      </c>
    </row>
    <row r="2399" spans="1:8" x14ac:dyDescent="0.25">
      <c r="A2399" s="96">
        <v>27515</v>
      </c>
      <c r="B2399" s="113" t="s">
        <v>2447</v>
      </c>
      <c r="C2399" s="113" t="s">
        <v>27</v>
      </c>
      <c r="D2399" s="77" t="s">
        <v>68</v>
      </c>
      <c r="E2399" s="77" t="s">
        <v>29</v>
      </c>
      <c r="F2399" s="77" t="s">
        <v>30</v>
      </c>
      <c r="G2399" s="97">
        <v>2014</v>
      </c>
      <c r="H2399" s="98" t="s">
        <v>81</v>
      </c>
    </row>
    <row r="2400" spans="1:8" x14ac:dyDescent="0.25">
      <c r="A2400" s="96">
        <v>27571</v>
      </c>
      <c r="B2400" s="113" t="s">
        <v>2448</v>
      </c>
      <c r="C2400" s="113" t="s">
        <v>27</v>
      </c>
      <c r="D2400" s="77" t="s">
        <v>32</v>
      </c>
      <c r="E2400" s="77" t="s">
        <v>17</v>
      </c>
      <c r="F2400" s="77" t="s">
        <v>30</v>
      </c>
      <c r="G2400" s="97">
        <v>2015</v>
      </c>
      <c r="H2400" s="98" t="s">
        <v>81</v>
      </c>
    </row>
    <row r="2401" spans="1:8" x14ac:dyDescent="0.25">
      <c r="A2401" s="96">
        <v>27592</v>
      </c>
      <c r="B2401" s="113" t="s">
        <v>2449</v>
      </c>
      <c r="C2401" s="113" t="s">
        <v>35</v>
      </c>
      <c r="D2401" s="77" t="s">
        <v>151</v>
      </c>
      <c r="E2401" s="77" t="s">
        <v>18</v>
      </c>
      <c r="F2401" s="77" t="s">
        <v>19</v>
      </c>
      <c r="G2401" s="97">
        <v>2014</v>
      </c>
      <c r="H2401" s="98" t="s">
        <v>25</v>
      </c>
    </row>
    <row r="2402" spans="1:8" x14ac:dyDescent="0.25">
      <c r="A2402" s="96">
        <v>27712</v>
      </c>
      <c r="B2402" s="113" t="s">
        <v>2450</v>
      </c>
      <c r="C2402" s="113" t="s">
        <v>35</v>
      </c>
      <c r="D2402" s="77" t="s">
        <v>151</v>
      </c>
      <c r="E2402" s="77" t="s">
        <v>29</v>
      </c>
      <c r="F2402" s="77" t="s">
        <v>56</v>
      </c>
      <c r="G2402" s="97">
        <v>2015</v>
      </c>
      <c r="H2402" s="98" t="s">
        <v>95</v>
      </c>
    </row>
    <row r="2403" spans="1:8" x14ac:dyDescent="0.25">
      <c r="A2403" s="96">
        <v>27731</v>
      </c>
      <c r="B2403" s="113" t="s">
        <v>2451</v>
      </c>
      <c r="C2403" s="113" t="s">
        <v>27</v>
      </c>
      <c r="D2403" s="77" t="s">
        <v>32</v>
      </c>
      <c r="E2403" s="77" t="s">
        <v>29</v>
      </c>
      <c r="F2403" s="77" t="s">
        <v>30</v>
      </c>
      <c r="G2403" s="97">
        <v>2020</v>
      </c>
      <c r="H2403" s="98" t="s">
        <v>81</v>
      </c>
    </row>
    <row r="2404" spans="1:8" x14ac:dyDescent="0.25">
      <c r="A2404" s="96">
        <v>27813</v>
      </c>
      <c r="B2404" s="113" t="s">
        <v>2452</v>
      </c>
      <c r="C2404" s="113" t="s">
        <v>27</v>
      </c>
      <c r="D2404" s="77" t="s">
        <v>32</v>
      </c>
      <c r="E2404" s="77" t="s">
        <v>29</v>
      </c>
      <c r="F2404" s="77" t="s">
        <v>30</v>
      </c>
      <c r="G2404" s="97">
        <v>2019</v>
      </c>
      <c r="H2404" s="98" t="s">
        <v>81</v>
      </c>
    </row>
    <row r="2405" spans="1:8" x14ac:dyDescent="0.25">
      <c r="A2405" s="96">
        <v>27872</v>
      </c>
      <c r="B2405" s="113" t="s">
        <v>2453</v>
      </c>
      <c r="C2405" s="113" t="s">
        <v>27</v>
      </c>
      <c r="D2405" s="77" t="s">
        <v>570</v>
      </c>
      <c r="E2405" s="77" t="s">
        <v>22</v>
      </c>
      <c r="F2405" s="77" t="s">
        <v>65</v>
      </c>
      <c r="G2405" s="97">
        <v>2014</v>
      </c>
      <c r="H2405" s="98" t="s">
        <v>20</v>
      </c>
    </row>
    <row r="2406" spans="1:8" x14ac:dyDescent="0.25">
      <c r="A2406" s="96">
        <v>27891</v>
      </c>
      <c r="B2406" s="113" t="s">
        <v>2454</v>
      </c>
      <c r="C2406" s="113" t="s">
        <v>27</v>
      </c>
      <c r="D2406" s="77" t="s">
        <v>32</v>
      </c>
      <c r="E2406" s="77" t="s">
        <v>29</v>
      </c>
      <c r="F2406" s="77" t="s">
        <v>30</v>
      </c>
      <c r="G2406" s="97">
        <v>2018</v>
      </c>
      <c r="H2406" s="98" t="s">
        <v>81</v>
      </c>
    </row>
    <row r="2407" spans="1:8" x14ac:dyDescent="0.25">
      <c r="A2407" s="96">
        <v>27991</v>
      </c>
      <c r="B2407" s="113" t="s">
        <v>2455</v>
      </c>
      <c r="C2407" s="113" t="s">
        <v>27</v>
      </c>
      <c r="D2407" s="77" t="s">
        <v>32</v>
      </c>
      <c r="E2407" s="77" t="s">
        <v>17</v>
      </c>
      <c r="F2407" s="77" t="s">
        <v>30</v>
      </c>
      <c r="G2407" s="97">
        <v>2014</v>
      </c>
      <c r="H2407" s="98" t="s">
        <v>81</v>
      </c>
    </row>
    <row r="2408" spans="1:8" x14ac:dyDescent="0.25">
      <c r="A2408" s="96">
        <v>28011</v>
      </c>
      <c r="B2408" s="113" t="s">
        <v>2456</v>
      </c>
      <c r="C2408" s="113" t="s">
        <v>27</v>
      </c>
      <c r="D2408" s="77" t="s">
        <v>32</v>
      </c>
      <c r="E2408" s="77" t="s">
        <v>29</v>
      </c>
      <c r="F2408" s="77" t="s">
        <v>30</v>
      </c>
      <c r="G2408" s="97">
        <v>2020</v>
      </c>
      <c r="H2408" s="98" t="s">
        <v>81</v>
      </c>
    </row>
    <row r="2409" spans="1:8" x14ac:dyDescent="0.25">
      <c r="A2409" s="96">
        <v>28191</v>
      </c>
      <c r="B2409" s="113" t="s">
        <v>2457</v>
      </c>
      <c r="C2409" s="113" t="s">
        <v>27</v>
      </c>
      <c r="D2409" s="77" t="s">
        <v>32</v>
      </c>
      <c r="E2409" s="77" t="s">
        <v>17</v>
      </c>
      <c r="F2409" s="77" t="s">
        <v>30</v>
      </c>
      <c r="G2409" s="97">
        <v>2015</v>
      </c>
      <c r="H2409" s="98" t="s">
        <v>81</v>
      </c>
    </row>
    <row r="2410" spans="1:8" x14ac:dyDescent="0.25">
      <c r="A2410" s="96">
        <v>28192</v>
      </c>
      <c r="B2410" s="113" t="s">
        <v>2458</v>
      </c>
      <c r="C2410" s="113" t="s">
        <v>27</v>
      </c>
      <c r="D2410" s="77" t="s">
        <v>32</v>
      </c>
      <c r="E2410" s="77" t="s">
        <v>17</v>
      </c>
      <c r="F2410" s="77" t="s">
        <v>30</v>
      </c>
      <c r="G2410" s="97">
        <v>2015</v>
      </c>
      <c r="H2410" s="98" t="s">
        <v>81</v>
      </c>
    </row>
    <row r="2411" spans="1:8" x14ac:dyDescent="0.25">
      <c r="A2411" s="96">
        <v>28211</v>
      </c>
      <c r="B2411" s="113" t="s">
        <v>2459</v>
      </c>
      <c r="C2411" s="113" t="s">
        <v>27</v>
      </c>
      <c r="D2411" s="77" t="s">
        <v>32</v>
      </c>
      <c r="E2411" s="77" t="s">
        <v>17</v>
      </c>
      <c r="F2411" s="77" t="s">
        <v>30</v>
      </c>
      <c r="G2411" s="97">
        <v>2015</v>
      </c>
      <c r="H2411" s="98" t="s">
        <v>81</v>
      </c>
    </row>
    <row r="2412" spans="1:8" x14ac:dyDescent="0.25">
      <c r="A2412" s="96">
        <v>28212</v>
      </c>
      <c r="B2412" s="113" t="s">
        <v>2460</v>
      </c>
      <c r="C2412" s="113" t="s">
        <v>27</v>
      </c>
      <c r="D2412" s="77" t="s">
        <v>32</v>
      </c>
      <c r="E2412" s="77" t="s">
        <v>17</v>
      </c>
      <c r="F2412" s="77" t="s">
        <v>30</v>
      </c>
      <c r="G2412" s="97">
        <v>2015</v>
      </c>
      <c r="H2412" s="98" t="s">
        <v>81</v>
      </c>
    </row>
    <row r="2413" spans="1:8" x14ac:dyDescent="0.25">
      <c r="A2413" s="96">
        <v>28213</v>
      </c>
      <c r="B2413" s="113" t="s">
        <v>2461</v>
      </c>
      <c r="C2413" s="113" t="s">
        <v>27</v>
      </c>
      <c r="D2413" s="77" t="s">
        <v>32</v>
      </c>
      <c r="E2413" s="77" t="s">
        <v>17</v>
      </c>
      <c r="F2413" s="77" t="s">
        <v>30</v>
      </c>
      <c r="G2413" s="97">
        <v>2015</v>
      </c>
      <c r="H2413" s="98" t="s">
        <v>81</v>
      </c>
    </row>
    <row r="2414" spans="1:8" x14ac:dyDescent="0.25">
      <c r="A2414" s="96">
        <v>28272</v>
      </c>
      <c r="B2414" s="113" t="s">
        <v>2462</v>
      </c>
      <c r="C2414" s="113" t="s">
        <v>27</v>
      </c>
      <c r="D2414" s="77" t="s">
        <v>570</v>
      </c>
      <c r="E2414" s="77" t="s">
        <v>29</v>
      </c>
      <c r="F2414" s="77" t="s">
        <v>33</v>
      </c>
      <c r="G2414" s="97">
        <v>2015</v>
      </c>
      <c r="H2414" s="98" t="s">
        <v>25</v>
      </c>
    </row>
    <row r="2415" spans="1:8" x14ac:dyDescent="0.25">
      <c r="A2415" s="96">
        <v>28273</v>
      </c>
      <c r="B2415" s="113" t="s">
        <v>2463</v>
      </c>
      <c r="C2415" s="113" t="s">
        <v>27</v>
      </c>
      <c r="D2415" s="77" t="s">
        <v>570</v>
      </c>
      <c r="E2415" s="77" t="s">
        <v>22</v>
      </c>
      <c r="F2415" s="77" t="s">
        <v>33</v>
      </c>
      <c r="G2415" s="97">
        <v>2015</v>
      </c>
      <c r="H2415" s="98" t="s">
        <v>25</v>
      </c>
    </row>
    <row r="2416" spans="1:8" x14ac:dyDescent="0.25">
      <c r="A2416" s="96">
        <v>28331</v>
      </c>
      <c r="B2416" s="113" t="s">
        <v>2464</v>
      </c>
      <c r="C2416" s="113" t="s">
        <v>35</v>
      </c>
      <c r="D2416" s="77" t="s">
        <v>36</v>
      </c>
      <c r="E2416" s="77" t="s">
        <v>18</v>
      </c>
      <c r="F2416" s="77" t="s">
        <v>19</v>
      </c>
      <c r="G2416" s="97">
        <v>2015</v>
      </c>
      <c r="H2416" s="98" t="s">
        <v>25</v>
      </c>
    </row>
    <row r="2417" spans="1:8" x14ac:dyDescent="0.25">
      <c r="A2417" s="96">
        <v>28392</v>
      </c>
      <c r="B2417" s="113" t="s">
        <v>2465</v>
      </c>
      <c r="C2417" s="113" t="s">
        <v>27</v>
      </c>
      <c r="D2417" s="77" t="s">
        <v>32</v>
      </c>
      <c r="E2417" s="77" t="s">
        <v>29</v>
      </c>
      <c r="F2417" s="77" t="s">
        <v>30</v>
      </c>
      <c r="G2417" s="97">
        <v>2020</v>
      </c>
      <c r="H2417" s="98" t="s">
        <v>81</v>
      </c>
    </row>
    <row r="2418" spans="1:8" x14ac:dyDescent="0.25">
      <c r="A2418" s="96">
        <v>28411</v>
      </c>
      <c r="B2418" s="113" t="s">
        <v>2466</v>
      </c>
      <c r="C2418" s="113" t="s">
        <v>35</v>
      </c>
      <c r="D2418" s="77" t="s">
        <v>36</v>
      </c>
      <c r="E2418" s="77" t="s">
        <v>29</v>
      </c>
      <c r="F2418" s="77" t="s">
        <v>19</v>
      </c>
      <c r="G2418" s="97">
        <v>2015</v>
      </c>
      <c r="H2418" s="98" t="s">
        <v>25</v>
      </c>
    </row>
    <row r="2419" spans="1:8" x14ac:dyDescent="0.25">
      <c r="A2419" s="96">
        <v>28431</v>
      </c>
      <c r="B2419" s="113" t="s">
        <v>2467</v>
      </c>
      <c r="C2419" s="113" t="s">
        <v>35</v>
      </c>
      <c r="D2419" s="77" t="s">
        <v>36</v>
      </c>
      <c r="E2419" s="77" t="s">
        <v>22</v>
      </c>
      <c r="F2419" s="77" t="s">
        <v>19</v>
      </c>
      <c r="G2419" s="97">
        <v>2015</v>
      </c>
      <c r="H2419" s="98" t="s">
        <v>20</v>
      </c>
    </row>
    <row r="2420" spans="1:8" x14ac:dyDescent="0.25">
      <c r="A2420" s="96">
        <v>28471</v>
      </c>
      <c r="B2420" s="113" t="s">
        <v>2468</v>
      </c>
      <c r="C2420" s="113" t="s">
        <v>27</v>
      </c>
      <c r="D2420" s="77" t="s">
        <v>32</v>
      </c>
      <c r="E2420" s="77" t="s">
        <v>29</v>
      </c>
      <c r="F2420" s="77" t="s">
        <v>30</v>
      </c>
      <c r="G2420" s="97">
        <v>2020</v>
      </c>
      <c r="H2420" s="98" t="s">
        <v>81</v>
      </c>
    </row>
    <row r="2421" spans="1:8" x14ac:dyDescent="0.25">
      <c r="A2421" s="96">
        <v>28512</v>
      </c>
      <c r="B2421" s="113" t="s">
        <v>2469</v>
      </c>
      <c r="C2421" s="113" t="s">
        <v>35</v>
      </c>
      <c r="D2421" s="77" t="s">
        <v>151</v>
      </c>
      <c r="E2421" s="77" t="s">
        <v>22</v>
      </c>
      <c r="F2421" s="77" t="s">
        <v>19</v>
      </c>
      <c r="G2421" s="97">
        <v>2015</v>
      </c>
      <c r="H2421" s="98" t="s">
        <v>25</v>
      </c>
    </row>
    <row r="2422" spans="1:8" x14ac:dyDescent="0.25">
      <c r="A2422" s="96">
        <v>28531</v>
      </c>
      <c r="B2422" s="113" t="s">
        <v>2470</v>
      </c>
      <c r="C2422" s="113" t="s">
        <v>35</v>
      </c>
      <c r="D2422" s="77" t="s">
        <v>151</v>
      </c>
      <c r="E2422" s="77" t="s">
        <v>29</v>
      </c>
      <c r="F2422" s="77" t="s">
        <v>37</v>
      </c>
      <c r="G2422" s="97">
        <v>2017</v>
      </c>
      <c r="H2422" s="98" t="s">
        <v>20</v>
      </c>
    </row>
    <row r="2423" spans="1:8" x14ac:dyDescent="0.25">
      <c r="A2423" s="96">
        <v>28533</v>
      </c>
      <c r="B2423" s="113" t="s">
        <v>2471</v>
      </c>
      <c r="C2423" s="113" t="s">
        <v>35</v>
      </c>
      <c r="D2423" s="77" t="s">
        <v>151</v>
      </c>
      <c r="E2423" s="77" t="s">
        <v>18</v>
      </c>
      <c r="F2423" s="77" t="s">
        <v>19</v>
      </c>
      <c r="G2423" s="97">
        <v>2015</v>
      </c>
      <c r="H2423" s="98" t="s">
        <v>25</v>
      </c>
    </row>
    <row r="2424" spans="1:8" x14ac:dyDescent="0.25">
      <c r="A2424" s="96">
        <v>28571</v>
      </c>
      <c r="B2424" s="113" t="s">
        <v>2472</v>
      </c>
      <c r="C2424" s="113" t="s">
        <v>27</v>
      </c>
      <c r="D2424" s="77" t="s">
        <v>32</v>
      </c>
      <c r="E2424" s="77" t="s">
        <v>29</v>
      </c>
      <c r="F2424" s="77" t="s">
        <v>30</v>
      </c>
      <c r="G2424" s="97">
        <v>2020</v>
      </c>
      <c r="H2424" s="98" t="s">
        <v>81</v>
      </c>
    </row>
    <row r="2425" spans="1:8" x14ac:dyDescent="0.25">
      <c r="A2425" s="96">
        <v>28592</v>
      </c>
      <c r="B2425" s="113" t="s">
        <v>2473</v>
      </c>
      <c r="C2425" s="113" t="s">
        <v>35</v>
      </c>
      <c r="D2425" s="77" t="s">
        <v>36</v>
      </c>
      <c r="E2425" s="77" t="s">
        <v>29</v>
      </c>
      <c r="F2425" s="77" t="s">
        <v>19</v>
      </c>
      <c r="G2425" s="97">
        <v>2019</v>
      </c>
      <c r="H2425" s="98" t="s">
        <v>20</v>
      </c>
    </row>
    <row r="2426" spans="1:8" x14ac:dyDescent="0.25">
      <c r="A2426" s="96">
        <v>28791</v>
      </c>
      <c r="B2426" s="113" t="s">
        <v>2474</v>
      </c>
      <c r="C2426" s="113" t="s">
        <v>27</v>
      </c>
      <c r="D2426" s="77" t="s">
        <v>32</v>
      </c>
      <c r="E2426" s="77" t="s">
        <v>29</v>
      </c>
      <c r="F2426" s="77" t="s">
        <v>30</v>
      </c>
      <c r="G2426" s="97">
        <v>2015</v>
      </c>
      <c r="H2426" s="98" t="s">
        <v>81</v>
      </c>
    </row>
    <row r="2427" spans="1:8" x14ac:dyDescent="0.25">
      <c r="A2427" s="96">
        <v>28891</v>
      </c>
      <c r="B2427" s="113" t="s">
        <v>2475</v>
      </c>
      <c r="C2427" s="113" t="s">
        <v>35</v>
      </c>
      <c r="D2427" s="77" t="s">
        <v>455</v>
      </c>
      <c r="E2427" s="77" t="s">
        <v>29</v>
      </c>
      <c r="F2427" s="77" t="s">
        <v>17</v>
      </c>
      <c r="G2427" s="97">
        <v>2015</v>
      </c>
      <c r="H2427" s="98" t="s">
        <v>81</v>
      </c>
    </row>
    <row r="2428" spans="1:8" x14ac:dyDescent="0.25">
      <c r="A2428" s="96">
        <v>28911</v>
      </c>
      <c r="B2428" s="113" t="s">
        <v>2476</v>
      </c>
      <c r="C2428" s="113" t="s">
        <v>27</v>
      </c>
      <c r="D2428" s="77" t="s">
        <v>570</v>
      </c>
      <c r="E2428" s="77" t="s">
        <v>29</v>
      </c>
      <c r="F2428" s="77" t="s">
        <v>33</v>
      </c>
      <c r="G2428" s="97">
        <v>2018</v>
      </c>
      <c r="H2428" s="98" t="s">
        <v>25</v>
      </c>
    </row>
    <row r="2429" spans="1:8" x14ac:dyDescent="0.25">
      <c r="A2429" s="96">
        <v>28931</v>
      </c>
      <c r="B2429" s="113" t="s">
        <v>2477</v>
      </c>
      <c r="C2429" s="113" t="s">
        <v>27</v>
      </c>
      <c r="D2429" s="77" t="s">
        <v>570</v>
      </c>
      <c r="E2429" s="77" t="s">
        <v>22</v>
      </c>
      <c r="F2429" s="77" t="s">
        <v>33</v>
      </c>
      <c r="G2429" s="97">
        <v>2015</v>
      </c>
      <c r="H2429" s="98" t="s">
        <v>25</v>
      </c>
    </row>
    <row r="2430" spans="1:8" x14ac:dyDescent="0.25">
      <c r="A2430" s="96">
        <v>28951</v>
      </c>
      <c r="B2430" s="113" t="s">
        <v>2478</v>
      </c>
      <c r="C2430" s="113" t="s">
        <v>451</v>
      </c>
      <c r="D2430" s="77" t="s">
        <v>28</v>
      </c>
      <c r="E2430" s="77" t="s">
        <v>29</v>
      </c>
      <c r="F2430" s="77" t="s">
        <v>30</v>
      </c>
      <c r="G2430" s="97">
        <v>2015</v>
      </c>
      <c r="H2430" s="98" t="s">
        <v>20</v>
      </c>
    </row>
    <row r="2431" spans="1:8" x14ac:dyDescent="0.25">
      <c r="A2431" s="96">
        <v>29231</v>
      </c>
      <c r="B2431" s="113" t="s">
        <v>2479</v>
      </c>
      <c r="C2431" s="113" t="s">
        <v>27</v>
      </c>
      <c r="D2431" s="77" t="s">
        <v>32</v>
      </c>
      <c r="E2431" s="77" t="s">
        <v>29</v>
      </c>
      <c r="F2431" s="77" t="s">
        <v>30</v>
      </c>
      <c r="G2431" s="97">
        <v>2016</v>
      </c>
      <c r="H2431" s="98" t="s">
        <v>81</v>
      </c>
    </row>
    <row r="2432" spans="1:8" x14ac:dyDescent="0.25">
      <c r="A2432" s="96">
        <v>29431</v>
      </c>
      <c r="B2432" s="113" t="s">
        <v>2480</v>
      </c>
      <c r="C2432" s="113" t="s">
        <v>27</v>
      </c>
      <c r="D2432" s="77" t="s">
        <v>105</v>
      </c>
      <c r="E2432" s="77" t="s">
        <v>29</v>
      </c>
      <c r="F2432" s="77" t="s">
        <v>30</v>
      </c>
      <c r="G2432" s="97">
        <v>2015</v>
      </c>
      <c r="H2432" s="98" t="s">
        <v>20</v>
      </c>
    </row>
    <row r="2433" spans="1:8" x14ac:dyDescent="0.25">
      <c r="A2433" s="96">
        <v>29471</v>
      </c>
      <c r="B2433" s="113" t="s">
        <v>2481</v>
      </c>
      <c r="C2433" s="113" t="s">
        <v>27</v>
      </c>
      <c r="D2433" s="77" t="s">
        <v>32</v>
      </c>
      <c r="E2433" s="77" t="s">
        <v>29</v>
      </c>
      <c r="F2433" s="77" t="s">
        <v>30</v>
      </c>
      <c r="G2433" s="97">
        <v>2015</v>
      </c>
      <c r="H2433" s="98" t="s">
        <v>81</v>
      </c>
    </row>
    <row r="2434" spans="1:8" x14ac:dyDescent="0.25">
      <c r="A2434" s="96">
        <v>29531</v>
      </c>
      <c r="B2434" s="113" t="s">
        <v>2482</v>
      </c>
      <c r="C2434" s="113" t="s">
        <v>35</v>
      </c>
      <c r="D2434" s="77" t="s">
        <v>151</v>
      </c>
      <c r="E2434" s="77" t="s">
        <v>18</v>
      </c>
      <c r="F2434" s="77" t="s">
        <v>19</v>
      </c>
      <c r="G2434" s="97">
        <v>2015</v>
      </c>
      <c r="H2434" s="98" t="s">
        <v>25</v>
      </c>
    </row>
    <row r="2435" spans="1:8" x14ac:dyDescent="0.25">
      <c r="A2435" s="96">
        <v>29711</v>
      </c>
      <c r="B2435" s="113" t="s">
        <v>2483</v>
      </c>
      <c r="C2435" s="113" t="s">
        <v>35</v>
      </c>
      <c r="D2435" s="77" t="s">
        <v>36</v>
      </c>
      <c r="E2435" s="77" t="s">
        <v>22</v>
      </c>
      <c r="F2435" s="77" t="s">
        <v>19</v>
      </c>
      <c r="G2435" s="97">
        <v>2015</v>
      </c>
      <c r="H2435" s="98" t="s">
        <v>25</v>
      </c>
    </row>
    <row r="2436" spans="1:8" x14ac:dyDescent="0.25">
      <c r="A2436" s="96">
        <v>29731</v>
      </c>
      <c r="B2436" s="113" t="s">
        <v>2484</v>
      </c>
      <c r="C2436" s="113" t="s">
        <v>27</v>
      </c>
      <c r="D2436" s="77" t="s">
        <v>32</v>
      </c>
      <c r="E2436" s="77" t="s">
        <v>29</v>
      </c>
      <c r="F2436" s="77" t="s">
        <v>30</v>
      </c>
      <c r="G2436" s="97">
        <v>2017</v>
      </c>
      <c r="H2436" s="98" t="s">
        <v>81</v>
      </c>
    </row>
    <row r="2437" spans="1:8" x14ac:dyDescent="0.25">
      <c r="A2437" s="96">
        <v>29771</v>
      </c>
      <c r="B2437" s="113" t="s">
        <v>2485</v>
      </c>
      <c r="C2437" s="113" t="s">
        <v>27</v>
      </c>
      <c r="D2437" s="77" t="s">
        <v>32</v>
      </c>
      <c r="E2437" s="77" t="s">
        <v>29</v>
      </c>
      <c r="F2437" s="77" t="s">
        <v>30</v>
      </c>
      <c r="G2437" s="97">
        <v>2015</v>
      </c>
      <c r="H2437" s="98" t="s">
        <v>81</v>
      </c>
    </row>
    <row r="2438" spans="1:8" x14ac:dyDescent="0.25">
      <c r="A2438" s="96">
        <v>29831</v>
      </c>
      <c r="B2438" s="113" t="s">
        <v>2486</v>
      </c>
      <c r="C2438" s="113" t="s">
        <v>27</v>
      </c>
      <c r="D2438" s="77" t="s">
        <v>28</v>
      </c>
      <c r="E2438" s="77" t="s">
        <v>29</v>
      </c>
      <c r="F2438" s="77" t="s">
        <v>30</v>
      </c>
      <c r="G2438" s="97">
        <v>2020</v>
      </c>
      <c r="H2438" s="98" t="s">
        <v>81</v>
      </c>
    </row>
    <row r="2439" spans="1:8" x14ac:dyDescent="0.25">
      <c r="A2439" s="96">
        <v>29911</v>
      </c>
      <c r="B2439" s="113" t="s">
        <v>2487</v>
      </c>
      <c r="C2439" s="113" t="s">
        <v>27</v>
      </c>
      <c r="D2439" s="77" t="s">
        <v>32</v>
      </c>
      <c r="E2439" s="77" t="s">
        <v>29</v>
      </c>
      <c r="F2439" s="77" t="s">
        <v>30</v>
      </c>
      <c r="G2439" s="97">
        <v>2017</v>
      </c>
      <c r="H2439" s="98" t="s">
        <v>81</v>
      </c>
    </row>
    <row r="2440" spans="1:8" x14ac:dyDescent="0.25">
      <c r="A2440" s="96">
        <v>29931</v>
      </c>
      <c r="B2440" s="113" t="s">
        <v>2488</v>
      </c>
      <c r="C2440" s="113" t="s">
        <v>35</v>
      </c>
      <c r="D2440" s="77" t="s">
        <v>151</v>
      </c>
      <c r="E2440" s="77" t="s">
        <v>29</v>
      </c>
      <c r="F2440" s="77" t="s">
        <v>19</v>
      </c>
      <c r="G2440" s="97">
        <v>2016</v>
      </c>
      <c r="H2440" s="98" t="s">
        <v>20</v>
      </c>
    </row>
    <row r="2441" spans="1:8" x14ac:dyDescent="0.25">
      <c r="A2441" s="96">
        <v>30011</v>
      </c>
      <c r="B2441" s="113" t="s">
        <v>2489</v>
      </c>
      <c r="C2441" s="113" t="s">
        <v>35</v>
      </c>
      <c r="D2441" s="77" t="s">
        <v>151</v>
      </c>
      <c r="E2441" s="77" t="s">
        <v>29</v>
      </c>
      <c r="F2441" s="77" t="s">
        <v>56</v>
      </c>
      <c r="G2441" s="97">
        <v>2017</v>
      </c>
      <c r="H2441" s="98" t="s">
        <v>25</v>
      </c>
    </row>
    <row r="2442" spans="1:8" x14ac:dyDescent="0.25">
      <c r="A2442" s="96">
        <v>30251</v>
      </c>
      <c r="B2442" s="113" t="s">
        <v>2490</v>
      </c>
      <c r="C2442" s="113" t="s">
        <v>27</v>
      </c>
      <c r="D2442" s="77" t="s">
        <v>32</v>
      </c>
      <c r="E2442" s="77" t="s">
        <v>29</v>
      </c>
      <c r="F2442" s="77" t="s">
        <v>30</v>
      </c>
      <c r="G2442" s="97">
        <v>2015</v>
      </c>
      <c r="H2442" s="98" t="s">
        <v>81</v>
      </c>
    </row>
    <row r="2443" spans="1:8" x14ac:dyDescent="0.25">
      <c r="A2443" s="96">
        <v>30271</v>
      </c>
      <c r="B2443" s="113" t="s">
        <v>2491</v>
      </c>
      <c r="C2443" s="113" t="s">
        <v>35</v>
      </c>
      <c r="D2443" s="77" t="s">
        <v>151</v>
      </c>
      <c r="E2443" s="77" t="s">
        <v>18</v>
      </c>
      <c r="F2443" s="77" t="s">
        <v>19</v>
      </c>
      <c r="G2443" s="97">
        <v>2016</v>
      </c>
      <c r="H2443" s="98" t="s">
        <v>25</v>
      </c>
    </row>
    <row r="2444" spans="1:8" x14ac:dyDescent="0.25">
      <c r="A2444" s="96">
        <v>30351</v>
      </c>
      <c r="B2444" s="113" t="s">
        <v>2492</v>
      </c>
      <c r="C2444" s="113" t="s">
        <v>27</v>
      </c>
      <c r="D2444" s="77" t="s">
        <v>32</v>
      </c>
      <c r="E2444" s="77" t="s">
        <v>29</v>
      </c>
      <c r="F2444" s="77" t="s">
        <v>30</v>
      </c>
      <c r="G2444" s="97">
        <v>2018</v>
      </c>
      <c r="H2444" s="98" t="s">
        <v>81</v>
      </c>
    </row>
    <row r="2445" spans="1:8" x14ac:dyDescent="0.25">
      <c r="A2445" s="96">
        <v>30352</v>
      </c>
      <c r="B2445" s="113" t="s">
        <v>2493</v>
      </c>
      <c r="C2445" s="113" t="s">
        <v>27</v>
      </c>
      <c r="D2445" s="77" t="s">
        <v>68</v>
      </c>
      <c r="E2445" s="77" t="s">
        <v>29</v>
      </c>
      <c r="F2445" s="77" t="s">
        <v>30</v>
      </c>
      <c r="G2445" s="97">
        <v>2015</v>
      </c>
      <c r="H2445" s="98" t="s">
        <v>81</v>
      </c>
    </row>
    <row r="2446" spans="1:8" x14ac:dyDescent="0.25">
      <c r="A2446" s="96">
        <v>30471</v>
      </c>
      <c r="B2446" s="113" t="s">
        <v>2494</v>
      </c>
      <c r="C2446" s="113" t="s">
        <v>27</v>
      </c>
      <c r="D2446" s="77" t="s">
        <v>32</v>
      </c>
      <c r="E2446" s="77" t="s">
        <v>29</v>
      </c>
      <c r="F2446" s="77" t="s">
        <v>30</v>
      </c>
      <c r="G2446" s="97">
        <v>2018</v>
      </c>
      <c r="H2446" s="98" t="s">
        <v>81</v>
      </c>
    </row>
    <row r="2447" spans="1:8" x14ac:dyDescent="0.25">
      <c r="A2447" s="96">
        <v>30651</v>
      </c>
      <c r="B2447" s="113" t="s">
        <v>2495</v>
      </c>
      <c r="C2447" s="113" t="s">
        <v>27</v>
      </c>
      <c r="D2447" s="77" t="s">
        <v>32</v>
      </c>
      <c r="E2447" s="77" t="s">
        <v>29</v>
      </c>
      <c r="F2447" s="77" t="s">
        <v>30</v>
      </c>
      <c r="G2447" s="97">
        <v>2015</v>
      </c>
      <c r="H2447" s="98" t="s">
        <v>81</v>
      </c>
    </row>
    <row r="2448" spans="1:8" x14ac:dyDescent="0.25">
      <c r="A2448" s="96">
        <v>30691</v>
      </c>
      <c r="B2448" s="113" t="s">
        <v>2496</v>
      </c>
      <c r="C2448" s="113" t="s">
        <v>27</v>
      </c>
      <c r="D2448" s="77" t="s">
        <v>32</v>
      </c>
      <c r="E2448" s="77" t="s">
        <v>29</v>
      </c>
      <c r="F2448" s="77" t="s">
        <v>30</v>
      </c>
      <c r="G2448" s="97">
        <v>2016</v>
      </c>
      <c r="H2448" s="98" t="s">
        <v>81</v>
      </c>
    </row>
    <row r="2449" spans="1:8" x14ac:dyDescent="0.25">
      <c r="A2449" s="96">
        <v>31074</v>
      </c>
      <c r="B2449" s="113" t="s">
        <v>2497</v>
      </c>
      <c r="C2449" s="113" t="s">
        <v>27</v>
      </c>
      <c r="D2449" s="77" t="s">
        <v>32</v>
      </c>
      <c r="E2449" s="77" t="s">
        <v>29</v>
      </c>
      <c r="F2449" s="77" t="s">
        <v>30</v>
      </c>
      <c r="G2449" s="97">
        <v>2016</v>
      </c>
      <c r="H2449" s="98" t="s">
        <v>81</v>
      </c>
    </row>
    <row r="2450" spans="1:8" x14ac:dyDescent="0.25">
      <c r="A2450" s="96">
        <v>31091</v>
      </c>
      <c r="B2450" s="113" t="s">
        <v>2498</v>
      </c>
      <c r="C2450" s="113" t="s">
        <v>35</v>
      </c>
      <c r="D2450" s="77" t="s">
        <v>36</v>
      </c>
      <c r="E2450" s="77" t="s">
        <v>29</v>
      </c>
      <c r="F2450" s="77" t="s">
        <v>19</v>
      </c>
      <c r="G2450" s="97">
        <v>2016</v>
      </c>
      <c r="H2450" s="98" t="s">
        <v>25</v>
      </c>
    </row>
    <row r="2451" spans="1:8" x14ac:dyDescent="0.25">
      <c r="A2451" s="96">
        <v>31231</v>
      </c>
      <c r="B2451" s="113" t="s">
        <v>2499</v>
      </c>
      <c r="C2451" s="113" t="s">
        <v>27</v>
      </c>
      <c r="D2451" s="77" t="s">
        <v>32</v>
      </c>
      <c r="E2451" s="77" t="s">
        <v>17</v>
      </c>
      <c r="F2451" s="77" t="s">
        <v>30</v>
      </c>
      <c r="G2451" s="97">
        <v>2015</v>
      </c>
      <c r="H2451" s="98" t="s">
        <v>81</v>
      </c>
    </row>
    <row r="2452" spans="1:8" x14ac:dyDescent="0.25">
      <c r="A2452" s="96">
        <v>31575</v>
      </c>
      <c r="B2452" s="113" t="s">
        <v>2500</v>
      </c>
      <c r="C2452" s="113" t="s">
        <v>27</v>
      </c>
      <c r="D2452" s="77" t="s">
        <v>32</v>
      </c>
      <c r="E2452" s="77" t="s">
        <v>29</v>
      </c>
      <c r="F2452" s="77" t="s">
        <v>30</v>
      </c>
      <c r="G2452" s="97">
        <v>2020</v>
      </c>
      <c r="H2452" s="98" t="s">
        <v>81</v>
      </c>
    </row>
    <row r="2453" spans="1:8" x14ac:dyDescent="0.25">
      <c r="A2453" s="96">
        <v>31593</v>
      </c>
      <c r="B2453" s="113" t="s">
        <v>2501</v>
      </c>
      <c r="C2453" s="113" t="s">
        <v>35</v>
      </c>
      <c r="D2453" s="77" t="s">
        <v>151</v>
      </c>
      <c r="E2453" s="77" t="s">
        <v>29</v>
      </c>
      <c r="F2453" s="77" t="s">
        <v>19</v>
      </c>
      <c r="G2453" s="97">
        <v>2016</v>
      </c>
      <c r="H2453" s="98" t="s">
        <v>20</v>
      </c>
    </row>
    <row r="2454" spans="1:8" x14ac:dyDescent="0.25">
      <c r="A2454" s="96">
        <v>31613</v>
      </c>
      <c r="B2454" s="113" t="s">
        <v>2502</v>
      </c>
      <c r="C2454" s="113" t="s">
        <v>35</v>
      </c>
      <c r="D2454" s="77" t="s">
        <v>151</v>
      </c>
      <c r="E2454" s="77" t="s">
        <v>29</v>
      </c>
      <c r="F2454" s="77" t="s">
        <v>19</v>
      </c>
      <c r="G2454" s="97">
        <v>2016</v>
      </c>
      <c r="H2454" s="98" t="s">
        <v>20</v>
      </c>
    </row>
    <row r="2455" spans="1:8" x14ac:dyDescent="0.25">
      <c r="A2455" s="96">
        <v>31633</v>
      </c>
      <c r="B2455" s="113" t="s">
        <v>2503</v>
      </c>
      <c r="C2455" s="113" t="s">
        <v>27</v>
      </c>
      <c r="D2455" s="77" t="s">
        <v>194</v>
      </c>
      <c r="E2455" s="77" t="s">
        <v>29</v>
      </c>
      <c r="F2455" s="77" t="s">
        <v>30</v>
      </c>
      <c r="G2455" s="97">
        <v>2016</v>
      </c>
      <c r="H2455" s="98" t="s">
        <v>25</v>
      </c>
    </row>
    <row r="2456" spans="1:8" x14ac:dyDescent="0.25">
      <c r="A2456" s="96">
        <v>31833</v>
      </c>
      <c r="B2456" s="113" t="s">
        <v>2504</v>
      </c>
      <c r="C2456" s="113" t="s">
        <v>27</v>
      </c>
      <c r="D2456" s="77" t="s">
        <v>32</v>
      </c>
      <c r="E2456" s="77" t="s">
        <v>29</v>
      </c>
      <c r="F2456" s="77" t="s">
        <v>30</v>
      </c>
      <c r="G2456" s="97">
        <v>2018</v>
      </c>
      <c r="H2456" s="98" t="s">
        <v>81</v>
      </c>
    </row>
    <row r="2457" spans="1:8" x14ac:dyDescent="0.25">
      <c r="A2457" s="96">
        <v>31853</v>
      </c>
      <c r="B2457" s="113" t="s">
        <v>2505</v>
      </c>
      <c r="C2457" s="113" t="s">
        <v>27</v>
      </c>
      <c r="D2457" s="77" t="s">
        <v>32</v>
      </c>
      <c r="E2457" s="77" t="s">
        <v>17</v>
      </c>
      <c r="F2457" s="77" t="s">
        <v>30</v>
      </c>
      <c r="G2457" s="97">
        <v>2015</v>
      </c>
      <c r="H2457" s="98" t="s">
        <v>81</v>
      </c>
    </row>
    <row r="2458" spans="1:8" x14ac:dyDescent="0.25">
      <c r="A2458" s="96">
        <v>31933</v>
      </c>
      <c r="B2458" s="113" t="s">
        <v>2506</v>
      </c>
      <c r="C2458" s="113" t="s">
        <v>27</v>
      </c>
      <c r="D2458" s="77" t="s">
        <v>32</v>
      </c>
      <c r="E2458" s="77" t="s">
        <v>17</v>
      </c>
      <c r="F2458" s="77" t="s">
        <v>30</v>
      </c>
      <c r="G2458" s="97">
        <v>2015</v>
      </c>
      <c r="H2458" s="98" t="s">
        <v>81</v>
      </c>
    </row>
    <row r="2459" spans="1:8" x14ac:dyDescent="0.25">
      <c r="A2459" s="96">
        <v>31953</v>
      </c>
      <c r="B2459" s="113" t="s">
        <v>2507</v>
      </c>
      <c r="C2459" s="113" t="s">
        <v>35</v>
      </c>
      <c r="D2459" s="77" t="s">
        <v>36</v>
      </c>
      <c r="E2459" s="77" t="s">
        <v>22</v>
      </c>
      <c r="F2459" s="77" t="s">
        <v>19</v>
      </c>
      <c r="G2459" s="97">
        <v>2016</v>
      </c>
      <c r="H2459" s="98" t="s">
        <v>25</v>
      </c>
    </row>
    <row r="2460" spans="1:8" x14ac:dyDescent="0.25">
      <c r="A2460" s="96">
        <v>32053</v>
      </c>
      <c r="B2460" s="113" t="s">
        <v>2508</v>
      </c>
      <c r="C2460" s="113" t="s">
        <v>35</v>
      </c>
      <c r="D2460" s="77" t="s">
        <v>36</v>
      </c>
      <c r="E2460" s="77" t="s">
        <v>18</v>
      </c>
      <c r="F2460" s="77" t="s">
        <v>19</v>
      </c>
      <c r="G2460" s="97">
        <v>2016</v>
      </c>
      <c r="H2460" s="98" t="s">
        <v>20</v>
      </c>
    </row>
    <row r="2461" spans="1:8" x14ac:dyDescent="0.25">
      <c r="A2461" s="96">
        <v>32193</v>
      </c>
      <c r="B2461" s="113" t="s">
        <v>2509</v>
      </c>
      <c r="C2461" s="113" t="s">
        <v>27</v>
      </c>
      <c r="D2461" s="77" t="s">
        <v>32</v>
      </c>
      <c r="E2461" s="77" t="s">
        <v>29</v>
      </c>
      <c r="F2461" s="77" t="s">
        <v>30</v>
      </c>
      <c r="G2461" s="97">
        <v>2016</v>
      </c>
      <c r="H2461" s="98" t="s">
        <v>81</v>
      </c>
    </row>
    <row r="2462" spans="1:8" x14ac:dyDescent="0.25">
      <c r="A2462" s="96">
        <v>32194</v>
      </c>
      <c r="B2462" s="113" t="s">
        <v>2510</v>
      </c>
      <c r="C2462" s="113" t="s">
        <v>35</v>
      </c>
      <c r="D2462" s="77" t="s">
        <v>151</v>
      </c>
      <c r="E2462" s="77" t="s">
        <v>29</v>
      </c>
      <c r="F2462" s="77" t="s">
        <v>19</v>
      </c>
      <c r="G2462" s="97">
        <v>2016</v>
      </c>
      <c r="H2462" s="98" t="s">
        <v>25</v>
      </c>
    </row>
    <row r="2463" spans="1:8" x14ac:dyDescent="0.25">
      <c r="A2463" s="96">
        <v>32293</v>
      </c>
      <c r="B2463" s="113" t="s">
        <v>2511</v>
      </c>
      <c r="C2463" s="113" t="s">
        <v>35</v>
      </c>
      <c r="D2463" s="77" t="s">
        <v>151</v>
      </c>
      <c r="E2463" s="77" t="s">
        <v>18</v>
      </c>
      <c r="F2463" s="77" t="s">
        <v>19</v>
      </c>
      <c r="G2463" s="97">
        <v>2017</v>
      </c>
      <c r="H2463" s="98" t="s">
        <v>25</v>
      </c>
    </row>
    <row r="2464" spans="1:8" x14ac:dyDescent="0.25">
      <c r="A2464" s="96">
        <v>32313</v>
      </c>
      <c r="B2464" s="113" t="s">
        <v>2512</v>
      </c>
      <c r="C2464" s="113" t="s">
        <v>35</v>
      </c>
      <c r="D2464" s="77" t="s">
        <v>151</v>
      </c>
      <c r="E2464" s="77" t="s">
        <v>29</v>
      </c>
      <c r="F2464" s="77" t="s">
        <v>56</v>
      </c>
      <c r="G2464" s="97">
        <v>2016</v>
      </c>
      <c r="H2464" s="98" t="s">
        <v>95</v>
      </c>
    </row>
    <row r="2465" spans="1:8" x14ac:dyDescent="0.25">
      <c r="A2465" s="96">
        <v>32513</v>
      </c>
      <c r="B2465" s="113" t="s">
        <v>2513</v>
      </c>
      <c r="C2465" s="113" t="s">
        <v>27</v>
      </c>
      <c r="D2465" s="77" t="s">
        <v>32</v>
      </c>
      <c r="E2465" s="77" t="s">
        <v>29</v>
      </c>
      <c r="F2465" s="77" t="s">
        <v>30</v>
      </c>
      <c r="G2465" s="97">
        <v>2016</v>
      </c>
      <c r="H2465" s="98" t="s">
        <v>81</v>
      </c>
    </row>
    <row r="2466" spans="1:8" x14ac:dyDescent="0.25">
      <c r="A2466" s="96">
        <v>32613</v>
      </c>
      <c r="B2466" s="113" t="s">
        <v>2514</v>
      </c>
      <c r="C2466" s="113" t="s">
        <v>35</v>
      </c>
      <c r="D2466" s="77" t="s">
        <v>151</v>
      </c>
      <c r="E2466" s="77" t="s">
        <v>29</v>
      </c>
      <c r="F2466" s="77" t="s">
        <v>56</v>
      </c>
      <c r="G2466" s="97">
        <v>2016</v>
      </c>
      <c r="H2466" s="98" t="s">
        <v>25</v>
      </c>
    </row>
    <row r="2467" spans="1:8" x14ac:dyDescent="0.25">
      <c r="A2467" s="96">
        <v>32873</v>
      </c>
      <c r="B2467" s="113" t="s">
        <v>2515</v>
      </c>
      <c r="C2467" s="113" t="s">
        <v>27</v>
      </c>
      <c r="D2467" s="77" t="s">
        <v>32</v>
      </c>
      <c r="E2467" s="77" t="s">
        <v>29</v>
      </c>
      <c r="F2467" s="77" t="s">
        <v>30</v>
      </c>
      <c r="G2467" s="97">
        <v>2018</v>
      </c>
      <c r="H2467" s="98" t="s">
        <v>81</v>
      </c>
    </row>
    <row r="2468" spans="1:8" x14ac:dyDescent="0.25">
      <c r="A2468" s="96">
        <v>32953</v>
      </c>
      <c r="B2468" s="113" t="s">
        <v>2516</v>
      </c>
      <c r="C2468" s="113" t="s">
        <v>27</v>
      </c>
      <c r="D2468" s="77" t="s">
        <v>32</v>
      </c>
      <c r="E2468" s="77" t="s">
        <v>29</v>
      </c>
      <c r="F2468" s="77" t="s">
        <v>30</v>
      </c>
      <c r="G2468" s="97">
        <v>2020</v>
      </c>
      <c r="H2468" s="98" t="s">
        <v>81</v>
      </c>
    </row>
    <row r="2469" spans="1:8" x14ac:dyDescent="0.25">
      <c r="A2469" s="96">
        <v>33533</v>
      </c>
      <c r="B2469" s="113" t="s">
        <v>2517</v>
      </c>
      <c r="C2469" s="113" t="s">
        <v>35</v>
      </c>
      <c r="D2469" s="77" t="s">
        <v>36</v>
      </c>
      <c r="E2469" s="77" t="s">
        <v>22</v>
      </c>
      <c r="F2469" s="77" t="s">
        <v>19</v>
      </c>
      <c r="G2469" s="97">
        <v>2016</v>
      </c>
      <c r="H2469" s="98" t="s">
        <v>25</v>
      </c>
    </row>
    <row r="2470" spans="1:8" x14ac:dyDescent="0.25">
      <c r="A2470" s="96">
        <v>33633</v>
      </c>
      <c r="B2470" s="113" t="s">
        <v>2518</v>
      </c>
      <c r="C2470" s="113" t="s">
        <v>27</v>
      </c>
      <c r="D2470" s="77" t="s">
        <v>32</v>
      </c>
      <c r="E2470" s="77" t="s">
        <v>29</v>
      </c>
      <c r="F2470" s="77" t="s">
        <v>30</v>
      </c>
      <c r="G2470" s="97">
        <v>2020</v>
      </c>
      <c r="H2470" s="98" t="s">
        <v>81</v>
      </c>
    </row>
    <row r="2471" spans="1:8" x14ac:dyDescent="0.25">
      <c r="A2471" s="96">
        <v>33693</v>
      </c>
      <c r="B2471" s="113" t="s">
        <v>2519</v>
      </c>
      <c r="C2471" s="113" t="s">
        <v>27</v>
      </c>
      <c r="D2471" s="77" t="s">
        <v>32</v>
      </c>
      <c r="E2471" s="77" t="s">
        <v>29</v>
      </c>
      <c r="F2471" s="77" t="s">
        <v>30</v>
      </c>
      <c r="G2471" s="97">
        <v>2018</v>
      </c>
      <c r="H2471" s="98" t="s">
        <v>81</v>
      </c>
    </row>
    <row r="2472" spans="1:8" x14ac:dyDescent="0.25">
      <c r="A2472" s="96">
        <v>33813</v>
      </c>
      <c r="B2472" s="113" t="s">
        <v>2520</v>
      </c>
      <c r="C2472" s="113" t="s">
        <v>27</v>
      </c>
      <c r="D2472" s="77" t="s">
        <v>32</v>
      </c>
      <c r="E2472" s="77" t="s">
        <v>29</v>
      </c>
      <c r="F2472" s="77" t="s">
        <v>30</v>
      </c>
      <c r="G2472" s="97">
        <v>2020</v>
      </c>
      <c r="H2472" s="98" t="s">
        <v>81</v>
      </c>
    </row>
    <row r="2473" spans="1:8" x14ac:dyDescent="0.25">
      <c r="A2473" s="96">
        <v>33893</v>
      </c>
      <c r="B2473" s="113" t="s">
        <v>2521</v>
      </c>
      <c r="C2473" s="113" t="s">
        <v>35</v>
      </c>
      <c r="D2473" s="77" t="s">
        <v>151</v>
      </c>
      <c r="E2473" s="77" t="s">
        <v>29</v>
      </c>
      <c r="F2473" s="77" t="s">
        <v>37</v>
      </c>
      <c r="G2473" s="97">
        <v>2016</v>
      </c>
      <c r="H2473" s="98" t="s">
        <v>20</v>
      </c>
    </row>
    <row r="2474" spans="1:8" x14ac:dyDescent="0.25">
      <c r="A2474" s="96">
        <v>33993</v>
      </c>
      <c r="B2474" s="113" t="s">
        <v>2522</v>
      </c>
      <c r="C2474" s="113" t="s">
        <v>35</v>
      </c>
      <c r="D2474" s="77" t="s">
        <v>151</v>
      </c>
      <c r="E2474" s="77" t="s">
        <v>29</v>
      </c>
      <c r="F2474" s="77" t="s">
        <v>56</v>
      </c>
      <c r="G2474" s="97">
        <v>2017</v>
      </c>
      <c r="H2474" s="98" t="s">
        <v>20</v>
      </c>
    </row>
    <row r="2475" spans="1:8" x14ac:dyDescent="0.25">
      <c r="A2475" s="96">
        <v>34113</v>
      </c>
      <c r="B2475" s="113" t="s">
        <v>2523</v>
      </c>
      <c r="C2475" s="113" t="s">
        <v>27</v>
      </c>
      <c r="D2475" s="77" t="s">
        <v>32</v>
      </c>
      <c r="E2475" s="77" t="s">
        <v>29</v>
      </c>
      <c r="F2475" s="77" t="s">
        <v>30</v>
      </c>
      <c r="G2475" s="97">
        <v>2016</v>
      </c>
      <c r="H2475" s="98" t="s">
        <v>81</v>
      </c>
    </row>
    <row r="2476" spans="1:8" x14ac:dyDescent="0.25">
      <c r="A2476" s="96">
        <v>34213</v>
      </c>
      <c r="B2476" s="113" t="s">
        <v>2524</v>
      </c>
      <c r="C2476" s="113" t="s">
        <v>27</v>
      </c>
      <c r="D2476" s="77" t="s">
        <v>32</v>
      </c>
      <c r="E2476" s="77" t="s">
        <v>29</v>
      </c>
      <c r="F2476" s="77" t="s">
        <v>30</v>
      </c>
      <c r="G2476" s="97">
        <v>2020</v>
      </c>
      <c r="H2476" s="98" t="s">
        <v>81</v>
      </c>
    </row>
    <row r="2477" spans="1:8" x14ac:dyDescent="0.25">
      <c r="A2477" s="96">
        <v>34353</v>
      </c>
      <c r="B2477" s="113" t="s">
        <v>2525</v>
      </c>
      <c r="C2477" s="113" t="s">
        <v>27</v>
      </c>
      <c r="D2477" s="77" t="s">
        <v>32</v>
      </c>
      <c r="E2477" s="77" t="s">
        <v>29</v>
      </c>
      <c r="F2477" s="77" t="s">
        <v>30</v>
      </c>
      <c r="G2477" s="97">
        <v>2019</v>
      </c>
      <c r="H2477" s="98" t="s">
        <v>81</v>
      </c>
    </row>
    <row r="2478" spans="1:8" x14ac:dyDescent="0.25">
      <c r="A2478" s="96">
        <v>34453</v>
      </c>
      <c r="B2478" s="113" t="s">
        <v>2526</v>
      </c>
      <c r="C2478" s="113" t="s">
        <v>27</v>
      </c>
      <c r="D2478" s="77" t="s">
        <v>32</v>
      </c>
      <c r="E2478" s="77" t="s">
        <v>29</v>
      </c>
      <c r="F2478" s="77" t="s">
        <v>30</v>
      </c>
      <c r="G2478" s="97">
        <v>2016</v>
      </c>
      <c r="H2478" s="98" t="s">
        <v>81</v>
      </c>
    </row>
    <row r="2479" spans="1:8" x14ac:dyDescent="0.25">
      <c r="A2479" s="96">
        <v>34553</v>
      </c>
      <c r="B2479" s="113" t="s">
        <v>2527</v>
      </c>
      <c r="C2479" s="113" t="s">
        <v>35</v>
      </c>
      <c r="D2479" s="77" t="s">
        <v>151</v>
      </c>
      <c r="E2479" s="77" t="s">
        <v>29</v>
      </c>
      <c r="F2479" s="77" t="s">
        <v>19</v>
      </c>
      <c r="G2479" s="97">
        <v>2016</v>
      </c>
      <c r="H2479" s="98" t="s">
        <v>81</v>
      </c>
    </row>
    <row r="2480" spans="1:8" x14ac:dyDescent="0.25">
      <c r="A2480" s="96">
        <v>34793</v>
      </c>
      <c r="B2480" s="113" t="s">
        <v>2528</v>
      </c>
      <c r="C2480" s="113" t="s">
        <v>35</v>
      </c>
      <c r="D2480" s="77" t="s">
        <v>151</v>
      </c>
      <c r="E2480" s="77" t="s">
        <v>29</v>
      </c>
      <c r="F2480" s="77" t="s">
        <v>19</v>
      </c>
      <c r="G2480" s="97">
        <v>2016</v>
      </c>
      <c r="H2480" s="98" t="s">
        <v>52</v>
      </c>
    </row>
    <row r="2481" spans="1:8" x14ac:dyDescent="0.25">
      <c r="A2481" s="96">
        <v>34913</v>
      </c>
      <c r="B2481" s="113" t="s">
        <v>2529</v>
      </c>
      <c r="C2481" s="113" t="s">
        <v>35</v>
      </c>
      <c r="D2481" s="77" t="s">
        <v>151</v>
      </c>
      <c r="E2481" s="77" t="s">
        <v>18</v>
      </c>
      <c r="F2481" s="77" t="s">
        <v>19</v>
      </c>
      <c r="G2481" s="97">
        <v>2016</v>
      </c>
      <c r="H2481" s="98" t="s">
        <v>20</v>
      </c>
    </row>
    <row r="2482" spans="1:8" x14ac:dyDescent="0.25">
      <c r="A2482" s="96">
        <v>35153</v>
      </c>
      <c r="B2482" s="113" t="s">
        <v>2530</v>
      </c>
      <c r="C2482" s="113" t="s">
        <v>27</v>
      </c>
      <c r="D2482" s="77" t="s">
        <v>32</v>
      </c>
      <c r="E2482" s="77" t="s">
        <v>29</v>
      </c>
      <c r="F2482" s="77" t="s">
        <v>33</v>
      </c>
      <c r="G2482" s="97">
        <v>2016</v>
      </c>
      <c r="H2482" s="98" t="s">
        <v>20</v>
      </c>
    </row>
    <row r="2483" spans="1:8" x14ac:dyDescent="0.25">
      <c r="A2483" s="96">
        <v>35293</v>
      </c>
      <c r="B2483" s="113" t="s">
        <v>2531</v>
      </c>
      <c r="C2483" s="113" t="s">
        <v>27</v>
      </c>
      <c r="D2483" s="77" t="s">
        <v>32</v>
      </c>
      <c r="E2483" s="77" t="s">
        <v>29</v>
      </c>
      <c r="F2483" s="77" t="s">
        <v>30</v>
      </c>
      <c r="G2483" s="97">
        <v>2020</v>
      </c>
      <c r="H2483" s="98" t="s">
        <v>81</v>
      </c>
    </row>
    <row r="2484" spans="1:8" x14ac:dyDescent="0.25">
      <c r="A2484" s="96">
        <v>35475</v>
      </c>
      <c r="B2484" s="113" t="s">
        <v>2532</v>
      </c>
      <c r="C2484" s="113" t="s">
        <v>27</v>
      </c>
      <c r="D2484" s="77" t="s">
        <v>32</v>
      </c>
      <c r="E2484" s="77" t="s">
        <v>29</v>
      </c>
      <c r="F2484" s="77" t="s">
        <v>30</v>
      </c>
      <c r="G2484" s="97">
        <v>2018</v>
      </c>
      <c r="H2484" s="98" t="s">
        <v>81</v>
      </c>
    </row>
    <row r="2485" spans="1:8" x14ac:dyDescent="0.25">
      <c r="A2485" s="96">
        <v>35713</v>
      </c>
      <c r="B2485" s="113" t="s">
        <v>2533</v>
      </c>
      <c r="C2485" s="113" t="s">
        <v>27</v>
      </c>
      <c r="D2485" s="77" t="s">
        <v>32</v>
      </c>
      <c r="E2485" s="77" t="s">
        <v>29</v>
      </c>
      <c r="F2485" s="77" t="s">
        <v>30</v>
      </c>
      <c r="G2485" s="97">
        <v>2020</v>
      </c>
      <c r="H2485" s="98" t="s">
        <v>81</v>
      </c>
    </row>
    <row r="2486" spans="1:8" x14ac:dyDescent="0.25">
      <c r="A2486" s="96">
        <v>35733</v>
      </c>
      <c r="B2486" s="113" t="s">
        <v>2534</v>
      </c>
      <c r="C2486" s="113" t="s">
        <v>35</v>
      </c>
      <c r="D2486" s="77" t="s">
        <v>151</v>
      </c>
      <c r="E2486" s="77" t="s">
        <v>29</v>
      </c>
      <c r="F2486" s="77" t="s">
        <v>56</v>
      </c>
      <c r="G2486" s="97">
        <v>2018</v>
      </c>
      <c r="H2486" s="98" t="s">
        <v>20</v>
      </c>
    </row>
    <row r="2487" spans="1:8" x14ac:dyDescent="0.25">
      <c r="A2487" s="96">
        <v>35773</v>
      </c>
      <c r="B2487" s="113" t="s">
        <v>2535</v>
      </c>
      <c r="C2487" s="113" t="s">
        <v>27</v>
      </c>
      <c r="D2487" s="77" t="s">
        <v>28</v>
      </c>
      <c r="E2487" s="77" t="s">
        <v>29</v>
      </c>
      <c r="F2487" s="77" t="s">
        <v>30</v>
      </c>
      <c r="G2487" s="97">
        <v>2019</v>
      </c>
      <c r="H2487" s="98" t="s">
        <v>81</v>
      </c>
    </row>
    <row r="2488" spans="1:8" x14ac:dyDescent="0.25">
      <c r="A2488" s="96">
        <v>35873</v>
      </c>
      <c r="B2488" s="113" t="s">
        <v>2536</v>
      </c>
      <c r="C2488" s="113" t="s">
        <v>27</v>
      </c>
      <c r="D2488" s="77" t="s">
        <v>32</v>
      </c>
      <c r="E2488" s="77" t="s">
        <v>29</v>
      </c>
      <c r="F2488" s="77" t="s">
        <v>30</v>
      </c>
      <c r="G2488" s="97">
        <v>2020</v>
      </c>
      <c r="H2488" s="98" t="s">
        <v>81</v>
      </c>
    </row>
    <row r="2489" spans="1:8" x14ac:dyDescent="0.25">
      <c r="A2489" s="96">
        <v>35993</v>
      </c>
      <c r="B2489" s="113" t="s">
        <v>2537</v>
      </c>
      <c r="C2489" s="113" t="s">
        <v>27</v>
      </c>
      <c r="D2489" s="77" t="s">
        <v>32</v>
      </c>
      <c r="E2489" s="77" t="s">
        <v>29</v>
      </c>
      <c r="F2489" s="77" t="s">
        <v>30</v>
      </c>
      <c r="G2489" s="97">
        <v>2020</v>
      </c>
      <c r="H2489" s="98" t="s">
        <v>81</v>
      </c>
    </row>
    <row r="2490" spans="1:8" x14ac:dyDescent="0.25">
      <c r="A2490" s="96">
        <v>36073</v>
      </c>
      <c r="B2490" s="113" t="s">
        <v>2538</v>
      </c>
      <c r="C2490" s="113" t="s">
        <v>27</v>
      </c>
      <c r="D2490" s="77" t="s">
        <v>28</v>
      </c>
      <c r="E2490" s="77" t="s">
        <v>29</v>
      </c>
      <c r="F2490" s="77" t="s">
        <v>30</v>
      </c>
      <c r="G2490" s="97">
        <v>2016</v>
      </c>
      <c r="H2490" s="98" t="s">
        <v>81</v>
      </c>
    </row>
    <row r="2491" spans="1:8" x14ac:dyDescent="0.25">
      <c r="A2491" s="96">
        <v>36353</v>
      </c>
      <c r="B2491" s="113" t="s">
        <v>2539</v>
      </c>
      <c r="C2491" s="113" t="s">
        <v>35</v>
      </c>
      <c r="D2491" s="77" t="s">
        <v>36</v>
      </c>
      <c r="E2491" s="77" t="s">
        <v>29</v>
      </c>
      <c r="F2491" s="77" t="s">
        <v>19</v>
      </c>
      <c r="G2491" s="97">
        <v>2017</v>
      </c>
      <c r="H2491" s="98" t="s">
        <v>20</v>
      </c>
    </row>
    <row r="2492" spans="1:8" x14ac:dyDescent="0.25">
      <c r="A2492" s="96">
        <v>36376</v>
      </c>
      <c r="B2492" s="113" t="s">
        <v>2540</v>
      </c>
      <c r="C2492" s="113" t="s">
        <v>27</v>
      </c>
      <c r="D2492" s="77" t="s">
        <v>32</v>
      </c>
      <c r="E2492" s="77" t="s">
        <v>29</v>
      </c>
      <c r="F2492" s="77" t="s">
        <v>30</v>
      </c>
      <c r="G2492" s="97">
        <v>2020</v>
      </c>
      <c r="H2492" s="98" t="s">
        <v>81</v>
      </c>
    </row>
    <row r="2493" spans="1:8" x14ac:dyDescent="0.25">
      <c r="A2493" s="96">
        <v>36377</v>
      </c>
      <c r="B2493" s="113" t="s">
        <v>2541</v>
      </c>
      <c r="C2493" s="113" t="s">
        <v>27</v>
      </c>
      <c r="D2493" s="77" t="s">
        <v>32</v>
      </c>
      <c r="E2493" s="77" t="s">
        <v>29</v>
      </c>
      <c r="F2493" s="77" t="s">
        <v>30</v>
      </c>
      <c r="G2493" s="97">
        <v>2020</v>
      </c>
      <c r="H2493" s="98" t="s">
        <v>81</v>
      </c>
    </row>
    <row r="2494" spans="1:8" x14ac:dyDescent="0.25">
      <c r="A2494" s="96">
        <v>36434</v>
      </c>
      <c r="B2494" s="113" t="s">
        <v>2542</v>
      </c>
      <c r="C2494" s="113" t="s">
        <v>27</v>
      </c>
      <c r="D2494" s="77" t="s">
        <v>32</v>
      </c>
      <c r="E2494" s="77" t="s">
        <v>29</v>
      </c>
      <c r="F2494" s="77" t="s">
        <v>30</v>
      </c>
      <c r="G2494" s="97">
        <v>2020</v>
      </c>
      <c r="H2494" s="98" t="s">
        <v>81</v>
      </c>
    </row>
    <row r="2495" spans="1:8" x14ac:dyDescent="0.25">
      <c r="A2495" s="96">
        <v>36453</v>
      </c>
      <c r="B2495" s="113" t="s">
        <v>2543</v>
      </c>
      <c r="C2495" s="113" t="s">
        <v>27</v>
      </c>
      <c r="D2495" s="77" t="s">
        <v>32</v>
      </c>
      <c r="E2495" s="77" t="s">
        <v>29</v>
      </c>
      <c r="F2495" s="77" t="s">
        <v>30</v>
      </c>
      <c r="G2495" s="97">
        <v>2017</v>
      </c>
      <c r="H2495" s="98" t="s">
        <v>81</v>
      </c>
    </row>
    <row r="2496" spans="1:8" x14ac:dyDescent="0.25">
      <c r="A2496" s="96">
        <v>36493</v>
      </c>
      <c r="B2496" s="113" t="s">
        <v>2544</v>
      </c>
      <c r="C2496" s="113" t="s">
        <v>27</v>
      </c>
      <c r="D2496" s="77" t="s">
        <v>32</v>
      </c>
      <c r="E2496" s="77" t="s">
        <v>29</v>
      </c>
      <c r="F2496" s="77" t="s">
        <v>30</v>
      </c>
      <c r="G2496" s="97">
        <v>2019</v>
      </c>
      <c r="H2496" s="98" t="s">
        <v>81</v>
      </c>
    </row>
    <row r="2497" spans="1:8" x14ac:dyDescent="0.25">
      <c r="A2497" s="96">
        <v>36494</v>
      </c>
      <c r="B2497" s="113" t="s">
        <v>2545</v>
      </c>
      <c r="C2497" s="113" t="s">
        <v>35</v>
      </c>
      <c r="D2497" s="77" t="s">
        <v>36</v>
      </c>
      <c r="E2497" s="77" t="s">
        <v>22</v>
      </c>
      <c r="F2497" s="77" t="s">
        <v>19</v>
      </c>
      <c r="G2497" s="97">
        <v>2017</v>
      </c>
      <c r="H2497" s="98" t="s">
        <v>52</v>
      </c>
    </row>
    <row r="2498" spans="1:8" x14ac:dyDescent="0.25">
      <c r="A2498" s="96">
        <v>36534</v>
      </c>
      <c r="B2498" s="113" t="s">
        <v>2546</v>
      </c>
      <c r="C2498" s="113" t="s">
        <v>35</v>
      </c>
      <c r="D2498" s="77" t="s">
        <v>36</v>
      </c>
      <c r="E2498" s="77" t="s">
        <v>22</v>
      </c>
      <c r="F2498" s="77" t="s">
        <v>19</v>
      </c>
      <c r="G2498" s="97">
        <v>2017</v>
      </c>
      <c r="H2498" s="98" t="s">
        <v>20</v>
      </c>
    </row>
    <row r="2499" spans="1:8" x14ac:dyDescent="0.25">
      <c r="A2499" s="96">
        <v>36554</v>
      </c>
      <c r="B2499" s="113" t="s">
        <v>2547</v>
      </c>
      <c r="C2499" s="113" t="s">
        <v>35</v>
      </c>
      <c r="D2499" s="77" t="s">
        <v>36</v>
      </c>
      <c r="E2499" s="77" t="s">
        <v>22</v>
      </c>
      <c r="F2499" s="77" t="s">
        <v>19</v>
      </c>
      <c r="G2499" s="97">
        <v>2017</v>
      </c>
      <c r="H2499" s="98" t="s">
        <v>25</v>
      </c>
    </row>
    <row r="2500" spans="1:8" x14ac:dyDescent="0.25">
      <c r="A2500" s="96">
        <v>36573</v>
      </c>
      <c r="B2500" s="113" t="s">
        <v>2548</v>
      </c>
      <c r="C2500" s="113" t="s">
        <v>35</v>
      </c>
      <c r="D2500" s="77" t="s">
        <v>151</v>
      </c>
      <c r="E2500" s="77" t="s">
        <v>29</v>
      </c>
      <c r="F2500" s="77" t="s">
        <v>56</v>
      </c>
      <c r="G2500" s="97">
        <v>2017</v>
      </c>
      <c r="H2500" s="98" t="s">
        <v>20</v>
      </c>
    </row>
    <row r="2501" spans="1:8" x14ac:dyDescent="0.25">
      <c r="A2501" s="96">
        <v>36653</v>
      </c>
      <c r="B2501" s="113" t="s">
        <v>2549</v>
      </c>
      <c r="C2501" s="113" t="s">
        <v>27</v>
      </c>
      <c r="D2501" s="77" t="s">
        <v>570</v>
      </c>
      <c r="E2501" s="77" t="s">
        <v>29</v>
      </c>
      <c r="F2501" s="77" t="s">
        <v>33</v>
      </c>
      <c r="G2501" s="97">
        <v>2017</v>
      </c>
      <c r="H2501" s="98" t="s">
        <v>25</v>
      </c>
    </row>
    <row r="2502" spans="1:8" x14ac:dyDescent="0.25">
      <c r="A2502" s="96">
        <v>36654</v>
      </c>
      <c r="B2502" s="113" t="s">
        <v>2550</v>
      </c>
      <c r="C2502" s="113" t="s">
        <v>27</v>
      </c>
      <c r="D2502" s="77" t="s">
        <v>32</v>
      </c>
      <c r="E2502" s="77" t="s">
        <v>29</v>
      </c>
      <c r="F2502" s="77" t="s">
        <v>30</v>
      </c>
      <c r="G2502" s="97">
        <v>2020</v>
      </c>
      <c r="H2502" s="98" t="s">
        <v>81</v>
      </c>
    </row>
    <row r="2503" spans="1:8" x14ac:dyDescent="0.25">
      <c r="A2503" s="96">
        <v>36656</v>
      </c>
      <c r="B2503" s="113" t="s">
        <v>2551</v>
      </c>
      <c r="C2503" s="113" t="s">
        <v>27</v>
      </c>
      <c r="D2503" s="77" t="s">
        <v>32</v>
      </c>
      <c r="E2503" s="77" t="s">
        <v>29</v>
      </c>
      <c r="F2503" s="77" t="s">
        <v>30</v>
      </c>
      <c r="G2503" s="97">
        <v>2020</v>
      </c>
      <c r="H2503" s="98" t="s">
        <v>81</v>
      </c>
    </row>
    <row r="2504" spans="1:8" x14ac:dyDescent="0.25">
      <c r="A2504" s="96">
        <v>36673</v>
      </c>
      <c r="B2504" s="113" t="s">
        <v>2552</v>
      </c>
      <c r="C2504" s="113" t="s">
        <v>27</v>
      </c>
      <c r="D2504" s="77" t="s">
        <v>32</v>
      </c>
      <c r="E2504" s="77" t="s">
        <v>29</v>
      </c>
      <c r="F2504" s="77" t="s">
        <v>30</v>
      </c>
      <c r="G2504" s="97">
        <v>2020</v>
      </c>
      <c r="H2504" s="98" t="s">
        <v>81</v>
      </c>
    </row>
    <row r="2505" spans="1:8" x14ac:dyDescent="0.25">
      <c r="A2505" s="96">
        <v>36833</v>
      </c>
      <c r="B2505" s="113" t="s">
        <v>2553</v>
      </c>
      <c r="C2505" s="113" t="s">
        <v>27</v>
      </c>
      <c r="D2505" s="77" t="s">
        <v>28</v>
      </c>
      <c r="E2505" s="77" t="s">
        <v>29</v>
      </c>
      <c r="F2505" s="77" t="s">
        <v>65</v>
      </c>
      <c r="G2505" s="97">
        <v>2019</v>
      </c>
      <c r="H2505" s="98" t="s">
        <v>81</v>
      </c>
    </row>
    <row r="2506" spans="1:8" x14ac:dyDescent="0.25">
      <c r="A2506" s="96">
        <v>36853</v>
      </c>
      <c r="B2506" s="113" t="s">
        <v>2554</v>
      </c>
      <c r="C2506" s="113" t="s">
        <v>35</v>
      </c>
      <c r="D2506" s="77" t="s">
        <v>36</v>
      </c>
      <c r="E2506" s="77" t="s">
        <v>29</v>
      </c>
      <c r="F2506" s="77" t="s">
        <v>19</v>
      </c>
      <c r="G2506" s="97">
        <v>2018</v>
      </c>
      <c r="H2506" s="98" t="s">
        <v>25</v>
      </c>
    </row>
    <row r="2507" spans="1:8" x14ac:dyDescent="0.25">
      <c r="A2507" s="96">
        <v>36893</v>
      </c>
      <c r="B2507" s="113" t="s">
        <v>2555</v>
      </c>
      <c r="C2507" s="113" t="s">
        <v>27</v>
      </c>
      <c r="D2507" s="77" t="s">
        <v>32</v>
      </c>
      <c r="E2507" s="77" t="s">
        <v>29</v>
      </c>
      <c r="F2507" s="77" t="s">
        <v>30</v>
      </c>
      <c r="G2507" s="97">
        <v>2018</v>
      </c>
      <c r="H2507" s="98" t="s">
        <v>81</v>
      </c>
    </row>
    <row r="2508" spans="1:8" x14ac:dyDescent="0.25">
      <c r="A2508" s="96">
        <v>37213</v>
      </c>
      <c r="B2508" s="113" t="s">
        <v>2556</v>
      </c>
      <c r="C2508" s="113" t="s">
        <v>35</v>
      </c>
      <c r="D2508" s="77" t="s">
        <v>151</v>
      </c>
      <c r="E2508" s="77" t="s">
        <v>29</v>
      </c>
      <c r="F2508" s="77" t="s">
        <v>19</v>
      </c>
      <c r="G2508" s="97">
        <v>2017</v>
      </c>
      <c r="H2508" s="98" t="s">
        <v>81</v>
      </c>
    </row>
    <row r="2509" spans="1:8" x14ac:dyDescent="0.25">
      <c r="A2509" s="96">
        <v>37215</v>
      </c>
      <c r="B2509" s="113" t="s">
        <v>2557</v>
      </c>
      <c r="C2509" s="113" t="s">
        <v>35</v>
      </c>
      <c r="D2509" s="77" t="s">
        <v>151</v>
      </c>
      <c r="E2509" s="77" t="s">
        <v>18</v>
      </c>
      <c r="F2509" s="77" t="s">
        <v>19</v>
      </c>
      <c r="G2509" s="97">
        <v>2018</v>
      </c>
      <c r="H2509" s="98" t="s">
        <v>25</v>
      </c>
    </row>
    <row r="2510" spans="1:8" x14ac:dyDescent="0.25">
      <c r="A2510" s="96">
        <v>37773</v>
      </c>
      <c r="B2510" s="113" t="s">
        <v>2558</v>
      </c>
      <c r="C2510" s="113" t="s">
        <v>24</v>
      </c>
      <c r="D2510" s="77" t="s">
        <v>17</v>
      </c>
      <c r="E2510" s="77" t="s">
        <v>18</v>
      </c>
      <c r="F2510" s="77" t="s">
        <v>19</v>
      </c>
      <c r="G2510" s="97">
        <v>2018</v>
      </c>
      <c r="H2510" s="98" t="s">
        <v>52</v>
      </c>
    </row>
    <row r="2511" spans="1:8" x14ac:dyDescent="0.25">
      <c r="A2511" s="96">
        <v>37973</v>
      </c>
      <c r="B2511" s="113" t="s">
        <v>2559</v>
      </c>
      <c r="C2511" s="113" t="s">
        <v>27</v>
      </c>
      <c r="D2511" s="77" t="s">
        <v>32</v>
      </c>
      <c r="E2511" s="77" t="s">
        <v>29</v>
      </c>
      <c r="F2511" s="77" t="s">
        <v>30</v>
      </c>
      <c r="G2511" s="97">
        <v>2017</v>
      </c>
      <c r="H2511" s="98" t="s">
        <v>81</v>
      </c>
    </row>
    <row r="2512" spans="1:8" x14ac:dyDescent="0.25">
      <c r="A2512" s="96">
        <v>37993</v>
      </c>
      <c r="B2512" s="113" t="s">
        <v>2560</v>
      </c>
      <c r="C2512" s="113" t="s">
        <v>27</v>
      </c>
      <c r="D2512" s="77" t="s">
        <v>32</v>
      </c>
      <c r="E2512" s="77" t="s">
        <v>29</v>
      </c>
      <c r="F2512" s="77" t="s">
        <v>30</v>
      </c>
      <c r="G2512" s="97">
        <v>2020</v>
      </c>
      <c r="H2512" s="98" t="s">
        <v>25</v>
      </c>
    </row>
    <row r="2513" spans="1:8" x14ac:dyDescent="0.25">
      <c r="A2513" s="96">
        <v>38016</v>
      </c>
      <c r="B2513" s="113" t="s">
        <v>2561</v>
      </c>
      <c r="C2513" s="113" t="s">
        <v>35</v>
      </c>
      <c r="D2513" s="77" t="s">
        <v>151</v>
      </c>
      <c r="E2513" s="77" t="s">
        <v>29</v>
      </c>
      <c r="F2513" s="77" t="s">
        <v>56</v>
      </c>
      <c r="G2513" s="97">
        <v>2020</v>
      </c>
      <c r="H2513" s="98" t="s">
        <v>81</v>
      </c>
    </row>
    <row r="2514" spans="1:8" x14ac:dyDescent="0.25">
      <c r="A2514" s="96">
        <v>38273</v>
      </c>
      <c r="B2514" s="113" t="s">
        <v>2562</v>
      </c>
      <c r="C2514" s="113" t="s">
        <v>35</v>
      </c>
      <c r="D2514" s="77" t="s">
        <v>151</v>
      </c>
      <c r="E2514" s="77" t="s">
        <v>18</v>
      </c>
      <c r="F2514" s="77" t="s">
        <v>19</v>
      </c>
      <c r="G2514" s="97">
        <v>2017</v>
      </c>
      <c r="H2514" s="98" t="s">
        <v>25</v>
      </c>
    </row>
    <row r="2515" spans="1:8" x14ac:dyDescent="0.25">
      <c r="A2515" s="96">
        <v>38621</v>
      </c>
      <c r="B2515" s="113" t="s">
        <v>2563</v>
      </c>
      <c r="C2515" s="113" t="s">
        <v>35</v>
      </c>
      <c r="D2515" s="77" t="s">
        <v>151</v>
      </c>
      <c r="E2515" s="77" t="s">
        <v>29</v>
      </c>
      <c r="F2515" s="77" t="s">
        <v>19</v>
      </c>
      <c r="G2515" s="97">
        <v>2019</v>
      </c>
      <c r="H2515" s="98" t="s">
        <v>25</v>
      </c>
    </row>
    <row r="2516" spans="1:8" x14ac:dyDescent="0.25">
      <c r="A2516" s="96">
        <v>38622</v>
      </c>
      <c r="B2516" s="113" t="s">
        <v>2564</v>
      </c>
      <c r="C2516" s="113" t="s">
        <v>27</v>
      </c>
      <c r="D2516" s="77" t="s">
        <v>570</v>
      </c>
      <c r="E2516" s="77" t="s">
        <v>29</v>
      </c>
      <c r="F2516" s="77" t="s">
        <v>33</v>
      </c>
      <c r="G2516" s="97">
        <v>2018</v>
      </c>
      <c r="H2516" s="98" t="s">
        <v>25</v>
      </c>
    </row>
    <row r="2517" spans="1:8" x14ac:dyDescent="0.25">
      <c r="A2517" s="96">
        <v>38683</v>
      </c>
      <c r="B2517" s="113" t="s">
        <v>2565</v>
      </c>
      <c r="C2517" s="113" t="s">
        <v>35</v>
      </c>
      <c r="D2517" s="77" t="s">
        <v>151</v>
      </c>
      <c r="E2517" s="77" t="s">
        <v>29</v>
      </c>
      <c r="F2517" s="77" t="s">
        <v>56</v>
      </c>
      <c r="G2517" s="97">
        <v>2019</v>
      </c>
      <c r="H2517" s="98" t="s">
        <v>95</v>
      </c>
    </row>
    <row r="2518" spans="1:8" x14ac:dyDescent="0.25">
      <c r="A2518" s="96">
        <v>38871</v>
      </c>
      <c r="B2518" s="113" t="s">
        <v>2566</v>
      </c>
      <c r="C2518" s="113" t="s">
        <v>35</v>
      </c>
      <c r="D2518" s="77" t="s">
        <v>151</v>
      </c>
      <c r="E2518" s="77" t="s">
        <v>22</v>
      </c>
      <c r="F2518" s="77" t="s">
        <v>19</v>
      </c>
      <c r="G2518" s="97">
        <v>2017</v>
      </c>
      <c r="H2518" s="98" t="s">
        <v>95</v>
      </c>
    </row>
    <row r="2519" spans="1:8" x14ac:dyDescent="0.25">
      <c r="A2519" s="96">
        <v>38930</v>
      </c>
      <c r="B2519" s="113" t="s">
        <v>2567</v>
      </c>
      <c r="C2519" s="113" t="s">
        <v>35</v>
      </c>
      <c r="D2519" s="77" t="s">
        <v>36</v>
      </c>
      <c r="E2519" s="77" t="s">
        <v>22</v>
      </c>
      <c r="F2519" s="77" t="s">
        <v>19</v>
      </c>
      <c r="G2519" s="97">
        <v>2017</v>
      </c>
      <c r="H2519" s="98" t="s">
        <v>25</v>
      </c>
    </row>
    <row r="2520" spans="1:8" x14ac:dyDescent="0.25">
      <c r="A2520" s="96">
        <v>39030</v>
      </c>
      <c r="B2520" s="113" t="s">
        <v>2568</v>
      </c>
      <c r="C2520" s="113" t="s">
        <v>27</v>
      </c>
      <c r="D2520" s="77" t="s">
        <v>32</v>
      </c>
      <c r="E2520" s="77" t="s">
        <v>29</v>
      </c>
      <c r="F2520" s="77" t="s">
        <v>30</v>
      </c>
      <c r="G2520" s="97">
        <v>2018</v>
      </c>
      <c r="H2520" s="98" t="s">
        <v>81</v>
      </c>
    </row>
    <row r="2521" spans="1:8" x14ac:dyDescent="0.25">
      <c r="A2521" s="96">
        <v>39252</v>
      </c>
      <c r="B2521" s="113" t="s">
        <v>2569</v>
      </c>
      <c r="C2521" s="113" t="s">
        <v>27</v>
      </c>
      <c r="D2521" s="77" t="s">
        <v>32</v>
      </c>
      <c r="E2521" s="77" t="s">
        <v>29</v>
      </c>
      <c r="F2521" s="77" t="s">
        <v>30</v>
      </c>
      <c r="G2521" s="97">
        <v>2018</v>
      </c>
      <c r="H2521" s="98" t="s">
        <v>81</v>
      </c>
    </row>
    <row r="2522" spans="1:8" x14ac:dyDescent="0.25">
      <c r="A2522" s="96">
        <v>39410</v>
      </c>
      <c r="B2522" s="113" t="s">
        <v>2570</v>
      </c>
      <c r="C2522" s="113" t="s">
        <v>27</v>
      </c>
      <c r="D2522" s="77" t="s">
        <v>32</v>
      </c>
      <c r="E2522" s="77" t="s">
        <v>29</v>
      </c>
      <c r="F2522" s="77" t="s">
        <v>30</v>
      </c>
      <c r="G2522" s="97">
        <v>2019</v>
      </c>
      <c r="H2522" s="98" t="s">
        <v>25</v>
      </c>
    </row>
    <row r="2523" spans="1:8" x14ac:dyDescent="0.25">
      <c r="A2523" s="96">
        <v>39413</v>
      </c>
      <c r="B2523" s="113" t="s">
        <v>2571</v>
      </c>
      <c r="C2523" s="113" t="s">
        <v>27</v>
      </c>
      <c r="D2523" s="77" t="s">
        <v>105</v>
      </c>
      <c r="E2523" s="77" t="s">
        <v>29</v>
      </c>
      <c r="F2523" s="77" t="s">
        <v>30</v>
      </c>
      <c r="G2523" s="97">
        <v>2017</v>
      </c>
      <c r="H2523" s="98" t="s">
        <v>81</v>
      </c>
    </row>
    <row r="2524" spans="1:8" x14ac:dyDescent="0.25">
      <c r="A2524" s="96">
        <v>39475</v>
      </c>
      <c r="B2524" s="113" t="s">
        <v>2572</v>
      </c>
      <c r="C2524" s="113" t="s">
        <v>27</v>
      </c>
      <c r="D2524" s="77" t="s">
        <v>570</v>
      </c>
      <c r="E2524" s="77" t="s">
        <v>29</v>
      </c>
      <c r="F2524" s="77" t="s">
        <v>33</v>
      </c>
      <c r="G2524" s="97">
        <v>2018</v>
      </c>
      <c r="H2524" s="98" t="s">
        <v>52</v>
      </c>
    </row>
    <row r="2525" spans="1:8" x14ac:dyDescent="0.25">
      <c r="A2525" s="96">
        <v>39571</v>
      </c>
      <c r="B2525" s="113" t="s">
        <v>2573</v>
      </c>
      <c r="C2525" s="113" t="s">
        <v>27</v>
      </c>
      <c r="D2525" s="77" t="s">
        <v>32</v>
      </c>
      <c r="E2525" s="77" t="s">
        <v>29</v>
      </c>
      <c r="F2525" s="77" t="s">
        <v>30</v>
      </c>
      <c r="G2525" s="97">
        <v>2019</v>
      </c>
      <c r="H2525" s="98" t="s">
        <v>81</v>
      </c>
    </row>
    <row r="2526" spans="1:8" x14ac:dyDescent="0.25">
      <c r="A2526" s="96">
        <v>39692</v>
      </c>
      <c r="B2526" s="113" t="s">
        <v>2574</v>
      </c>
      <c r="C2526" s="113" t="s">
        <v>35</v>
      </c>
      <c r="D2526" s="77" t="s">
        <v>36</v>
      </c>
      <c r="E2526" s="77" t="s">
        <v>22</v>
      </c>
      <c r="F2526" s="77" t="s">
        <v>19</v>
      </c>
      <c r="G2526" s="97">
        <v>2018</v>
      </c>
      <c r="H2526" s="98" t="s">
        <v>25</v>
      </c>
    </row>
    <row r="2527" spans="1:8" x14ac:dyDescent="0.25">
      <c r="A2527" s="96">
        <v>39774</v>
      </c>
      <c r="B2527" s="113" t="s">
        <v>2575</v>
      </c>
      <c r="C2527" s="113" t="s">
        <v>35</v>
      </c>
      <c r="D2527" s="77" t="s">
        <v>151</v>
      </c>
      <c r="E2527" s="77" t="s">
        <v>18</v>
      </c>
      <c r="F2527" s="77" t="s">
        <v>19</v>
      </c>
      <c r="G2527" s="97">
        <v>2018</v>
      </c>
      <c r="H2527" s="98" t="s">
        <v>25</v>
      </c>
    </row>
    <row r="2528" spans="1:8" x14ac:dyDescent="0.25">
      <c r="A2528" s="96">
        <v>39816</v>
      </c>
      <c r="B2528" s="113" t="s">
        <v>2576</v>
      </c>
      <c r="C2528" s="113" t="s">
        <v>35</v>
      </c>
      <c r="D2528" s="77" t="s">
        <v>151</v>
      </c>
      <c r="E2528" s="77" t="s">
        <v>18</v>
      </c>
      <c r="F2528" s="77" t="s">
        <v>19</v>
      </c>
      <c r="G2528" s="97">
        <v>2018</v>
      </c>
      <c r="H2528" s="98" t="s">
        <v>25</v>
      </c>
    </row>
    <row r="2529" spans="1:8" x14ac:dyDescent="0.25">
      <c r="A2529" s="96">
        <v>39835</v>
      </c>
      <c r="B2529" s="113" t="s">
        <v>2577</v>
      </c>
      <c r="C2529" s="113" t="s">
        <v>27</v>
      </c>
      <c r="D2529" s="77" t="s">
        <v>32</v>
      </c>
      <c r="E2529" s="77" t="s">
        <v>29</v>
      </c>
      <c r="F2529" s="77" t="s">
        <v>30</v>
      </c>
      <c r="G2529" s="97">
        <v>2018</v>
      </c>
      <c r="H2529" s="98" t="s">
        <v>81</v>
      </c>
    </row>
    <row r="2530" spans="1:8" x14ac:dyDescent="0.25">
      <c r="A2530" s="96">
        <v>39914</v>
      </c>
      <c r="B2530" s="113" t="s">
        <v>2578</v>
      </c>
      <c r="C2530" s="113" t="s">
        <v>35</v>
      </c>
      <c r="D2530" s="77" t="s">
        <v>36</v>
      </c>
      <c r="E2530" s="77" t="s">
        <v>18</v>
      </c>
      <c r="F2530" s="77" t="s">
        <v>19</v>
      </c>
      <c r="G2530" s="97">
        <v>2018</v>
      </c>
      <c r="H2530" s="98" t="s">
        <v>25</v>
      </c>
    </row>
    <row r="2531" spans="1:8" x14ac:dyDescent="0.25">
      <c r="A2531" s="96">
        <v>40017</v>
      </c>
      <c r="B2531" s="113" t="s">
        <v>2579</v>
      </c>
      <c r="C2531" s="113" t="s">
        <v>27</v>
      </c>
      <c r="D2531" s="77" t="s">
        <v>28</v>
      </c>
      <c r="E2531" s="77" t="s">
        <v>22</v>
      </c>
      <c r="F2531" s="77" t="s">
        <v>33</v>
      </c>
      <c r="G2531" s="97">
        <v>2018</v>
      </c>
      <c r="H2531" s="98" t="s">
        <v>25</v>
      </c>
    </row>
    <row r="2532" spans="1:8" x14ac:dyDescent="0.25">
      <c r="A2532" s="96">
        <v>40019</v>
      </c>
      <c r="B2532" s="113" t="s">
        <v>2580</v>
      </c>
      <c r="C2532" s="113" t="s">
        <v>27</v>
      </c>
      <c r="D2532" s="77" t="s">
        <v>32</v>
      </c>
      <c r="E2532" s="77" t="s">
        <v>29</v>
      </c>
      <c r="F2532" s="77" t="s">
        <v>30</v>
      </c>
      <c r="G2532" s="97">
        <v>2020</v>
      </c>
      <c r="H2532" s="98" t="s">
        <v>81</v>
      </c>
    </row>
    <row r="2533" spans="1:8" x14ac:dyDescent="0.25">
      <c r="A2533" s="96">
        <v>40036</v>
      </c>
      <c r="B2533" s="113" t="s">
        <v>2581</v>
      </c>
      <c r="C2533" s="113" t="s">
        <v>35</v>
      </c>
      <c r="D2533" s="77" t="s">
        <v>151</v>
      </c>
      <c r="E2533" s="77" t="s">
        <v>18</v>
      </c>
      <c r="F2533" s="77" t="s">
        <v>19</v>
      </c>
      <c r="G2533" s="97">
        <v>2018</v>
      </c>
      <c r="H2533" s="98" t="s">
        <v>25</v>
      </c>
    </row>
    <row r="2534" spans="1:8" x14ac:dyDescent="0.25">
      <c r="A2534" s="96">
        <v>40075</v>
      </c>
      <c r="B2534" s="113" t="s">
        <v>2582</v>
      </c>
      <c r="C2534" s="113" t="s">
        <v>27</v>
      </c>
      <c r="D2534" s="77" t="s">
        <v>28</v>
      </c>
      <c r="E2534" s="77" t="s">
        <v>29</v>
      </c>
      <c r="F2534" s="77" t="s">
        <v>65</v>
      </c>
      <c r="G2534" s="97">
        <v>2019</v>
      </c>
      <c r="H2534" s="98" t="s">
        <v>81</v>
      </c>
    </row>
    <row r="2535" spans="1:8" x14ac:dyDescent="0.25">
      <c r="A2535" s="96">
        <v>40236</v>
      </c>
      <c r="B2535" s="113" t="s">
        <v>2583</v>
      </c>
      <c r="C2535" s="113" t="s">
        <v>35</v>
      </c>
      <c r="D2535" s="77" t="s">
        <v>151</v>
      </c>
      <c r="E2535" s="77" t="s">
        <v>22</v>
      </c>
      <c r="F2535" s="77" t="s">
        <v>19</v>
      </c>
      <c r="G2535" s="97">
        <v>2018</v>
      </c>
      <c r="H2535" s="98" t="s">
        <v>25</v>
      </c>
    </row>
    <row r="2536" spans="1:8" x14ac:dyDescent="0.25">
      <c r="A2536" s="96">
        <v>40237</v>
      </c>
      <c r="B2536" s="113" t="s">
        <v>2584</v>
      </c>
      <c r="C2536" s="113" t="s">
        <v>27</v>
      </c>
      <c r="D2536" s="77" t="s">
        <v>28</v>
      </c>
      <c r="E2536" s="77" t="s">
        <v>29</v>
      </c>
      <c r="F2536" s="77" t="s">
        <v>30</v>
      </c>
      <c r="G2536" s="97">
        <v>2018</v>
      </c>
      <c r="H2536" s="98" t="s">
        <v>81</v>
      </c>
    </row>
    <row r="2537" spans="1:8" x14ac:dyDescent="0.25">
      <c r="A2537" s="96">
        <v>40497</v>
      </c>
      <c r="B2537" s="113" t="s">
        <v>2585</v>
      </c>
      <c r="C2537" s="113" t="s">
        <v>35</v>
      </c>
      <c r="D2537" s="77" t="s">
        <v>36</v>
      </c>
      <c r="E2537" s="77" t="s">
        <v>29</v>
      </c>
      <c r="F2537" s="77" t="s">
        <v>19</v>
      </c>
      <c r="G2537" s="97">
        <v>2018</v>
      </c>
      <c r="H2537" s="98" t="s">
        <v>20</v>
      </c>
    </row>
    <row r="2538" spans="1:8" x14ac:dyDescent="0.25">
      <c r="A2538" s="96">
        <v>40499</v>
      </c>
      <c r="B2538" s="113" t="s">
        <v>2586</v>
      </c>
      <c r="C2538" s="113" t="s">
        <v>27</v>
      </c>
      <c r="D2538" s="77" t="s">
        <v>194</v>
      </c>
      <c r="E2538" s="77" t="s">
        <v>29</v>
      </c>
      <c r="F2538" s="77" t="s">
        <v>30</v>
      </c>
      <c r="G2538" s="97">
        <v>2018</v>
      </c>
      <c r="H2538" s="98" t="s">
        <v>25</v>
      </c>
    </row>
    <row r="2539" spans="1:8" x14ac:dyDescent="0.25">
      <c r="A2539" s="96">
        <v>40817</v>
      </c>
      <c r="B2539" s="113" t="s">
        <v>2587</v>
      </c>
      <c r="C2539" s="113" t="s">
        <v>27</v>
      </c>
      <c r="D2539" s="77" t="s">
        <v>32</v>
      </c>
      <c r="E2539" s="77" t="s">
        <v>29</v>
      </c>
      <c r="F2539" s="77" t="s">
        <v>30</v>
      </c>
      <c r="G2539" s="97">
        <v>2018</v>
      </c>
      <c r="H2539" s="98" t="s">
        <v>81</v>
      </c>
    </row>
    <row r="2540" spans="1:8" x14ac:dyDescent="0.25">
      <c r="A2540" s="96">
        <v>40915</v>
      </c>
      <c r="B2540" s="113" t="s">
        <v>2588</v>
      </c>
      <c r="C2540" s="113" t="s">
        <v>35</v>
      </c>
      <c r="D2540" s="77" t="s">
        <v>151</v>
      </c>
      <c r="E2540" s="77" t="s">
        <v>29</v>
      </c>
      <c r="F2540" s="77" t="s">
        <v>19</v>
      </c>
      <c r="G2540" s="97">
        <v>2018</v>
      </c>
      <c r="H2540" s="98" t="s">
        <v>81</v>
      </c>
    </row>
    <row r="2541" spans="1:8" x14ac:dyDescent="0.25">
      <c r="A2541" s="96">
        <v>41199</v>
      </c>
      <c r="B2541" s="113" t="s">
        <v>2589</v>
      </c>
      <c r="C2541" s="113" t="s">
        <v>27</v>
      </c>
      <c r="D2541" s="77" t="s">
        <v>32</v>
      </c>
      <c r="E2541" s="77" t="s">
        <v>29</v>
      </c>
      <c r="F2541" s="77" t="s">
        <v>30</v>
      </c>
      <c r="G2541" s="97">
        <v>2018</v>
      </c>
      <c r="H2541" s="98" t="s">
        <v>81</v>
      </c>
    </row>
    <row r="2542" spans="1:8" x14ac:dyDescent="0.25">
      <c r="A2542" s="96">
        <v>41217</v>
      </c>
      <c r="B2542" s="113" t="s">
        <v>2590</v>
      </c>
      <c r="C2542" s="113" t="s">
        <v>27</v>
      </c>
      <c r="D2542" s="77" t="s">
        <v>32</v>
      </c>
      <c r="E2542" s="77" t="s">
        <v>29</v>
      </c>
      <c r="F2542" s="77" t="s">
        <v>30</v>
      </c>
      <c r="G2542" s="97">
        <v>2018</v>
      </c>
      <c r="H2542" s="98" t="s">
        <v>81</v>
      </c>
    </row>
    <row r="2543" spans="1:8" x14ac:dyDescent="0.25">
      <c r="A2543" s="96">
        <v>41219</v>
      </c>
      <c r="B2543" s="113" t="s">
        <v>2591</v>
      </c>
      <c r="C2543" s="113" t="s">
        <v>35</v>
      </c>
      <c r="D2543" s="77" t="s">
        <v>36</v>
      </c>
      <c r="E2543" s="77" t="s">
        <v>29</v>
      </c>
      <c r="F2543" s="77" t="s">
        <v>19</v>
      </c>
      <c r="G2543" s="97">
        <v>2018</v>
      </c>
      <c r="H2543" s="98" t="s">
        <v>25</v>
      </c>
    </row>
    <row r="2544" spans="1:8" x14ac:dyDescent="0.25">
      <c r="A2544" s="96">
        <v>41259</v>
      </c>
      <c r="B2544" s="113" t="s">
        <v>2592</v>
      </c>
      <c r="C2544" s="113" t="s">
        <v>27</v>
      </c>
      <c r="D2544" s="77" t="s">
        <v>127</v>
      </c>
      <c r="E2544" s="77" t="s">
        <v>29</v>
      </c>
      <c r="F2544" s="77" t="s">
        <v>30</v>
      </c>
      <c r="G2544" s="97">
        <v>2018</v>
      </c>
      <c r="H2544" s="98" t="s">
        <v>81</v>
      </c>
    </row>
    <row r="2545" spans="1:8" x14ac:dyDescent="0.25">
      <c r="A2545" s="96">
        <v>41279</v>
      </c>
      <c r="B2545" s="113" t="s">
        <v>2593</v>
      </c>
      <c r="C2545" s="113" t="s">
        <v>27</v>
      </c>
      <c r="D2545" s="77" t="s">
        <v>932</v>
      </c>
      <c r="E2545" s="77" t="s">
        <v>29</v>
      </c>
      <c r="F2545" s="77" t="s">
        <v>33</v>
      </c>
      <c r="G2545" s="97">
        <v>2018</v>
      </c>
      <c r="H2545" s="98" t="s">
        <v>25</v>
      </c>
    </row>
    <row r="2546" spans="1:8" x14ac:dyDescent="0.25">
      <c r="A2546" s="96">
        <v>41340</v>
      </c>
      <c r="B2546" s="113" t="s">
        <v>2594</v>
      </c>
      <c r="C2546" s="113" t="s">
        <v>35</v>
      </c>
      <c r="D2546" s="77" t="s">
        <v>151</v>
      </c>
      <c r="E2546" s="77" t="s">
        <v>29</v>
      </c>
      <c r="F2546" s="77" t="s">
        <v>19</v>
      </c>
      <c r="G2546" s="97">
        <v>2018</v>
      </c>
      <c r="H2546" s="98" t="s">
        <v>25</v>
      </c>
    </row>
    <row r="2547" spans="1:8" x14ac:dyDescent="0.25">
      <c r="A2547" s="96">
        <v>41377</v>
      </c>
      <c r="B2547" s="113" t="s">
        <v>2595</v>
      </c>
      <c r="C2547" s="113" t="s">
        <v>27</v>
      </c>
      <c r="D2547" s="77" t="s">
        <v>32</v>
      </c>
      <c r="E2547" s="77" t="s">
        <v>29</v>
      </c>
      <c r="F2547" s="77" t="s">
        <v>30</v>
      </c>
      <c r="G2547" s="97">
        <v>2018</v>
      </c>
      <c r="H2547" s="98" t="s">
        <v>81</v>
      </c>
    </row>
    <row r="2548" spans="1:8" x14ac:dyDescent="0.25">
      <c r="A2548" s="96">
        <v>41416</v>
      </c>
      <c r="B2548" s="113" t="s">
        <v>2596</v>
      </c>
      <c r="C2548" s="113" t="s">
        <v>27</v>
      </c>
      <c r="D2548" s="77" t="s">
        <v>105</v>
      </c>
      <c r="E2548" s="77" t="s">
        <v>29</v>
      </c>
      <c r="F2548" s="77" t="s">
        <v>30</v>
      </c>
      <c r="G2548" s="97">
        <v>2018</v>
      </c>
      <c r="H2548" s="98" t="s">
        <v>81</v>
      </c>
    </row>
    <row r="2549" spans="1:8" x14ac:dyDescent="0.25">
      <c r="A2549" s="96">
        <v>41437</v>
      </c>
      <c r="B2549" s="113" t="s">
        <v>2597</v>
      </c>
      <c r="C2549" s="113" t="s">
        <v>27</v>
      </c>
      <c r="D2549" s="77" t="s">
        <v>32</v>
      </c>
      <c r="E2549" s="77" t="s">
        <v>29</v>
      </c>
      <c r="F2549" s="77" t="s">
        <v>30</v>
      </c>
      <c r="G2549" s="97">
        <v>2019</v>
      </c>
      <c r="H2549" s="98" t="s">
        <v>81</v>
      </c>
    </row>
    <row r="2550" spans="1:8" x14ac:dyDescent="0.25">
      <c r="A2550" s="96">
        <v>41696</v>
      </c>
      <c r="B2550" s="113" t="s">
        <v>2598</v>
      </c>
      <c r="C2550" s="113" t="s">
        <v>35</v>
      </c>
      <c r="D2550" s="77" t="s">
        <v>151</v>
      </c>
      <c r="E2550" s="77" t="s">
        <v>18</v>
      </c>
      <c r="F2550" s="77" t="s">
        <v>19</v>
      </c>
      <c r="G2550" s="97">
        <v>2019</v>
      </c>
      <c r="H2550" s="98" t="s">
        <v>25</v>
      </c>
    </row>
    <row r="2551" spans="1:8" x14ac:dyDescent="0.25">
      <c r="A2551" s="96">
        <v>41716</v>
      </c>
      <c r="B2551" s="113" t="s">
        <v>2599</v>
      </c>
      <c r="C2551" s="113" t="s">
        <v>27</v>
      </c>
      <c r="D2551" s="77" t="s">
        <v>32</v>
      </c>
      <c r="E2551" s="77" t="s">
        <v>29</v>
      </c>
      <c r="F2551" s="77" t="s">
        <v>30</v>
      </c>
      <c r="G2551" s="97">
        <v>2018</v>
      </c>
      <c r="H2551" s="98" t="s">
        <v>81</v>
      </c>
    </row>
    <row r="2552" spans="1:8" x14ac:dyDescent="0.25">
      <c r="A2552" s="96">
        <v>41857</v>
      </c>
      <c r="B2552" s="113" t="s">
        <v>2600</v>
      </c>
      <c r="C2552" s="113" t="s">
        <v>35</v>
      </c>
      <c r="D2552" s="77" t="s">
        <v>151</v>
      </c>
      <c r="E2552" s="77" t="s">
        <v>18</v>
      </c>
      <c r="F2552" s="77" t="s">
        <v>19</v>
      </c>
      <c r="G2552" s="97">
        <v>2018</v>
      </c>
      <c r="H2552" s="98" t="s">
        <v>25</v>
      </c>
    </row>
    <row r="2553" spans="1:8" x14ac:dyDescent="0.25">
      <c r="A2553" s="96">
        <v>41858</v>
      </c>
      <c r="B2553" s="113" t="s">
        <v>2601</v>
      </c>
      <c r="C2553" s="113" t="s">
        <v>27</v>
      </c>
      <c r="D2553" s="77" t="s">
        <v>32</v>
      </c>
      <c r="E2553" s="77" t="s">
        <v>29</v>
      </c>
      <c r="F2553" s="77" t="s">
        <v>30</v>
      </c>
      <c r="G2553" s="97">
        <v>2019</v>
      </c>
      <c r="H2553" s="98" t="s">
        <v>81</v>
      </c>
    </row>
    <row r="2554" spans="1:8" x14ac:dyDescent="0.25">
      <c r="A2554" s="96">
        <v>42097</v>
      </c>
      <c r="B2554" s="113" t="s">
        <v>2602</v>
      </c>
      <c r="C2554" s="113" t="s">
        <v>27</v>
      </c>
      <c r="D2554" s="77" t="s">
        <v>32</v>
      </c>
      <c r="E2554" s="77" t="s">
        <v>29</v>
      </c>
      <c r="F2554" s="77" t="s">
        <v>30</v>
      </c>
      <c r="G2554" s="97">
        <v>2019</v>
      </c>
      <c r="H2554" s="98" t="s">
        <v>81</v>
      </c>
    </row>
    <row r="2555" spans="1:8" x14ac:dyDescent="0.25">
      <c r="A2555" s="96">
        <v>42176</v>
      </c>
      <c r="B2555" s="113" t="s">
        <v>2603</v>
      </c>
      <c r="C2555" s="113" t="s">
        <v>27</v>
      </c>
      <c r="D2555" s="77" t="s">
        <v>32</v>
      </c>
      <c r="E2555" s="77" t="s">
        <v>29</v>
      </c>
      <c r="F2555" s="77" t="s">
        <v>65</v>
      </c>
      <c r="G2555" s="97">
        <v>2018</v>
      </c>
      <c r="H2555" s="98" t="s">
        <v>81</v>
      </c>
    </row>
    <row r="2556" spans="1:8" x14ac:dyDescent="0.25">
      <c r="A2556" s="96">
        <v>42336</v>
      </c>
      <c r="B2556" s="113" t="s">
        <v>2604</v>
      </c>
      <c r="C2556" s="113" t="s">
        <v>27</v>
      </c>
      <c r="D2556" s="77" t="s">
        <v>105</v>
      </c>
      <c r="E2556" s="77" t="s">
        <v>29</v>
      </c>
      <c r="F2556" s="77" t="s">
        <v>30</v>
      </c>
      <c r="G2556" s="97">
        <v>2018</v>
      </c>
      <c r="H2556" s="98" t="s">
        <v>81</v>
      </c>
    </row>
    <row r="2557" spans="1:8" x14ac:dyDescent="0.25">
      <c r="A2557" s="96">
        <v>42416</v>
      </c>
      <c r="B2557" s="113" t="s">
        <v>2605</v>
      </c>
      <c r="C2557" s="113" t="s">
        <v>35</v>
      </c>
      <c r="D2557" s="77" t="s">
        <v>151</v>
      </c>
      <c r="E2557" s="77" t="s">
        <v>29</v>
      </c>
      <c r="F2557" s="77" t="s">
        <v>19</v>
      </c>
      <c r="G2557" s="97">
        <v>2018</v>
      </c>
      <c r="H2557" s="98" t="s">
        <v>81</v>
      </c>
    </row>
    <row r="2558" spans="1:8" x14ac:dyDescent="0.25">
      <c r="A2558" s="96">
        <v>42521</v>
      </c>
      <c r="B2558" s="113" t="s">
        <v>2606</v>
      </c>
      <c r="C2558" s="113" t="s">
        <v>27</v>
      </c>
      <c r="D2558" s="77" t="s">
        <v>32</v>
      </c>
      <c r="E2558" s="77" t="s">
        <v>29</v>
      </c>
      <c r="F2558" s="77" t="s">
        <v>30</v>
      </c>
      <c r="G2558" s="97">
        <v>2019</v>
      </c>
      <c r="H2558" s="98" t="s">
        <v>81</v>
      </c>
    </row>
    <row r="2559" spans="1:8" x14ac:dyDescent="0.25">
      <c r="A2559" s="96">
        <v>42699</v>
      </c>
      <c r="B2559" s="113" t="s">
        <v>2607</v>
      </c>
      <c r="C2559" s="113" t="s">
        <v>35</v>
      </c>
      <c r="D2559" s="77" t="s">
        <v>151</v>
      </c>
      <c r="E2559" s="77" t="s">
        <v>29</v>
      </c>
      <c r="F2559" s="77" t="s">
        <v>56</v>
      </c>
      <c r="G2559" s="97">
        <v>2018</v>
      </c>
      <c r="H2559" s="98" t="s">
        <v>20</v>
      </c>
    </row>
    <row r="2560" spans="1:8" x14ac:dyDescent="0.25">
      <c r="A2560" s="96">
        <v>43036</v>
      </c>
      <c r="B2560" s="113" t="s">
        <v>2608</v>
      </c>
      <c r="C2560" s="113" t="s">
        <v>27</v>
      </c>
      <c r="D2560" s="77" t="s">
        <v>28</v>
      </c>
      <c r="E2560" s="77" t="s">
        <v>29</v>
      </c>
      <c r="F2560" s="77" t="s">
        <v>30</v>
      </c>
      <c r="G2560" s="97">
        <v>2018</v>
      </c>
      <c r="H2560" s="98" t="s">
        <v>81</v>
      </c>
    </row>
    <row r="2561" spans="1:8" x14ac:dyDescent="0.25">
      <c r="A2561" s="96">
        <v>43096</v>
      </c>
      <c r="B2561" s="113" t="s">
        <v>2609</v>
      </c>
      <c r="C2561" s="113" t="s">
        <v>27</v>
      </c>
      <c r="D2561" s="77" t="s">
        <v>570</v>
      </c>
      <c r="E2561" s="77" t="s">
        <v>29</v>
      </c>
      <c r="F2561" s="77" t="s">
        <v>33</v>
      </c>
      <c r="G2561" s="97">
        <v>2018</v>
      </c>
      <c r="H2561" s="98" t="s">
        <v>95</v>
      </c>
    </row>
    <row r="2562" spans="1:8" x14ac:dyDescent="0.25">
      <c r="A2562" s="96">
        <v>43296</v>
      </c>
      <c r="B2562" s="113" t="s">
        <v>2610</v>
      </c>
      <c r="C2562" s="113" t="s">
        <v>35</v>
      </c>
      <c r="D2562" s="77" t="s">
        <v>151</v>
      </c>
      <c r="E2562" s="77" t="s">
        <v>18</v>
      </c>
      <c r="F2562" s="77" t="s">
        <v>19</v>
      </c>
      <c r="G2562" s="97">
        <v>2018</v>
      </c>
      <c r="H2562" s="98" t="s">
        <v>25</v>
      </c>
    </row>
    <row r="2563" spans="1:8" x14ac:dyDescent="0.25">
      <c r="A2563" s="96">
        <v>43397</v>
      </c>
      <c r="B2563" s="113" t="s">
        <v>2611</v>
      </c>
      <c r="C2563" s="113" t="s">
        <v>27</v>
      </c>
      <c r="D2563" s="77" t="s">
        <v>32</v>
      </c>
      <c r="E2563" s="77" t="s">
        <v>29</v>
      </c>
      <c r="F2563" s="77" t="s">
        <v>30</v>
      </c>
      <c r="G2563" s="97">
        <v>2019</v>
      </c>
      <c r="H2563" s="98" t="s">
        <v>25</v>
      </c>
    </row>
    <row r="2564" spans="1:8" x14ac:dyDescent="0.25">
      <c r="A2564" s="96">
        <v>43436</v>
      </c>
      <c r="B2564" s="113" t="s">
        <v>2612</v>
      </c>
      <c r="C2564" s="113" t="s">
        <v>27</v>
      </c>
      <c r="D2564" s="77" t="s">
        <v>68</v>
      </c>
      <c r="E2564" s="77" t="s">
        <v>29</v>
      </c>
      <c r="F2564" s="77" t="s">
        <v>30</v>
      </c>
      <c r="G2564" s="97">
        <v>2019</v>
      </c>
      <c r="H2564" s="98" t="s">
        <v>81</v>
      </c>
    </row>
    <row r="2565" spans="1:8" x14ac:dyDescent="0.25">
      <c r="A2565" s="96">
        <v>43456</v>
      </c>
      <c r="B2565" s="113" t="s">
        <v>2613</v>
      </c>
      <c r="C2565" s="113" t="s">
        <v>27</v>
      </c>
      <c r="D2565" s="77" t="s">
        <v>570</v>
      </c>
      <c r="E2565" s="77" t="s">
        <v>22</v>
      </c>
      <c r="F2565" s="77" t="s">
        <v>33</v>
      </c>
      <c r="G2565" s="97">
        <v>2019</v>
      </c>
      <c r="H2565" s="98" t="s">
        <v>25</v>
      </c>
    </row>
    <row r="2566" spans="1:8" x14ac:dyDescent="0.25">
      <c r="A2566" s="96">
        <v>43478</v>
      </c>
      <c r="B2566" s="113" t="s">
        <v>2614</v>
      </c>
      <c r="C2566" s="113" t="s">
        <v>27</v>
      </c>
      <c r="D2566" s="77" t="s">
        <v>32</v>
      </c>
      <c r="E2566" s="77" t="s">
        <v>29</v>
      </c>
      <c r="F2566" s="77" t="s">
        <v>30</v>
      </c>
      <c r="G2566" s="97">
        <v>2020</v>
      </c>
      <c r="H2566" s="98" t="s">
        <v>81</v>
      </c>
    </row>
    <row r="2567" spans="1:8" x14ac:dyDescent="0.25">
      <c r="A2567" s="96">
        <v>43576</v>
      </c>
      <c r="B2567" s="113" t="s">
        <v>2615</v>
      </c>
      <c r="C2567" s="113" t="s">
        <v>35</v>
      </c>
      <c r="D2567" s="77" t="s">
        <v>151</v>
      </c>
      <c r="E2567" s="77" t="s">
        <v>29</v>
      </c>
      <c r="F2567" s="77" t="s">
        <v>56</v>
      </c>
      <c r="G2567" s="97">
        <v>2019</v>
      </c>
      <c r="H2567" s="98" t="s">
        <v>25</v>
      </c>
    </row>
    <row r="2568" spans="1:8" x14ac:dyDescent="0.25">
      <c r="A2568" s="96">
        <v>43696</v>
      </c>
      <c r="B2568" s="113" t="s">
        <v>2616</v>
      </c>
      <c r="C2568" s="113" t="s">
        <v>35</v>
      </c>
      <c r="D2568" s="77" t="s">
        <v>151</v>
      </c>
      <c r="E2568" s="77" t="s">
        <v>18</v>
      </c>
      <c r="F2568" s="77" t="s">
        <v>19</v>
      </c>
      <c r="G2568" s="97">
        <v>2020</v>
      </c>
      <c r="H2568" s="98" t="s">
        <v>95</v>
      </c>
    </row>
    <row r="2569" spans="1:8" x14ac:dyDescent="0.25">
      <c r="A2569" s="96">
        <v>44119</v>
      </c>
      <c r="B2569" s="113" t="s">
        <v>2617</v>
      </c>
      <c r="C2569" s="113" t="s">
        <v>27</v>
      </c>
      <c r="D2569" s="77" t="s">
        <v>32</v>
      </c>
      <c r="E2569" s="77" t="s">
        <v>29</v>
      </c>
      <c r="F2569" s="77" t="s">
        <v>30</v>
      </c>
      <c r="G2569" s="97">
        <v>2020</v>
      </c>
      <c r="H2569" s="98" t="s">
        <v>20</v>
      </c>
    </row>
    <row r="2570" spans="1:8" x14ac:dyDescent="0.25">
      <c r="A2570" s="96">
        <v>44137</v>
      </c>
      <c r="B2570" s="113" t="s">
        <v>2618</v>
      </c>
      <c r="C2570" s="113" t="s">
        <v>27</v>
      </c>
      <c r="D2570" s="77" t="s">
        <v>32</v>
      </c>
      <c r="E2570" s="77" t="s">
        <v>29</v>
      </c>
      <c r="F2570" s="77" t="s">
        <v>30</v>
      </c>
      <c r="G2570" s="97">
        <v>2019</v>
      </c>
      <c r="H2570" s="98" t="s">
        <v>81</v>
      </c>
    </row>
    <row r="2571" spans="1:8" x14ac:dyDescent="0.25">
      <c r="A2571" s="96">
        <v>44219</v>
      </c>
      <c r="B2571" s="113" t="s">
        <v>2619</v>
      </c>
      <c r="C2571" s="113" t="s">
        <v>35</v>
      </c>
      <c r="D2571" s="77" t="s">
        <v>151</v>
      </c>
      <c r="E2571" s="77" t="s">
        <v>18</v>
      </c>
      <c r="F2571" s="77" t="s">
        <v>19</v>
      </c>
      <c r="G2571" s="97">
        <v>2019</v>
      </c>
      <c r="H2571" s="98" t="s">
        <v>81</v>
      </c>
    </row>
    <row r="2572" spans="1:8" x14ac:dyDescent="0.25">
      <c r="A2572" s="96">
        <v>44221</v>
      </c>
      <c r="B2572" s="113" t="s">
        <v>2620</v>
      </c>
      <c r="C2572" s="113" t="s">
        <v>27</v>
      </c>
      <c r="D2572" s="77" t="s">
        <v>32</v>
      </c>
      <c r="E2572" s="77" t="s">
        <v>29</v>
      </c>
      <c r="F2572" s="77" t="s">
        <v>30</v>
      </c>
      <c r="G2572" s="97">
        <v>2020</v>
      </c>
      <c r="H2572" s="98" t="s">
        <v>81</v>
      </c>
    </row>
    <row r="2573" spans="1:8" x14ac:dyDescent="0.25">
      <c r="A2573" s="96">
        <v>44397</v>
      </c>
      <c r="B2573" s="113" t="s">
        <v>2621</v>
      </c>
      <c r="C2573" s="113" t="s">
        <v>27</v>
      </c>
      <c r="D2573" s="77" t="s">
        <v>32</v>
      </c>
      <c r="E2573" s="77" t="s">
        <v>29</v>
      </c>
      <c r="F2573" s="77" t="s">
        <v>30</v>
      </c>
      <c r="G2573" s="97">
        <v>2019</v>
      </c>
      <c r="H2573" s="98" t="s">
        <v>81</v>
      </c>
    </row>
    <row r="2574" spans="1:8" x14ac:dyDescent="0.25">
      <c r="A2574" s="96">
        <v>44476</v>
      </c>
      <c r="B2574" s="113" t="s">
        <v>2622</v>
      </c>
      <c r="C2574" s="113" t="s">
        <v>27</v>
      </c>
      <c r="D2574" s="77" t="s">
        <v>32</v>
      </c>
      <c r="E2574" s="77" t="s">
        <v>29</v>
      </c>
      <c r="F2574" s="77" t="s">
        <v>30</v>
      </c>
      <c r="G2574" s="97">
        <v>2019</v>
      </c>
      <c r="H2574" s="98" t="s">
        <v>81</v>
      </c>
    </row>
    <row r="2575" spans="1:8" x14ac:dyDescent="0.25">
      <c r="A2575" s="96">
        <v>44536</v>
      </c>
      <c r="B2575" s="113" t="s">
        <v>2623</v>
      </c>
      <c r="C2575" s="113" t="s">
        <v>27</v>
      </c>
      <c r="D2575" s="77" t="s">
        <v>32</v>
      </c>
      <c r="E2575" s="77" t="s">
        <v>29</v>
      </c>
      <c r="F2575" s="77" t="s">
        <v>30</v>
      </c>
      <c r="G2575" s="97">
        <v>2019</v>
      </c>
      <c r="H2575" s="98" t="s">
        <v>81</v>
      </c>
    </row>
    <row r="2576" spans="1:8" x14ac:dyDescent="0.25">
      <c r="A2576" s="96">
        <v>44557</v>
      </c>
      <c r="B2576" s="113" t="s">
        <v>2624</v>
      </c>
      <c r="C2576" s="113" t="s">
        <v>35</v>
      </c>
      <c r="D2576" s="77" t="s">
        <v>151</v>
      </c>
      <c r="E2576" s="77" t="s">
        <v>18</v>
      </c>
      <c r="F2576" s="77" t="s">
        <v>19</v>
      </c>
      <c r="G2576" s="97">
        <v>2019</v>
      </c>
      <c r="H2576" s="98" t="s">
        <v>25</v>
      </c>
    </row>
    <row r="2577" spans="1:8" x14ac:dyDescent="0.25">
      <c r="A2577" s="96">
        <v>44576</v>
      </c>
      <c r="B2577" s="113" t="s">
        <v>2625</v>
      </c>
      <c r="C2577" s="113" t="s">
        <v>27</v>
      </c>
      <c r="D2577" s="77" t="s">
        <v>570</v>
      </c>
      <c r="E2577" s="77" t="s">
        <v>22</v>
      </c>
      <c r="F2577" s="77" t="s">
        <v>30</v>
      </c>
      <c r="G2577" s="97">
        <v>2019</v>
      </c>
      <c r="H2577" s="98" t="s">
        <v>81</v>
      </c>
    </row>
    <row r="2578" spans="1:8" x14ac:dyDescent="0.25">
      <c r="A2578" s="96">
        <v>44776</v>
      </c>
      <c r="B2578" s="113" t="s">
        <v>2626</v>
      </c>
      <c r="C2578" s="113" t="s">
        <v>27</v>
      </c>
      <c r="D2578" s="77" t="s">
        <v>68</v>
      </c>
      <c r="E2578" s="77" t="s">
        <v>29</v>
      </c>
      <c r="F2578" s="77" t="s">
        <v>30</v>
      </c>
      <c r="G2578" s="97">
        <v>2019</v>
      </c>
      <c r="H2578" s="98" t="s">
        <v>81</v>
      </c>
    </row>
    <row r="2579" spans="1:8" x14ac:dyDescent="0.25">
      <c r="A2579" s="96">
        <v>44779</v>
      </c>
      <c r="B2579" s="113" t="s">
        <v>2627</v>
      </c>
      <c r="C2579" s="113" t="s">
        <v>27</v>
      </c>
      <c r="D2579" s="77" t="s">
        <v>32</v>
      </c>
      <c r="E2579" s="77" t="s">
        <v>29</v>
      </c>
      <c r="F2579" s="77" t="s">
        <v>30</v>
      </c>
      <c r="G2579" s="97">
        <v>2019</v>
      </c>
      <c r="H2579" s="98" t="s">
        <v>81</v>
      </c>
    </row>
    <row r="2580" spans="1:8" x14ac:dyDescent="0.25">
      <c r="A2580" s="96">
        <v>44896</v>
      </c>
      <c r="B2580" s="113" t="s">
        <v>2628</v>
      </c>
      <c r="C2580" s="113" t="s">
        <v>27</v>
      </c>
      <c r="D2580" s="77" t="s">
        <v>32</v>
      </c>
      <c r="E2580" s="77" t="s">
        <v>29</v>
      </c>
      <c r="F2580" s="77" t="s">
        <v>30</v>
      </c>
      <c r="G2580" s="97">
        <v>2019</v>
      </c>
      <c r="H2580" s="98" t="s">
        <v>81</v>
      </c>
    </row>
    <row r="2581" spans="1:8" x14ac:dyDescent="0.25">
      <c r="A2581" s="96">
        <v>44936</v>
      </c>
      <c r="B2581" s="113" t="s">
        <v>2629</v>
      </c>
      <c r="C2581" s="113" t="s">
        <v>27</v>
      </c>
      <c r="D2581" s="77" t="s">
        <v>32</v>
      </c>
      <c r="E2581" s="77" t="s">
        <v>29</v>
      </c>
      <c r="F2581" s="77" t="s">
        <v>30</v>
      </c>
      <c r="G2581" s="97">
        <v>2019</v>
      </c>
      <c r="H2581" s="98" t="s">
        <v>20</v>
      </c>
    </row>
    <row r="2582" spans="1:8" x14ac:dyDescent="0.25">
      <c r="A2582" s="96">
        <v>45057</v>
      </c>
      <c r="B2582" s="113" t="s">
        <v>2630</v>
      </c>
      <c r="C2582" s="113" t="s">
        <v>27</v>
      </c>
      <c r="D2582" s="77" t="s">
        <v>28</v>
      </c>
      <c r="E2582" s="77" t="s">
        <v>29</v>
      </c>
      <c r="F2582" s="77" t="s">
        <v>30</v>
      </c>
      <c r="G2582" s="97">
        <v>2020</v>
      </c>
      <c r="H2582" s="98" t="s">
        <v>81</v>
      </c>
    </row>
    <row r="2583" spans="1:8" x14ac:dyDescent="0.25">
      <c r="A2583" s="96">
        <v>45117</v>
      </c>
      <c r="B2583" s="113" t="s">
        <v>2631</v>
      </c>
      <c r="C2583" s="113" t="s">
        <v>27</v>
      </c>
      <c r="D2583" s="77" t="s">
        <v>105</v>
      </c>
      <c r="E2583" s="77" t="s">
        <v>29</v>
      </c>
      <c r="F2583" s="77" t="s">
        <v>30</v>
      </c>
      <c r="G2583" s="97">
        <v>2020</v>
      </c>
      <c r="H2583" s="98" t="s">
        <v>52</v>
      </c>
    </row>
    <row r="2584" spans="1:8" x14ac:dyDescent="0.25">
      <c r="A2584" s="96">
        <v>45276</v>
      </c>
      <c r="B2584" s="113" t="s">
        <v>2632</v>
      </c>
      <c r="C2584" s="113" t="s">
        <v>27</v>
      </c>
      <c r="D2584" s="77" t="s">
        <v>32</v>
      </c>
      <c r="E2584" s="77" t="s">
        <v>29</v>
      </c>
      <c r="F2584" s="77" t="s">
        <v>30</v>
      </c>
      <c r="G2584" s="97">
        <v>2020</v>
      </c>
      <c r="H2584" s="98" t="s">
        <v>81</v>
      </c>
    </row>
    <row r="2585" spans="1:8" x14ac:dyDescent="0.25">
      <c r="A2585" s="96">
        <v>45536</v>
      </c>
      <c r="B2585" s="113" t="s">
        <v>2633</v>
      </c>
      <c r="C2585" s="113" t="s">
        <v>27</v>
      </c>
      <c r="D2585" s="77" t="s">
        <v>28</v>
      </c>
      <c r="E2585" s="77" t="s">
        <v>29</v>
      </c>
      <c r="F2585" s="77" t="s">
        <v>30</v>
      </c>
      <c r="G2585" s="97">
        <v>2019</v>
      </c>
      <c r="H2585" s="98" t="s">
        <v>81</v>
      </c>
    </row>
    <row r="2586" spans="1:8" x14ac:dyDescent="0.25">
      <c r="A2586" s="96">
        <v>45538</v>
      </c>
      <c r="B2586" s="113" t="s">
        <v>2634</v>
      </c>
      <c r="C2586" s="113" t="s">
        <v>27</v>
      </c>
      <c r="D2586" s="77" t="s">
        <v>32</v>
      </c>
      <c r="E2586" s="77" t="s">
        <v>29</v>
      </c>
      <c r="F2586" s="77" t="s">
        <v>30</v>
      </c>
      <c r="G2586" s="97">
        <v>2019</v>
      </c>
      <c r="H2586" s="98" t="s">
        <v>81</v>
      </c>
    </row>
    <row r="2587" spans="1:8" x14ac:dyDescent="0.25">
      <c r="A2587" s="96">
        <v>45596</v>
      </c>
      <c r="B2587" s="113" t="s">
        <v>2635</v>
      </c>
      <c r="C2587" s="113" t="s">
        <v>27</v>
      </c>
      <c r="D2587" s="77" t="s">
        <v>32</v>
      </c>
      <c r="E2587" s="77" t="s">
        <v>29</v>
      </c>
      <c r="F2587" s="77" t="s">
        <v>30</v>
      </c>
      <c r="G2587" s="97">
        <v>2019</v>
      </c>
      <c r="H2587" s="98" t="s">
        <v>81</v>
      </c>
    </row>
    <row r="2588" spans="1:8" x14ac:dyDescent="0.25">
      <c r="A2588" s="96">
        <v>45677</v>
      </c>
      <c r="B2588" s="113" t="s">
        <v>2636</v>
      </c>
      <c r="C2588" s="113" t="s">
        <v>27</v>
      </c>
      <c r="D2588" s="77" t="s">
        <v>105</v>
      </c>
      <c r="E2588" s="77" t="s">
        <v>29</v>
      </c>
      <c r="F2588" s="77" t="s">
        <v>30</v>
      </c>
      <c r="G2588" s="97">
        <v>2019</v>
      </c>
      <c r="H2588" s="98" t="s">
        <v>81</v>
      </c>
    </row>
    <row r="2589" spans="1:8" x14ac:dyDescent="0.25">
      <c r="A2589" s="96">
        <v>45722</v>
      </c>
      <c r="B2589" s="113" t="s">
        <v>2637</v>
      </c>
      <c r="C2589" s="113" t="s">
        <v>27</v>
      </c>
      <c r="D2589" s="77" t="s">
        <v>28</v>
      </c>
      <c r="E2589" s="77" t="s">
        <v>29</v>
      </c>
      <c r="F2589" s="77" t="s">
        <v>65</v>
      </c>
      <c r="G2589" s="97">
        <v>2019</v>
      </c>
      <c r="H2589" s="98" t="s">
        <v>81</v>
      </c>
    </row>
    <row r="2590" spans="1:8" x14ac:dyDescent="0.25">
      <c r="A2590" s="96">
        <v>45757</v>
      </c>
      <c r="B2590" s="113" t="s">
        <v>2638</v>
      </c>
      <c r="C2590" s="113" t="s">
        <v>27</v>
      </c>
      <c r="D2590" s="77" t="s">
        <v>570</v>
      </c>
      <c r="E2590" s="77" t="s">
        <v>22</v>
      </c>
      <c r="F2590" s="77" t="s">
        <v>65</v>
      </c>
      <c r="G2590" s="97">
        <v>2020</v>
      </c>
      <c r="H2590" s="98" t="s">
        <v>25</v>
      </c>
    </row>
    <row r="2591" spans="1:8" x14ac:dyDescent="0.25">
      <c r="A2591" s="96">
        <v>45800</v>
      </c>
      <c r="B2591" s="113" t="s">
        <v>2639</v>
      </c>
      <c r="C2591" s="113" t="s">
        <v>27</v>
      </c>
      <c r="D2591" s="77" t="s">
        <v>32</v>
      </c>
      <c r="E2591" s="77" t="s">
        <v>29</v>
      </c>
      <c r="F2591" s="77" t="s">
        <v>30</v>
      </c>
      <c r="G2591" s="97">
        <v>2019</v>
      </c>
      <c r="H2591" s="98" t="s">
        <v>81</v>
      </c>
    </row>
    <row r="2592" spans="1:8" x14ac:dyDescent="0.25">
      <c r="A2592" s="96">
        <v>45836</v>
      </c>
      <c r="B2592" s="113" t="s">
        <v>2640</v>
      </c>
      <c r="C2592" s="113" t="s">
        <v>35</v>
      </c>
      <c r="D2592" s="77" t="s">
        <v>151</v>
      </c>
      <c r="E2592" s="77" t="s">
        <v>22</v>
      </c>
      <c r="F2592" s="77" t="s">
        <v>19</v>
      </c>
      <c r="G2592" s="97">
        <v>2020</v>
      </c>
      <c r="H2592" s="98" t="s">
        <v>25</v>
      </c>
    </row>
    <row r="2593" spans="1:8" x14ac:dyDescent="0.25">
      <c r="A2593" s="96">
        <v>45842</v>
      </c>
      <c r="B2593" s="113" t="s">
        <v>2641</v>
      </c>
      <c r="C2593" s="113" t="s">
        <v>27</v>
      </c>
      <c r="D2593" s="77" t="s">
        <v>32</v>
      </c>
      <c r="E2593" s="77" t="s">
        <v>29</v>
      </c>
      <c r="F2593" s="77" t="s">
        <v>30</v>
      </c>
      <c r="G2593" s="97">
        <v>2019</v>
      </c>
      <c r="H2593" s="98" t="s">
        <v>81</v>
      </c>
    </row>
    <row r="2594" spans="1:8" x14ac:dyDescent="0.25">
      <c r="A2594" s="96">
        <v>45856</v>
      </c>
      <c r="B2594" s="113" t="s">
        <v>2642</v>
      </c>
      <c r="C2594" s="113" t="s">
        <v>27</v>
      </c>
      <c r="D2594" s="77" t="s">
        <v>32</v>
      </c>
      <c r="E2594" s="77" t="s">
        <v>29</v>
      </c>
      <c r="F2594" s="77" t="s">
        <v>30</v>
      </c>
      <c r="G2594" s="97">
        <v>2019</v>
      </c>
      <c r="H2594" s="98" t="s">
        <v>81</v>
      </c>
    </row>
    <row r="2595" spans="1:8" x14ac:dyDescent="0.25">
      <c r="A2595" s="96">
        <v>45857</v>
      </c>
      <c r="B2595" s="113" t="s">
        <v>2643</v>
      </c>
      <c r="C2595" s="113" t="s">
        <v>27</v>
      </c>
      <c r="D2595" s="77" t="s">
        <v>105</v>
      </c>
      <c r="E2595" s="77" t="s">
        <v>29</v>
      </c>
      <c r="F2595" s="77" t="s">
        <v>30</v>
      </c>
      <c r="G2595" s="97">
        <v>2019</v>
      </c>
      <c r="H2595" s="98" t="s">
        <v>81</v>
      </c>
    </row>
    <row r="2596" spans="1:8" x14ac:dyDescent="0.25">
      <c r="A2596" s="96">
        <v>46136</v>
      </c>
      <c r="B2596" s="113" t="s">
        <v>2644</v>
      </c>
      <c r="C2596" s="113" t="s">
        <v>27</v>
      </c>
      <c r="D2596" s="77" t="s">
        <v>32</v>
      </c>
      <c r="E2596" s="77" t="s">
        <v>29</v>
      </c>
      <c r="F2596" s="77" t="s">
        <v>30</v>
      </c>
      <c r="G2596" s="97">
        <v>2019</v>
      </c>
      <c r="H2596" s="98" t="s">
        <v>81</v>
      </c>
    </row>
    <row r="2597" spans="1:8" x14ac:dyDescent="0.25">
      <c r="A2597" s="96">
        <v>46176</v>
      </c>
      <c r="B2597" s="113" t="s">
        <v>2645</v>
      </c>
      <c r="C2597" s="113" t="s">
        <v>24</v>
      </c>
      <c r="D2597" s="77" t="s">
        <v>17</v>
      </c>
      <c r="E2597" s="77" t="s">
        <v>18</v>
      </c>
      <c r="F2597" s="77" t="s">
        <v>19</v>
      </c>
      <c r="G2597" s="97">
        <v>2019</v>
      </c>
      <c r="H2597" s="98" t="s">
        <v>20</v>
      </c>
    </row>
    <row r="2598" spans="1:8" x14ac:dyDescent="0.25">
      <c r="A2598" s="96">
        <v>46276</v>
      </c>
      <c r="B2598" s="113" t="s">
        <v>2646</v>
      </c>
      <c r="C2598" s="113" t="s">
        <v>27</v>
      </c>
      <c r="D2598" s="77" t="s">
        <v>32</v>
      </c>
      <c r="E2598" s="77" t="s">
        <v>29</v>
      </c>
      <c r="F2598" s="77" t="s">
        <v>30</v>
      </c>
      <c r="G2598" s="97">
        <v>2019</v>
      </c>
      <c r="H2598" s="98" t="s">
        <v>81</v>
      </c>
    </row>
    <row r="2599" spans="1:8" x14ac:dyDescent="0.25">
      <c r="A2599" s="96">
        <v>46296</v>
      </c>
      <c r="B2599" s="113" t="s">
        <v>2647</v>
      </c>
      <c r="C2599" s="113" t="s">
        <v>27</v>
      </c>
      <c r="D2599" s="77" t="s">
        <v>32</v>
      </c>
      <c r="E2599" s="77" t="s">
        <v>29</v>
      </c>
      <c r="F2599" s="77" t="s">
        <v>30</v>
      </c>
      <c r="G2599" s="97">
        <v>2019</v>
      </c>
      <c r="H2599" s="98" t="s">
        <v>81</v>
      </c>
    </row>
    <row r="2600" spans="1:8" x14ac:dyDescent="0.25">
      <c r="A2600" s="96">
        <v>46377</v>
      </c>
      <c r="B2600" s="113" t="s">
        <v>2648</v>
      </c>
      <c r="C2600" s="113" t="s">
        <v>27</v>
      </c>
      <c r="D2600" s="77" t="s">
        <v>105</v>
      </c>
      <c r="E2600" s="77" t="s">
        <v>29</v>
      </c>
      <c r="F2600" s="77" t="s">
        <v>30</v>
      </c>
      <c r="G2600" s="97">
        <v>2019</v>
      </c>
      <c r="H2600" s="98" t="s">
        <v>81</v>
      </c>
    </row>
    <row r="2601" spans="1:8" x14ac:dyDescent="0.25">
      <c r="A2601" s="96">
        <v>46378</v>
      </c>
      <c r="B2601" s="113" t="s">
        <v>2649</v>
      </c>
      <c r="C2601" s="113" t="s">
        <v>27</v>
      </c>
      <c r="D2601" s="77" t="s">
        <v>32</v>
      </c>
      <c r="E2601" s="77" t="s">
        <v>29</v>
      </c>
      <c r="F2601" s="77" t="s">
        <v>30</v>
      </c>
      <c r="G2601" s="97">
        <v>2019</v>
      </c>
      <c r="H2601" s="98" t="s">
        <v>81</v>
      </c>
    </row>
    <row r="2602" spans="1:8" x14ac:dyDescent="0.25">
      <c r="A2602" s="96">
        <v>46379</v>
      </c>
      <c r="B2602" s="113" t="s">
        <v>2650</v>
      </c>
      <c r="C2602" s="113" t="s">
        <v>27</v>
      </c>
      <c r="D2602" s="77" t="s">
        <v>32</v>
      </c>
      <c r="E2602" s="77" t="s">
        <v>29</v>
      </c>
      <c r="F2602" s="77" t="s">
        <v>30</v>
      </c>
      <c r="G2602" s="97">
        <v>2019</v>
      </c>
      <c r="H2602" s="98" t="s">
        <v>81</v>
      </c>
    </row>
    <row r="2603" spans="1:8" x14ac:dyDescent="0.25">
      <c r="A2603" s="96">
        <v>46436</v>
      </c>
      <c r="B2603" s="113" t="s">
        <v>2651</v>
      </c>
      <c r="C2603" s="113" t="s">
        <v>27</v>
      </c>
      <c r="D2603" s="77" t="s">
        <v>28</v>
      </c>
      <c r="E2603" s="77" t="s">
        <v>29</v>
      </c>
      <c r="F2603" s="77" t="s">
        <v>30</v>
      </c>
      <c r="G2603" s="97">
        <v>2019</v>
      </c>
      <c r="H2603" s="98" t="s">
        <v>81</v>
      </c>
    </row>
    <row r="2604" spans="1:8" x14ac:dyDescent="0.25">
      <c r="A2604" s="96">
        <v>46476</v>
      </c>
      <c r="B2604" s="113" t="s">
        <v>2652</v>
      </c>
      <c r="C2604" s="113" t="s">
        <v>35</v>
      </c>
      <c r="D2604" s="77" t="s">
        <v>151</v>
      </c>
      <c r="E2604" s="77" t="s">
        <v>18</v>
      </c>
      <c r="F2604" s="77" t="s">
        <v>19</v>
      </c>
      <c r="G2604" s="97">
        <v>2019</v>
      </c>
      <c r="H2604" s="98" t="s">
        <v>20</v>
      </c>
    </row>
    <row r="2605" spans="1:8" x14ac:dyDescent="0.25">
      <c r="A2605" s="96">
        <v>46500</v>
      </c>
      <c r="B2605" s="113" t="s">
        <v>2653</v>
      </c>
      <c r="C2605" s="113" t="s">
        <v>27</v>
      </c>
      <c r="D2605" s="77" t="s">
        <v>32</v>
      </c>
      <c r="E2605" s="77" t="s">
        <v>29</v>
      </c>
      <c r="F2605" s="77" t="s">
        <v>30</v>
      </c>
      <c r="G2605" s="97">
        <v>2019</v>
      </c>
      <c r="H2605" s="98" t="s">
        <v>81</v>
      </c>
    </row>
    <row r="2606" spans="1:8" x14ac:dyDescent="0.25">
      <c r="A2606" s="96">
        <v>46556</v>
      </c>
      <c r="B2606" s="113" t="s">
        <v>2654</v>
      </c>
      <c r="C2606" s="113" t="s">
        <v>35</v>
      </c>
      <c r="D2606" s="77" t="s">
        <v>151</v>
      </c>
      <c r="E2606" s="77" t="s">
        <v>29</v>
      </c>
      <c r="F2606" s="77" t="s">
        <v>19</v>
      </c>
      <c r="G2606" s="97">
        <v>2019</v>
      </c>
      <c r="H2606" s="98" t="s">
        <v>25</v>
      </c>
    </row>
    <row r="2607" spans="1:8" x14ac:dyDescent="0.25">
      <c r="A2607" s="96">
        <v>46557</v>
      </c>
      <c r="B2607" s="113" t="s">
        <v>2655</v>
      </c>
      <c r="C2607" s="113" t="s">
        <v>27</v>
      </c>
      <c r="D2607" s="77" t="s">
        <v>32</v>
      </c>
      <c r="E2607" s="77" t="s">
        <v>29</v>
      </c>
      <c r="F2607" s="77" t="s">
        <v>30</v>
      </c>
      <c r="G2607" s="97">
        <v>2019</v>
      </c>
      <c r="H2607" s="98" t="s">
        <v>81</v>
      </c>
    </row>
    <row r="2608" spans="1:8" x14ac:dyDescent="0.25">
      <c r="A2608" s="96">
        <v>46597</v>
      </c>
      <c r="B2608" s="113" t="s">
        <v>2656</v>
      </c>
      <c r="C2608" s="113" t="s">
        <v>27</v>
      </c>
      <c r="D2608" s="77" t="s">
        <v>32</v>
      </c>
      <c r="E2608" s="77" t="s">
        <v>29</v>
      </c>
      <c r="F2608" s="77" t="s">
        <v>30</v>
      </c>
      <c r="G2608" s="97">
        <v>2019</v>
      </c>
      <c r="H2608" s="98" t="s">
        <v>81</v>
      </c>
    </row>
    <row r="2609" spans="1:8" x14ac:dyDescent="0.25">
      <c r="A2609" s="96">
        <v>46917</v>
      </c>
      <c r="B2609" s="113" t="s">
        <v>2657</v>
      </c>
      <c r="C2609" s="113" t="s">
        <v>27</v>
      </c>
      <c r="D2609" s="77" t="s">
        <v>32</v>
      </c>
      <c r="E2609" s="77" t="s">
        <v>29</v>
      </c>
      <c r="F2609" s="77" t="s">
        <v>30</v>
      </c>
      <c r="G2609" s="97">
        <v>2019</v>
      </c>
      <c r="H2609" s="98" t="s">
        <v>81</v>
      </c>
    </row>
    <row r="2610" spans="1:8" x14ac:dyDescent="0.25">
      <c r="A2610" s="96">
        <v>46918</v>
      </c>
      <c r="B2610" s="113" t="s">
        <v>2658</v>
      </c>
      <c r="C2610" s="113" t="s">
        <v>27</v>
      </c>
      <c r="D2610" s="77" t="s">
        <v>32</v>
      </c>
      <c r="E2610" s="77" t="s">
        <v>22</v>
      </c>
      <c r="F2610" s="77" t="s">
        <v>30</v>
      </c>
      <c r="G2610" s="97">
        <v>2020</v>
      </c>
      <c r="H2610" s="98" t="s">
        <v>81</v>
      </c>
    </row>
    <row r="2611" spans="1:8" x14ac:dyDescent="0.25">
      <c r="A2611" s="96">
        <v>46976</v>
      </c>
      <c r="B2611" s="113" t="s">
        <v>2659</v>
      </c>
      <c r="C2611" s="113" t="s">
        <v>27</v>
      </c>
      <c r="D2611" s="77" t="s">
        <v>32</v>
      </c>
      <c r="E2611" s="77" t="s">
        <v>29</v>
      </c>
      <c r="F2611" s="77" t="s">
        <v>30</v>
      </c>
      <c r="G2611" s="97">
        <v>2019</v>
      </c>
      <c r="H2611" s="98" t="s">
        <v>81</v>
      </c>
    </row>
    <row r="2612" spans="1:8" x14ac:dyDescent="0.25">
      <c r="A2612" s="96">
        <v>46978</v>
      </c>
      <c r="B2612" s="113" t="s">
        <v>2660</v>
      </c>
      <c r="C2612" s="113" t="s">
        <v>27</v>
      </c>
      <c r="D2612" s="77" t="s">
        <v>32</v>
      </c>
      <c r="E2612" s="77" t="s">
        <v>29</v>
      </c>
      <c r="F2612" s="77" t="s">
        <v>30</v>
      </c>
      <c r="G2612" s="97">
        <v>2019</v>
      </c>
      <c r="H2612" s="98" t="s">
        <v>81</v>
      </c>
    </row>
    <row r="2613" spans="1:8" x14ac:dyDescent="0.25">
      <c r="A2613" s="96">
        <v>46979</v>
      </c>
      <c r="B2613" s="113" t="s">
        <v>2661</v>
      </c>
      <c r="C2613" s="113" t="s">
        <v>27</v>
      </c>
      <c r="D2613" s="77" t="s">
        <v>32</v>
      </c>
      <c r="E2613" s="77" t="s">
        <v>29</v>
      </c>
      <c r="F2613" s="77" t="s">
        <v>30</v>
      </c>
      <c r="G2613" s="97">
        <v>2019</v>
      </c>
      <c r="H2613" s="98" t="s">
        <v>81</v>
      </c>
    </row>
    <row r="2614" spans="1:8" x14ac:dyDescent="0.25">
      <c r="A2614" s="96">
        <v>46980</v>
      </c>
      <c r="B2614" s="113" t="s">
        <v>2662</v>
      </c>
      <c r="C2614" s="113" t="s">
        <v>27</v>
      </c>
      <c r="D2614" s="77" t="s">
        <v>32</v>
      </c>
      <c r="E2614" s="77" t="s">
        <v>29</v>
      </c>
      <c r="F2614" s="77" t="s">
        <v>30</v>
      </c>
      <c r="G2614" s="97">
        <v>2019</v>
      </c>
      <c r="H2614" s="98" t="s">
        <v>81</v>
      </c>
    </row>
    <row r="2615" spans="1:8" x14ac:dyDescent="0.25">
      <c r="A2615" s="96">
        <v>47038</v>
      </c>
      <c r="B2615" s="113" t="s">
        <v>2663</v>
      </c>
      <c r="C2615" s="113" t="s">
        <v>27</v>
      </c>
      <c r="D2615" s="77" t="s">
        <v>32</v>
      </c>
      <c r="E2615" s="77" t="s">
        <v>29</v>
      </c>
      <c r="F2615" s="77" t="s">
        <v>30</v>
      </c>
      <c r="G2615" s="97">
        <v>2019</v>
      </c>
      <c r="H2615" s="98" t="s">
        <v>81</v>
      </c>
    </row>
    <row r="2616" spans="1:8" x14ac:dyDescent="0.25">
      <c r="A2616" s="96">
        <v>47484</v>
      </c>
      <c r="B2616" s="113" t="s">
        <v>2664</v>
      </c>
      <c r="C2616" s="113" t="s">
        <v>35</v>
      </c>
      <c r="D2616" s="77" t="s">
        <v>151</v>
      </c>
      <c r="E2616" s="77" t="s">
        <v>29</v>
      </c>
      <c r="F2616" s="77" t="s">
        <v>19</v>
      </c>
      <c r="G2616" s="97">
        <v>2020</v>
      </c>
      <c r="H2616" s="98" t="s">
        <v>81</v>
      </c>
    </row>
    <row r="2617" spans="1:8" x14ac:dyDescent="0.25">
      <c r="A2617" s="96">
        <v>47485</v>
      </c>
      <c r="B2617" s="113" t="s">
        <v>2665</v>
      </c>
      <c r="C2617" s="113" t="s">
        <v>35</v>
      </c>
      <c r="D2617" s="77" t="s">
        <v>151</v>
      </c>
      <c r="E2617" s="77" t="s">
        <v>29</v>
      </c>
      <c r="F2617" s="77" t="s">
        <v>19</v>
      </c>
      <c r="G2617" s="97">
        <v>2020</v>
      </c>
      <c r="H2617" s="98" t="s">
        <v>52</v>
      </c>
    </row>
    <row r="2618" spans="1:8" x14ac:dyDescent="0.25">
      <c r="A2618" s="96">
        <v>48243</v>
      </c>
      <c r="B2618" s="113" t="s">
        <v>2666</v>
      </c>
      <c r="C2618" s="113" t="s">
        <v>35</v>
      </c>
      <c r="D2618" s="77" t="s">
        <v>151</v>
      </c>
      <c r="E2618" s="77" t="s">
        <v>29</v>
      </c>
      <c r="F2618" s="77" t="s">
        <v>19</v>
      </c>
      <c r="G2618" s="97">
        <v>2020</v>
      </c>
      <c r="H2618" s="98" t="s">
        <v>20</v>
      </c>
    </row>
    <row r="2619" spans="1:8" x14ac:dyDescent="0.25">
      <c r="A2619" s="96">
        <v>48244</v>
      </c>
      <c r="B2619" s="113" t="s">
        <v>2667</v>
      </c>
      <c r="C2619" s="113" t="s">
        <v>35</v>
      </c>
      <c r="D2619" s="77" t="s">
        <v>36</v>
      </c>
      <c r="E2619" s="77" t="s">
        <v>29</v>
      </c>
      <c r="F2619" s="77" t="s">
        <v>56</v>
      </c>
      <c r="G2619" s="97">
        <v>2020</v>
      </c>
      <c r="H2619" s="98" t="s">
        <v>20</v>
      </c>
    </row>
    <row r="2620" spans="1:8" x14ac:dyDescent="0.25">
      <c r="A2620" s="96">
        <v>48323</v>
      </c>
      <c r="B2620" s="113" t="s">
        <v>2668</v>
      </c>
      <c r="C2620" s="113" t="s">
        <v>27</v>
      </c>
      <c r="D2620" s="77" t="s">
        <v>32</v>
      </c>
      <c r="E2620" s="77" t="s">
        <v>29</v>
      </c>
      <c r="F2620" s="77" t="s">
        <v>30</v>
      </c>
      <c r="G2620" s="97">
        <v>2020</v>
      </c>
      <c r="H2620" s="98" t="s">
        <v>81</v>
      </c>
    </row>
    <row r="2621" spans="1:8" x14ac:dyDescent="0.25">
      <c r="A2621" s="96">
        <v>48364</v>
      </c>
      <c r="B2621" s="113" t="s">
        <v>2669</v>
      </c>
      <c r="C2621" s="113" t="s">
        <v>27</v>
      </c>
      <c r="D2621" s="77" t="s">
        <v>28</v>
      </c>
      <c r="E2621" s="77" t="s">
        <v>29</v>
      </c>
      <c r="F2621" s="77" t="s">
        <v>63</v>
      </c>
      <c r="G2621" s="97">
        <v>2020</v>
      </c>
      <c r="H2621" s="98" t="s">
        <v>81</v>
      </c>
    </row>
    <row r="2622" spans="1:8" x14ac:dyDescent="0.25">
      <c r="A2622" s="96">
        <v>48365</v>
      </c>
      <c r="B2622" s="113" t="s">
        <v>2670</v>
      </c>
      <c r="C2622" s="113" t="s">
        <v>27</v>
      </c>
      <c r="D2622" s="77" t="s">
        <v>127</v>
      </c>
      <c r="E2622" s="77" t="s">
        <v>29</v>
      </c>
      <c r="F2622" s="77" t="s">
        <v>63</v>
      </c>
      <c r="G2622" s="97">
        <v>2020</v>
      </c>
      <c r="H2622" s="98" t="s">
        <v>20</v>
      </c>
    </row>
    <row r="2623" spans="1:8" x14ac:dyDescent="0.25">
      <c r="A2623" s="96">
        <v>48403</v>
      </c>
      <c r="B2623" s="113" t="s">
        <v>2671</v>
      </c>
      <c r="C2623" s="113" t="s">
        <v>27</v>
      </c>
      <c r="D2623" s="77" t="s">
        <v>28</v>
      </c>
      <c r="E2623" s="77" t="s">
        <v>29</v>
      </c>
      <c r="F2623" s="77" t="s">
        <v>30</v>
      </c>
      <c r="G2623" s="97">
        <v>2020</v>
      </c>
      <c r="H2623" s="98" t="s">
        <v>81</v>
      </c>
    </row>
    <row r="2624" spans="1:8" x14ac:dyDescent="0.25">
      <c r="A2624" s="96">
        <v>48726</v>
      </c>
      <c r="B2624" s="113" t="s">
        <v>2672</v>
      </c>
      <c r="C2624" s="113" t="s">
        <v>27</v>
      </c>
      <c r="D2624" s="77" t="s">
        <v>32</v>
      </c>
      <c r="E2624" s="77" t="s">
        <v>29</v>
      </c>
      <c r="F2624" s="77" t="s">
        <v>30</v>
      </c>
      <c r="G2624" s="97">
        <v>2020</v>
      </c>
      <c r="H2624" s="98" t="s">
        <v>81</v>
      </c>
    </row>
    <row r="2625" spans="1:8" x14ac:dyDescent="0.25">
      <c r="A2625" s="96">
        <v>48843</v>
      </c>
      <c r="B2625" s="113" t="s">
        <v>2673</v>
      </c>
      <c r="C2625" s="113" t="s">
        <v>27</v>
      </c>
      <c r="D2625" s="77" t="s">
        <v>32</v>
      </c>
      <c r="E2625" s="77" t="s">
        <v>29</v>
      </c>
      <c r="F2625" s="77" t="s">
        <v>30</v>
      </c>
      <c r="G2625" s="97">
        <v>2020</v>
      </c>
      <c r="H2625" s="98" t="s">
        <v>81</v>
      </c>
    </row>
    <row r="2626" spans="1:8" x14ac:dyDescent="0.25">
      <c r="A2626" s="96">
        <v>48845</v>
      </c>
      <c r="B2626" s="113" t="s">
        <v>2674</v>
      </c>
      <c r="C2626" s="113" t="s">
        <v>27</v>
      </c>
      <c r="D2626" s="77" t="s">
        <v>105</v>
      </c>
      <c r="E2626" s="77" t="s">
        <v>22</v>
      </c>
      <c r="F2626" s="77" t="s">
        <v>30</v>
      </c>
      <c r="G2626" s="97">
        <v>2020</v>
      </c>
      <c r="H2626" s="98" t="s">
        <v>81</v>
      </c>
    </row>
    <row r="2627" spans="1:8" x14ac:dyDescent="0.25">
      <c r="A2627" s="96">
        <v>48863</v>
      </c>
      <c r="B2627" s="113" t="s">
        <v>2675</v>
      </c>
      <c r="C2627" s="113" t="s">
        <v>27</v>
      </c>
      <c r="D2627" s="77" t="s">
        <v>32</v>
      </c>
      <c r="E2627" s="77" t="s">
        <v>29</v>
      </c>
      <c r="F2627" s="77" t="s">
        <v>30</v>
      </c>
      <c r="G2627" s="97">
        <v>2020</v>
      </c>
      <c r="H2627" s="98" t="s">
        <v>81</v>
      </c>
    </row>
    <row r="2628" spans="1:8" x14ac:dyDescent="0.25">
      <c r="A2628" s="96">
        <v>48884</v>
      </c>
      <c r="B2628" s="113" t="s">
        <v>2676</v>
      </c>
      <c r="C2628" s="113" t="s">
        <v>27</v>
      </c>
      <c r="D2628" s="77" t="s">
        <v>32</v>
      </c>
      <c r="E2628" s="77" t="s">
        <v>29</v>
      </c>
      <c r="F2628" s="77" t="s">
        <v>30</v>
      </c>
      <c r="G2628" s="97">
        <v>2020</v>
      </c>
      <c r="H2628" s="98" t="s">
        <v>81</v>
      </c>
    </row>
    <row r="2629" spans="1:8" x14ac:dyDescent="0.25">
      <c r="A2629" s="96">
        <v>48906</v>
      </c>
      <c r="B2629" s="113" t="s">
        <v>2677</v>
      </c>
      <c r="C2629" s="113" t="s">
        <v>27</v>
      </c>
      <c r="D2629" s="77" t="s">
        <v>32</v>
      </c>
      <c r="E2629" s="77" t="s">
        <v>29</v>
      </c>
      <c r="F2629" s="77" t="s">
        <v>30</v>
      </c>
      <c r="G2629" s="97">
        <v>2020</v>
      </c>
      <c r="H2629" s="98" t="s">
        <v>81</v>
      </c>
    </row>
    <row r="2630" spans="1:8" x14ac:dyDescent="0.25">
      <c r="A2630" s="96">
        <v>48909</v>
      </c>
      <c r="B2630" s="113" t="s">
        <v>2678</v>
      </c>
      <c r="C2630" s="113" t="s">
        <v>27</v>
      </c>
      <c r="D2630" s="77" t="s">
        <v>32</v>
      </c>
      <c r="E2630" s="77" t="s">
        <v>29</v>
      </c>
      <c r="F2630" s="77" t="s">
        <v>30</v>
      </c>
      <c r="G2630" s="97">
        <v>2020</v>
      </c>
      <c r="H2630" s="98" t="s">
        <v>81</v>
      </c>
    </row>
    <row r="2631" spans="1:8" x14ac:dyDescent="0.25">
      <c r="A2631" s="96">
        <v>48965</v>
      </c>
      <c r="B2631" s="113" t="s">
        <v>2679</v>
      </c>
      <c r="C2631" s="113" t="s">
        <v>27</v>
      </c>
      <c r="D2631" s="77" t="s">
        <v>32</v>
      </c>
      <c r="E2631" s="77" t="s">
        <v>29</v>
      </c>
      <c r="F2631" s="77" t="s">
        <v>30</v>
      </c>
      <c r="G2631" s="97">
        <v>2020</v>
      </c>
      <c r="H2631" s="98" t="s">
        <v>81</v>
      </c>
    </row>
    <row r="2632" spans="1:8" x14ac:dyDescent="0.25">
      <c r="A2632" s="96">
        <v>48983</v>
      </c>
      <c r="B2632" s="113" t="s">
        <v>2680</v>
      </c>
      <c r="C2632" s="113" t="s">
        <v>27</v>
      </c>
      <c r="D2632" s="77" t="s">
        <v>105</v>
      </c>
      <c r="E2632" s="77" t="s">
        <v>29</v>
      </c>
      <c r="F2632" s="77" t="s">
        <v>30</v>
      </c>
      <c r="G2632" s="97">
        <v>2020</v>
      </c>
      <c r="H2632" s="98" t="s">
        <v>81</v>
      </c>
    </row>
    <row r="2633" spans="1:8" x14ac:dyDescent="0.25">
      <c r="A2633" s="96">
        <v>48989</v>
      </c>
      <c r="B2633" s="113" t="s">
        <v>2681</v>
      </c>
      <c r="C2633" s="113" t="s">
        <v>27</v>
      </c>
      <c r="D2633" s="77" t="s">
        <v>32</v>
      </c>
      <c r="E2633" s="77" t="s">
        <v>29</v>
      </c>
      <c r="F2633" s="77" t="s">
        <v>30</v>
      </c>
      <c r="G2633" s="97">
        <v>2020</v>
      </c>
      <c r="H2633" s="98" t="s">
        <v>20</v>
      </c>
    </row>
    <row r="2634" spans="1:8" x14ac:dyDescent="0.25">
      <c r="A2634" s="96">
        <v>49005</v>
      </c>
      <c r="B2634" s="113" t="s">
        <v>2682</v>
      </c>
      <c r="C2634" s="113" t="s">
        <v>27</v>
      </c>
      <c r="D2634" s="77" t="s">
        <v>28</v>
      </c>
      <c r="E2634" s="77" t="s">
        <v>29</v>
      </c>
      <c r="F2634" s="77" t="s">
        <v>30</v>
      </c>
      <c r="G2634" s="97">
        <v>2020</v>
      </c>
      <c r="H2634" s="98" t="s">
        <v>81</v>
      </c>
    </row>
    <row r="2635" spans="1:8" x14ac:dyDescent="0.25">
      <c r="A2635" s="96">
        <v>49027</v>
      </c>
      <c r="B2635" s="113" t="s">
        <v>2683</v>
      </c>
      <c r="C2635" s="113" t="s">
        <v>27</v>
      </c>
      <c r="D2635" s="77" t="s">
        <v>32</v>
      </c>
      <c r="E2635" s="77" t="s">
        <v>29</v>
      </c>
      <c r="F2635" s="77" t="s">
        <v>30</v>
      </c>
      <c r="G2635" s="97">
        <v>2020</v>
      </c>
      <c r="H2635" s="98" t="s">
        <v>81</v>
      </c>
    </row>
    <row r="2636" spans="1:8" x14ac:dyDescent="0.25">
      <c r="A2636" s="96">
        <v>49030</v>
      </c>
      <c r="B2636" s="113" t="s">
        <v>2684</v>
      </c>
      <c r="C2636" s="113" t="s">
        <v>27</v>
      </c>
      <c r="D2636" s="77" t="s">
        <v>127</v>
      </c>
      <c r="E2636" s="77" t="s">
        <v>29</v>
      </c>
      <c r="F2636" s="77" t="s">
        <v>30</v>
      </c>
      <c r="G2636" s="97">
        <v>2020</v>
      </c>
      <c r="H2636" s="98" t="s">
        <v>81</v>
      </c>
    </row>
    <row r="2637" spans="1:8" x14ac:dyDescent="0.25">
      <c r="A2637" s="96">
        <v>49123</v>
      </c>
      <c r="B2637" s="113" t="s">
        <v>2685</v>
      </c>
      <c r="C2637" s="113" t="s">
        <v>27</v>
      </c>
      <c r="D2637" s="77" t="s">
        <v>32</v>
      </c>
      <c r="E2637" s="77" t="s">
        <v>29</v>
      </c>
      <c r="F2637" s="77" t="s">
        <v>30</v>
      </c>
      <c r="G2637" s="97">
        <v>2020</v>
      </c>
      <c r="H2637" s="98" t="s">
        <v>81</v>
      </c>
    </row>
    <row r="2638" spans="1:8" x14ac:dyDescent="0.25">
      <c r="A2638" s="96">
        <v>49126</v>
      </c>
      <c r="B2638" s="113" t="s">
        <v>2686</v>
      </c>
      <c r="C2638" s="113" t="s">
        <v>27</v>
      </c>
      <c r="D2638" s="77" t="s">
        <v>32</v>
      </c>
      <c r="E2638" s="77" t="s">
        <v>29</v>
      </c>
      <c r="F2638" s="77" t="s">
        <v>30</v>
      </c>
      <c r="G2638" s="97">
        <v>2020</v>
      </c>
      <c r="H2638" s="98" t="s">
        <v>81</v>
      </c>
    </row>
    <row r="2639" spans="1:8" x14ac:dyDescent="0.25">
      <c r="A2639" s="96">
        <v>49127</v>
      </c>
      <c r="B2639" s="113" t="s">
        <v>2687</v>
      </c>
      <c r="C2639" s="113" t="s">
        <v>27</v>
      </c>
      <c r="D2639" s="77" t="s">
        <v>32</v>
      </c>
      <c r="E2639" s="77" t="s">
        <v>29</v>
      </c>
      <c r="F2639" s="77" t="s">
        <v>30</v>
      </c>
      <c r="G2639" s="97">
        <v>2020</v>
      </c>
      <c r="H2639" s="98" t="s">
        <v>81</v>
      </c>
    </row>
    <row r="2640" spans="1:8" x14ac:dyDescent="0.25">
      <c r="A2640" s="96">
        <v>49128</v>
      </c>
      <c r="B2640" s="113" t="s">
        <v>2688</v>
      </c>
      <c r="C2640" s="113" t="s">
        <v>27</v>
      </c>
      <c r="D2640" s="77" t="s">
        <v>32</v>
      </c>
      <c r="E2640" s="77" t="s">
        <v>29</v>
      </c>
      <c r="F2640" s="77" t="s">
        <v>30</v>
      </c>
      <c r="G2640" s="97">
        <v>2020</v>
      </c>
      <c r="H2640" s="98" t="s">
        <v>81</v>
      </c>
    </row>
    <row r="2641" spans="1:8" x14ac:dyDescent="0.25">
      <c r="A2641" s="96">
        <v>49130</v>
      </c>
      <c r="B2641" s="113" t="s">
        <v>2689</v>
      </c>
      <c r="C2641" s="113" t="s">
        <v>27</v>
      </c>
      <c r="D2641" s="77" t="s">
        <v>32</v>
      </c>
      <c r="E2641" s="77" t="s">
        <v>29</v>
      </c>
      <c r="F2641" s="77" t="s">
        <v>30</v>
      </c>
      <c r="G2641" s="97">
        <v>2020</v>
      </c>
      <c r="H2641" s="98" t="s">
        <v>81</v>
      </c>
    </row>
    <row r="2642" spans="1:8" x14ac:dyDescent="0.25">
      <c r="A2642" s="96">
        <v>49144</v>
      </c>
      <c r="B2642" s="113" t="s">
        <v>2690</v>
      </c>
      <c r="C2642" s="113" t="s">
        <v>27</v>
      </c>
      <c r="D2642" s="77" t="s">
        <v>32</v>
      </c>
      <c r="E2642" s="77" t="s">
        <v>29</v>
      </c>
      <c r="F2642" s="77" t="s">
        <v>30</v>
      </c>
      <c r="G2642" s="97">
        <v>2020</v>
      </c>
      <c r="H2642" s="98" t="s">
        <v>81</v>
      </c>
    </row>
    <row r="2643" spans="1:8" x14ac:dyDescent="0.25">
      <c r="A2643" s="96">
        <v>49164</v>
      </c>
      <c r="B2643" s="113" t="s">
        <v>2691</v>
      </c>
      <c r="C2643" s="113" t="s">
        <v>27</v>
      </c>
      <c r="D2643" s="77" t="s">
        <v>127</v>
      </c>
      <c r="E2643" s="77" t="s">
        <v>29</v>
      </c>
      <c r="F2643" s="77" t="s">
        <v>30</v>
      </c>
      <c r="G2643" s="97">
        <v>2020</v>
      </c>
      <c r="H2643" s="98" t="s">
        <v>81</v>
      </c>
    </row>
    <row r="2644" spans="1:8" x14ac:dyDescent="0.25">
      <c r="A2644" s="96">
        <v>49165</v>
      </c>
      <c r="B2644" s="113" t="s">
        <v>2692</v>
      </c>
      <c r="C2644" s="113" t="s">
        <v>27</v>
      </c>
      <c r="D2644" s="77" t="s">
        <v>32</v>
      </c>
      <c r="E2644" s="77" t="s">
        <v>29</v>
      </c>
      <c r="F2644" s="77" t="s">
        <v>30</v>
      </c>
      <c r="G2644" s="97">
        <v>2020</v>
      </c>
      <c r="H2644" s="98" t="s">
        <v>81</v>
      </c>
    </row>
    <row r="2645" spans="1:8" x14ac:dyDescent="0.25">
      <c r="A2645" s="96">
        <v>49168</v>
      </c>
      <c r="B2645" s="113" t="s">
        <v>2693</v>
      </c>
      <c r="C2645" s="113" t="s">
        <v>27</v>
      </c>
      <c r="D2645" s="77" t="s">
        <v>32</v>
      </c>
      <c r="E2645" s="77" t="s">
        <v>29</v>
      </c>
      <c r="F2645" s="77" t="s">
        <v>30</v>
      </c>
      <c r="G2645" s="97">
        <v>2020</v>
      </c>
      <c r="H2645" s="98" t="s">
        <v>81</v>
      </c>
    </row>
    <row r="2646" spans="1:8" x14ac:dyDescent="0.25">
      <c r="A2646" s="96">
        <v>49174</v>
      </c>
      <c r="B2646" s="113" t="s">
        <v>2694</v>
      </c>
      <c r="C2646" s="113" t="s">
        <v>27</v>
      </c>
      <c r="D2646" s="77" t="s">
        <v>127</v>
      </c>
      <c r="E2646" s="77" t="s">
        <v>29</v>
      </c>
      <c r="F2646" s="77" t="s">
        <v>30</v>
      </c>
      <c r="G2646" s="97">
        <v>2020</v>
      </c>
      <c r="H2646" s="98" t="s">
        <v>81</v>
      </c>
    </row>
    <row r="2647" spans="1:8" x14ac:dyDescent="0.25">
      <c r="A2647" s="96">
        <v>49175</v>
      </c>
      <c r="B2647" s="113" t="s">
        <v>2695</v>
      </c>
      <c r="C2647" s="113" t="s">
        <v>27</v>
      </c>
      <c r="D2647" s="77" t="s">
        <v>28</v>
      </c>
      <c r="E2647" s="77" t="s">
        <v>29</v>
      </c>
      <c r="F2647" s="77" t="s">
        <v>30</v>
      </c>
      <c r="G2647" s="97">
        <v>2020</v>
      </c>
      <c r="H2647" s="98" t="s">
        <v>81</v>
      </c>
    </row>
    <row r="2648" spans="1:8" x14ac:dyDescent="0.25">
      <c r="A2648" s="96">
        <v>49225</v>
      </c>
      <c r="B2648" s="113" t="s">
        <v>2696</v>
      </c>
      <c r="C2648" s="113" t="s">
        <v>27</v>
      </c>
      <c r="D2648" s="77" t="s">
        <v>127</v>
      </c>
      <c r="E2648" s="77" t="s">
        <v>29</v>
      </c>
      <c r="F2648" s="77" t="s">
        <v>30</v>
      </c>
      <c r="G2648" s="97">
        <v>2020</v>
      </c>
      <c r="H2648" s="98" t="s">
        <v>81</v>
      </c>
    </row>
    <row r="2649" spans="1:8" x14ac:dyDescent="0.25">
      <c r="A2649" s="96">
        <v>49226</v>
      </c>
      <c r="B2649" s="113" t="s">
        <v>2697</v>
      </c>
      <c r="C2649" s="113" t="s">
        <v>27</v>
      </c>
      <c r="D2649" s="77" t="s">
        <v>127</v>
      </c>
      <c r="E2649" s="77" t="s">
        <v>29</v>
      </c>
      <c r="F2649" s="77" t="s">
        <v>30</v>
      </c>
      <c r="G2649" s="97">
        <v>2020</v>
      </c>
      <c r="H2649" s="98" t="s">
        <v>81</v>
      </c>
    </row>
    <row r="2650" spans="1:8" x14ac:dyDescent="0.25">
      <c r="A2650" s="96">
        <v>49228</v>
      </c>
      <c r="B2650" s="113" t="s">
        <v>2698</v>
      </c>
      <c r="C2650" s="113" t="s">
        <v>27</v>
      </c>
      <c r="D2650" s="77" t="s">
        <v>28</v>
      </c>
      <c r="E2650" s="77" t="s">
        <v>29</v>
      </c>
      <c r="F2650" s="77" t="s">
        <v>30</v>
      </c>
      <c r="G2650" s="97">
        <v>2020</v>
      </c>
      <c r="H2650" s="98" t="s">
        <v>81</v>
      </c>
    </row>
    <row r="2651" spans="1:8" x14ac:dyDescent="0.25">
      <c r="A2651" s="96">
        <v>49265</v>
      </c>
      <c r="B2651" s="113" t="s">
        <v>2699</v>
      </c>
      <c r="C2651" s="113" t="s">
        <v>27</v>
      </c>
      <c r="D2651" s="77" t="s">
        <v>127</v>
      </c>
      <c r="E2651" s="77" t="s">
        <v>29</v>
      </c>
      <c r="F2651" s="77" t="s">
        <v>30</v>
      </c>
      <c r="G2651" s="97">
        <v>2020</v>
      </c>
      <c r="H2651" s="98" t="s">
        <v>81</v>
      </c>
    </row>
    <row r="2652" spans="1:8" x14ac:dyDescent="0.25">
      <c r="A2652" s="96">
        <v>49266</v>
      </c>
      <c r="B2652" s="113" t="s">
        <v>2700</v>
      </c>
      <c r="C2652" s="113" t="s">
        <v>27</v>
      </c>
      <c r="D2652" s="77" t="s">
        <v>28</v>
      </c>
      <c r="E2652" s="77" t="s">
        <v>29</v>
      </c>
      <c r="F2652" s="77" t="s">
        <v>30</v>
      </c>
      <c r="G2652" s="97">
        <v>2020</v>
      </c>
      <c r="H2652" s="98" t="s">
        <v>81</v>
      </c>
    </row>
    <row r="2653" spans="1:8" x14ac:dyDescent="0.25">
      <c r="A2653" s="96">
        <v>49269</v>
      </c>
      <c r="B2653" s="113" t="s">
        <v>2701</v>
      </c>
      <c r="C2653" s="113" t="s">
        <v>27</v>
      </c>
      <c r="D2653" s="77" t="s">
        <v>28</v>
      </c>
      <c r="E2653" s="77" t="s">
        <v>22</v>
      </c>
      <c r="F2653" s="77" t="s">
        <v>30</v>
      </c>
      <c r="G2653" s="97">
        <v>2020</v>
      </c>
      <c r="H2653" s="98" t="s">
        <v>81</v>
      </c>
    </row>
    <row r="2654" spans="1:8" x14ac:dyDescent="0.25">
      <c r="A2654" s="96">
        <v>49305</v>
      </c>
      <c r="B2654" s="113" t="s">
        <v>2702</v>
      </c>
      <c r="C2654" s="113" t="s">
        <v>27</v>
      </c>
      <c r="D2654" s="77" t="s">
        <v>127</v>
      </c>
      <c r="E2654" s="77" t="s">
        <v>29</v>
      </c>
      <c r="F2654" s="77" t="s">
        <v>30</v>
      </c>
      <c r="G2654" s="97">
        <v>2020</v>
      </c>
      <c r="H2654" s="98" t="s">
        <v>81</v>
      </c>
    </row>
    <row r="2655" spans="1:8" x14ac:dyDescent="0.25">
      <c r="A2655" s="96">
        <v>49306</v>
      </c>
      <c r="B2655" s="113" t="s">
        <v>2703</v>
      </c>
      <c r="C2655" s="113" t="s">
        <v>27</v>
      </c>
      <c r="D2655" s="77" t="s">
        <v>32</v>
      </c>
      <c r="E2655" s="77" t="s">
        <v>29</v>
      </c>
      <c r="F2655" s="77" t="s">
        <v>30</v>
      </c>
      <c r="G2655" s="97">
        <v>2020</v>
      </c>
      <c r="H2655" s="98" t="s">
        <v>81</v>
      </c>
    </row>
    <row r="2656" spans="1:8" x14ac:dyDescent="0.25">
      <c r="A2656" s="96">
        <v>49312</v>
      </c>
      <c r="B2656" s="113" t="s">
        <v>2704</v>
      </c>
      <c r="C2656" s="113" t="s">
        <v>27</v>
      </c>
      <c r="D2656" s="77" t="s">
        <v>127</v>
      </c>
      <c r="E2656" s="77" t="s">
        <v>29</v>
      </c>
      <c r="F2656" s="77" t="s">
        <v>30</v>
      </c>
      <c r="G2656" s="97">
        <v>2020</v>
      </c>
      <c r="H2656" s="98" t="s">
        <v>81</v>
      </c>
    </row>
    <row r="2657" spans="1:8" x14ac:dyDescent="0.25">
      <c r="A2657" s="96">
        <v>49325</v>
      </c>
      <c r="B2657" s="113" t="s">
        <v>2705</v>
      </c>
      <c r="C2657" s="113" t="s">
        <v>27</v>
      </c>
      <c r="D2657" s="77" t="s">
        <v>32</v>
      </c>
      <c r="E2657" s="77" t="s">
        <v>22</v>
      </c>
      <c r="F2657" s="77" t="s">
        <v>30</v>
      </c>
      <c r="G2657" s="97">
        <v>2020</v>
      </c>
      <c r="H2657" s="98" t="s">
        <v>81</v>
      </c>
    </row>
    <row r="2658" spans="1:8" x14ac:dyDescent="0.25">
      <c r="A2658" s="96">
        <v>49326</v>
      </c>
      <c r="B2658" s="113" t="s">
        <v>2706</v>
      </c>
      <c r="C2658" s="113" t="s">
        <v>27</v>
      </c>
      <c r="D2658" s="77" t="s">
        <v>32</v>
      </c>
      <c r="E2658" s="77" t="s">
        <v>22</v>
      </c>
      <c r="F2658" s="77" t="s">
        <v>30</v>
      </c>
      <c r="G2658" s="97">
        <v>2020</v>
      </c>
      <c r="H2658" s="98" t="s">
        <v>81</v>
      </c>
    </row>
    <row r="2659" spans="1:8" x14ac:dyDescent="0.25">
      <c r="A2659" s="96">
        <v>49331</v>
      </c>
      <c r="B2659" s="113" t="s">
        <v>2707</v>
      </c>
      <c r="C2659" s="113" t="s">
        <v>27</v>
      </c>
      <c r="D2659" s="77" t="s">
        <v>127</v>
      </c>
      <c r="E2659" s="77" t="s">
        <v>29</v>
      </c>
      <c r="F2659" s="77" t="s">
        <v>30</v>
      </c>
      <c r="G2659" s="97">
        <v>2020</v>
      </c>
      <c r="H2659" s="98" t="s">
        <v>81</v>
      </c>
    </row>
    <row r="2660" spans="1:8" x14ac:dyDescent="0.25">
      <c r="A2660" s="96">
        <v>49364</v>
      </c>
      <c r="B2660" s="113" t="s">
        <v>2708</v>
      </c>
      <c r="C2660" s="113" t="s">
        <v>27</v>
      </c>
      <c r="D2660" s="77" t="s">
        <v>32</v>
      </c>
      <c r="E2660" s="77" t="s">
        <v>29</v>
      </c>
      <c r="F2660" s="77" t="s">
        <v>30</v>
      </c>
      <c r="G2660" s="97">
        <v>2020</v>
      </c>
      <c r="H2660" s="98" t="s">
        <v>81</v>
      </c>
    </row>
    <row r="2661" spans="1:8" x14ac:dyDescent="0.25">
      <c r="A2661" s="96">
        <v>49425</v>
      </c>
      <c r="B2661" s="113" t="s">
        <v>2709</v>
      </c>
      <c r="C2661" s="113" t="s">
        <v>27</v>
      </c>
      <c r="D2661" s="77" t="s">
        <v>32</v>
      </c>
      <c r="E2661" s="77" t="s">
        <v>29</v>
      </c>
      <c r="F2661" s="77" t="s">
        <v>30</v>
      </c>
      <c r="G2661" s="97">
        <v>2020</v>
      </c>
      <c r="H2661" s="98" t="s">
        <v>81</v>
      </c>
    </row>
    <row r="2662" spans="1:8" x14ac:dyDescent="0.25">
      <c r="A2662" s="96">
        <v>49443</v>
      </c>
      <c r="B2662" s="113" t="s">
        <v>2710</v>
      </c>
      <c r="C2662" s="113" t="s">
        <v>27</v>
      </c>
      <c r="D2662" s="77" t="s">
        <v>105</v>
      </c>
      <c r="E2662" s="77" t="s">
        <v>29</v>
      </c>
      <c r="F2662" s="77" t="s">
        <v>30</v>
      </c>
      <c r="G2662" s="97">
        <v>2020</v>
      </c>
      <c r="H2662" s="98" t="s">
        <v>81</v>
      </c>
    </row>
    <row r="2663" spans="1:8" x14ac:dyDescent="0.25">
      <c r="A2663" s="96">
        <v>49447</v>
      </c>
      <c r="B2663" s="113" t="s">
        <v>2711</v>
      </c>
      <c r="C2663" s="113" t="s">
        <v>27</v>
      </c>
      <c r="D2663" s="77" t="s">
        <v>32</v>
      </c>
      <c r="E2663" s="77" t="s">
        <v>29</v>
      </c>
      <c r="F2663" s="77" t="s">
        <v>30</v>
      </c>
      <c r="G2663" s="97">
        <v>2020</v>
      </c>
      <c r="H2663" s="98" t="s">
        <v>81</v>
      </c>
    </row>
    <row r="2664" spans="1:8" x14ac:dyDescent="0.25">
      <c r="A2664" s="96">
        <v>49465</v>
      </c>
      <c r="B2664" s="113" t="s">
        <v>2712</v>
      </c>
      <c r="C2664" s="113" t="s">
        <v>27</v>
      </c>
      <c r="D2664" s="77" t="s">
        <v>105</v>
      </c>
      <c r="E2664" s="77" t="s">
        <v>22</v>
      </c>
      <c r="F2664" s="77" t="s">
        <v>30</v>
      </c>
      <c r="G2664" s="97">
        <v>2020</v>
      </c>
      <c r="H2664" s="98" t="s">
        <v>81</v>
      </c>
    </row>
    <row r="2665" spans="1:8" x14ac:dyDescent="0.25">
      <c r="A2665" s="96">
        <v>49484</v>
      </c>
      <c r="B2665" s="113" t="s">
        <v>2713</v>
      </c>
      <c r="C2665" s="113" t="s">
        <v>27</v>
      </c>
      <c r="D2665" s="77" t="s">
        <v>127</v>
      </c>
      <c r="E2665" s="77" t="s">
        <v>29</v>
      </c>
      <c r="F2665" s="77" t="s">
        <v>30</v>
      </c>
      <c r="G2665" s="97">
        <v>2020</v>
      </c>
      <c r="H2665" s="98" t="s">
        <v>81</v>
      </c>
    </row>
    <row r="2666" spans="1:8" x14ac:dyDescent="0.25">
      <c r="A2666" s="96">
        <v>49487</v>
      </c>
      <c r="B2666" s="113" t="s">
        <v>2714</v>
      </c>
      <c r="C2666" s="113" t="s">
        <v>27</v>
      </c>
      <c r="D2666" s="77" t="s">
        <v>32</v>
      </c>
      <c r="E2666" s="77" t="s">
        <v>29</v>
      </c>
      <c r="F2666" s="77" t="s">
        <v>33</v>
      </c>
      <c r="G2666" s="97">
        <v>2020</v>
      </c>
      <c r="H2666" s="98" t="s">
        <v>81</v>
      </c>
    </row>
    <row r="2667" spans="1:8" x14ac:dyDescent="0.25">
      <c r="A2667" s="96">
        <v>49488</v>
      </c>
      <c r="B2667" s="113" t="s">
        <v>2715</v>
      </c>
      <c r="C2667" s="113" t="s">
        <v>27</v>
      </c>
      <c r="D2667" s="77" t="s">
        <v>32</v>
      </c>
      <c r="E2667" s="77" t="s">
        <v>29</v>
      </c>
      <c r="F2667" s="77" t="s">
        <v>30</v>
      </c>
      <c r="G2667" s="97">
        <v>2020</v>
      </c>
      <c r="H2667" s="98" t="s">
        <v>81</v>
      </c>
    </row>
    <row r="2668" spans="1:8" x14ac:dyDescent="0.25">
      <c r="A2668" s="96">
        <v>49505</v>
      </c>
      <c r="B2668" s="113" t="s">
        <v>2716</v>
      </c>
      <c r="C2668" s="113" t="s">
        <v>27</v>
      </c>
      <c r="D2668" s="77" t="s">
        <v>32</v>
      </c>
      <c r="E2668" s="77" t="s">
        <v>29</v>
      </c>
      <c r="F2668" s="77" t="s">
        <v>30</v>
      </c>
      <c r="G2668" s="97">
        <v>2020</v>
      </c>
      <c r="H2668" s="98" t="s">
        <v>81</v>
      </c>
    </row>
    <row r="2669" spans="1:8" x14ac:dyDescent="0.25">
      <c r="A2669" s="96">
        <v>49506</v>
      </c>
      <c r="B2669" s="113" t="s">
        <v>2717</v>
      </c>
      <c r="C2669" s="113" t="s">
        <v>27</v>
      </c>
      <c r="D2669" s="77" t="s">
        <v>127</v>
      </c>
      <c r="E2669" s="77" t="s">
        <v>29</v>
      </c>
      <c r="F2669" s="77" t="s">
        <v>30</v>
      </c>
      <c r="G2669" s="97">
        <v>2020</v>
      </c>
      <c r="H2669" s="98" t="s">
        <v>81</v>
      </c>
    </row>
    <row r="2670" spans="1:8" x14ac:dyDescent="0.25">
      <c r="A2670" s="96">
        <v>49507</v>
      </c>
      <c r="B2670" s="113" t="s">
        <v>2718</v>
      </c>
      <c r="C2670" s="113" t="s">
        <v>27</v>
      </c>
      <c r="D2670" s="77" t="s">
        <v>127</v>
      </c>
      <c r="E2670" s="77" t="s">
        <v>29</v>
      </c>
      <c r="F2670" s="77" t="s">
        <v>30</v>
      </c>
      <c r="G2670" s="97">
        <v>2020</v>
      </c>
      <c r="H2670" s="98" t="s">
        <v>81</v>
      </c>
    </row>
    <row r="2671" spans="1:8" x14ac:dyDescent="0.25">
      <c r="A2671" s="96">
        <v>49543</v>
      </c>
      <c r="B2671" s="113" t="s">
        <v>2719</v>
      </c>
      <c r="C2671" s="113" t="s">
        <v>27</v>
      </c>
      <c r="D2671" s="77" t="s">
        <v>32</v>
      </c>
      <c r="E2671" s="77" t="s">
        <v>22</v>
      </c>
      <c r="F2671" s="77" t="s">
        <v>30</v>
      </c>
      <c r="G2671" s="97">
        <v>2020</v>
      </c>
      <c r="H2671" s="98" t="s">
        <v>81</v>
      </c>
    </row>
    <row r="2672" spans="1:8" x14ac:dyDescent="0.25">
      <c r="A2672" s="96">
        <v>49544</v>
      </c>
      <c r="B2672" s="113" t="s">
        <v>2720</v>
      </c>
      <c r="C2672" s="113" t="s">
        <v>27</v>
      </c>
      <c r="D2672" s="77" t="s">
        <v>28</v>
      </c>
      <c r="E2672" s="77" t="s">
        <v>29</v>
      </c>
      <c r="F2672" s="77" t="s">
        <v>30</v>
      </c>
      <c r="G2672" s="97">
        <v>2020</v>
      </c>
      <c r="H2672" s="98" t="s">
        <v>81</v>
      </c>
    </row>
    <row r="2673" spans="1:8" x14ac:dyDescent="0.25">
      <c r="A2673" s="96">
        <v>49545</v>
      </c>
      <c r="B2673" s="113" t="s">
        <v>2721</v>
      </c>
      <c r="C2673" s="113" t="s">
        <v>27</v>
      </c>
      <c r="D2673" s="77" t="s">
        <v>32</v>
      </c>
      <c r="E2673" s="77" t="s">
        <v>29</v>
      </c>
      <c r="F2673" s="77" t="s">
        <v>30</v>
      </c>
      <c r="G2673" s="97">
        <v>2020</v>
      </c>
      <c r="H2673" s="98" t="s">
        <v>81</v>
      </c>
    </row>
    <row r="2674" spans="1:8" x14ac:dyDescent="0.25">
      <c r="A2674" s="96">
        <v>49564</v>
      </c>
      <c r="B2674" s="113" t="s">
        <v>2722</v>
      </c>
      <c r="C2674" s="113" t="s">
        <v>27</v>
      </c>
      <c r="D2674" s="77" t="s">
        <v>105</v>
      </c>
      <c r="E2674" s="77" t="s">
        <v>29</v>
      </c>
      <c r="F2674" s="77" t="s">
        <v>30</v>
      </c>
      <c r="G2674" s="97">
        <v>2020</v>
      </c>
      <c r="H2674" s="98" t="s">
        <v>81</v>
      </c>
    </row>
    <row r="2675" spans="1:8" x14ac:dyDescent="0.25">
      <c r="A2675" s="96">
        <v>49565</v>
      </c>
      <c r="B2675" s="113" t="s">
        <v>2723</v>
      </c>
      <c r="C2675" s="113" t="s">
        <v>27</v>
      </c>
      <c r="D2675" s="77" t="s">
        <v>32</v>
      </c>
      <c r="E2675" s="77" t="s">
        <v>29</v>
      </c>
      <c r="F2675" s="77" t="s">
        <v>30</v>
      </c>
      <c r="G2675" s="97">
        <v>2020</v>
      </c>
      <c r="H2675" s="98" t="s">
        <v>81</v>
      </c>
    </row>
    <row r="2676" spans="1:8" x14ac:dyDescent="0.25">
      <c r="A2676" s="96">
        <v>49583</v>
      </c>
      <c r="B2676" s="113" t="s">
        <v>2724</v>
      </c>
      <c r="C2676" s="113" t="s">
        <v>27</v>
      </c>
      <c r="D2676" s="77" t="s">
        <v>32</v>
      </c>
      <c r="E2676" s="77" t="s">
        <v>22</v>
      </c>
      <c r="F2676" s="77" t="s">
        <v>30</v>
      </c>
      <c r="G2676" s="97">
        <v>2020</v>
      </c>
      <c r="H2676" s="98" t="s">
        <v>81</v>
      </c>
    </row>
    <row r="2677" spans="1:8" x14ac:dyDescent="0.25">
      <c r="A2677" s="96">
        <v>49584</v>
      </c>
      <c r="B2677" s="113" t="s">
        <v>2725</v>
      </c>
      <c r="C2677" s="113" t="s">
        <v>27</v>
      </c>
      <c r="D2677" s="77" t="s">
        <v>32</v>
      </c>
      <c r="E2677" s="77" t="s">
        <v>29</v>
      </c>
      <c r="F2677" s="77" t="s">
        <v>30</v>
      </c>
      <c r="G2677" s="97">
        <v>2020</v>
      </c>
      <c r="H2677" s="98" t="s">
        <v>81</v>
      </c>
    </row>
    <row r="2678" spans="1:8" x14ac:dyDescent="0.25">
      <c r="A2678" s="96">
        <v>49585</v>
      </c>
      <c r="B2678" s="113" t="s">
        <v>2726</v>
      </c>
      <c r="C2678" s="113" t="s">
        <v>27</v>
      </c>
      <c r="D2678" s="77" t="s">
        <v>105</v>
      </c>
      <c r="E2678" s="77" t="s">
        <v>29</v>
      </c>
      <c r="F2678" s="77" t="s">
        <v>30</v>
      </c>
      <c r="G2678" s="97">
        <v>2020</v>
      </c>
      <c r="H2678" s="98" t="s">
        <v>81</v>
      </c>
    </row>
    <row r="2679" spans="1:8" x14ac:dyDescent="0.25">
      <c r="A2679" s="96">
        <v>49586</v>
      </c>
      <c r="B2679" s="113" t="s">
        <v>2727</v>
      </c>
      <c r="C2679" s="113" t="s">
        <v>27</v>
      </c>
      <c r="D2679" s="77" t="s">
        <v>32</v>
      </c>
      <c r="E2679" s="77" t="s">
        <v>29</v>
      </c>
      <c r="F2679" s="77" t="s">
        <v>30</v>
      </c>
      <c r="G2679" s="97">
        <v>2020</v>
      </c>
      <c r="H2679" s="98" t="s">
        <v>81</v>
      </c>
    </row>
    <row r="2680" spans="1:8" x14ac:dyDescent="0.25">
      <c r="A2680" s="96">
        <v>49603</v>
      </c>
      <c r="B2680" s="113" t="s">
        <v>2728</v>
      </c>
      <c r="C2680" s="113" t="s">
        <v>27</v>
      </c>
      <c r="D2680" s="77" t="s">
        <v>32</v>
      </c>
      <c r="E2680" s="77" t="s">
        <v>29</v>
      </c>
      <c r="F2680" s="77" t="s">
        <v>30</v>
      </c>
      <c r="G2680" s="97">
        <v>2020</v>
      </c>
      <c r="H2680" s="98" t="s">
        <v>81</v>
      </c>
    </row>
    <row r="2681" spans="1:8" x14ac:dyDescent="0.25">
      <c r="A2681" s="96">
        <v>49604</v>
      </c>
      <c r="B2681" s="113" t="s">
        <v>2729</v>
      </c>
      <c r="C2681" s="113" t="s">
        <v>27</v>
      </c>
      <c r="D2681" s="77" t="s">
        <v>32</v>
      </c>
      <c r="E2681" s="77" t="s">
        <v>29</v>
      </c>
      <c r="F2681" s="77" t="s">
        <v>30</v>
      </c>
      <c r="G2681" s="97">
        <v>2020</v>
      </c>
      <c r="H2681" s="98" t="s">
        <v>81</v>
      </c>
    </row>
    <row r="2682" spans="1:8" x14ac:dyDescent="0.25">
      <c r="A2682" s="96">
        <v>49606</v>
      </c>
      <c r="B2682" s="113" t="s">
        <v>2730</v>
      </c>
      <c r="C2682" s="113" t="s">
        <v>27</v>
      </c>
      <c r="D2682" s="77" t="s">
        <v>28</v>
      </c>
      <c r="E2682" s="77" t="s">
        <v>29</v>
      </c>
      <c r="F2682" s="77" t="s">
        <v>30</v>
      </c>
      <c r="G2682" s="97">
        <v>2020</v>
      </c>
      <c r="H2682" s="98" t="s">
        <v>20</v>
      </c>
    </row>
    <row r="2683" spans="1:8" x14ac:dyDescent="0.25">
      <c r="A2683" s="96">
        <v>49644</v>
      </c>
      <c r="B2683" s="113" t="s">
        <v>2731</v>
      </c>
      <c r="C2683" s="113" t="s">
        <v>27</v>
      </c>
      <c r="D2683" s="77" t="s">
        <v>105</v>
      </c>
      <c r="E2683" s="77" t="s">
        <v>22</v>
      </c>
      <c r="F2683" s="77" t="s">
        <v>30</v>
      </c>
      <c r="G2683" s="97">
        <v>2020</v>
      </c>
      <c r="H2683" s="98" t="s">
        <v>81</v>
      </c>
    </row>
    <row r="2684" spans="1:8" x14ac:dyDescent="0.25">
      <c r="A2684" s="96">
        <v>49645</v>
      </c>
      <c r="B2684" s="113" t="s">
        <v>2732</v>
      </c>
      <c r="C2684" s="113" t="s">
        <v>27</v>
      </c>
      <c r="D2684" s="77" t="s">
        <v>32</v>
      </c>
      <c r="E2684" s="77" t="s">
        <v>29</v>
      </c>
      <c r="F2684" s="77" t="s">
        <v>30</v>
      </c>
      <c r="G2684" s="97">
        <v>2020</v>
      </c>
      <c r="H2684" s="98" t="s">
        <v>81</v>
      </c>
    </row>
    <row r="2685" spans="1:8" x14ac:dyDescent="0.25">
      <c r="A2685" s="96">
        <v>49663</v>
      </c>
      <c r="B2685" s="113" t="s">
        <v>2733</v>
      </c>
      <c r="C2685" s="113" t="s">
        <v>27</v>
      </c>
      <c r="D2685" s="77" t="s">
        <v>32</v>
      </c>
      <c r="E2685" s="77" t="s">
        <v>29</v>
      </c>
      <c r="F2685" s="77" t="s">
        <v>30</v>
      </c>
      <c r="G2685" s="97">
        <v>2020</v>
      </c>
      <c r="H2685" s="98" t="s">
        <v>81</v>
      </c>
    </row>
    <row r="2686" spans="1:8" x14ac:dyDescent="0.25">
      <c r="A2686" s="96">
        <v>49664</v>
      </c>
      <c r="B2686" s="113" t="s">
        <v>2734</v>
      </c>
      <c r="C2686" s="113" t="s">
        <v>27</v>
      </c>
      <c r="D2686" s="77" t="s">
        <v>32</v>
      </c>
      <c r="E2686" s="77" t="s">
        <v>29</v>
      </c>
      <c r="F2686" s="77" t="s">
        <v>30</v>
      </c>
      <c r="G2686" s="97">
        <v>2020</v>
      </c>
      <c r="H2686" s="98" t="s">
        <v>81</v>
      </c>
    </row>
    <row r="2687" spans="1:8" x14ac:dyDescent="0.25">
      <c r="A2687" s="96">
        <v>49725</v>
      </c>
      <c r="B2687" s="113" t="s">
        <v>2735</v>
      </c>
      <c r="C2687" s="113" t="s">
        <v>27</v>
      </c>
      <c r="D2687" s="77" t="s">
        <v>32</v>
      </c>
      <c r="E2687" s="77" t="s">
        <v>29</v>
      </c>
      <c r="F2687" s="77" t="s">
        <v>30</v>
      </c>
      <c r="G2687" s="97">
        <v>2020</v>
      </c>
      <c r="H2687" s="98" t="s">
        <v>81</v>
      </c>
    </row>
    <row r="2688" spans="1:8" x14ac:dyDescent="0.25">
      <c r="A2688" s="96">
        <v>49745</v>
      </c>
      <c r="B2688" s="113" t="s">
        <v>2736</v>
      </c>
      <c r="C2688" s="113" t="s">
        <v>27</v>
      </c>
      <c r="D2688" s="77" t="s">
        <v>32</v>
      </c>
      <c r="E2688" s="77" t="s">
        <v>29</v>
      </c>
      <c r="F2688" s="77" t="s">
        <v>30</v>
      </c>
      <c r="G2688" s="97">
        <v>2020</v>
      </c>
      <c r="H2688" s="98" t="s">
        <v>81</v>
      </c>
    </row>
    <row r="2689" spans="1:8" x14ac:dyDescent="0.25">
      <c r="A2689" s="96">
        <v>49767</v>
      </c>
      <c r="B2689" s="113" t="s">
        <v>2737</v>
      </c>
      <c r="C2689" s="113" t="s">
        <v>27</v>
      </c>
      <c r="D2689" s="77" t="s">
        <v>127</v>
      </c>
      <c r="E2689" s="77" t="s">
        <v>29</v>
      </c>
      <c r="F2689" s="77" t="s">
        <v>30</v>
      </c>
      <c r="G2689" s="97">
        <v>2020</v>
      </c>
      <c r="H2689" s="98" t="s">
        <v>81</v>
      </c>
    </row>
    <row r="2690" spans="1:8" x14ac:dyDescent="0.25">
      <c r="A2690" s="96">
        <v>49783</v>
      </c>
      <c r="B2690" s="113" t="s">
        <v>2738</v>
      </c>
      <c r="C2690" s="113" t="s">
        <v>27</v>
      </c>
      <c r="D2690" s="77" t="s">
        <v>32</v>
      </c>
      <c r="E2690" s="77" t="s">
        <v>29</v>
      </c>
      <c r="F2690" s="77" t="s">
        <v>30</v>
      </c>
      <c r="G2690" s="97">
        <v>2020</v>
      </c>
      <c r="H2690" s="98" t="s">
        <v>81</v>
      </c>
    </row>
    <row r="2691" spans="1:8" x14ac:dyDescent="0.25">
      <c r="A2691" s="96">
        <v>49804</v>
      </c>
      <c r="B2691" s="113" t="s">
        <v>2739</v>
      </c>
      <c r="C2691" s="113" t="s">
        <v>27</v>
      </c>
      <c r="D2691" s="77" t="s">
        <v>32</v>
      </c>
      <c r="E2691" s="77" t="s">
        <v>29</v>
      </c>
      <c r="F2691" s="77" t="s">
        <v>30</v>
      </c>
      <c r="G2691" s="97">
        <v>2020</v>
      </c>
      <c r="H2691" s="98" t="s">
        <v>81</v>
      </c>
    </row>
    <row r="2692" spans="1:8" x14ac:dyDescent="0.25">
      <c r="A2692" s="96">
        <v>49864</v>
      </c>
      <c r="B2692" s="113" t="s">
        <v>2740</v>
      </c>
      <c r="C2692" s="113" t="s">
        <v>27</v>
      </c>
      <c r="D2692" s="77" t="s">
        <v>105</v>
      </c>
      <c r="E2692" s="77" t="s">
        <v>29</v>
      </c>
      <c r="F2692" s="77" t="s">
        <v>30</v>
      </c>
      <c r="G2692" s="97">
        <v>2020</v>
      </c>
      <c r="H2692" s="98" t="s">
        <v>81</v>
      </c>
    </row>
    <row r="2693" spans="1:8" x14ac:dyDescent="0.25">
      <c r="A2693" s="96">
        <v>49964</v>
      </c>
      <c r="B2693" s="113" t="s">
        <v>2741</v>
      </c>
      <c r="C2693" s="113" t="s">
        <v>27</v>
      </c>
      <c r="D2693" s="77" t="s">
        <v>127</v>
      </c>
      <c r="E2693" s="77" t="s">
        <v>29</v>
      </c>
      <c r="F2693" s="77" t="s">
        <v>30</v>
      </c>
      <c r="G2693" s="97">
        <v>2020</v>
      </c>
      <c r="H2693" s="98" t="s">
        <v>81</v>
      </c>
    </row>
    <row r="2694" spans="1:8" x14ac:dyDescent="0.25">
      <c r="A2694" s="96">
        <v>50103</v>
      </c>
      <c r="B2694" s="113" t="s">
        <v>2742</v>
      </c>
      <c r="C2694" s="113" t="s">
        <v>27</v>
      </c>
      <c r="D2694" s="77" t="s">
        <v>28</v>
      </c>
      <c r="E2694" s="77" t="s">
        <v>29</v>
      </c>
      <c r="F2694" s="77" t="s">
        <v>30</v>
      </c>
      <c r="G2694" s="97">
        <v>2020</v>
      </c>
      <c r="H2694" s="98" t="s">
        <v>81</v>
      </c>
    </row>
    <row r="2695" spans="1:8" x14ac:dyDescent="0.25">
      <c r="A2695" s="96">
        <v>50123</v>
      </c>
      <c r="B2695" s="113" t="s">
        <v>2743</v>
      </c>
      <c r="C2695" s="113" t="s">
        <v>27</v>
      </c>
      <c r="D2695" s="77" t="s">
        <v>32</v>
      </c>
      <c r="E2695" s="77" t="s">
        <v>29</v>
      </c>
      <c r="F2695" s="77" t="s">
        <v>30</v>
      </c>
      <c r="G2695" s="97">
        <v>2020</v>
      </c>
      <c r="H2695" s="98" t="s">
        <v>81</v>
      </c>
    </row>
    <row r="2696" spans="1:8" x14ac:dyDescent="0.25">
      <c r="A2696" s="96">
        <v>50143</v>
      </c>
      <c r="B2696" s="113" t="s">
        <v>2744</v>
      </c>
      <c r="C2696" s="113" t="s">
        <v>27</v>
      </c>
      <c r="D2696" s="77" t="s">
        <v>32</v>
      </c>
      <c r="E2696" s="77" t="s">
        <v>29</v>
      </c>
      <c r="F2696" s="77" t="s">
        <v>30</v>
      </c>
      <c r="G2696" s="97">
        <v>2020</v>
      </c>
      <c r="H2696" s="98" t="s">
        <v>81</v>
      </c>
    </row>
    <row r="2697" spans="1:8" x14ac:dyDescent="0.25">
      <c r="A2697" s="96">
        <v>50184</v>
      </c>
      <c r="B2697" s="113" t="s">
        <v>2745</v>
      </c>
      <c r="C2697" s="113" t="s">
        <v>27</v>
      </c>
      <c r="D2697" s="77" t="s">
        <v>127</v>
      </c>
      <c r="E2697" s="77" t="s">
        <v>29</v>
      </c>
      <c r="F2697" s="77" t="s">
        <v>30</v>
      </c>
      <c r="G2697" s="97">
        <v>2020</v>
      </c>
      <c r="H2697" s="98" t="s">
        <v>81</v>
      </c>
    </row>
    <row r="2698" spans="1:8" x14ac:dyDescent="0.25">
      <c r="A2698" s="96">
        <v>50185</v>
      </c>
      <c r="B2698" s="113" t="s">
        <v>2746</v>
      </c>
      <c r="C2698" s="113" t="s">
        <v>27</v>
      </c>
      <c r="D2698" s="77" t="s">
        <v>127</v>
      </c>
      <c r="E2698" s="77" t="s">
        <v>29</v>
      </c>
      <c r="F2698" s="77" t="s">
        <v>30</v>
      </c>
      <c r="G2698" s="97">
        <v>2020</v>
      </c>
      <c r="H2698" s="98" t="s">
        <v>81</v>
      </c>
    </row>
    <row r="2699" spans="1:8" x14ac:dyDescent="0.25">
      <c r="A2699" s="96">
        <v>50203</v>
      </c>
      <c r="B2699" s="113" t="s">
        <v>2747</v>
      </c>
      <c r="C2699" s="113" t="s">
        <v>27</v>
      </c>
      <c r="D2699" s="77" t="s">
        <v>32</v>
      </c>
      <c r="E2699" s="77" t="s">
        <v>29</v>
      </c>
      <c r="F2699" s="77" t="s">
        <v>30</v>
      </c>
      <c r="G2699" s="97">
        <v>2020</v>
      </c>
      <c r="H2699" s="98" t="s">
        <v>81</v>
      </c>
    </row>
    <row r="2700" spans="1:8" x14ac:dyDescent="0.25">
      <c r="A2700" s="96">
        <v>50243</v>
      </c>
      <c r="B2700" s="113" t="s">
        <v>2748</v>
      </c>
      <c r="C2700" s="113" t="s">
        <v>27</v>
      </c>
      <c r="D2700" s="77" t="s">
        <v>105</v>
      </c>
      <c r="E2700" s="77" t="s">
        <v>29</v>
      </c>
      <c r="F2700" s="77" t="s">
        <v>30</v>
      </c>
      <c r="G2700" s="97">
        <v>2020</v>
      </c>
      <c r="H2700" s="98" t="s">
        <v>81</v>
      </c>
    </row>
    <row r="2701" spans="1:8" x14ac:dyDescent="0.25">
      <c r="A2701" s="96">
        <v>50325</v>
      </c>
      <c r="B2701" s="113" t="s">
        <v>2749</v>
      </c>
      <c r="C2701" s="113" t="s">
        <v>27</v>
      </c>
      <c r="D2701" s="77" t="s">
        <v>127</v>
      </c>
      <c r="E2701" s="77" t="s">
        <v>29</v>
      </c>
      <c r="F2701" s="77" t="s">
        <v>30</v>
      </c>
      <c r="G2701" s="97">
        <v>2020</v>
      </c>
      <c r="H2701" s="98" t="s">
        <v>81</v>
      </c>
    </row>
    <row r="2702" spans="1:8" x14ac:dyDescent="0.25">
      <c r="A2702" s="96">
        <v>50425</v>
      </c>
      <c r="B2702" s="113" t="s">
        <v>2750</v>
      </c>
      <c r="C2702" s="113" t="s">
        <v>35</v>
      </c>
      <c r="D2702" s="77" t="s">
        <v>151</v>
      </c>
      <c r="E2702" s="77" t="s">
        <v>29</v>
      </c>
      <c r="F2702" s="77" t="s">
        <v>19</v>
      </c>
      <c r="G2702" s="97">
        <v>2020</v>
      </c>
      <c r="H2702" s="98" t="s">
        <v>20</v>
      </c>
    </row>
    <row r="2703" spans="1:8" x14ac:dyDescent="0.25">
      <c r="A2703" s="96">
        <v>50440</v>
      </c>
      <c r="B2703" s="113" t="s">
        <v>2751</v>
      </c>
      <c r="C2703" s="113" t="s">
        <v>27</v>
      </c>
      <c r="D2703" s="77" t="s">
        <v>32</v>
      </c>
      <c r="E2703" s="77" t="s">
        <v>29</v>
      </c>
      <c r="F2703" s="77" t="s">
        <v>30</v>
      </c>
      <c r="G2703" s="97">
        <v>2020</v>
      </c>
      <c r="H2703" s="98" t="s">
        <v>81</v>
      </c>
    </row>
    <row r="2704" spans="1:8" x14ac:dyDescent="0.25">
      <c r="A2704" s="96">
        <v>50442</v>
      </c>
      <c r="B2704" s="113" t="s">
        <v>2752</v>
      </c>
      <c r="C2704" s="113" t="s">
        <v>27</v>
      </c>
      <c r="D2704" s="77" t="s">
        <v>32</v>
      </c>
      <c r="E2704" s="77" t="s">
        <v>29</v>
      </c>
      <c r="F2704" s="77" t="s">
        <v>30</v>
      </c>
      <c r="G2704" s="97">
        <v>2020</v>
      </c>
      <c r="H2704" s="98" t="s">
        <v>20</v>
      </c>
    </row>
    <row r="2705" spans="1:8" x14ac:dyDescent="0.25">
      <c r="A2705" s="96">
        <v>50483</v>
      </c>
      <c r="B2705" s="113" t="s">
        <v>2753</v>
      </c>
      <c r="C2705" s="113" t="s">
        <v>27</v>
      </c>
      <c r="D2705" s="77" t="s">
        <v>68</v>
      </c>
      <c r="E2705" s="77" t="s">
        <v>29</v>
      </c>
      <c r="F2705" s="77" t="s">
        <v>30</v>
      </c>
      <c r="G2705" s="97">
        <v>2020</v>
      </c>
      <c r="H2705" s="98" t="s">
        <v>81</v>
      </c>
    </row>
    <row r="2706" spans="1:8" x14ac:dyDescent="0.25">
      <c r="A2706" s="96">
        <v>50503</v>
      </c>
      <c r="B2706" s="113" t="s">
        <v>2754</v>
      </c>
      <c r="C2706" s="113" t="s">
        <v>27</v>
      </c>
      <c r="D2706" s="77" t="s">
        <v>32</v>
      </c>
      <c r="E2706" s="77" t="s">
        <v>29</v>
      </c>
      <c r="F2706" s="77" t="s">
        <v>30</v>
      </c>
      <c r="G2706" s="97">
        <v>2020</v>
      </c>
      <c r="H2706" s="98" t="s">
        <v>81</v>
      </c>
    </row>
    <row r="2707" spans="1:8" x14ac:dyDescent="0.25">
      <c r="A2707" s="96">
        <v>50547</v>
      </c>
      <c r="B2707" s="113" t="s">
        <v>2755</v>
      </c>
      <c r="C2707" s="113" t="s">
        <v>27</v>
      </c>
      <c r="D2707" s="77" t="s">
        <v>127</v>
      </c>
      <c r="E2707" s="77" t="s">
        <v>29</v>
      </c>
      <c r="F2707" s="77" t="s">
        <v>30</v>
      </c>
      <c r="G2707" s="97">
        <v>2020</v>
      </c>
      <c r="H2707" s="98" t="s">
        <v>81</v>
      </c>
    </row>
    <row r="2708" spans="1:8" x14ac:dyDescent="0.25">
      <c r="A2708" s="96">
        <v>50584</v>
      </c>
      <c r="B2708" s="113" t="s">
        <v>2756</v>
      </c>
      <c r="C2708" s="113" t="s">
        <v>27</v>
      </c>
      <c r="D2708" s="77" t="s">
        <v>127</v>
      </c>
      <c r="E2708" s="77" t="s">
        <v>29</v>
      </c>
      <c r="F2708" s="77" t="s">
        <v>30</v>
      </c>
      <c r="G2708" s="97">
        <v>2020</v>
      </c>
      <c r="H2708" s="98" t="s">
        <v>81</v>
      </c>
    </row>
    <row r="2709" spans="1:8" x14ac:dyDescent="0.25">
      <c r="A2709" s="96">
        <v>50589</v>
      </c>
      <c r="B2709" s="113" t="s">
        <v>2757</v>
      </c>
      <c r="C2709" s="113" t="s">
        <v>27</v>
      </c>
      <c r="D2709" s="77" t="s">
        <v>32</v>
      </c>
      <c r="E2709" s="77" t="s">
        <v>29</v>
      </c>
      <c r="F2709" s="77" t="s">
        <v>30</v>
      </c>
      <c r="G2709" s="97">
        <v>2020</v>
      </c>
      <c r="H2709" s="98" t="s">
        <v>81</v>
      </c>
    </row>
    <row r="2710" spans="1:8" x14ac:dyDescent="0.25">
      <c r="A2710" s="96">
        <v>50591</v>
      </c>
      <c r="B2710" s="113" t="s">
        <v>2758</v>
      </c>
      <c r="C2710" s="113" t="s">
        <v>27</v>
      </c>
      <c r="D2710" s="77" t="s">
        <v>32</v>
      </c>
      <c r="E2710" s="77" t="s">
        <v>29</v>
      </c>
      <c r="F2710" s="77" t="s">
        <v>30</v>
      </c>
      <c r="G2710" s="97">
        <v>2020</v>
      </c>
      <c r="H2710" s="98" t="s">
        <v>81</v>
      </c>
    </row>
    <row r="2711" spans="1:8" x14ac:dyDescent="0.25">
      <c r="A2711" s="96">
        <v>50603</v>
      </c>
      <c r="B2711" s="113" t="s">
        <v>2759</v>
      </c>
      <c r="C2711" s="113" t="s">
        <v>27</v>
      </c>
      <c r="D2711" s="77" t="s">
        <v>28</v>
      </c>
      <c r="E2711" s="77" t="s">
        <v>29</v>
      </c>
      <c r="F2711" s="77" t="s">
        <v>30</v>
      </c>
      <c r="G2711" s="97">
        <v>2020</v>
      </c>
      <c r="H2711" s="98" t="s">
        <v>81</v>
      </c>
    </row>
    <row r="2712" spans="1:8" x14ac:dyDescent="0.25">
      <c r="A2712" s="96">
        <v>50607</v>
      </c>
      <c r="B2712" s="113" t="s">
        <v>2760</v>
      </c>
      <c r="C2712" s="113" t="s">
        <v>27</v>
      </c>
      <c r="D2712" s="77" t="s">
        <v>127</v>
      </c>
      <c r="E2712" s="77" t="s">
        <v>29</v>
      </c>
      <c r="F2712" s="77" t="s">
        <v>30</v>
      </c>
      <c r="G2712" s="97">
        <v>2020</v>
      </c>
      <c r="H2712" s="98" t="s">
        <v>81</v>
      </c>
    </row>
    <row r="2713" spans="1:8" x14ac:dyDescent="0.25">
      <c r="A2713" s="96">
        <v>50623</v>
      </c>
      <c r="B2713" s="113" t="s">
        <v>2761</v>
      </c>
      <c r="C2713" s="113" t="s">
        <v>27</v>
      </c>
      <c r="D2713" s="77" t="s">
        <v>127</v>
      </c>
      <c r="E2713" s="77" t="s">
        <v>29</v>
      </c>
      <c r="F2713" s="77" t="s">
        <v>30</v>
      </c>
      <c r="G2713" s="97">
        <v>2020</v>
      </c>
      <c r="H2713" s="98" t="s">
        <v>81</v>
      </c>
    </row>
    <row r="2714" spans="1:8" x14ac:dyDescent="0.25">
      <c r="A2714" s="96">
        <v>50671</v>
      </c>
      <c r="B2714" s="113" t="s">
        <v>2762</v>
      </c>
      <c r="C2714" s="113" t="s">
        <v>27</v>
      </c>
      <c r="D2714" s="77" t="s">
        <v>32</v>
      </c>
      <c r="E2714" s="77" t="s">
        <v>29</v>
      </c>
      <c r="F2714" s="77" t="s">
        <v>30</v>
      </c>
      <c r="G2714" s="97">
        <v>2020</v>
      </c>
      <c r="H2714" s="98" t="s">
        <v>81</v>
      </c>
    </row>
    <row r="2715" spans="1:8" x14ac:dyDescent="0.25">
      <c r="A2715" s="96">
        <v>50707</v>
      </c>
      <c r="B2715" s="113" t="s">
        <v>2763</v>
      </c>
      <c r="C2715" s="113" t="s">
        <v>27</v>
      </c>
      <c r="D2715" s="77" t="s">
        <v>105</v>
      </c>
      <c r="E2715" s="77" t="s">
        <v>29</v>
      </c>
      <c r="F2715" s="77" t="s">
        <v>30</v>
      </c>
      <c r="G2715" s="97">
        <v>2020</v>
      </c>
      <c r="H2715" s="98" t="s">
        <v>81</v>
      </c>
    </row>
    <row r="2716" spans="1:8" x14ac:dyDescent="0.25">
      <c r="A2716" s="96">
        <v>50746</v>
      </c>
      <c r="B2716" s="113" t="s">
        <v>2764</v>
      </c>
      <c r="C2716" s="113" t="s">
        <v>27</v>
      </c>
      <c r="D2716" s="77" t="s">
        <v>32</v>
      </c>
      <c r="E2716" s="77" t="s">
        <v>29</v>
      </c>
      <c r="F2716" s="77" t="s">
        <v>30</v>
      </c>
      <c r="G2716" s="97">
        <v>2020</v>
      </c>
      <c r="H2716" s="98" t="s">
        <v>81</v>
      </c>
    </row>
    <row r="2717" spans="1:8" x14ac:dyDescent="0.25">
      <c r="A2717" s="96">
        <v>51046</v>
      </c>
      <c r="B2717" s="113" t="s">
        <v>2765</v>
      </c>
      <c r="C2717" s="113" t="s">
        <v>27</v>
      </c>
      <c r="D2717" s="77" t="s">
        <v>32</v>
      </c>
      <c r="E2717" s="77" t="s">
        <v>29</v>
      </c>
      <c r="F2717" s="77" t="s">
        <v>30</v>
      </c>
      <c r="G2717" s="97">
        <v>2020</v>
      </c>
      <c r="H2717" s="98" t="s">
        <v>81</v>
      </c>
    </row>
    <row r="2718" spans="1:8" ht="15.75" thickBot="1" x14ac:dyDescent="0.3">
      <c r="A2718" s="99">
        <v>52286</v>
      </c>
      <c r="B2718" s="114" t="s">
        <v>2766</v>
      </c>
      <c r="C2718" s="114" t="s">
        <v>27</v>
      </c>
      <c r="D2718" s="100" t="s">
        <v>32</v>
      </c>
      <c r="E2718" s="100" t="s">
        <v>29</v>
      </c>
      <c r="F2718" s="100" t="s">
        <v>30</v>
      </c>
      <c r="G2718" s="101">
        <v>2020</v>
      </c>
      <c r="H2718" s="102" t="s">
        <v>81</v>
      </c>
    </row>
  </sheetData>
  <autoFilter ref="A7:J2718"/>
  <mergeCells count="2">
    <mergeCell ref="B1:H4"/>
    <mergeCell ref="A5:H5"/>
  </mergeCells>
  <pageMargins left="0.7" right="0.7" top="0.75" bottom="0.75" header="0.51180555555555496" footer="0.51180555555555496"/>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082"/>
  <sheetViews>
    <sheetView zoomScale="75" zoomScaleNormal="75" workbookViewId="0"/>
  </sheetViews>
  <sheetFormatPr baseColWidth="10" defaultColWidth="11.42578125" defaultRowHeight="15" x14ac:dyDescent="0.25"/>
  <cols>
    <col min="1" max="1" width="19" style="27" customWidth="1"/>
    <col min="2" max="2" width="186.28515625" style="27" bestFit="1" customWidth="1"/>
    <col min="3" max="3" width="15.7109375" style="27" bestFit="1" customWidth="1"/>
    <col min="4" max="4" width="57.28515625" style="27" bestFit="1" customWidth="1"/>
    <col min="5" max="5" width="28.85546875" style="27" customWidth="1"/>
    <col min="6" max="6" width="21.5703125" style="28" bestFit="1" customWidth="1"/>
    <col min="7" max="1024" width="11.42578125" style="28"/>
  </cols>
  <sheetData>
    <row r="1" spans="1:10" ht="15" customHeight="1" x14ac:dyDescent="0.25">
      <c r="A1" s="29"/>
      <c r="B1" s="299" t="s">
        <v>7084</v>
      </c>
      <c r="C1" s="299"/>
      <c r="D1" s="299"/>
      <c r="E1" s="299"/>
      <c r="F1" s="300"/>
    </row>
    <row r="2" spans="1:10" ht="23.25" customHeight="1" x14ac:dyDescent="0.35">
      <c r="A2" s="31"/>
      <c r="B2" s="301"/>
      <c r="C2" s="301"/>
      <c r="D2" s="301"/>
      <c r="E2" s="301"/>
      <c r="F2" s="302"/>
    </row>
    <row r="3" spans="1:10" ht="23.25" customHeight="1" x14ac:dyDescent="0.35">
      <c r="A3" s="31"/>
      <c r="B3" s="301"/>
      <c r="C3" s="301"/>
      <c r="D3" s="301"/>
      <c r="E3" s="301"/>
      <c r="F3" s="302"/>
    </row>
    <row r="4" spans="1:10" ht="23.25" customHeight="1" x14ac:dyDescent="0.35">
      <c r="A4" s="31"/>
      <c r="B4" s="301"/>
      <c r="C4" s="301"/>
      <c r="D4" s="301"/>
      <c r="E4" s="301"/>
      <c r="F4" s="302"/>
    </row>
    <row r="5" spans="1:10" x14ac:dyDescent="0.25">
      <c r="A5" s="32"/>
      <c r="B5" s="33"/>
      <c r="C5" s="33"/>
      <c r="D5" s="33"/>
      <c r="E5" s="33"/>
      <c r="F5" s="7"/>
    </row>
    <row r="6" spans="1:10" ht="23.25" customHeight="1" x14ac:dyDescent="0.35">
      <c r="A6" s="298" t="s">
        <v>3</v>
      </c>
      <c r="B6" s="298"/>
      <c r="C6" s="298"/>
      <c r="D6" s="298"/>
      <c r="E6" s="298"/>
      <c r="F6" s="298"/>
      <c r="I6" s="34"/>
      <c r="J6" s="34"/>
    </row>
    <row r="7" spans="1:10" ht="12.75" customHeight="1" x14ac:dyDescent="0.35">
      <c r="A7" s="3"/>
      <c r="B7" s="5"/>
      <c r="C7" s="5"/>
      <c r="D7" s="5"/>
      <c r="E7" s="5"/>
      <c r="F7" s="35"/>
      <c r="I7" s="34"/>
      <c r="J7" s="34"/>
    </row>
    <row r="8" spans="1:10" ht="24.75" thickBot="1" x14ac:dyDescent="0.3">
      <c r="A8" s="19" t="s">
        <v>7</v>
      </c>
      <c r="B8" s="36" t="s">
        <v>8</v>
      </c>
      <c r="C8" s="19" t="s">
        <v>2767</v>
      </c>
      <c r="D8" s="19" t="s">
        <v>2768</v>
      </c>
      <c r="E8" s="19" t="s">
        <v>2769</v>
      </c>
      <c r="F8" s="20" t="s">
        <v>2770</v>
      </c>
      <c r="I8" s="37"/>
      <c r="J8" s="38"/>
    </row>
    <row r="9" spans="1:10" ht="12.75" customHeight="1" x14ac:dyDescent="0.25">
      <c r="A9" s="21">
        <v>4</v>
      </c>
      <c r="B9" s="115" t="s">
        <v>15</v>
      </c>
      <c r="C9" s="115" t="s">
        <v>2771</v>
      </c>
      <c r="D9" s="115" t="s">
        <v>2772</v>
      </c>
      <c r="E9" s="115" t="s">
        <v>2773</v>
      </c>
      <c r="F9" s="116" t="s">
        <v>25</v>
      </c>
      <c r="I9" s="34"/>
      <c r="J9" s="34"/>
    </row>
    <row r="10" spans="1:10" x14ac:dyDescent="0.25">
      <c r="A10" s="23">
        <v>6</v>
      </c>
      <c r="B10" s="117" t="s">
        <v>21</v>
      </c>
      <c r="C10" s="83" t="s">
        <v>2774</v>
      </c>
      <c r="D10" s="83" t="s">
        <v>2775</v>
      </c>
      <c r="E10" s="83" t="s">
        <v>2776</v>
      </c>
      <c r="F10" s="118" t="s">
        <v>25</v>
      </c>
      <c r="I10" s="34"/>
      <c r="J10" s="34"/>
    </row>
    <row r="11" spans="1:10" x14ac:dyDescent="0.25">
      <c r="A11" s="23">
        <v>20</v>
      </c>
      <c r="B11" s="119" t="s">
        <v>38</v>
      </c>
      <c r="C11" s="83" t="s">
        <v>2777</v>
      </c>
      <c r="D11" s="83" t="s">
        <v>2775</v>
      </c>
      <c r="E11" s="83" t="s">
        <v>2778</v>
      </c>
      <c r="F11" s="118" t="s">
        <v>25</v>
      </c>
      <c r="I11" s="34"/>
      <c r="J11" s="34"/>
    </row>
    <row r="12" spans="1:10" x14ac:dyDescent="0.25">
      <c r="A12" s="23">
        <v>28</v>
      </c>
      <c r="B12" s="120" t="s">
        <v>40</v>
      </c>
      <c r="C12" s="83" t="s">
        <v>2779</v>
      </c>
      <c r="D12" s="83" t="s">
        <v>2775</v>
      </c>
      <c r="E12" s="83" t="s">
        <v>2780</v>
      </c>
      <c r="F12" s="118" t="s">
        <v>25</v>
      </c>
      <c r="I12" s="34"/>
      <c r="J12" s="34"/>
    </row>
    <row r="13" spans="1:10" x14ac:dyDescent="0.25">
      <c r="A13" s="23">
        <v>39</v>
      </c>
      <c r="B13" s="119" t="s">
        <v>41</v>
      </c>
      <c r="C13" s="83" t="s">
        <v>2781</v>
      </c>
      <c r="D13" s="83" t="s">
        <v>2775</v>
      </c>
      <c r="E13" s="83" t="s">
        <v>2782</v>
      </c>
      <c r="F13" s="118" t="s">
        <v>25</v>
      </c>
      <c r="I13" s="34"/>
      <c r="J13" s="34"/>
    </row>
    <row r="14" spans="1:10" x14ac:dyDescent="0.25">
      <c r="A14" s="23">
        <v>51</v>
      </c>
      <c r="B14" s="117" t="s">
        <v>44</v>
      </c>
      <c r="C14" s="83" t="s">
        <v>2783</v>
      </c>
      <c r="D14" s="83" t="s">
        <v>2775</v>
      </c>
      <c r="E14" s="83" t="s">
        <v>2784</v>
      </c>
      <c r="F14" s="118" t="s">
        <v>25</v>
      </c>
      <c r="I14" s="34"/>
      <c r="J14" s="34"/>
    </row>
    <row r="15" spans="1:10" x14ac:dyDescent="0.25">
      <c r="A15" s="23">
        <v>62</v>
      </c>
      <c r="B15" s="117" t="s">
        <v>47</v>
      </c>
      <c r="C15" s="83" t="s">
        <v>2785</v>
      </c>
      <c r="D15" s="83" t="s">
        <v>2786</v>
      </c>
      <c r="E15" s="83" t="s">
        <v>2787</v>
      </c>
      <c r="F15" s="118" t="s">
        <v>25</v>
      </c>
    </row>
    <row r="16" spans="1:10" x14ac:dyDescent="0.25">
      <c r="A16" s="23">
        <v>76</v>
      </c>
      <c r="B16" s="120" t="s">
        <v>50</v>
      </c>
      <c r="C16" s="83" t="s">
        <v>2788</v>
      </c>
      <c r="D16" s="83" t="s">
        <v>2789</v>
      </c>
      <c r="E16" s="83" t="s">
        <v>2790</v>
      </c>
      <c r="F16" s="118" t="s">
        <v>25</v>
      </c>
    </row>
    <row r="17" spans="1:6" x14ac:dyDescent="0.25">
      <c r="A17" s="23">
        <v>77</v>
      </c>
      <c r="B17" s="120" t="s">
        <v>51</v>
      </c>
      <c r="C17" s="83" t="s">
        <v>2791</v>
      </c>
      <c r="D17" s="83" t="s">
        <v>2789</v>
      </c>
      <c r="E17" s="83" t="s">
        <v>2792</v>
      </c>
      <c r="F17" s="118" t="s">
        <v>25</v>
      </c>
    </row>
    <row r="18" spans="1:6" x14ac:dyDescent="0.25">
      <c r="A18" s="23">
        <v>82</v>
      </c>
      <c r="B18" s="119" t="s">
        <v>55</v>
      </c>
      <c r="C18" s="83" t="s">
        <v>2793</v>
      </c>
      <c r="D18" s="83" t="s">
        <v>2794</v>
      </c>
      <c r="E18" s="83" t="s">
        <v>2795</v>
      </c>
      <c r="F18" s="118" t="s">
        <v>25</v>
      </c>
    </row>
    <row r="19" spans="1:6" x14ac:dyDescent="0.25">
      <c r="A19" s="23">
        <v>82</v>
      </c>
      <c r="B19" s="120" t="s">
        <v>55</v>
      </c>
      <c r="C19" s="83" t="s">
        <v>2796</v>
      </c>
      <c r="D19" s="83" t="s">
        <v>2794</v>
      </c>
      <c r="E19" s="83" t="s">
        <v>2797</v>
      </c>
      <c r="F19" s="118" t="s">
        <v>25</v>
      </c>
    </row>
    <row r="20" spans="1:6" x14ac:dyDescent="0.25">
      <c r="A20" s="23">
        <v>82</v>
      </c>
      <c r="B20" s="83" t="s">
        <v>55</v>
      </c>
      <c r="C20" s="83" t="s">
        <v>2798</v>
      </c>
      <c r="D20" s="83" t="s">
        <v>2794</v>
      </c>
      <c r="E20" s="83" t="s">
        <v>2799</v>
      </c>
      <c r="F20" s="118" t="s">
        <v>25</v>
      </c>
    </row>
    <row r="21" spans="1:6" x14ac:dyDescent="0.25">
      <c r="A21" s="23">
        <v>82</v>
      </c>
      <c r="B21" s="83" t="s">
        <v>55</v>
      </c>
      <c r="C21" s="83" t="s">
        <v>2800</v>
      </c>
      <c r="D21" s="83" t="s">
        <v>2794</v>
      </c>
      <c r="E21" s="83" t="s">
        <v>2801</v>
      </c>
      <c r="F21" s="118" t="s">
        <v>25</v>
      </c>
    </row>
    <row r="22" spans="1:6" x14ac:dyDescent="0.25">
      <c r="A22" s="23">
        <v>82</v>
      </c>
      <c r="B22" s="83" t="s">
        <v>55</v>
      </c>
      <c r="C22" s="83" t="s">
        <v>2802</v>
      </c>
      <c r="D22" s="83" t="s">
        <v>2794</v>
      </c>
      <c r="E22" s="83" t="s">
        <v>2803</v>
      </c>
      <c r="F22" s="118" t="s">
        <v>25</v>
      </c>
    </row>
    <row r="23" spans="1:6" x14ac:dyDescent="0.25">
      <c r="A23" s="23">
        <v>82</v>
      </c>
      <c r="B23" s="83" t="s">
        <v>55</v>
      </c>
      <c r="C23" s="83" t="s">
        <v>2804</v>
      </c>
      <c r="D23" s="83" t="s">
        <v>2794</v>
      </c>
      <c r="E23" s="83" t="s">
        <v>2805</v>
      </c>
      <c r="F23" s="118" t="s">
        <v>25</v>
      </c>
    </row>
    <row r="24" spans="1:6" x14ac:dyDescent="0.25">
      <c r="A24" s="23">
        <v>82</v>
      </c>
      <c r="B24" s="83" t="s">
        <v>55</v>
      </c>
      <c r="C24" s="83" t="s">
        <v>2806</v>
      </c>
      <c r="D24" s="83" t="s">
        <v>2794</v>
      </c>
      <c r="E24" s="83" t="s">
        <v>2807</v>
      </c>
      <c r="F24" s="118" t="s">
        <v>25</v>
      </c>
    </row>
    <row r="25" spans="1:6" x14ac:dyDescent="0.25">
      <c r="A25" s="23">
        <v>82</v>
      </c>
      <c r="B25" s="83" t="s">
        <v>55</v>
      </c>
      <c r="C25" s="83" t="s">
        <v>2808</v>
      </c>
      <c r="D25" s="83" t="s">
        <v>2794</v>
      </c>
      <c r="E25" s="83" t="s">
        <v>2809</v>
      </c>
      <c r="F25" s="118" t="s">
        <v>25</v>
      </c>
    </row>
    <row r="26" spans="1:6" x14ac:dyDescent="0.25">
      <c r="A26" s="23">
        <v>82</v>
      </c>
      <c r="B26" s="83" t="s">
        <v>55</v>
      </c>
      <c r="C26" s="83" t="s">
        <v>2810</v>
      </c>
      <c r="D26" s="83" t="s">
        <v>2794</v>
      </c>
      <c r="E26" s="83" t="s">
        <v>2811</v>
      </c>
      <c r="F26" s="118" t="s">
        <v>25</v>
      </c>
    </row>
    <row r="27" spans="1:6" x14ac:dyDescent="0.25">
      <c r="A27" s="23">
        <v>91</v>
      </c>
      <c r="B27" s="83" t="s">
        <v>60</v>
      </c>
      <c r="C27" s="83" t="s">
        <v>2812</v>
      </c>
      <c r="D27" s="83" t="s">
        <v>2789</v>
      </c>
      <c r="E27" s="83" t="s">
        <v>2813</v>
      </c>
      <c r="F27" s="118" t="s">
        <v>25</v>
      </c>
    </row>
    <row r="28" spans="1:6" x14ac:dyDescent="0.25">
      <c r="A28" s="23">
        <v>96</v>
      </c>
      <c r="B28" s="83" t="s">
        <v>61</v>
      </c>
      <c r="C28" s="83" t="s">
        <v>2814</v>
      </c>
      <c r="D28" s="83" t="s">
        <v>2789</v>
      </c>
      <c r="E28" s="83" t="s">
        <v>2815</v>
      </c>
      <c r="F28" s="118" t="s">
        <v>25</v>
      </c>
    </row>
    <row r="29" spans="1:6" x14ac:dyDescent="0.25">
      <c r="A29" s="23">
        <v>124</v>
      </c>
      <c r="B29" s="83" t="s">
        <v>75</v>
      </c>
      <c r="C29" s="83" t="s">
        <v>2816</v>
      </c>
      <c r="D29" s="83" t="s">
        <v>2817</v>
      </c>
      <c r="E29" s="83" t="s">
        <v>2818</v>
      </c>
      <c r="F29" s="118" t="s">
        <v>25</v>
      </c>
    </row>
    <row r="30" spans="1:6" x14ac:dyDescent="0.25">
      <c r="A30" s="23">
        <v>128</v>
      </c>
      <c r="B30" s="83" t="s">
        <v>77</v>
      </c>
      <c r="C30" s="83" t="s">
        <v>2819</v>
      </c>
      <c r="D30" s="83" t="s">
        <v>2817</v>
      </c>
      <c r="E30" s="83" t="s">
        <v>2820</v>
      </c>
      <c r="F30" s="118" t="s">
        <v>25</v>
      </c>
    </row>
    <row r="31" spans="1:6" x14ac:dyDescent="0.25">
      <c r="A31" s="23">
        <v>130</v>
      </c>
      <c r="B31" s="83" t="s">
        <v>79</v>
      </c>
      <c r="C31" s="83" t="s">
        <v>2821</v>
      </c>
      <c r="D31" s="83" t="s">
        <v>2822</v>
      </c>
      <c r="E31" s="83" t="s">
        <v>2823</v>
      </c>
      <c r="F31" s="118" t="s">
        <v>25</v>
      </c>
    </row>
    <row r="32" spans="1:6" x14ac:dyDescent="0.25">
      <c r="A32" s="23">
        <v>132</v>
      </c>
      <c r="B32" s="83" t="s">
        <v>82</v>
      </c>
      <c r="C32" s="83" t="s">
        <v>2824</v>
      </c>
      <c r="D32" s="83" t="s">
        <v>2822</v>
      </c>
      <c r="E32" s="83" t="s">
        <v>2825</v>
      </c>
      <c r="F32" s="118" t="s">
        <v>25</v>
      </c>
    </row>
    <row r="33" spans="1:6" x14ac:dyDescent="0.25">
      <c r="A33" s="23">
        <v>166</v>
      </c>
      <c r="B33" s="83" t="s">
        <v>87</v>
      </c>
      <c r="C33" s="83" t="s">
        <v>2826</v>
      </c>
      <c r="D33" s="83" t="s">
        <v>2827</v>
      </c>
      <c r="E33" s="83" t="s">
        <v>2828</v>
      </c>
      <c r="F33" s="118" t="s">
        <v>25</v>
      </c>
    </row>
    <row r="34" spans="1:6" x14ac:dyDescent="0.25">
      <c r="A34" s="23">
        <v>167</v>
      </c>
      <c r="B34" s="83" t="s">
        <v>88</v>
      </c>
      <c r="C34" s="83" t="s">
        <v>2829</v>
      </c>
      <c r="D34" s="83" t="s">
        <v>2827</v>
      </c>
      <c r="E34" s="83" t="s">
        <v>2830</v>
      </c>
      <c r="F34" s="118" t="s">
        <v>25</v>
      </c>
    </row>
    <row r="35" spans="1:6" x14ac:dyDescent="0.25">
      <c r="A35" s="23">
        <v>169</v>
      </c>
      <c r="B35" s="83" t="s">
        <v>90</v>
      </c>
      <c r="C35" s="83" t="s">
        <v>2831</v>
      </c>
      <c r="D35" s="83" t="s">
        <v>2827</v>
      </c>
      <c r="E35" s="83" t="s">
        <v>2832</v>
      </c>
      <c r="F35" s="118" t="s">
        <v>25</v>
      </c>
    </row>
    <row r="36" spans="1:6" x14ac:dyDescent="0.25">
      <c r="A36" s="23">
        <v>170</v>
      </c>
      <c r="B36" s="83" t="s">
        <v>91</v>
      </c>
      <c r="C36" s="83" t="s">
        <v>2833</v>
      </c>
      <c r="D36" s="83" t="s">
        <v>2827</v>
      </c>
      <c r="E36" s="83" t="s">
        <v>2834</v>
      </c>
      <c r="F36" s="118" t="s">
        <v>25</v>
      </c>
    </row>
    <row r="37" spans="1:6" x14ac:dyDescent="0.25">
      <c r="A37" s="23">
        <v>171</v>
      </c>
      <c r="B37" s="83" t="s">
        <v>92</v>
      </c>
      <c r="C37" s="83" t="s">
        <v>2835</v>
      </c>
      <c r="D37" s="83" t="s">
        <v>2827</v>
      </c>
      <c r="E37" s="83" t="s">
        <v>2836</v>
      </c>
      <c r="F37" s="118" t="s">
        <v>25</v>
      </c>
    </row>
    <row r="38" spans="1:6" x14ac:dyDescent="0.25">
      <c r="A38" s="23">
        <v>174</v>
      </c>
      <c r="B38" s="83" t="s">
        <v>94</v>
      </c>
      <c r="C38" s="83" t="s">
        <v>2837</v>
      </c>
      <c r="D38" s="83" t="s">
        <v>2827</v>
      </c>
      <c r="E38" s="83" t="s">
        <v>2838</v>
      </c>
      <c r="F38" s="118" t="s">
        <v>25</v>
      </c>
    </row>
    <row r="39" spans="1:6" x14ac:dyDescent="0.25">
      <c r="A39" s="23">
        <v>175</v>
      </c>
      <c r="B39" s="83" t="s">
        <v>96</v>
      </c>
      <c r="C39" s="83" t="s">
        <v>2839</v>
      </c>
      <c r="D39" s="83" t="s">
        <v>2827</v>
      </c>
      <c r="E39" s="83" t="s">
        <v>2840</v>
      </c>
      <c r="F39" s="118" t="s">
        <v>25</v>
      </c>
    </row>
    <row r="40" spans="1:6" x14ac:dyDescent="0.25">
      <c r="A40" s="23">
        <v>180</v>
      </c>
      <c r="B40" s="83" t="s">
        <v>99</v>
      </c>
      <c r="C40" s="83" t="s">
        <v>2841</v>
      </c>
      <c r="D40" s="83" t="s">
        <v>2827</v>
      </c>
      <c r="E40" s="83" t="s">
        <v>2842</v>
      </c>
      <c r="F40" s="118" t="s">
        <v>25</v>
      </c>
    </row>
    <row r="41" spans="1:6" x14ac:dyDescent="0.25">
      <c r="A41" s="23">
        <v>181</v>
      </c>
      <c r="B41" s="83" t="s">
        <v>100</v>
      </c>
      <c r="C41" s="83" t="s">
        <v>2843</v>
      </c>
      <c r="D41" s="83" t="s">
        <v>2827</v>
      </c>
      <c r="E41" s="83" t="s">
        <v>2844</v>
      </c>
      <c r="F41" s="118" t="s">
        <v>25</v>
      </c>
    </row>
    <row r="42" spans="1:6" x14ac:dyDescent="0.25">
      <c r="A42" s="23">
        <v>184</v>
      </c>
      <c r="B42" s="83" t="s">
        <v>101</v>
      </c>
      <c r="C42" s="83" t="s">
        <v>2845</v>
      </c>
      <c r="D42" s="83" t="s">
        <v>2827</v>
      </c>
      <c r="E42" s="83" t="s">
        <v>2846</v>
      </c>
      <c r="F42" s="118" t="s">
        <v>25</v>
      </c>
    </row>
    <row r="43" spans="1:6" x14ac:dyDescent="0.25">
      <c r="A43" s="23">
        <v>185</v>
      </c>
      <c r="B43" s="83" t="s">
        <v>102</v>
      </c>
      <c r="C43" s="83" t="s">
        <v>2847</v>
      </c>
      <c r="D43" s="83" t="s">
        <v>2827</v>
      </c>
      <c r="E43" s="83" t="s">
        <v>2848</v>
      </c>
      <c r="F43" s="118" t="s">
        <v>25</v>
      </c>
    </row>
    <row r="44" spans="1:6" x14ac:dyDescent="0.25">
      <c r="A44" s="23">
        <v>187</v>
      </c>
      <c r="B44" s="83" t="s">
        <v>103</v>
      </c>
      <c r="C44" s="83" t="s">
        <v>2849</v>
      </c>
      <c r="D44" s="83" t="s">
        <v>2827</v>
      </c>
      <c r="E44" s="83" t="s">
        <v>2850</v>
      </c>
      <c r="F44" s="118" t="s">
        <v>25</v>
      </c>
    </row>
    <row r="45" spans="1:6" x14ac:dyDescent="0.25">
      <c r="A45" s="23">
        <v>201</v>
      </c>
      <c r="B45" s="83" t="s">
        <v>111</v>
      </c>
      <c r="C45" s="83" t="s">
        <v>2851</v>
      </c>
      <c r="D45" s="83" t="s">
        <v>2827</v>
      </c>
      <c r="E45" s="83" t="s">
        <v>2852</v>
      </c>
      <c r="F45" s="118" t="s">
        <v>25</v>
      </c>
    </row>
    <row r="46" spans="1:6" x14ac:dyDescent="0.25">
      <c r="A46" s="23">
        <v>204</v>
      </c>
      <c r="B46" s="83" t="s">
        <v>113</v>
      </c>
      <c r="C46" s="83" t="s">
        <v>2853</v>
      </c>
      <c r="D46" s="83" t="s">
        <v>2827</v>
      </c>
      <c r="E46" s="83" t="s">
        <v>2854</v>
      </c>
      <c r="F46" s="118" t="s">
        <v>25</v>
      </c>
    </row>
    <row r="47" spans="1:6" x14ac:dyDescent="0.25">
      <c r="A47" s="23">
        <v>225</v>
      </c>
      <c r="B47" s="83" t="s">
        <v>118</v>
      </c>
      <c r="C47" s="83" t="s">
        <v>2855</v>
      </c>
      <c r="D47" s="83" t="s">
        <v>2856</v>
      </c>
      <c r="E47" s="83" t="s">
        <v>2857</v>
      </c>
      <c r="F47" s="118" t="s">
        <v>25</v>
      </c>
    </row>
    <row r="48" spans="1:6" x14ac:dyDescent="0.25">
      <c r="A48" s="23">
        <v>245</v>
      </c>
      <c r="B48" s="83" t="s">
        <v>120</v>
      </c>
      <c r="C48" s="83" t="s">
        <v>2858</v>
      </c>
      <c r="D48" s="83" t="s">
        <v>2859</v>
      </c>
      <c r="E48" s="83" t="s">
        <v>2860</v>
      </c>
      <c r="F48" s="118" t="s">
        <v>25</v>
      </c>
    </row>
    <row r="49" spans="1:6" x14ac:dyDescent="0.25">
      <c r="A49" s="23">
        <v>248</v>
      </c>
      <c r="B49" s="83" t="s">
        <v>121</v>
      </c>
      <c r="C49" s="83" t="s">
        <v>2861</v>
      </c>
      <c r="D49" s="83" t="s">
        <v>2862</v>
      </c>
      <c r="E49" s="83" t="s">
        <v>2863</v>
      </c>
      <c r="F49" s="118" t="s">
        <v>25</v>
      </c>
    </row>
    <row r="50" spans="1:6" x14ac:dyDescent="0.25">
      <c r="A50" s="23">
        <v>251</v>
      </c>
      <c r="B50" s="83" t="s">
        <v>122</v>
      </c>
      <c r="C50" s="83" t="s">
        <v>2864</v>
      </c>
      <c r="D50" s="83" t="s">
        <v>2862</v>
      </c>
      <c r="E50" s="83" t="s">
        <v>2865</v>
      </c>
      <c r="F50" s="118" t="s">
        <v>25</v>
      </c>
    </row>
    <row r="51" spans="1:6" x14ac:dyDescent="0.25">
      <c r="A51" s="23">
        <v>290</v>
      </c>
      <c r="B51" s="83" t="s">
        <v>133</v>
      </c>
      <c r="C51" s="83" t="s">
        <v>2866</v>
      </c>
      <c r="D51" s="83" t="s">
        <v>2867</v>
      </c>
      <c r="E51" s="83" t="s">
        <v>2868</v>
      </c>
      <c r="F51" s="118" t="s">
        <v>25</v>
      </c>
    </row>
    <row r="52" spans="1:6" x14ac:dyDescent="0.25">
      <c r="A52" s="23">
        <v>312</v>
      </c>
      <c r="B52" s="83" t="s">
        <v>137</v>
      </c>
      <c r="C52" s="83" t="s">
        <v>2869</v>
      </c>
      <c r="D52" s="83" t="s">
        <v>2870</v>
      </c>
      <c r="E52" s="83" t="s">
        <v>2813</v>
      </c>
      <c r="F52" s="118" t="s">
        <v>25</v>
      </c>
    </row>
    <row r="53" spans="1:6" x14ac:dyDescent="0.25">
      <c r="A53" s="23">
        <v>313</v>
      </c>
      <c r="B53" s="83" t="s">
        <v>138</v>
      </c>
      <c r="C53" s="83" t="s">
        <v>2871</v>
      </c>
      <c r="D53" s="83" t="s">
        <v>2870</v>
      </c>
      <c r="E53" s="83" t="s">
        <v>2872</v>
      </c>
      <c r="F53" s="118" t="s">
        <v>25</v>
      </c>
    </row>
    <row r="54" spans="1:6" x14ac:dyDescent="0.25">
      <c r="A54" s="23">
        <v>315</v>
      </c>
      <c r="B54" s="83" t="s">
        <v>139</v>
      </c>
      <c r="C54" s="83" t="s">
        <v>2873</v>
      </c>
      <c r="D54" s="83" t="s">
        <v>2870</v>
      </c>
      <c r="E54" s="83" t="s">
        <v>2874</v>
      </c>
      <c r="F54" s="118" t="s">
        <v>25</v>
      </c>
    </row>
    <row r="55" spans="1:6" x14ac:dyDescent="0.25">
      <c r="A55" s="23">
        <v>320</v>
      </c>
      <c r="B55" s="83" t="s">
        <v>140</v>
      </c>
      <c r="C55" s="83" t="s">
        <v>2875</v>
      </c>
      <c r="D55" s="83" t="s">
        <v>2876</v>
      </c>
      <c r="E55" s="83" t="s">
        <v>2877</v>
      </c>
      <c r="F55" s="118" t="s">
        <v>25</v>
      </c>
    </row>
    <row r="56" spans="1:6" x14ac:dyDescent="0.25">
      <c r="A56" s="23">
        <v>322</v>
      </c>
      <c r="B56" s="83" t="s">
        <v>141</v>
      </c>
      <c r="C56" s="83" t="s">
        <v>2878</v>
      </c>
      <c r="D56" s="83" t="s">
        <v>2876</v>
      </c>
      <c r="E56" s="83" t="s">
        <v>2879</v>
      </c>
      <c r="F56" s="118" t="s">
        <v>25</v>
      </c>
    </row>
    <row r="57" spans="1:6" x14ac:dyDescent="0.25">
      <c r="A57" s="23">
        <v>328</v>
      </c>
      <c r="B57" s="83" t="s">
        <v>144</v>
      </c>
      <c r="C57" s="83" t="s">
        <v>2880</v>
      </c>
      <c r="D57" s="83" t="s">
        <v>2876</v>
      </c>
      <c r="E57" s="83" t="s">
        <v>2881</v>
      </c>
      <c r="F57" s="118" t="s">
        <v>25</v>
      </c>
    </row>
    <row r="58" spans="1:6" x14ac:dyDescent="0.25">
      <c r="A58" s="23">
        <v>329</v>
      </c>
      <c r="B58" s="83" t="s">
        <v>145</v>
      </c>
      <c r="C58" s="83" t="s">
        <v>2882</v>
      </c>
      <c r="D58" s="83" t="s">
        <v>2876</v>
      </c>
      <c r="E58" s="83" t="s">
        <v>2883</v>
      </c>
      <c r="F58" s="118" t="s">
        <v>25</v>
      </c>
    </row>
    <row r="59" spans="1:6" x14ac:dyDescent="0.25">
      <c r="A59" s="23">
        <v>332</v>
      </c>
      <c r="B59" s="83" t="s">
        <v>147</v>
      </c>
      <c r="C59" s="83" t="s">
        <v>2884</v>
      </c>
      <c r="D59" s="83" t="s">
        <v>2867</v>
      </c>
      <c r="E59" s="83" t="s">
        <v>2885</v>
      </c>
      <c r="F59" s="118" t="s">
        <v>25</v>
      </c>
    </row>
    <row r="60" spans="1:6" x14ac:dyDescent="0.25">
      <c r="A60" s="23">
        <v>333</v>
      </c>
      <c r="B60" s="83" t="s">
        <v>148</v>
      </c>
      <c r="C60" s="83" t="s">
        <v>2886</v>
      </c>
      <c r="D60" s="83" t="s">
        <v>2867</v>
      </c>
      <c r="E60" s="83" t="s">
        <v>2887</v>
      </c>
      <c r="F60" s="118" t="s">
        <v>25</v>
      </c>
    </row>
    <row r="61" spans="1:6" x14ac:dyDescent="0.25">
      <c r="A61" s="23">
        <v>333</v>
      </c>
      <c r="B61" s="83" t="s">
        <v>148</v>
      </c>
      <c r="C61" s="83" t="s">
        <v>2888</v>
      </c>
      <c r="D61" s="83" t="s">
        <v>2867</v>
      </c>
      <c r="E61" s="83" t="s">
        <v>2889</v>
      </c>
      <c r="F61" s="118" t="s">
        <v>25</v>
      </c>
    </row>
    <row r="62" spans="1:6" x14ac:dyDescent="0.25">
      <c r="A62" s="23">
        <v>334</v>
      </c>
      <c r="B62" s="83" t="s">
        <v>149</v>
      </c>
      <c r="C62" s="83" t="s">
        <v>2890</v>
      </c>
      <c r="D62" s="83" t="s">
        <v>2867</v>
      </c>
      <c r="E62" s="83" t="s">
        <v>2891</v>
      </c>
      <c r="F62" s="118" t="s">
        <v>25</v>
      </c>
    </row>
    <row r="63" spans="1:6" x14ac:dyDescent="0.25">
      <c r="A63" s="23">
        <v>335</v>
      </c>
      <c r="B63" s="83" t="s">
        <v>150</v>
      </c>
      <c r="C63" s="83" t="s">
        <v>2892</v>
      </c>
      <c r="D63" s="83" t="s">
        <v>2867</v>
      </c>
      <c r="E63" s="83" t="s">
        <v>2893</v>
      </c>
      <c r="F63" s="118" t="s">
        <v>25</v>
      </c>
    </row>
    <row r="64" spans="1:6" x14ac:dyDescent="0.25">
      <c r="A64" s="23">
        <v>337</v>
      </c>
      <c r="B64" s="83" t="s">
        <v>152</v>
      </c>
      <c r="C64" s="83" t="s">
        <v>2894</v>
      </c>
      <c r="D64" s="83" t="s">
        <v>2867</v>
      </c>
      <c r="E64" s="83" t="s">
        <v>2895</v>
      </c>
      <c r="F64" s="118" t="s">
        <v>25</v>
      </c>
    </row>
    <row r="65" spans="1:6" x14ac:dyDescent="0.25">
      <c r="A65" s="23">
        <v>346</v>
      </c>
      <c r="B65" s="83" t="s">
        <v>155</v>
      </c>
      <c r="C65" s="83" t="s">
        <v>2896</v>
      </c>
      <c r="D65" s="83" t="s">
        <v>2897</v>
      </c>
      <c r="E65" s="83" t="s">
        <v>2898</v>
      </c>
      <c r="F65" s="118" t="s">
        <v>25</v>
      </c>
    </row>
    <row r="66" spans="1:6" x14ac:dyDescent="0.25">
      <c r="A66" s="23">
        <v>347</v>
      </c>
      <c r="B66" s="83" t="s">
        <v>156</v>
      </c>
      <c r="C66" s="83" t="s">
        <v>2899</v>
      </c>
      <c r="D66" s="83" t="s">
        <v>2897</v>
      </c>
      <c r="E66" s="83" t="s">
        <v>2900</v>
      </c>
      <c r="F66" s="118" t="s">
        <v>25</v>
      </c>
    </row>
    <row r="67" spans="1:6" x14ac:dyDescent="0.25">
      <c r="A67" s="23">
        <v>348</v>
      </c>
      <c r="B67" s="83" t="s">
        <v>157</v>
      </c>
      <c r="C67" s="83" t="s">
        <v>2901</v>
      </c>
      <c r="D67" s="83" t="s">
        <v>2897</v>
      </c>
      <c r="E67" s="83" t="s">
        <v>2902</v>
      </c>
      <c r="F67" s="118" t="s">
        <v>25</v>
      </c>
    </row>
    <row r="68" spans="1:6" x14ac:dyDescent="0.25">
      <c r="A68" s="23">
        <v>352</v>
      </c>
      <c r="B68" s="83" t="s">
        <v>159</v>
      </c>
      <c r="C68" s="83" t="s">
        <v>2903</v>
      </c>
      <c r="D68" s="83" t="s">
        <v>2897</v>
      </c>
      <c r="E68" s="83" t="s">
        <v>2904</v>
      </c>
      <c r="F68" s="118" t="s">
        <v>25</v>
      </c>
    </row>
    <row r="69" spans="1:6" x14ac:dyDescent="0.25">
      <c r="A69" s="23">
        <v>354</v>
      </c>
      <c r="B69" s="83" t="s">
        <v>160</v>
      </c>
      <c r="C69" s="83" t="s">
        <v>2905</v>
      </c>
      <c r="D69" s="83" t="s">
        <v>2897</v>
      </c>
      <c r="E69" s="83" t="s">
        <v>2906</v>
      </c>
      <c r="F69" s="118" t="s">
        <v>25</v>
      </c>
    </row>
    <row r="70" spans="1:6" x14ac:dyDescent="0.25">
      <c r="A70" s="23">
        <v>400</v>
      </c>
      <c r="B70" s="83" t="s">
        <v>162</v>
      </c>
      <c r="C70" s="83" t="s">
        <v>2907</v>
      </c>
      <c r="D70" s="83" t="s">
        <v>2827</v>
      </c>
      <c r="E70" s="83" t="s">
        <v>2908</v>
      </c>
      <c r="F70" s="118" t="s">
        <v>25</v>
      </c>
    </row>
    <row r="71" spans="1:6" x14ac:dyDescent="0.25">
      <c r="A71" s="23">
        <v>403</v>
      </c>
      <c r="B71" s="83" t="s">
        <v>163</v>
      </c>
      <c r="C71" s="83" t="s">
        <v>2909</v>
      </c>
      <c r="D71" s="83" t="s">
        <v>2827</v>
      </c>
      <c r="E71" s="83" t="s">
        <v>2910</v>
      </c>
      <c r="F71" s="118" t="s">
        <v>25</v>
      </c>
    </row>
    <row r="72" spans="1:6" x14ac:dyDescent="0.25">
      <c r="A72" s="23">
        <v>417</v>
      </c>
      <c r="B72" s="83" t="s">
        <v>169</v>
      </c>
      <c r="C72" s="83" t="s">
        <v>2911</v>
      </c>
      <c r="D72" s="83" t="s">
        <v>2912</v>
      </c>
      <c r="E72" s="83" t="s">
        <v>2913</v>
      </c>
      <c r="F72" s="118" t="s">
        <v>25</v>
      </c>
    </row>
    <row r="73" spans="1:6" x14ac:dyDescent="0.25">
      <c r="A73" s="23">
        <v>424</v>
      </c>
      <c r="B73" s="83" t="s">
        <v>170</v>
      </c>
      <c r="C73" s="83" t="s">
        <v>2914</v>
      </c>
      <c r="D73" s="83" t="s">
        <v>2912</v>
      </c>
      <c r="E73" s="83" t="s">
        <v>2915</v>
      </c>
      <c r="F73" s="118" t="s">
        <v>25</v>
      </c>
    </row>
    <row r="74" spans="1:6" x14ac:dyDescent="0.25">
      <c r="A74" s="23">
        <v>425</v>
      </c>
      <c r="B74" s="83" t="s">
        <v>171</v>
      </c>
      <c r="C74" s="83" t="s">
        <v>2916</v>
      </c>
      <c r="D74" s="83" t="s">
        <v>2912</v>
      </c>
      <c r="E74" s="83" t="s">
        <v>2917</v>
      </c>
      <c r="F74" s="118" t="s">
        <v>25</v>
      </c>
    </row>
    <row r="75" spans="1:6" x14ac:dyDescent="0.25">
      <c r="A75" s="23">
        <v>429</v>
      </c>
      <c r="B75" s="83" t="s">
        <v>173</v>
      </c>
      <c r="C75" s="83" t="s">
        <v>2918</v>
      </c>
      <c r="D75" s="83" t="s">
        <v>2912</v>
      </c>
      <c r="E75" s="83" t="s">
        <v>2919</v>
      </c>
      <c r="F75" s="118" t="s">
        <v>25</v>
      </c>
    </row>
    <row r="76" spans="1:6" x14ac:dyDescent="0.25">
      <c r="A76" s="23">
        <v>434</v>
      </c>
      <c r="B76" s="83" t="s">
        <v>176</v>
      </c>
      <c r="C76" s="83" t="s">
        <v>2920</v>
      </c>
      <c r="D76" s="83" t="s">
        <v>2912</v>
      </c>
      <c r="E76" s="83" t="s">
        <v>2921</v>
      </c>
      <c r="F76" s="118" t="s">
        <v>25</v>
      </c>
    </row>
    <row r="77" spans="1:6" x14ac:dyDescent="0.25">
      <c r="A77" s="23">
        <v>465</v>
      </c>
      <c r="B77" s="83" t="s">
        <v>182</v>
      </c>
      <c r="C77" s="83" t="s">
        <v>2922</v>
      </c>
      <c r="D77" s="83" t="s">
        <v>2923</v>
      </c>
      <c r="E77" s="83" t="s">
        <v>2923</v>
      </c>
      <c r="F77" s="118" t="s">
        <v>25</v>
      </c>
    </row>
    <row r="78" spans="1:6" x14ac:dyDescent="0.25">
      <c r="A78" s="23">
        <v>469</v>
      </c>
      <c r="B78" s="83" t="s">
        <v>183</v>
      </c>
      <c r="C78" s="83" t="s">
        <v>2924</v>
      </c>
      <c r="D78" s="83" t="s">
        <v>2923</v>
      </c>
      <c r="E78" s="83" t="s">
        <v>2925</v>
      </c>
      <c r="F78" s="118" t="s">
        <v>25</v>
      </c>
    </row>
    <row r="79" spans="1:6" x14ac:dyDescent="0.25">
      <c r="A79" s="23">
        <v>472</v>
      </c>
      <c r="B79" s="83" t="s">
        <v>184</v>
      </c>
      <c r="C79" s="83" t="s">
        <v>2926</v>
      </c>
      <c r="D79" s="83" t="s">
        <v>2927</v>
      </c>
      <c r="E79" s="83" t="s">
        <v>2928</v>
      </c>
      <c r="F79" s="118" t="s">
        <v>25</v>
      </c>
    </row>
    <row r="80" spans="1:6" x14ac:dyDescent="0.25">
      <c r="A80" s="23">
        <v>565</v>
      </c>
      <c r="B80" s="83" t="s">
        <v>186</v>
      </c>
      <c r="C80" s="83" t="s">
        <v>2929</v>
      </c>
      <c r="D80" s="83" t="s">
        <v>2789</v>
      </c>
      <c r="E80" s="83" t="s">
        <v>2930</v>
      </c>
      <c r="F80" s="118" t="s">
        <v>25</v>
      </c>
    </row>
    <row r="81" spans="1:6" x14ac:dyDescent="0.25">
      <c r="A81" s="23">
        <v>569</v>
      </c>
      <c r="B81" s="83" t="s">
        <v>187</v>
      </c>
      <c r="C81" s="83" t="s">
        <v>2931</v>
      </c>
      <c r="D81" s="83" t="s">
        <v>2932</v>
      </c>
      <c r="E81" s="83" t="s">
        <v>2933</v>
      </c>
      <c r="F81" s="118" t="s">
        <v>25</v>
      </c>
    </row>
    <row r="82" spans="1:6" x14ac:dyDescent="0.25">
      <c r="A82" s="23">
        <v>571</v>
      </c>
      <c r="B82" s="83" t="s">
        <v>188</v>
      </c>
      <c r="C82" s="83" t="s">
        <v>2934</v>
      </c>
      <c r="D82" s="83" t="s">
        <v>2856</v>
      </c>
      <c r="E82" s="83" t="s">
        <v>2935</v>
      </c>
      <c r="F82" s="118" t="s">
        <v>25</v>
      </c>
    </row>
    <row r="83" spans="1:6" x14ac:dyDescent="0.25">
      <c r="A83" s="23">
        <v>575</v>
      </c>
      <c r="B83" s="83" t="s">
        <v>189</v>
      </c>
      <c r="C83" s="83" t="s">
        <v>2936</v>
      </c>
      <c r="D83" s="83" t="s">
        <v>2870</v>
      </c>
      <c r="E83" s="83" t="s">
        <v>2937</v>
      </c>
      <c r="F83" s="118" t="s">
        <v>25</v>
      </c>
    </row>
    <row r="84" spans="1:6" x14ac:dyDescent="0.25">
      <c r="A84" s="23">
        <v>582</v>
      </c>
      <c r="B84" s="83" t="s">
        <v>190</v>
      </c>
      <c r="C84" s="83" t="s">
        <v>2938</v>
      </c>
      <c r="D84" s="83" t="s">
        <v>2789</v>
      </c>
      <c r="E84" s="83" t="s">
        <v>2939</v>
      </c>
      <c r="F84" s="118" t="s">
        <v>25</v>
      </c>
    </row>
    <row r="85" spans="1:6" x14ac:dyDescent="0.25">
      <c r="A85" s="23">
        <v>586</v>
      </c>
      <c r="B85" s="83" t="s">
        <v>191</v>
      </c>
      <c r="C85" s="83" t="s">
        <v>2940</v>
      </c>
      <c r="D85" s="83" t="s">
        <v>2927</v>
      </c>
      <c r="E85" s="83" t="s">
        <v>2941</v>
      </c>
      <c r="F85" s="118" t="s">
        <v>25</v>
      </c>
    </row>
    <row r="86" spans="1:6" x14ac:dyDescent="0.25">
      <c r="A86" s="23">
        <v>622</v>
      </c>
      <c r="B86" s="83" t="s">
        <v>193</v>
      </c>
      <c r="C86" s="83" t="s">
        <v>2942</v>
      </c>
      <c r="D86" s="83" t="s">
        <v>2923</v>
      </c>
      <c r="E86" s="83" t="s">
        <v>2943</v>
      </c>
      <c r="F86" s="118" t="s">
        <v>25</v>
      </c>
    </row>
    <row r="87" spans="1:6" x14ac:dyDescent="0.25">
      <c r="A87" s="23">
        <v>631</v>
      </c>
      <c r="B87" s="83" t="s">
        <v>195</v>
      </c>
      <c r="C87" s="83" t="s">
        <v>2944</v>
      </c>
      <c r="D87" s="83" t="s">
        <v>2786</v>
      </c>
      <c r="E87" s="83" t="s">
        <v>2945</v>
      </c>
      <c r="F87" s="118" t="s">
        <v>25</v>
      </c>
    </row>
    <row r="88" spans="1:6" x14ac:dyDescent="0.25">
      <c r="A88" s="23">
        <v>635</v>
      </c>
      <c r="B88" s="83" t="s">
        <v>198</v>
      </c>
      <c r="C88" s="83" t="s">
        <v>2946</v>
      </c>
      <c r="D88" s="83" t="s">
        <v>2775</v>
      </c>
      <c r="E88" s="83" t="s">
        <v>2947</v>
      </c>
      <c r="F88" s="118" t="s">
        <v>25</v>
      </c>
    </row>
    <row r="89" spans="1:6" x14ac:dyDescent="0.25">
      <c r="A89" s="23">
        <v>639</v>
      </c>
      <c r="B89" s="83" t="s">
        <v>199</v>
      </c>
      <c r="C89" s="83" t="s">
        <v>2948</v>
      </c>
      <c r="D89" s="83" t="s">
        <v>2927</v>
      </c>
      <c r="E89" s="83" t="s">
        <v>2949</v>
      </c>
      <c r="F89" s="118" t="s">
        <v>25</v>
      </c>
    </row>
    <row r="90" spans="1:6" x14ac:dyDescent="0.25">
      <c r="A90" s="23">
        <v>640</v>
      </c>
      <c r="B90" s="83" t="s">
        <v>200</v>
      </c>
      <c r="C90" s="83" t="s">
        <v>2950</v>
      </c>
      <c r="D90" s="83" t="s">
        <v>2775</v>
      </c>
      <c r="E90" s="83" t="s">
        <v>2951</v>
      </c>
      <c r="F90" s="118" t="s">
        <v>25</v>
      </c>
    </row>
    <row r="91" spans="1:6" x14ac:dyDescent="0.25">
      <c r="A91" s="23">
        <v>641</v>
      </c>
      <c r="B91" s="83" t="s">
        <v>201</v>
      </c>
      <c r="C91" s="83" t="s">
        <v>2952</v>
      </c>
      <c r="D91" s="83" t="s">
        <v>2927</v>
      </c>
      <c r="E91" s="83" t="s">
        <v>2953</v>
      </c>
      <c r="F91" s="118" t="s">
        <v>25</v>
      </c>
    </row>
    <row r="92" spans="1:6" x14ac:dyDescent="0.25">
      <c r="A92" s="23">
        <v>643</v>
      </c>
      <c r="B92" s="83" t="s">
        <v>202</v>
      </c>
      <c r="C92" s="83" t="s">
        <v>2954</v>
      </c>
      <c r="D92" s="83" t="s">
        <v>2817</v>
      </c>
      <c r="E92" s="83" t="s">
        <v>2955</v>
      </c>
      <c r="F92" s="118" t="s">
        <v>25</v>
      </c>
    </row>
    <row r="93" spans="1:6" x14ac:dyDescent="0.25">
      <c r="A93" s="23">
        <v>646</v>
      </c>
      <c r="B93" s="83" t="s">
        <v>203</v>
      </c>
      <c r="C93" s="83" t="s">
        <v>2956</v>
      </c>
      <c r="D93" s="83" t="s">
        <v>2817</v>
      </c>
      <c r="E93" s="83" t="s">
        <v>2957</v>
      </c>
      <c r="F93" s="118" t="s">
        <v>25</v>
      </c>
    </row>
    <row r="94" spans="1:6" x14ac:dyDescent="0.25">
      <c r="A94" s="23">
        <v>649</v>
      </c>
      <c r="B94" s="83" t="s">
        <v>204</v>
      </c>
      <c r="C94" s="83" t="s">
        <v>2958</v>
      </c>
      <c r="D94" s="83" t="s">
        <v>2775</v>
      </c>
      <c r="E94" s="83" t="s">
        <v>2959</v>
      </c>
      <c r="F94" s="118" t="s">
        <v>25</v>
      </c>
    </row>
    <row r="95" spans="1:6" x14ac:dyDescent="0.25">
      <c r="A95" s="23">
        <v>650</v>
      </c>
      <c r="B95" s="83" t="s">
        <v>205</v>
      </c>
      <c r="C95" s="83" t="s">
        <v>2960</v>
      </c>
      <c r="D95" s="83" t="s">
        <v>2775</v>
      </c>
      <c r="E95" s="83" t="s">
        <v>2961</v>
      </c>
      <c r="F95" s="118" t="s">
        <v>25</v>
      </c>
    </row>
    <row r="96" spans="1:6" x14ac:dyDescent="0.25">
      <c r="A96" s="23">
        <v>651</v>
      </c>
      <c r="B96" s="83" t="s">
        <v>206</v>
      </c>
      <c r="C96" s="83" t="s">
        <v>2962</v>
      </c>
      <c r="D96" s="83" t="s">
        <v>2775</v>
      </c>
      <c r="E96" s="83" t="s">
        <v>2963</v>
      </c>
      <c r="F96" s="118" t="s">
        <v>25</v>
      </c>
    </row>
    <row r="97" spans="1:6" x14ac:dyDescent="0.25">
      <c r="A97" s="23">
        <v>661</v>
      </c>
      <c r="B97" s="83" t="s">
        <v>210</v>
      </c>
      <c r="C97" s="83" t="s">
        <v>2964</v>
      </c>
      <c r="D97" s="83" t="s">
        <v>2827</v>
      </c>
      <c r="E97" s="83" t="s">
        <v>2965</v>
      </c>
      <c r="F97" s="118" t="s">
        <v>25</v>
      </c>
    </row>
    <row r="98" spans="1:6" x14ac:dyDescent="0.25">
      <c r="A98" s="23">
        <v>663</v>
      </c>
      <c r="B98" s="83" t="s">
        <v>211</v>
      </c>
      <c r="C98" s="83" t="s">
        <v>2966</v>
      </c>
      <c r="D98" s="83" t="s">
        <v>2827</v>
      </c>
      <c r="E98" s="83" t="s">
        <v>2967</v>
      </c>
      <c r="F98" s="118" t="s">
        <v>25</v>
      </c>
    </row>
    <row r="99" spans="1:6" x14ac:dyDescent="0.25">
      <c r="A99" s="23">
        <v>671</v>
      </c>
      <c r="B99" s="83" t="s">
        <v>213</v>
      </c>
      <c r="C99" s="83" t="s">
        <v>2968</v>
      </c>
      <c r="D99" s="83" t="s">
        <v>2775</v>
      </c>
      <c r="E99" s="83" t="s">
        <v>2969</v>
      </c>
      <c r="F99" s="118" t="s">
        <v>25</v>
      </c>
    </row>
    <row r="100" spans="1:6" x14ac:dyDescent="0.25">
      <c r="A100" s="23">
        <v>676</v>
      </c>
      <c r="B100" s="83" t="s">
        <v>215</v>
      </c>
      <c r="C100" s="83" t="s">
        <v>2970</v>
      </c>
      <c r="D100" s="83" t="s">
        <v>2827</v>
      </c>
      <c r="E100" s="83" t="s">
        <v>2971</v>
      </c>
      <c r="F100" s="118" t="s">
        <v>25</v>
      </c>
    </row>
    <row r="101" spans="1:6" x14ac:dyDescent="0.25">
      <c r="A101" s="23">
        <v>679</v>
      </c>
      <c r="B101" s="83" t="s">
        <v>218</v>
      </c>
      <c r="C101" s="83" t="s">
        <v>2972</v>
      </c>
      <c r="D101" s="83" t="s">
        <v>2827</v>
      </c>
      <c r="E101" s="83" t="s">
        <v>2973</v>
      </c>
      <c r="F101" s="118" t="s">
        <v>25</v>
      </c>
    </row>
    <row r="102" spans="1:6" x14ac:dyDescent="0.25">
      <c r="A102" s="23">
        <v>686</v>
      </c>
      <c r="B102" s="83" t="s">
        <v>221</v>
      </c>
      <c r="C102" s="83" t="s">
        <v>2974</v>
      </c>
      <c r="D102" s="83" t="s">
        <v>2827</v>
      </c>
      <c r="E102" s="83" t="s">
        <v>2975</v>
      </c>
      <c r="F102" s="118" t="s">
        <v>25</v>
      </c>
    </row>
    <row r="103" spans="1:6" x14ac:dyDescent="0.25">
      <c r="A103" s="23">
        <v>688</v>
      </c>
      <c r="B103" s="83" t="s">
        <v>222</v>
      </c>
      <c r="C103" s="83" t="s">
        <v>2976</v>
      </c>
      <c r="D103" s="83" t="s">
        <v>2827</v>
      </c>
      <c r="E103" s="83" t="s">
        <v>2977</v>
      </c>
      <c r="F103" s="118" t="s">
        <v>25</v>
      </c>
    </row>
    <row r="104" spans="1:6" x14ac:dyDescent="0.25">
      <c r="A104" s="23">
        <v>697</v>
      </c>
      <c r="B104" s="83" t="s">
        <v>223</v>
      </c>
      <c r="C104" s="83" t="s">
        <v>2978</v>
      </c>
      <c r="D104" s="83" t="s">
        <v>2789</v>
      </c>
      <c r="E104" s="83" t="s">
        <v>2979</v>
      </c>
      <c r="F104" s="118" t="s">
        <v>25</v>
      </c>
    </row>
    <row r="105" spans="1:6" x14ac:dyDescent="0.25">
      <c r="A105" s="23">
        <v>704</v>
      </c>
      <c r="B105" s="83" t="s">
        <v>224</v>
      </c>
      <c r="C105" s="83" t="s">
        <v>2980</v>
      </c>
      <c r="D105" s="83" t="s">
        <v>2789</v>
      </c>
      <c r="E105" s="83" t="s">
        <v>2981</v>
      </c>
      <c r="F105" s="118" t="s">
        <v>25</v>
      </c>
    </row>
    <row r="106" spans="1:6" x14ac:dyDescent="0.25">
      <c r="A106" s="23">
        <v>705</v>
      </c>
      <c r="B106" s="83" t="s">
        <v>225</v>
      </c>
      <c r="C106" s="83" t="s">
        <v>2982</v>
      </c>
      <c r="D106" s="83" t="s">
        <v>2827</v>
      </c>
      <c r="E106" s="83" t="s">
        <v>2983</v>
      </c>
      <c r="F106" s="118" t="s">
        <v>25</v>
      </c>
    </row>
    <row r="107" spans="1:6" x14ac:dyDescent="0.25">
      <c r="A107" s="23">
        <v>710</v>
      </c>
      <c r="B107" s="83" t="s">
        <v>226</v>
      </c>
      <c r="C107" s="83" t="s">
        <v>2984</v>
      </c>
      <c r="D107" s="83" t="s">
        <v>2827</v>
      </c>
      <c r="E107" s="83" t="s">
        <v>2985</v>
      </c>
      <c r="F107" s="118" t="s">
        <v>25</v>
      </c>
    </row>
    <row r="108" spans="1:6" x14ac:dyDescent="0.25">
      <c r="A108" s="23">
        <v>711</v>
      </c>
      <c r="B108" s="83" t="s">
        <v>227</v>
      </c>
      <c r="C108" s="83" t="s">
        <v>2986</v>
      </c>
      <c r="D108" s="83" t="s">
        <v>2856</v>
      </c>
      <c r="E108" s="83" t="s">
        <v>2987</v>
      </c>
      <c r="F108" s="118" t="s">
        <v>25</v>
      </c>
    </row>
    <row r="109" spans="1:6" x14ac:dyDescent="0.25">
      <c r="A109" s="23">
        <v>714</v>
      </c>
      <c r="B109" s="83" t="s">
        <v>228</v>
      </c>
      <c r="C109" s="83" t="s">
        <v>2988</v>
      </c>
      <c r="D109" s="83" t="s">
        <v>2870</v>
      </c>
      <c r="E109" s="83" t="s">
        <v>2989</v>
      </c>
      <c r="F109" s="118" t="s">
        <v>25</v>
      </c>
    </row>
    <row r="110" spans="1:6" x14ac:dyDescent="0.25">
      <c r="A110" s="23">
        <v>721</v>
      </c>
      <c r="B110" s="83" t="s">
        <v>229</v>
      </c>
      <c r="C110" s="83" t="s">
        <v>2990</v>
      </c>
      <c r="D110" s="83" t="s">
        <v>2897</v>
      </c>
      <c r="E110" s="83" t="s">
        <v>2991</v>
      </c>
      <c r="F110" s="118" t="s">
        <v>25</v>
      </c>
    </row>
    <row r="111" spans="1:6" x14ac:dyDescent="0.25">
      <c r="A111" s="23">
        <v>722</v>
      </c>
      <c r="B111" s="83" t="s">
        <v>230</v>
      </c>
      <c r="C111" s="83" t="s">
        <v>2992</v>
      </c>
      <c r="D111" s="83" t="s">
        <v>2897</v>
      </c>
      <c r="E111" s="83" t="s">
        <v>2993</v>
      </c>
      <c r="F111" s="118" t="s">
        <v>25</v>
      </c>
    </row>
    <row r="112" spans="1:6" x14ac:dyDescent="0.25">
      <c r="A112" s="23">
        <v>729</v>
      </c>
      <c r="B112" s="83" t="s">
        <v>231</v>
      </c>
      <c r="C112" s="83" t="s">
        <v>2994</v>
      </c>
      <c r="D112" s="83" t="s">
        <v>2867</v>
      </c>
      <c r="E112" s="83" t="s">
        <v>2995</v>
      </c>
      <c r="F112" s="118" t="s">
        <v>25</v>
      </c>
    </row>
    <row r="113" spans="1:6" x14ac:dyDescent="0.25">
      <c r="A113" s="23">
        <v>730</v>
      </c>
      <c r="B113" s="83" t="s">
        <v>232</v>
      </c>
      <c r="C113" s="83" t="s">
        <v>2886</v>
      </c>
      <c r="D113" s="83" t="s">
        <v>2867</v>
      </c>
      <c r="E113" s="83" t="s">
        <v>2887</v>
      </c>
      <c r="F113" s="118" t="s">
        <v>25</v>
      </c>
    </row>
    <row r="114" spans="1:6" x14ac:dyDescent="0.25">
      <c r="A114" s="23">
        <v>731</v>
      </c>
      <c r="B114" s="83" t="s">
        <v>233</v>
      </c>
      <c r="C114" s="83" t="s">
        <v>2996</v>
      </c>
      <c r="D114" s="83" t="s">
        <v>2867</v>
      </c>
      <c r="E114" s="83" t="s">
        <v>2997</v>
      </c>
      <c r="F114" s="118" t="s">
        <v>25</v>
      </c>
    </row>
    <row r="115" spans="1:6" x14ac:dyDescent="0.25">
      <c r="A115" s="23">
        <v>732</v>
      </c>
      <c r="B115" s="83" t="s">
        <v>234</v>
      </c>
      <c r="C115" s="83" t="s">
        <v>2998</v>
      </c>
      <c r="D115" s="83" t="s">
        <v>2999</v>
      </c>
      <c r="E115" s="83" t="s">
        <v>3000</v>
      </c>
      <c r="F115" s="118" t="s">
        <v>25</v>
      </c>
    </row>
    <row r="116" spans="1:6" x14ac:dyDescent="0.25">
      <c r="A116" s="23">
        <v>735</v>
      </c>
      <c r="B116" s="83" t="s">
        <v>236</v>
      </c>
      <c r="C116" s="83" t="s">
        <v>3001</v>
      </c>
      <c r="D116" s="83" t="s">
        <v>2876</v>
      </c>
      <c r="E116" s="83" t="s">
        <v>3002</v>
      </c>
      <c r="F116" s="118" t="s">
        <v>25</v>
      </c>
    </row>
    <row r="117" spans="1:6" x14ac:dyDescent="0.25">
      <c r="A117" s="23">
        <v>738</v>
      </c>
      <c r="B117" s="83" t="s">
        <v>238</v>
      </c>
      <c r="C117" s="83" t="s">
        <v>3003</v>
      </c>
      <c r="D117" s="83" t="s">
        <v>2876</v>
      </c>
      <c r="E117" s="83" t="s">
        <v>3004</v>
      </c>
      <c r="F117" s="118" t="s">
        <v>25</v>
      </c>
    </row>
    <row r="118" spans="1:6" x14ac:dyDescent="0.25">
      <c r="A118" s="23">
        <v>739</v>
      </c>
      <c r="B118" s="83" t="s">
        <v>239</v>
      </c>
      <c r="C118" s="83" t="s">
        <v>3005</v>
      </c>
      <c r="D118" s="83" t="s">
        <v>2876</v>
      </c>
      <c r="E118" s="83" t="s">
        <v>3006</v>
      </c>
      <c r="F118" s="118" t="s">
        <v>25</v>
      </c>
    </row>
    <row r="119" spans="1:6" x14ac:dyDescent="0.25">
      <c r="A119" s="23">
        <v>740</v>
      </c>
      <c r="B119" s="83" t="s">
        <v>240</v>
      </c>
      <c r="C119" s="83" t="s">
        <v>3007</v>
      </c>
      <c r="D119" s="83" t="s">
        <v>2870</v>
      </c>
      <c r="E119" s="83" t="s">
        <v>3008</v>
      </c>
      <c r="F119" s="118" t="s">
        <v>25</v>
      </c>
    </row>
    <row r="120" spans="1:6" x14ac:dyDescent="0.25">
      <c r="A120" s="23">
        <v>764</v>
      </c>
      <c r="B120" s="83" t="s">
        <v>248</v>
      </c>
      <c r="C120" s="83" t="s">
        <v>3009</v>
      </c>
      <c r="D120" s="83" t="s">
        <v>2912</v>
      </c>
      <c r="E120" s="83" t="s">
        <v>3010</v>
      </c>
      <c r="F120" s="118" t="s">
        <v>25</v>
      </c>
    </row>
    <row r="121" spans="1:6" x14ac:dyDescent="0.25">
      <c r="A121" s="23">
        <v>767</v>
      </c>
      <c r="B121" s="83" t="s">
        <v>250</v>
      </c>
      <c r="C121" s="83" t="s">
        <v>3011</v>
      </c>
      <c r="D121" s="83" t="s">
        <v>2912</v>
      </c>
      <c r="E121" s="83" t="s">
        <v>3012</v>
      </c>
      <c r="F121" s="118" t="s">
        <v>25</v>
      </c>
    </row>
    <row r="122" spans="1:6" x14ac:dyDescent="0.25">
      <c r="A122" s="23">
        <v>768</v>
      </c>
      <c r="B122" s="83" t="s">
        <v>251</v>
      </c>
      <c r="C122" s="83" t="s">
        <v>3013</v>
      </c>
      <c r="D122" s="83" t="s">
        <v>2912</v>
      </c>
      <c r="E122" s="83" t="s">
        <v>3014</v>
      </c>
      <c r="F122" s="118" t="s">
        <v>25</v>
      </c>
    </row>
    <row r="123" spans="1:6" x14ac:dyDescent="0.25">
      <c r="A123" s="23">
        <v>770</v>
      </c>
      <c r="B123" s="83" t="s">
        <v>252</v>
      </c>
      <c r="C123" s="83" t="s">
        <v>3015</v>
      </c>
      <c r="D123" s="83" t="s">
        <v>2827</v>
      </c>
      <c r="E123" s="83" t="s">
        <v>3016</v>
      </c>
      <c r="F123" s="118" t="s">
        <v>25</v>
      </c>
    </row>
    <row r="124" spans="1:6" x14ac:dyDescent="0.25">
      <c r="A124" s="23">
        <v>782</v>
      </c>
      <c r="B124" s="83" t="s">
        <v>253</v>
      </c>
      <c r="C124" s="83" t="s">
        <v>3017</v>
      </c>
      <c r="D124" s="83" t="s">
        <v>2827</v>
      </c>
      <c r="E124" s="83" t="s">
        <v>3018</v>
      </c>
      <c r="F124" s="118" t="s">
        <v>25</v>
      </c>
    </row>
    <row r="125" spans="1:6" x14ac:dyDescent="0.25">
      <c r="A125" s="23">
        <v>786</v>
      </c>
      <c r="B125" s="83" t="s">
        <v>254</v>
      </c>
      <c r="C125" s="83" t="s">
        <v>3019</v>
      </c>
      <c r="D125" s="83" t="s">
        <v>2912</v>
      </c>
      <c r="E125" s="83" t="s">
        <v>3020</v>
      </c>
      <c r="F125" s="118" t="s">
        <v>25</v>
      </c>
    </row>
    <row r="126" spans="1:6" x14ac:dyDescent="0.25">
      <c r="A126" s="23">
        <v>790</v>
      </c>
      <c r="B126" s="83" t="s">
        <v>255</v>
      </c>
      <c r="C126" s="83" t="s">
        <v>3021</v>
      </c>
      <c r="D126" s="83" t="s">
        <v>2912</v>
      </c>
      <c r="E126" s="83" t="s">
        <v>3022</v>
      </c>
      <c r="F126" s="118" t="s">
        <v>25</v>
      </c>
    </row>
    <row r="127" spans="1:6" x14ac:dyDescent="0.25">
      <c r="A127" s="23">
        <v>792</v>
      </c>
      <c r="B127" s="83" t="s">
        <v>256</v>
      </c>
      <c r="C127" s="83" t="s">
        <v>3023</v>
      </c>
      <c r="D127" s="83" t="s">
        <v>2912</v>
      </c>
      <c r="E127" s="83" t="s">
        <v>3024</v>
      </c>
      <c r="F127" s="118" t="s">
        <v>25</v>
      </c>
    </row>
    <row r="128" spans="1:6" x14ac:dyDescent="0.25">
      <c r="A128" s="23">
        <v>793</v>
      </c>
      <c r="B128" s="83" t="s">
        <v>257</v>
      </c>
      <c r="C128" s="83" t="s">
        <v>3025</v>
      </c>
      <c r="D128" s="83" t="s">
        <v>2789</v>
      </c>
      <c r="E128" s="83" t="s">
        <v>3026</v>
      </c>
      <c r="F128" s="118" t="s">
        <v>25</v>
      </c>
    </row>
    <row r="129" spans="1:6" x14ac:dyDescent="0.25">
      <c r="A129" s="23">
        <v>794</v>
      </c>
      <c r="B129" s="83" t="s">
        <v>258</v>
      </c>
      <c r="C129" s="83" t="s">
        <v>3027</v>
      </c>
      <c r="D129" s="83" t="s">
        <v>2789</v>
      </c>
      <c r="E129" s="83" t="s">
        <v>3028</v>
      </c>
      <c r="F129" s="118" t="s">
        <v>25</v>
      </c>
    </row>
    <row r="130" spans="1:6" x14ac:dyDescent="0.25">
      <c r="A130" s="23">
        <v>812</v>
      </c>
      <c r="B130" s="83" t="s">
        <v>262</v>
      </c>
      <c r="C130" s="83" t="s">
        <v>3029</v>
      </c>
      <c r="D130" s="83" t="s">
        <v>2867</v>
      </c>
      <c r="E130" s="83" t="s">
        <v>3030</v>
      </c>
      <c r="F130" s="118" t="s">
        <v>25</v>
      </c>
    </row>
    <row r="131" spans="1:6" x14ac:dyDescent="0.25">
      <c r="A131" s="23">
        <v>814</v>
      </c>
      <c r="B131" s="83" t="s">
        <v>263</v>
      </c>
      <c r="C131" s="83" t="s">
        <v>3031</v>
      </c>
      <c r="D131" s="83" t="s">
        <v>2827</v>
      </c>
      <c r="E131" s="83" t="s">
        <v>3032</v>
      </c>
      <c r="F131" s="118" t="s">
        <v>25</v>
      </c>
    </row>
    <row r="132" spans="1:6" x14ac:dyDescent="0.25">
      <c r="A132" s="23">
        <v>815</v>
      </c>
      <c r="B132" s="83" t="s">
        <v>264</v>
      </c>
      <c r="C132" s="83" t="s">
        <v>3033</v>
      </c>
      <c r="D132" s="83" t="s">
        <v>2775</v>
      </c>
      <c r="E132" s="83" t="s">
        <v>3034</v>
      </c>
      <c r="F132" s="118" t="s">
        <v>25</v>
      </c>
    </row>
    <row r="133" spans="1:6" x14ac:dyDescent="0.25">
      <c r="A133" s="23">
        <v>824</v>
      </c>
      <c r="B133" s="83" t="s">
        <v>266</v>
      </c>
      <c r="C133" s="83" t="s">
        <v>3035</v>
      </c>
      <c r="D133" s="83" t="s">
        <v>2897</v>
      </c>
      <c r="E133" s="83" t="s">
        <v>3036</v>
      </c>
      <c r="F133" s="118" t="s">
        <v>25</v>
      </c>
    </row>
    <row r="134" spans="1:6" x14ac:dyDescent="0.25">
      <c r="A134" s="23">
        <v>825</v>
      </c>
      <c r="B134" s="83" t="s">
        <v>267</v>
      </c>
      <c r="C134" s="83" t="s">
        <v>3037</v>
      </c>
      <c r="D134" s="83" t="s">
        <v>2897</v>
      </c>
      <c r="E134" s="83" t="s">
        <v>3038</v>
      </c>
      <c r="F134" s="118" t="s">
        <v>25</v>
      </c>
    </row>
    <row r="135" spans="1:6" x14ac:dyDescent="0.25">
      <c r="A135" s="23">
        <v>836</v>
      </c>
      <c r="B135" s="83" t="s">
        <v>268</v>
      </c>
      <c r="C135" s="83" t="s">
        <v>3039</v>
      </c>
      <c r="D135" s="83" t="s">
        <v>2775</v>
      </c>
      <c r="E135" s="83" t="s">
        <v>3040</v>
      </c>
      <c r="F135" s="118" t="s">
        <v>25</v>
      </c>
    </row>
    <row r="136" spans="1:6" x14ac:dyDescent="0.25">
      <c r="A136" s="23">
        <v>838</v>
      </c>
      <c r="B136" s="83" t="s">
        <v>270</v>
      </c>
      <c r="C136" s="83" t="s">
        <v>3041</v>
      </c>
      <c r="D136" s="83" t="s">
        <v>2789</v>
      </c>
      <c r="E136" s="83" t="s">
        <v>3042</v>
      </c>
      <c r="F136" s="118" t="s">
        <v>25</v>
      </c>
    </row>
    <row r="137" spans="1:6" x14ac:dyDescent="0.25">
      <c r="A137" s="23">
        <v>849</v>
      </c>
      <c r="B137" s="83" t="s">
        <v>272</v>
      </c>
      <c r="C137" s="83" t="s">
        <v>3043</v>
      </c>
      <c r="D137" s="83" t="s">
        <v>2817</v>
      </c>
      <c r="E137" s="83" t="s">
        <v>3044</v>
      </c>
      <c r="F137" s="118" t="s">
        <v>25</v>
      </c>
    </row>
    <row r="138" spans="1:6" x14ac:dyDescent="0.25">
      <c r="A138" s="23">
        <v>855</v>
      </c>
      <c r="B138" s="83" t="s">
        <v>274</v>
      </c>
      <c r="C138" s="83" t="s">
        <v>3045</v>
      </c>
      <c r="D138" s="83" t="s">
        <v>2775</v>
      </c>
      <c r="E138" s="83" t="s">
        <v>3046</v>
      </c>
      <c r="F138" s="118" t="s">
        <v>25</v>
      </c>
    </row>
    <row r="139" spans="1:6" x14ac:dyDescent="0.25">
      <c r="A139" s="23">
        <v>858</v>
      </c>
      <c r="B139" s="83" t="s">
        <v>275</v>
      </c>
      <c r="C139" s="83" t="s">
        <v>3047</v>
      </c>
      <c r="D139" s="83" t="s">
        <v>2897</v>
      </c>
      <c r="E139" s="83" t="s">
        <v>3048</v>
      </c>
      <c r="F139" s="118" t="s">
        <v>25</v>
      </c>
    </row>
    <row r="140" spans="1:6" x14ac:dyDescent="0.25">
      <c r="A140" s="23">
        <v>861</v>
      </c>
      <c r="B140" s="83" t="s">
        <v>278</v>
      </c>
      <c r="C140" s="83" t="s">
        <v>3049</v>
      </c>
      <c r="D140" s="83" t="s">
        <v>2897</v>
      </c>
      <c r="E140" s="83" t="s">
        <v>3050</v>
      </c>
      <c r="F140" s="118" t="s">
        <v>25</v>
      </c>
    </row>
    <row r="141" spans="1:6" x14ac:dyDescent="0.25">
      <c r="A141" s="23">
        <v>863</v>
      </c>
      <c r="B141" s="83" t="s">
        <v>279</v>
      </c>
      <c r="C141" s="83" t="s">
        <v>3051</v>
      </c>
      <c r="D141" s="83" t="s">
        <v>2827</v>
      </c>
      <c r="E141" s="83" t="s">
        <v>3052</v>
      </c>
      <c r="F141" s="118" t="s">
        <v>25</v>
      </c>
    </row>
    <row r="142" spans="1:6" x14ac:dyDescent="0.25">
      <c r="A142" s="23">
        <v>864</v>
      </c>
      <c r="B142" s="83" t="s">
        <v>280</v>
      </c>
      <c r="C142" s="83" t="s">
        <v>3053</v>
      </c>
      <c r="D142" s="83" t="s">
        <v>2775</v>
      </c>
      <c r="E142" s="83" t="s">
        <v>3054</v>
      </c>
      <c r="F142" s="118" t="s">
        <v>25</v>
      </c>
    </row>
    <row r="143" spans="1:6" x14ac:dyDescent="0.25">
      <c r="A143" s="23">
        <v>866</v>
      </c>
      <c r="B143" s="83" t="s">
        <v>281</v>
      </c>
      <c r="C143" s="83" t="s">
        <v>3055</v>
      </c>
      <c r="D143" s="83" t="s">
        <v>2927</v>
      </c>
      <c r="E143" s="83" t="s">
        <v>3056</v>
      </c>
      <c r="F143" s="118" t="s">
        <v>25</v>
      </c>
    </row>
    <row r="144" spans="1:6" x14ac:dyDescent="0.25">
      <c r="A144" s="23">
        <v>872</v>
      </c>
      <c r="B144" s="83" t="s">
        <v>282</v>
      </c>
      <c r="C144" s="83" t="s">
        <v>3057</v>
      </c>
      <c r="D144" s="83" t="s">
        <v>2897</v>
      </c>
      <c r="E144" s="83" t="s">
        <v>3058</v>
      </c>
      <c r="F144" s="118" t="s">
        <v>25</v>
      </c>
    </row>
    <row r="145" spans="1:6" x14ac:dyDescent="0.25">
      <c r="A145" s="23">
        <v>880</v>
      </c>
      <c r="B145" s="83" t="s">
        <v>285</v>
      </c>
      <c r="C145" s="83" t="s">
        <v>3059</v>
      </c>
      <c r="D145" s="83" t="s">
        <v>2897</v>
      </c>
      <c r="E145" s="83" t="s">
        <v>3060</v>
      </c>
      <c r="F145" s="118" t="s">
        <v>25</v>
      </c>
    </row>
    <row r="146" spans="1:6" x14ac:dyDescent="0.25">
      <c r="A146" s="23">
        <v>891</v>
      </c>
      <c r="B146" s="83" t="s">
        <v>286</v>
      </c>
      <c r="C146" s="83" t="s">
        <v>3061</v>
      </c>
      <c r="D146" s="83" t="s">
        <v>2856</v>
      </c>
      <c r="E146" s="83" t="s">
        <v>3062</v>
      </c>
      <c r="F146" s="118" t="s">
        <v>25</v>
      </c>
    </row>
    <row r="147" spans="1:6" x14ac:dyDescent="0.25">
      <c r="A147" s="23">
        <v>897</v>
      </c>
      <c r="B147" s="83" t="s">
        <v>288</v>
      </c>
      <c r="C147" s="83" t="s">
        <v>3063</v>
      </c>
      <c r="D147" s="83" t="s">
        <v>2827</v>
      </c>
      <c r="E147" s="83" t="s">
        <v>3064</v>
      </c>
      <c r="F147" s="118" t="s">
        <v>25</v>
      </c>
    </row>
    <row r="148" spans="1:6" x14ac:dyDescent="0.25">
      <c r="A148" s="23">
        <v>898</v>
      </c>
      <c r="B148" s="83" t="s">
        <v>289</v>
      </c>
      <c r="C148" s="83" t="s">
        <v>3065</v>
      </c>
      <c r="D148" s="83" t="s">
        <v>2789</v>
      </c>
      <c r="E148" s="83" t="s">
        <v>3066</v>
      </c>
      <c r="F148" s="118" t="s">
        <v>25</v>
      </c>
    </row>
    <row r="149" spans="1:6" x14ac:dyDescent="0.25">
      <c r="A149" s="23">
        <v>980</v>
      </c>
      <c r="B149" s="83" t="s">
        <v>303</v>
      </c>
      <c r="C149" s="83" t="s">
        <v>3067</v>
      </c>
      <c r="D149" s="83" t="s">
        <v>3068</v>
      </c>
      <c r="E149" s="83" t="s">
        <v>3069</v>
      </c>
      <c r="F149" s="118" t="s">
        <v>25</v>
      </c>
    </row>
    <row r="150" spans="1:6" x14ac:dyDescent="0.25">
      <c r="A150" s="23">
        <v>982</v>
      </c>
      <c r="B150" s="83" t="s">
        <v>304</v>
      </c>
      <c r="C150" s="83" t="s">
        <v>3070</v>
      </c>
      <c r="D150" s="83" t="s">
        <v>2775</v>
      </c>
      <c r="E150" s="83" t="s">
        <v>3071</v>
      </c>
      <c r="F150" s="118" t="s">
        <v>25</v>
      </c>
    </row>
    <row r="151" spans="1:6" x14ac:dyDescent="0.25">
      <c r="A151" s="23">
        <v>983</v>
      </c>
      <c r="B151" s="83" t="s">
        <v>305</v>
      </c>
      <c r="C151" s="83" t="s">
        <v>3072</v>
      </c>
      <c r="D151" s="83" t="s">
        <v>2775</v>
      </c>
      <c r="E151" s="83" t="s">
        <v>3073</v>
      </c>
      <c r="F151" s="118" t="s">
        <v>25</v>
      </c>
    </row>
    <row r="152" spans="1:6" x14ac:dyDescent="0.25">
      <c r="A152" s="23">
        <v>985</v>
      </c>
      <c r="B152" s="83" t="s">
        <v>307</v>
      </c>
      <c r="C152" s="83" t="s">
        <v>3074</v>
      </c>
      <c r="D152" s="83" t="s">
        <v>2822</v>
      </c>
      <c r="E152" s="83" t="s">
        <v>3075</v>
      </c>
      <c r="F152" s="118" t="s">
        <v>25</v>
      </c>
    </row>
    <row r="153" spans="1:6" x14ac:dyDescent="0.25">
      <c r="A153" s="23">
        <v>988</v>
      </c>
      <c r="B153" s="83" t="s">
        <v>311</v>
      </c>
      <c r="C153" s="83" t="s">
        <v>3076</v>
      </c>
      <c r="D153" s="83" t="s">
        <v>2827</v>
      </c>
      <c r="E153" s="83" t="s">
        <v>3077</v>
      </c>
      <c r="F153" s="118" t="s">
        <v>25</v>
      </c>
    </row>
    <row r="154" spans="1:6" x14ac:dyDescent="0.25">
      <c r="A154" s="23">
        <v>995</v>
      </c>
      <c r="B154" s="83" t="s">
        <v>312</v>
      </c>
      <c r="C154" s="83" t="s">
        <v>3078</v>
      </c>
      <c r="D154" s="83" t="s">
        <v>2862</v>
      </c>
      <c r="E154" s="83" t="s">
        <v>3079</v>
      </c>
      <c r="F154" s="118" t="s">
        <v>25</v>
      </c>
    </row>
    <row r="155" spans="1:6" x14ac:dyDescent="0.25">
      <c r="A155" s="23">
        <v>996</v>
      </c>
      <c r="B155" s="83" t="s">
        <v>313</v>
      </c>
      <c r="C155" s="83" t="s">
        <v>3080</v>
      </c>
      <c r="D155" s="83" t="s">
        <v>2876</v>
      </c>
      <c r="E155" s="83" t="s">
        <v>3081</v>
      </c>
      <c r="F155" s="118" t="s">
        <v>25</v>
      </c>
    </row>
    <row r="156" spans="1:6" x14ac:dyDescent="0.25">
      <c r="A156" s="23">
        <v>1000</v>
      </c>
      <c r="B156" s="83" t="s">
        <v>314</v>
      </c>
      <c r="C156" s="83" t="s">
        <v>3082</v>
      </c>
      <c r="D156" s="83" t="s">
        <v>2897</v>
      </c>
      <c r="E156" s="83" t="s">
        <v>3083</v>
      </c>
      <c r="F156" s="118" t="s">
        <v>25</v>
      </c>
    </row>
    <row r="157" spans="1:6" x14ac:dyDescent="0.25">
      <c r="A157" s="23">
        <v>1001</v>
      </c>
      <c r="B157" s="83" t="s">
        <v>315</v>
      </c>
      <c r="C157" s="83" t="s">
        <v>3084</v>
      </c>
      <c r="D157" s="83" t="s">
        <v>2897</v>
      </c>
      <c r="E157" s="83" t="s">
        <v>3085</v>
      </c>
      <c r="F157" s="118" t="s">
        <v>25</v>
      </c>
    </row>
    <row r="158" spans="1:6" x14ac:dyDescent="0.25">
      <c r="A158" s="23">
        <v>1004</v>
      </c>
      <c r="B158" s="83" t="s">
        <v>316</v>
      </c>
      <c r="C158" s="83" t="s">
        <v>3086</v>
      </c>
      <c r="D158" s="83" t="s">
        <v>2827</v>
      </c>
      <c r="E158" s="83" t="s">
        <v>3087</v>
      </c>
      <c r="F158" s="118" t="s">
        <v>25</v>
      </c>
    </row>
    <row r="159" spans="1:6" x14ac:dyDescent="0.25">
      <c r="A159" s="23">
        <v>1009</v>
      </c>
      <c r="B159" s="83" t="s">
        <v>317</v>
      </c>
      <c r="C159" s="83" t="s">
        <v>3088</v>
      </c>
      <c r="D159" s="83" t="s">
        <v>2827</v>
      </c>
      <c r="E159" s="83" t="s">
        <v>3089</v>
      </c>
      <c r="F159" s="118" t="s">
        <v>25</v>
      </c>
    </row>
    <row r="160" spans="1:6" x14ac:dyDescent="0.25">
      <c r="A160" s="23">
        <v>1028</v>
      </c>
      <c r="B160" s="83" t="s">
        <v>321</v>
      </c>
      <c r="C160" s="83" t="s">
        <v>3090</v>
      </c>
      <c r="D160" s="83" t="s">
        <v>2789</v>
      </c>
      <c r="E160" s="83" t="s">
        <v>3091</v>
      </c>
      <c r="F160" s="118" t="s">
        <v>25</v>
      </c>
    </row>
    <row r="161" spans="1:6" x14ac:dyDescent="0.25">
      <c r="A161" s="23">
        <v>1029</v>
      </c>
      <c r="B161" s="83" t="s">
        <v>322</v>
      </c>
      <c r="C161" s="83" t="s">
        <v>3092</v>
      </c>
      <c r="D161" s="83" t="s">
        <v>2827</v>
      </c>
      <c r="E161" s="83" t="s">
        <v>3093</v>
      </c>
      <c r="F161" s="118" t="s">
        <v>25</v>
      </c>
    </row>
    <row r="162" spans="1:6" x14ac:dyDescent="0.25">
      <c r="A162" s="23">
        <v>1030</v>
      </c>
      <c r="B162" s="83" t="s">
        <v>323</v>
      </c>
      <c r="C162" s="83" t="s">
        <v>3094</v>
      </c>
      <c r="D162" s="83" t="s">
        <v>2827</v>
      </c>
      <c r="E162" s="83" t="s">
        <v>3095</v>
      </c>
      <c r="F162" s="118" t="s">
        <v>25</v>
      </c>
    </row>
    <row r="163" spans="1:6" x14ac:dyDescent="0.25">
      <c r="A163" s="23">
        <v>1034</v>
      </c>
      <c r="B163" s="83" t="s">
        <v>324</v>
      </c>
      <c r="C163" s="83" t="s">
        <v>3096</v>
      </c>
      <c r="D163" s="83" t="s">
        <v>2775</v>
      </c>
      <c r="E163" s="83" t="s">
        <v>3097</v>
      </c>
      <c r="F163" s="118" t="s">
        <v>25</v>
      </c>
    </row>
    <row r="164" spans="1:6" x14ac:dyDescent="0.25">
      <c r="A164" s="23">
        <v>1055</v>
      </c>
      <c r="B164" s="83" t="s">
        <v>325</v>
      </c>
      <c r="C164" s="83" t="s">
        <v>3098</v>
      </c>
      <c r="D164" s="83" t="s">
        <v>2772</v>
      </c>
      <c r="E164" s="83" t="s">
        <v>3099</v>
      </c>
      <c r="F164" s="118" t="s">
        <v>25</v>
      </c>
    </row>
    <row r="165" spans="1:6" x14ac:dyDescent="0.25">
      <c r="A165" s="23">
        <v>1103</v>
      </c>
      <c r="B165" s="83" t="s">
        <v>330</v>
      </c>
      <c r="C165" s="83" t="s">
        <v>3100</v>
      </c>
      <c r="D165" s="83" t="s">
        <v>2827</v>
      </c>
      <c r="E165" s="83" t="s">
        <v>2870</v>
      </c>
      <c r="F165" s="118" t="s">
        <v>25</v>
      </c>
    </row>
    <row r="166" spans="1:6" x14ac:dyDescent="0.25">
      <c r="A166" s="23">
        <v>1106</v>
      </c>
      <c r="B166" s="83" t="s">
        <v>331</v>
      </c>
      <c r="C166" s="83" t="s">
        <v>3101</v>
      </c>
      <c r="D166" s="83" t="s">
        <v>2862</v>
      </c>
      <c r="E166" s="83" t="s">
        <v>3102</v>
      </c>
      <c r="F166" s="118" t="s">
        <v>25</v>
      </c>
    </row>
    <row r="167" spans="1:6" x14ac:dyDescent="0.25">
      <c r="A167" s="23">
        <v>1109</v>
      </c>
      <c r="B167" s="83" t="s">
        <v>333</v>
      </c>
      <c r="C167" s="83" t="s">
        <v>3103</v>
      </c>
      <c r="D167" s="83" t="s">
        <v>2775</v>
      </c>
      <c r="E167" s="83" t="s">
        <v>3104</v>
      </c>
      <c r="F167" s="118" t="s">
        <v>25</v>
      </c>
    </row>
    <row r="168" spans="1:6" x14ac:dyDescent="0.25">
      <c r="A168" s="23">
        <v>1117</v>
      </c>
      <c r="B168" s="83" t="s">
        <v>335</v>
      </c>
      <c r="C168" s="83" t="s">
        <v>3105</v>
      </c>
      <c r="D168" s="83" t="s">
        <v>2775</v>
      </c>
      <c r="E168" s="83" t="s">
        <v>3106</v>
      </c>
      <c r="F168" s="118" t="s">
        <v>25</v>
      </c>
    </row>
    <row r="169" spans="1:6" x14ac:dyDescent="0.25">
      <c r="A169" s="23">
        <v>1131</v>
      </c>
      <c r="B169" s="83" t="s">
        <v>337</v>
      </c>
      <c r="C169" s="83" t="s">
        <v>3107</v>
      </c>
      <c r="D169" s="83" t="s">
        <v>3108</v>
      </c>
      <c r="E169" s="83" t="s">
        <v>3109</v>
      </c>
      <c r="F169" s="118" t="s">
        <v>25</v>
      </c>
    </row>
    <row r="170" spans="1:6" x14ac:dyDescent="0.25">
      <c r="A170" s="23">
        <v>1149</v>
      </c>
      <c r="B170" s="83" t="s">
        <v>340</v>
      </c>
      <c r="C170" s="83" t="s">
        <v>3110</v>
      </c>
      <c r="D170" s="83" t="s">
        <v>2789</v>
      </c>
      <c r="E170" s="83" t="s">
        <v>3111</v>
      </c>
      <c r="F170" s="118" t="s">
        <v>25</v>
      </c>
    </row>
    <row r="171" spans="1:6" x14ac:dyDescent="0.25">
      <c r="A171" s="23">
        <v>1152</v>
      </c>
      <c r="B171" s="83" t="s">
        <v>343</v>
      </c>
      <c r="C171" s="83" t="s">
        <v>3112</v>
      </c>
      <c r="D171" s="83" t="s">
        <v>2827</v>
      </c>
      <c r="E171" s="83" t="s">
        <v>3113</v>
      </c>
      <c r="F171" s="118" t="s">
        <v>25</v>
      </c>
    </row>
    <row r="172" spans="1:6" x14ac:dyDescent="0.25">
      <c r="A172" s="23">
        <v>1161</v>
      </c>
      <c r="B172" s="83" t="s">
        <v>345</v>
      </c>
      <c r="C172" s="83" t="s">
        <v>3114</v>
      </c>
      <c r="D172" s="83" t="s">
        <v>2822</v>
      </c>
      <c r="E172" s="83" t="s">
        <v>3115</v>
      </c>
      <c r="F172" s="118" t="s">
        <v>25</v>
      </c>
    </row>
    <row r="173" spans="1:6" x14ac:dyDescent="0.25">
      <c r="A173" s="23">
        <v>1168</v>
      </c>
      <c r="B173" s="83" t="s">
        <v>348</v>
      </c>
      <c r="C173" s="83" t="s">
        <v>3116</v>
      </c>
      <c r="D173" s="83" t="s">
        <v>2897</v>
      </c>
      <c r="E173" s="83" t="s">
        <v>3117</v>
      </c>
      <c r="F173" s="118" t="s">
        <v>25</v>
      </c>
    </row>
    <row r="174" spans="1:6" x14ac:dyDescent="0.25">
      <c r="A174" s="23">
        <v>1198</v>
      </c>
      <c r="B174" s="83" t="s">
        <v>354</v>
      </c>
      <c r="C174" s="83" t="s">
        <v>3118</v>
      </c>
      <c r="D174" s="83" t="s">
        <v>2827</v>
      </c>
      <c r="E174" s="83" t="s">
        <v>3119</v>
      </c>
      <c r="F174" s="118" t="s">
        <v>25</v>
      </c>
    </row>
    <row r="175" spans="1:6" x14ac:dyDescent="0.25">
      <c r="A175" s="23">
        <v>1211</v>
      </c>
      <c r="B175" s="83" t="s">
        <v>355</v>
      </c>
      <c r="C175" s="83" t="s">
        <v>3120</v>
      </c>
      <c r="D175" s="83" t="s">
        <v>2856</v>
      </c>
      <c r="E175" s="83" t="s">
        <v>3121</v>
      </c>
      <c r="F175" s="118" t="s">
        <v>25</v>
      </c>
    </row>
    <row r="176" spans="1:6" x14ac:dyDescent="0.25">
      <c r="A176" s="23">
        <v>1213</v>
      </c>
      <c r="B176" s="83" t="s">
        <v>356</v>
      </c>
      <c r="C176" s="83" t="s">
        <v>3122</v>
      </c>
      <c r="D176" s="83" t="s">
        <v>2827</v>
      </c>
      <c r="E176" s="83" t="s">
        <v>3123</v>
      </c>
      <c r="F176" s="118" t="s">
        <v>25</v>
      </c>
    </row>
    <row r="177" spans="1:6" x14ac:dyDescent="0.25">
      <c r="A177" s="23">
        <v>1217</v>
      </c>
      <c r="B177" s="83" t="s">
        <v>357</v>
      </c>
      <c r="C177" s="83" t="s">
        <v>3124</v>
      </c>
      <c r="D177" s="83" t="s">
        <v>2775</v>
      </c>
      <c r="E177" s="83" t="s">
        <v>3125</v>
      </c>
      <c r="F177" s="118" t="s">
        <v>25</v>
      </c>
    </row>
    <row r="178" spans="1:6" x14ac:dyDescent="0.25">
      <c r="A178" s="23">
        <v>1228</v>
      </c>
      <c r="B178" s="83" t="s">
        <v>361</v>
      </c>
      <c r="C178" s="83" t="s">
        <v>3126</v>
      </c>
      <c r="D178" s="83" t="s">
        <v>2827</v>
      </c>
      <c r="E178" s="83" t="s">
        <v>3127</v>
      </c>
      <c r="F178" s="118" t="s">
        <v>25</v>
      </c>
    </row>
    <row r="179" spans="1:6" x14ac:dyDescent="0.25">
      <c r="A179" s="23">
        <v>1235</v>
      </c>
      <c r="B179" s="83" t="s">
        <v>365</v>
      </c>
      <c r="C179" s="83" t="s">
        <v>3128</v>
      </c>
      <c r="D179" s="83" t="s">
        <v>2827</v>
      </c>
      <c r="E179" s="83" t="s">
        <v>3129</v>
      </c>
      <c r="F179" s="118" t="s">
        <v>25</v>
      </c>
    </row>
    <row r="180" spans="1:6" x14ac:dyDescent="0.25">
      <c r="A180" s="23">
        <v>1275</v>
      </c>
      <c r="B180" s="83" t="s">
        <v>373</v>
      </c>
      <c r="C180" s="83" t="s">
        <v>3130</v>
      </c>
      <c r="D180" s="83" t="s">
        <v>2822</v>
      </c>
      <c r="E180" s="83" t="s">
        <v>3131</v>
      </c>
      <c r="F180" s="118" t="s">
        <v>25</v>
      </c>
    </row>
    <row r="181" spans="1:6" x14ac:dyDescent="0.25">
      <c r="A181" s="23">
        <v>1296</v>
      </c>
      <c r="B181" s="83" t="s">
        <v>382</v>
      </c>
      <c r="C181" s="83" t="s">
        <v>3132</v>
      </c>
      <c r="D181" s="83" t="s">
        <v>2870</v>
      </c>
      <c r="E181" s="83" t="s">
        <v>3133</v>
      </c>
      <c r="F181" s="118" t="s">
        <v>25</v>
      </c>
    </row>
    <row r="182" spans="1:6" x14ac:dyDescent="0.25">
      <c r="A182" s="23">
        <v>1300</v>
      </c>
      <c r="B182" s="83" t="s">
        <v>383</v>
      </c>
      <c r="C182" s="83" t="s">
        <v>3134</v>
      </c>
      <c r="D182" s="83" t="s">
        <v>2775</v>
      </c>
      <c r="E182" s="83" t="s">
        <v>3135</v>
      </c>
      <c r="F182" s="118" t="s">
        <v>25</v>
      </c>
    </row>
    <row r="183" spans="1:6" x14ac:dyDescent="0.25">
      <c r="A183" s="23">
        <v>1304</v>
      </c>
      <c r="B183" s="83" t="s">
        <v>384</v>
      </c>
      <c r="C183" s="83" t="s">
        <v>3136</v>
      </c>
      <c r="D183" s="83" t="s">
        <v>2775</v>
      </c>
      <c r="E183" s="83" t="s">
        <v>3137</v>
      </c>
      <c r="F183" s="118" t="s">
        <v>25</v>
      </c>
    </row>
    <row r="184" spans="1:6" x14ac:dyDescent="0.25">
      <c r="A184" s="23">
        <v>1321</v>
      </c>
      <c r="B184" s="83" t="s">
        <v>388</v>
      </c>
      <c r="C184" s="83" t="s">
        <v>3138</v>
      </c>
      <c r="D184" s="83" t="s">
        <v>2827</v>
      </c>
      <c r="E184" s="83" t="s">
        <v>3139</v>
      </c>
      <c r="F184" s="118" t="s">
        <v>25</v>
      </c>
    </row>
    <row r="185" spans="1:6" x14ac:dyDescent="0.25">
      <c r="A185" s="23">
        <v>1323</v>
      </c>
      <c r="B185" s="83" t="s">
        <v>389</v>
      </c>
      <c r="C185" s="83" t="s">
        <v>3140</v>
      </c>
      <c r="D185" s="83" t="s">
        <v>2876</v>
      </c>
      <c r="E185" s="83" t="s">
        <v>3141</v>
      </c>
      <c r="F185" s="118" t="s">
        <v>25</v>
      </c>
    </row>
    <row r="186" spans="1:6" x14ac:dyDescent="0.25">
      <c r="A186" s="23">
        <v>1375</v>
      </c>
      <c r="B186" s="83" t="s">
        <v>402</v>
      </c>
      <c r="C186" s="83" t="s">
        <v>3142</v>
      </c>
      <c r="D186" s="83" t="s">
        <v>2789</v>
      </c>
      <c r="E186" s="83" t="s">
        <v>3143</v>
      </c>
      <c r="F186" s="118" t="s">
        <v>25</v>
      </c>
    </row>
    <row r="187" spans="1:6" x14ac:dyDescent="0.25">
      <c r="A187" s="23">
        <v>1377</v>
      </c>
      <c r="B187" s="83" t="s">
        <v>403</v>
      </c>
      <c r="C187" s="83" t="s">
        <v>3144</v>
      </c>
      <c r="D187" s="83" t="s">
        <v>3108</v>
      </c>
      <c r="E187" s="83" t="s">
        <v>3145</v>
      </c>
      <c r="F187" s="118" t="s">
        <v>25</v>
      </c>
    </row>
    <row r="188" spans="1:6" x14ac:dyDescent="0.25">
      <c r="A188" s="23">
        <v>1381</v>
      </c>
      <c r="B188" s="83" t="s">
        <v>406</v>
      </c>
      <c r="C188" s="83" t="s">
        <v>3146</v>
      </c>
      <c r="D188" s="83" t="s">
        <v>2775</v>
      </c>
      <c r="E188" s="83" t="s">
        <v>3147</v>
      </c>
      <c r="F188" s="118" t="s">
        <v>25</v>
      </c>
    </row>
    <row r="189" spans="1:6" x14ac:dyDescent="0.25">
      <c r="A189" s="23">
        <v>1405</v>
      </c>
      <c r="B189" s="83" t="s">
        <v>409</v>
      </c>
      <c r="C189" s="83" t="s">
        <v>3148</v>
      </c>
      <c r="D189" s="83" t="s">
        <v>2789</v>
      </c>
      <c r="E189" s="83" t="s">
        <v>3149</v>
      </c>
      <c r="F189" s="118" t="s">
        <v>25</v>
      </c>
    </row>
    <row r="190" spans="1:6" x14ac:dyDescent="0.25">
      <c r="A190" s="23">
        <v>1409</v>
      </c>
      <c r="B190" s="83" t="s">
        <v>410</v>
      </c>
      <c r="C190" s="83" t="s">
        <v>3150</v>
      </c>
      <c r="D190" s="83" t="s">
        <v>2775</v>
      </c>
      <c r="E190" s="83" t="s">
        <v>3151</v>
      </c>
      <c r="F190" s="118" t="s">
        <v>25</v>
      </c>
    </row>
    <row r="191" spans="1:6" x14ac:dyDescent="0.25">
      <c r="A191" s="23">
        <v>1434</v>
      </c>
      <c r="B191" s="83" t="s">
        <v>413</v>
      </c>
      <c r="C191" s="83" t="s">
        <v>3152</v>
      </c>
      <c r="D191" s="83" t="s">
        <v>2775</v>
      </c>
      <c r="E191" s="83" t="s">
        <v>3153</v>
      </c>
      <c r="F191" s="118" t="s">
        <v>25</v>
      </c>
    </row>
    <row r="192" spans="1:6" x14ac:dyDescent="0.25">
      <c r="A192" s="23">
        <v>1457</v>
      </c>
      <c r="B192" s="83" t="s">
        <v>418</v>
      </c>
      <c r="C192" s="83" t="s">
        <v>3003</v>
      </c>
      <c r="D192" s="83" t="s">
        <v>2876</v>
      </c>
      <c r="E192" s="83" t="s">
        <v>3004</v>
      </c>
      <c r="F192" s="118" t="s">
        <v>25</v>
      </c>
    </row>
    <row r="193" spans="1:6" x14ac:dyDescent="0.25">
      <c r="A193" s="23">
        <v>1460</v>
      </c>
      <c r="B193" s="83" t="s">
        <v>419</v>
      </c>
      <c r="C193" s="83" t="s">
        <v>3154</v>
      </c>
      <c r="D193" s="83" t="s">
        <v>2912</v>
      </c>
      <c r="E193" s="83" t="s">
        <v>3155</v>
      </c>
      <c r="F193" s="118" t="s">
        <v>25</v>
      </c>
    </row>
    <row r="194" spans="1:6" x14ac:dyDescent="0.25">
      <c r="A194" s="23">
        <v>1471</v>
      </c>
      <c r="B194" s="83" t="s">
        <v>421</v>
      </c>
      <c r="C194" s="83" t="s">
        <v>3156</v>
      </c>
      <c r="D194" s="83" t="s">
        <v>3157</v>
      </c>
      <c r="E194" s="83" t="s">
        <v>3158</v>
      </c>
      <c r="F194" s="118" t="s">
        <v>25</v>
      </c>
    </row>
    <row r="195" spans="1:6" x14ac:dyDescent="0.25">
      <c r="A195" s="23">
        <v>1472</v>
      </c>
      <c r="B195" s="83" t="s">
        <v>422</v>
      </c>
      <c r="C195" s="83" t="s">
        <v>3159</v>
      </c>
      <c r="D195" s="83" t="s">
        <v>2827</v>
      </c>
      <c r="E195" s="83" t="s">
        <v>3160</v>
      </c>
      <c r="F195" s="118" t="s">
        <v>25</v>
      </c>
    </row>
    <row r="196" spans="1:6" x14ac:dyDescent="0.25">
      <c r="A196" s="23">
        <v>1473</v>
      </c>
      <c r="B196" s="83" t="s">
        <v>423</v>
      </c>
      <c r="C196" s="83" t="s">
        <v>3161</v>
      </c>
      <c r="D196" s="83" t="s">
        <v>2912</v>
      </c>
      <c r="E196" s="83" t="s">
        <v>3162</v>
      </c>
      <c r="F196" s="118" t="s">
        <v>25</v>
      </c>
    </row>
    <row r="197" spans="1:6" x14ac:dyDescent="0.25">
      <c r="A197" s="23">
        <v>1476</v>
      </c>
      <c r="B197" s="83" t="s">
        <v>424</v>
      </c>
      <c r="C197" s="83" t="s">
        <v>3163</v>
      </c>
      <c r="D197" s="83" t="s">
        <v>2912</v>
      </c>
      <c r="E197" s="83" t="s">
        <v>3164</v>
      </c>
      <c r="F197" s="118" t="s">
        <v>25</v>
      </c>
    </row>
    <row r="198" spans="1:6" x14ac:dyDescent="0.25">
      <c r="A198" s="23">
        <v>1477</v>
      </c>
      <c r="B198" s="83" t="s">
        <v>425</v>
      </c>
      <c r="C198" s="83" t="s">
        <v>3165</v>
      </c>
      <c r="D198" s="83" t="s">
        <v>2912</v>
      </c>
      <c r="E198" s="83" t="s">
        <v>3166</v>
      </c>
      <c r="F198" s="118" t="s">
        <v>25</v>
      </c>
    </row>
    <row r="199" spans="1:6" x14ac:dyDescent="0.25">
      <c r="A199" s="23">
        <v>1494</v>
      </c>
      <c r="B199" s="83" t="s">
        <v>426</v>
      </c>
      <c r="C199" s="83" t="s">
        <v>3167</v>
      </c>
      <c r="D199" s="83" t="s">
        <v>2827</v>
      </c>
      <c r="E199" s="83" t="s">
        <v>3168</v>
      </c>
      <c r="F199" s="118" t="s">
        <v>25</v>
      </c>
    </row>
    <row r="200" spans="1:6" x14ac:dyDescent="0.25">
      <c r="A200" s="23">
        <v>1496</v>
      </c>
      <c r="B200" s="83" t="s">
        <v>427</v>
      </c>
      <c r="C200" s="83" t="s">
        <v>3169</v>
      </c>
      <c r="D200" s="83" t="s">
        <v>2912</v>
      </c>
      <c r="E200" s="83" t="s">
        <v>3170</v>
      </c>
      <c r="F200" s="118" t="s">
        <v>25</v>
      </c>
    </row>
    <row r="201" spans="1:6" x14ac:dyDescent="0.25">
      <c r="A201" s="23">
        <v>1498</v>
      </c>
      <c r="B201" s="83" t="s">
        <v>428</v>
      </c>
      <c r="C201" s="83" t="s">
        <v>3171</v>
      </c>
      <c r="D201" s="83" t="s">
        <v>2897</v>
      </c>
      <c r="E201" s="83" t="s">
        <v>3172</v>
      </c>
      <c r="F201" s="118" t="s">
        <v>25</v>
      </c>
    </row>
    <row r="202" spans="1:6" x14ac:dyDescent="0.25">
      <c r="A202" s="23">
        <v>1504</v>
      </c>
      <c r="B202" s="83" t="s">
        <v>429</v>
      </c>
      <c r="C202" s="83" t="s">
        <v>3173</v>
      </c>
      <c r="D202" s="83" t="s">
        <v>2897</v>
      </c>
      <c r="E202" s="83" t="s">
        <v>3174</v>
      </c>
      <c r="F202" s="118" t="s">
        <v>25</v>
      </c>
    </row>
    <row r="203" spans="1:6" x14ac:dyDescent="0.25">
      <c r="A203" s="23">
        <v>1526</v>
      </c>
      <c r="B203" s="83" t="s">
        <v>432</v>
      </c>
      <c r="C203" s="83" t="s">
        <v>3175</v>
      </c>
      <c r="D203" s="83" t="s">
        <v>2827</v>
      </c>
      <c r="E203" s="83" t="s">
        <v>3176</v>
      </c>
      <c r="F203" s="118" t="s">
        <v>25</v>
      </c>
    </row>
    <row r="204" spans="1:6" x14ac:dyDescent="0.25">
      <c r="A204" s="23">
        <v>1528</v>
      </c>
      <c r="B204" s="83" t="s">
        <v>433</v>
      </c>
      <c r="C204" s="83" t="s">
        <v>3177</v>
      </c>
      <c r="D204" s="83" t="s">
        <v>2827</v>
      </c>
      <c r="E204" s="83" t="s">
        <v>3178</v>
      </c>
      <c r="F204" s="118" t="s">
        <v>25</v>
      </c>
    </row>
    <row r="205" spans="1:6" x14ac:dyDescent="0.25">
      <c r="A205" s="23">
        <v>1534</v>
      </c>
      <c r="B205" s="83" t="s">
        <v>434</v>
      </c>
      <c r="C205" s="83" t="s">
        <v>3179</v>
      </c>
      <c r="D205" s="83" t="s">
        <v>2775</v>
      </c>
      <c r="E205" s="83" t="s">
        <v>3180</v>
      </c>
      <c r="F205" s="118" t="s">
        <v>25</v>
      </c>
    </row>
    <row r="206" spans="1:6" x14ac:dyDescent="0.25">
      <c r="A206" s="23">
        <v>1568</v>
      </c>
      <c r="B206" s="83" t="s">
        <v>437</v>
      </c>
      <c r="C206" s="83" t="s">
        <v>3181</v>
      </c>
      <c r="D206" s="83" t="s">
        <v>2897</v>
      </c>
      <c r="E206" s="83" t="s">
        <v>3182</v>
      </c>
      <c r="F206" s="118" t="s">
        <v>25</v>
      </c>
    </row>
    <row r="207" spans="1:6" x14ac:dyDescent="0.25">
      <c r="A207" s="23">
        <v>1573</v>
      </c>
      <c r="B207" s="83" t="s">
        <v>439</v>
      </c>
      <c r="C207" s="83" t="s">
        <v>3183</v>
      </c>
      <c r="D207" s="83" t="s">
        <v>2897</v>
      </c>
      <c r="E207" s="83" t="s">
        <v>3157</v>
      </c>
      <c r="F207" s="118" t="s">
        <v>25</v>
      </c>
    </row>
    <row r="208" spans="1:6" x14ac:dyDescent="0.25">
      <c r="A208" s="23">
        <v>1644</v>
      </c>
      <c r="B208" s="83" t="s">
        <v>443</v>
      </c>
      <c r="C208" s="83" t="s">
        <v>3184</v>
      </c>
      <c r="D208" s="83" t="s">
        <v>2897</v>
      </c>
      <c r="E208" s="83" t="s">
        <v>3185</v>
      </c>
      <c r="F208" s="118" t="s">
        <v>25</v>
      </c>
    </row>
    <row r="209" spans="1:6" x14ac:dyDescent="0.25">
      <c r="A209" s="23">
        <v>1652</v>
      </c>
      <c r="B209" s="83" t="s">
        <v>444</v>
      </c>
      <c r="C209" s="83" t="s">
        <v>3186</v>
      </c>
      <c r="D209" s="83" t="s">
        <v>2897</v>
      </c>
      <c r="E209" s="83" t="s">
        <v>3187</v>
      </c>
      <c r="F209" s="118" t="s">
        <v>25</v>
      </c>
    </row>
    <row r="210" spans="1:6" x14ac:dyDescent="0.25">
      <c r="A210" s="23">
        <v>1668</v>
      </c>
      <c r="B210" s="83" t="s">
        <v>445</v>
      </c>
      <c r="C210" s="83" t="s">
        <v>3188</v>
      </c>
      <c r="D210" s="83" t="s">
        <v>2817</v>
      </c>
      <c r="E210" s="83" t="s">
        <v>3189</v>
      </c>
      <c r="F210" s="118" t="s">
        <v>25</v>
      </c>
    </row>
    <row r="211" spans="1:6" x14ac:dyDescent="0.25">
      <c r="A211" s="23">
        <v>1684</v>
      </c>
      <c r="B211" s="83" t="s">
        <v>447</v>
      </c>
      <c r="C211" s="83" t="s">
        <v>3190</v>
      </c>
      <c r="D211" s="83" t="s">
        <v>2827</v>
      </c>
      <c r="E211" s="83" t="s">
        <v>3191</v>
      </c>
      <c r="F211" s="118" t="s">
        <v>25</v>
      </c>
    </row>
    <row r="212" spans="1:6" x14ac:dyDescent="0.25">
      <c r="A212" s="23">
        <v>1703</v>
      </c>
      <c r="B212" s="83" t="s">
        <v>449</v>
      </c>
      <c r="C212" s="83" t="s">
        <v>3192</v>
      </c>
      <c r="D212" s="83" t="s">
        <v>2897</v>
      </c>
      <c r="E212" s="83" t="s">
        <v>3193</v>
      </c>
      <c r="F212" s="118" t="s">
        <v>25</v>
      </c>
    </row>
    <row r="213" spans="1:6" x14ac:dyDescent="0.25">
      <c r="A213" s="23">
        <v>1779</v>
      </c>
      <c r="B213" s="83" t="s">
        <v>467</v>
      </c>
      <c r="C213" s="83" t="s">
        <v>3194</v>
      </c>
      <c r="D213" s="83" t="s">
        <v>2775</v>
      </c>
      <c r="E213" s="83" t="s">
        <v>3195</v>
      </c>
      <c r="F213" s="118" t="s">
        <v>25</v>
      </c>
    </row>
    <row r="214" spans="1:6" x14ac:dyDescent="0.25">
      <c r="A214" s="23">
        <v>1780</v>
      </c>
      <c r="B214" s="83" t="s">
        <v>468</v>
      </c>
      <c r="C214" s="83" t="s">
        <v>3196</v>
      </c>
      <c r="D214" s="83" t="s">
        <v>2912</v>
      </c>
      <c r="E214" s="83" t="s">
        <v>3197</v>
      </c>
      <c r="F214" s="118" t="s">
        <v>25</v>
      </c>
    </row>
    <row r="215" spans="1:6" x14ac:dyDescent="0.25">
      <c r="A215" s="23">
        <v>1804</v>
      </c>
      <c r="B215" s="83" t="s">
        <v>471</v>
      </c>
      <c r="C215" s="83" t="s">
        <v>3198</v>
      </c>
      <c r="D215" s="83" t="s">
        <v>2817</v>
      </c>
      <c r="E215" s="83" t="s">
        <v>3199</v>
      </c>
      <c r="F215" s="118" t="s">
        <v>25</v>
      </c>
    </row>
    <row r="216" spans="1:6" x14ac:dyDescent="0.25">
      <c r="A216" s="23">
        <v>1826</v>
      </c>
      <c r="B216" s="83" t="s">
        <v>474</v>
      </c>
      <c r="C216" s="83" t="s">
        <v>3200</v>
      </c>
      <c r="D216" s="83" t="s">
        <v>2876</v>
      </c>
      <c r="E216" s="83" t="s">
        <v>3201</v>
      </c>
      <c r="F216" s="118" t="s">
        <v>25</v>
      </c>
    </row>
    <row r="217" spans="1:6" x14ac:dyDescent="0.25">
      <c r="A217" s="23">
        <v>1863</v>
      </c>
      <c r="B217" s="83" t="s">
        <v>479</v>
      </c>
      <c r="C217" s="83" t="s">
        <v>3202</v>
      </c>
      <c r="D217" s="83" t="s">
        <v>2789</v>
      </c>
      <c r="E217" s="83" t="s">
        <v>3203</v>
      </c>
      <c r="F217" s="118" t="s">
        <v>25</v>
      </c>
    </row>
    <row r="218" spans="1:6" x14ac:dyDescent="0.25">
      <c r="A218" s="23">
        <v>1908</v>
      </c>
      <c r="B218" s="83" t="s">
        <v>481</v>
      </c>
      <c r="C218" s="83" t="s">
        <v>3204</v>
      </c>
      <c r="D218" s="83" t="s">
        <v>2827</v>
      </c>
      <c r="E218" s="83" t="s">
        <v>3205</v>
      </c>
      <c r="F218" s="118" t="s">
        <v>25</v>
      </c>
    </row>
    <row r="219" spans="1:6" x14ac:dyDescent="0.25">
      <c r="A219" s="23">
        <v>1970</v>
      </c>
      <c r="B219" s="83" t="s">
        <v>485</v>
      </c>
      <c r="C219" s="83" t="s">
        <v>3206</v>
      </c>
      <c r="D219" s="83" t="s">
        <v>2827</v>
      </c>
      <c r="E219" s="83" t="s">
        <v>3207</v>
      </c>
      <c r="F219" s="118" t="s">
        <v>25</v>
      </c>
    </row>
    <row r="220" spans="1:6" x14ac:dyDescent="0.25">
      <c r="A220" s="23">
        <v>2005</v>
      </c>
      <c r="B220" s="83" t="s">
        <v>486</v>
      </c>
      <c r="C220" s="83" t="s">
        <v>3208</v>
      </c>
      <c r="D220" s="83" t="s">
        <v>2789</v>
      </c>
      <c r="E220" s="83" t="s">
        <v>3209</v>
      </c>
      <c r="F220" s="118" t="s">
        <v>25</v>
      </c>
    </row>
    <row r="221" spans="1:6" x14ac:dyDescent="0.25">
      <c r="A221" s="23">
        <v>2084</v>
      </c>
      <c r="B221" s="83" t="s">
        <v>498</v>
      </c>
      <c r="C221" s="83" t="s">
        <v>3210</v>
      </c>
      <c r="D221" s="83" t="s">
        <v>2789</v>
      </c>
      <c r="E221" s="83" t="s">
        <v>3211</v>
      </c>
      <c r="F221" s="118" t="s">
        <v>25</v>
      </c>
    </row>
    <row r="222" spans="1:6" x14ac:dyDescent="0.25">
      <c r="A222" s="23">
        <v>2086</v>
      </c>
      <c r="B222" s="83" t="s">
        <v>499</v>
      </c>
      <c r="C222" s="83" t="s">
        <v>3212</v>
      </c>
      <c r="D222" s="83" t="s">
        <v>2927</v>
      </c>
      <c r="E222" s="83" t="s">
        <v>3213</v>
      </c>
      <c r="F222" s="118" t="s">
        <v>25</v>
      </c>
    </row>
    <row r="223" spans="1:6" x14ac:dyDescent="0.25">
      <c r="A223" s="23">
        <v>2095</v>
      </c>
      <c r="B223" s="83" t="s">
        <v>502</v>
      </c>
      <c r="C223" s="83" t="s">
        <v>3214</v>
      </c>
      <c r="D223" s="83" t="s">
        <v>2775</v>
      </c>
      <c r="E223" s="83" t="s">
        <v>3215</v>
      </c>
      <c r="F223" s="118" t="s">
        <v>25</v>
      </c>
    </row>
    <row r="224" spans="1:6" x14ac:dyDescent="0.25">
      <c r="A224" s="23">
        <v>2137</v>
      </c>
      <c r="B224" s="83" t="s">
        <v>508</v>
      </c>
      <c r="C224" s="83" t="s">
        <v>3216</v>
      </c>
      <c r="D224" s="83" t="s">
        <v>2775</v>
      </c>
      <c r="E224" s="83" t="s">
        <v>3217</v>
      </c>
      <c r="F224" s="118" t="s">
        <v>25</v>
      </c>
    </row>
    <row r="225" spans="1:6" x14ac:dyDescent="0.25">
      <c r="A225" s="23">
        <v>2145</v>
      </c>
      <c r="B225" s="83" t="s">
        <v>511</v>
      </c>
      <c r="C225" s="83" t="s">
        <v>3218</v>
      </c>
      <c r="D225" s="83" t="s">
        <v>2912</v>
      </c>
      <c r="E225" s="83" t="s">
        <v>3219</v>
      </c>
      <c r="F225" s="118" t="s">
        <v>25</v>
      </c>
    </row>
    <row r="226" spans="1:6" x14ac:dyDescent="0.25">
      <c r="A226" s="23">
        <v>2150</v>
      </c>
      <c r="B226" s="83" t="s">
        <v>512</v>
      </c>
      <c r="C226" s="83" t="s">
        <v>3220</v>
      </c>
      <c r="D226" s="83" t="s">
        <v>2789</v>
      </c>
      <c r="E226" s="83" t="s">
        <v>3221</v>
      </c>
      <c r="F226" s="118" t="s">
        <v>25</v>
      </c>
    </row>
    <row r="227" spans="1:6" x14ac:dyDescent="0.25">
      <c r="A227" s="23">
        <v>2153</v>
      </c>
      <c r="B227" s="83" t="s">
        <v>514</v>
      </c>
      <c r="C227" s="83" t="s">
        <v>3222</v>
      </c>
      <c r="D227" s="83" t="s">
        <v>2827</v>
      </c>
      <c r="E227" s="83" t="s">
        <v>3223</v>
      </c>
      <c r="F227" s="118" t="s">
        <v>25</v>
      </c>
    </row>
    <row r="228" spans="1:6" x14ac:dyDescent="0.25">
      <c r="A228" s="23">
        <v>2154</v>
      </c>
      <c r="B228" s="83" t="s">
        <v>515</v>
      </c>
      <c r="C228" s="83" t="s">
        <v>3224</v>
      </c>
      <c r="D228" s="83" t="s">
        <v>2827</v>
      </c>
      <c r="E228" s="83" t="s">
        <v>3225</v>
      </c>
      <c r="F228" s="118" t="s">
        <v>25</v>
      </c>
    </row>
    <row r="229" spans="1:6" x14ac:dyDescent="0.25">
      <c r="A229" s="23">
        <v>2161</v>
      </c>
      <c r="B229" s="83" t="s">
        <v>517</v>
      </c>
      <c r="C229" s="83" t="s">
        <v>3226</v>
      </c>
      <c r="D229" s="83" t="s">
        <v>2870</v>
      </c>
      <c r="E229" s="83" t="s">
        <v>3227</v>
      </c>
      <c r="F229" s="118" t="s">
        <v>25</v>
      </c>
    </row>
    <row r="230" spans="1:6" x14ac:dyDescent="0.25">
      <c r="A230" s="23">
        <v>2163</v>
      </c>
      <c r="B230" s="83" t="s">
        <v>518</v>
      </c>
      <c r="C230" s="83" t="s">
        <v>3228</v>
      </c>
      <c r="D230" s="83" t="s">
        <v>2862</v>
      </c>
      <c r="E230" s="83" t="s">
        <v>3229</v>
      </c>
      <c r="F230" s="118" t="s">
        <v>25</v>
      </c>
    </row>
    <row r="231" spans="1:6" x14ac:dyDescent="0.25">
      <c r="A231" s="23">
        <v>2184</v>
      </c>
      <c r="B231" s="83" t="s">
        <v>524</v>
      </c>
      <c r="C231" s="83" t="s">
        <v>3230</v>
      </c>
      <c r="D231" s="83" t="s">
        <v>2897</v>
      </c>
      <c r="E231" s="83" t="s">
        <v>3231</v>
      </c>
      <c r="F231" s="118" t="s">
        <v>25</v>
      </c>
    </row>
    <row r="232" spans="1:6" x14ac:dyDescent="0.25">
      <c r="A232" s="23">
        <v>2189</v>
      </c>
      <c r="B232" s="83" t="s">
        <v>526</v>
      </c>
      <c r="C232" s="83" t="s">
        <v>3232</v>
      </c>
      <c r="D232" s="83" t="s">
        <v>2876</v>
      </c>
      <c r="E232" s="83" t="s">
        <v>3233</v>
      </c>
      <c r="F232" s="118" t="s">
        <v>25</v>
      </c>
    </row>
    <row r="233" spans="1:6" x14ac:dyDescent="0.25">
      <c r="A233" s="23">
        <v>2202</v>
      </c>
      <c r="B233" s="83" t="s">
        <v>528</v>
      </c>
      <c r="C233" s="83" t="s">
        <v>3234</v>
      </c>
      <c r="D233" s="83" t="s">
        <v>2827</v>
      </c>
      <c r="E233" s="83" t="s">
        <v>3235</v>
      </c>
      <c r="F233" s="118" t="s">
        <v>25</v>
      </c>
    </row>
    <row r="234" spans="1:6" x14ac:dyDescent="0.25">
      <c r="A234" s="23">
        <v>2214</v>
      </c>
      <c r="B234" s="83" t="s">
        <v>532</v>
      </c>
      <c r="C234" s="83" t="s">
        <v>3236</v>
      </c>
      <c r="D234" s="83" t="s">
        <v>3237</v>
      </c>
      <c r="E234" s="83" t="s">
        <v>3238</v>
      </c>
      <c r="F234" s="118" t="s">
        <v>25</v>
      </c>
    </row>
    <row r="235" spans="1:6" x14ac:dyDescent="0.25">
      <c r="A235" s="23">
        <v>2239</v>
      </c>
      <c r="B235" s="83" t="s">
        <v>536</v>
      </c>
      <c r="C235" s="83" t="s">
        <v>3239</v>
      </c>
      <c r="D235" s="83" t="s">
        <v>2827</v>
      </c>
      <c r="E235" s="83" t="s">
        <v>3240</v>
      </c>
      <c r="F235" s="118" t="s">
        <v>25</v>
      </c>
    </row>
    <row r="236" spans="1:6" x14ac:dyDescent="0.25">
      <c r="A236" s="23">
        <v>2268</v>
      </c>
      <c r="B236" s="83" t="s">
        <v>540</v>
      </c>
      <c r="C236" s="83" t="s">
        <v>3241</v>
      </c>
      <c r="D236" s="83" t="s">
        <v>2789</v>
      </c>
      <c r="E236" s="83" t="s">
        <v>3242</v>
      </c>
      <c r="F236" s="118" t="s">
        <v>25</v>
      </c>
    </row>
    <row r="237" spans="1:6" x14ac:dyDescent="0.25">
      <c r="A237" s="23">
        <v>2271</v>
      </c>
      <c r="B237" s="83" t="s">
        <v>542</v>
      </c>
      <c r="C237" s="83" t="s">
        <v>3243</v>
      </c>
      <c r="D237" s="83" t="s">
        <v>2897</v>
      </c>
      <c r="E237" s="83" t="s">
        <v>3244</v>
      </c>
      <c r="F237" s="118" t="s">
        <v>25</v>
      </c>
    </row>
    <row r="238" spans="1:6" x14ac:dyDescent="0.25">
      <c r="A238" s="23">
        <v>2298</v>
      </c>
      <c r="B238" s="83" t="s">
        <v>545</v>
      </c>
      <c r="C238" s="83" t="s">
        <v>3245</v>
      </c>
      <c r="D238" s="83" t="s">
        <v>2789</v>
      </c>
      <c r="E238" s="83" t="s">
        <v>3246</v>
      </c>
      <c r="F238" s="118" t="s">
        <v>25</v>
      </c>
    </row>
    <row r="239" spans="1:6" x14ac:dyDescent="0.25">
      <c r="A239" s="23">
        <v>2299</v>
      </c>
      <c r="B239" s="83" t="s">
        <v>546</v>
      </c>
      <c r="C239" s="83" t="s">
        <v>3247</v>
      </c>
      <c r="D239" s="83" t="s">
        <v>2789</v>
      </c>
      <c r="E239" s="83" t="s">
        <v>3248</v>
      </c>
      <c r="F239" s="118" t="s">
        <v>25</v>
      </c>
    </row>
    <row r="240" spans="1:6" x14ac:dyDescent="0.25">
      <c r="A240" s="23">
        <v>2303</v>
      </c>
      <c r="B240" s="83" t="s">
        <v>548</v>
      </c>
      <c r="C240" s="83" t="s">
        <v>3249</v>
      </c>
      <c r="D240" s="83" t="s">
        <v>2789</v>
      </c>
      <c r="E240" s="83" t="s">
        <v>3250</v>
      </c>
      <c r="F240" s="118" t="s">
        <v>25</v>
      </c>
    </row>
    <row r="241" spans="1:6" x14ac:dyDescent="0.25">
      <c r="A241" s="23">
        <v>2310</v>
      </c>
      <c r="B241" s="83" t="s">
        <v>550</v>
      </c>
      <c r="C241" s="83" t="s">
        <v>3251</v>
      </c>
      <c r="D241" s="83" t="s">
        <v>2817</v>
      </c>
      <c r="E241" s="83" t="s">
        <v>2937</v>
      </c>
      <c r="F241" s="118" t="s">
        <v>25</v>
      </c>
    </row>
    <row r="242" spans="1:6" x14ac:dyDescent="0.25">
      <c r="A242" s="23">
        <v>2340</v>
      </c>
      <c r="B242" s="83" t="s">
        <v>557</v>
      </c>
      <c r="C242" s="83" t="s">
        <v>3252</v>
      </c>
      <c r="D242" s="83" t="s">
        <v>2897</v>
      </c>
      <c r="E242" s="83" t="s">
        <v>3253</v>
      </c>
      <c r="F242" s="118" t="s">
        <v>25</v>
      </c>
    </row>
    <row r="243" spans="1:6" x14ac:dyDescent="0.25">
      <c r="A243" s="23">
        <v>2356</v>
      </c>
      <c r="B243" s="83" t="s">
        <v>560</v>
      </c>
      <c r="C243" s="83" t="s">
        <v>3254</v>
      </c>
      <c r="D243" s="83" t="s">
        <v>2789</v>
      </c>
      <c r="E243" s="83" t="s">
        <v>2865</v>
      </c>
      <c r="F243" s="118" t="s">
        <v>25</v>
      </c>
    </row>
    <row r="244" spans="1:6" x14ac:dyDescent="0.25">
      <c r="A244" s="23">
        <v>2380</v>
      </c>
      <c r="B244" s="83" t="s">
        <v>567</v>
      </c>
      <c r="C244" s="83" t="s">
        <v>3255</v>
      </c>
      <c r="D244" s="83" t="s">
        <v>2876</v>
      </c>
      <c r="E244" s="83" t="s">
        <v>3256</v>
      </c>
      <c r="F244" s="118" t="s">
        <v>25</v>
      </c>
    </row>
    <row r="245" spans="1:6" x14ac:dyDescent="0.25">
      <c r="A245" s="23">
        <v>2381</v>
      </c>
      <c r="B245" s="83" t="s">
        <v>568</v>
      </c>
      <c r="C245" s="83" t="s">
        <v>3257</v>
      </c>
      <c r="D245" s="83" t="s">
        <v>2775</v>
      </c>
      <c r="E245" s="83" t="s">
        <v>3258</v>
      </c>
      <c r="F245" s="118" t="s">
        <v>25</v>
      </c>
    </row>
    <row r="246" spans="1:6" x14ac:dyDescent="0.25">
      <c r="A246" s="23">
        <v>2417</v>
      </c>
      <c r="B246" s="83" t="s">
        <v>578</v>
      </c>
      <c r="C246" s="83" t="s">
        <v>3259</v>
      </c>
      <c r="D246" s="83" t="s">
        <v>2827</v>
      </c>
      <c r="E246" s="83" t="s">
        <v>3260</v>
      </c>
      <c r="F246" s="118" t="s">
        <v>25</v>
      </c>
    </row>
    <row r="247" spans="1:6" x14ac:dyDescent="0.25">
      <c r="A247" s="23">
        <v>2426</v>
      </c>
      <c r="B247" s="83" t="s">
        <v>580</v>
      </c>
      <c r="C247" s="83" t="s">
        <v>3261</v>
      </c>
      <c r="D247" s="83" t="s">
        <v>3262</v>
      </c>
      <c r="E247" s="83" t="s">
        <v>3263</v>
      </c>
      <c r="F247" s="118" t="s">
        <v>25</v>
      </c>
    </row>
    <row r="248" spans="1:6" x14ac:dyDescent="0.25">
      <c r="A248" s="23">
        <v>2433</v>
      </c>
      <c r="B248" s="83" t="s">
        <v>582</v>
      </c>
      <c r="C248" s="83" t="s">
        <v>3264</v>
      </c>
      <c r="D248" s="83" t="s">
        <v>2827</v>
      </c>
      <c r="E248" s="83" t="s">
        <v>3265</v>
      </c>
      <c r="F248" s="118" t="s">
        <v>25</v>
      </c>
    </row>
    <row r="249" spans="1:6" x14ac:dyDescent="0.25">
      <c r="A249" s="23">
        <v>2434</v>
      </c>
      <c r="B249" s="83" t="s">
        <v>583</v>
      </c>
      <c r="C249" s="83" t="s">
        <v>3266</v>
      </c>
      <c r="D249" s="83" t="s">
        <v>2827</v>
      </c>
      <c r="E249" s="83" t="s">
        <v>3267</v>
      </c>
      <c r="F249" s="118" t="s">
        <v>25</v>
      </c>
    </row>
    <row r="250" spans="1:6" x14ac:dyDescent="0.25">
      <c r="A250" s="23">
        <v>2445</v>
      </c>
      <c r="B250" s="83" t="s">
        <v>587</v>
      </c>
      <c r="C250" s="83" t="s">
        <v>3268</v>
      </c>
      <c r="D250" s="83" t="s">
        <v>2827</v>
      </c>
      <c r="E250" s="83" t="s">
        <v>3269</v>
      </c>
      <c r="F250" s="118" t="s">
        <v>25</v>
      </c>
    </row>
    <row r="251" spans="1:6" x14ac:dyDescent="0.25">
      <c r="A251" s="23">
        <v>2448</v>
      </c>
      <c r="B251" s="83" t="s">
        <v>589</v>
      </c>
      <c r="C251" s="83" t="s">
        <v>3270</v>
      </c>
      <c r="D251" s="83" t="s">
        <v>2775</v>
      </c>
      <c r="E251" s="83" t="s">
        <v>3271</v>
      </c>
      <c r="F251" s="118" t="s">
        <v>25</v>
      </c>
    </row>
    <row r="252" spans="1:6" x14ac:dyDescent="0.25">
      <c r="A252" s="23">
        <v>2462</v>
      </c>
      <c r="B252" s="83" t="s">
        <v>592</v>
      </c>
      <c r="C252" s="83" t="s">
        <v>3272</v>
      </c>
      <c r="D252" s="83" t="s">
        <v>2870</v>
      </c>
      <c r="E252" s="83" t="s">
        <v>3205</v>
      </c>
      <c r="F252" s="118" t="s">
        <v>25</v>
      </c>
    </row>
    <row r="253" spans="1:6" x14ac:dyDescent="0.25">
      <c r="A253" s="23">
        <v>2463</v>
      </c>
      <c r="B253" s="83" t="s">
        <v>593</v>
      </c>
      <c r="C253" s="83" t="s">
        <v>3273</v>
      </c>
      <c r="D253" s="83" t="s">
        <v>2870</v>
      </c>
      <c r="E253" s="83" t="s">
        <v>3274</v>
      </c>
      <c r="F253" s="118" t="s">
        <v>25</v>
      </c>
    </row>
    <row r="254" spans="1:6" x14ac:dyDescent="0.25">
      <c r="A254" s="23">
        <v>2486</v>
      </c>
      <c r="B254" s="83" t="s">
        <v>599</v>
      </c>
      <c r="C254" s="83" t="s">
        <v>3275</v>
      </c>
      <c r="D254" s="83" t="s">
        <v>2775</v>
      </c>
      <c r="E254" s="83" t="s">
        <v>3276</v>
      </c>
      <c r="F254" s="118" t="s">
        <v>25</v>
      </c>
    </row>
    <row r="255" spans="1:6" x14ac:dyDescent="0.25">
      <c r="A255" s="23">
        <v>2489</v>
      </c>
      <c r="B255" s="83" t="s">
        <v>600</v>
      </c>
      <c r="C255" s="83" t="s">
        <v>3277</v>
      </c>
      <c r="D255" s="83" t="s">
        <v>2775</v>
      </c>
      <c r="E255" s="83" t="s">
        <v>3278</v>
      </c>
      <c r="F255" s="118" t="s">
        <v>25</v>
      </c>
    </row>
    <row r="256" spans="1:6" x14ac:dyDescent="0.25">
      <c r="A256" s="23">
        <v>2495</v>
      </c>
      <c r="B256" s="83" t="s">
        <v>602</v>
      </c>
      <c r="C256" s="83" t="s">
        <v>3279</v>
      </c>
      <c r="D256" s="83" t="s">
        <v>2817</v>
      </c>
      <c r="E256" s="83" t="s">
        <v>3280</v>
      </c>
      <c r="F256" s="118" t="s">
        <v>25</v>
      </c>
    </row>
    <row r="257" spans="1:6" x14ac:dyDescent="0.25">
      <c r="A257" s="23">
        <v>2510</v>
      </c>
      <c r="B257" s="83" t="s">
        <v>605</v>
      </c>
      <c r="C257" s="83" t="s">
        <v>3281</v>
      </c>
      <c r="D257" s="83" t="s">
        <v>2775</v>
      </c>
      <c r="E257" s="83" t="s">
        <v>3282</v>
      </c>
      <c r="F257" s="118" t="s">
        <v>25</v>
      </c>
    </row>
    <row r="258" spans="1:6" x14ac:dyDescent="0.25">
      <c r="A258" s="23">
        <v>2512</v>
      </c>
      <c r="B258" s="83" t="s">
        <v>606</v>
      </c>
      <c r="C258" s="83" t="s">
        <v>3283</v>
      </c>
      <c r="D258" s="83" t="s">
        <v>2772</v>
      </c>
      <c r="E258" s="83" t="s">
        <v>3284</v>
      </c>
      <c r="F258" s="118" t="s">
        <v>25</v>
      </c>
    </row>
    <row r="259" spans="1:6" x14ac:dyDescent="0.25">
      <c r="A259" s="23">
        <v>2513</v>
      </c>
      <c r="B259" s="83" t="s">
        <v>607</v>
      </c>
      <c r="C259" s="83" t="s">
        <v>3285</v>
      </c>
      <c r="D259" s="83" t="s">
        <v>2870</v>
      </c>
      <c r="E259" s="83" t="s">
        <v>3286</v>
      </c>
      <c r="F259" s="118" t="s">
        <v>25</v>
      </c>
    </row>
    <row r="260" spans="1:6" x14ac:dyDescent="0.25">
      <c r="A260" s="23">
        <v>2514</v>
      </c>
      <c r="B260" s="83" t="s">
        <v>608</v>
      </c>
      <c r="C260" s="83" t="s">
        <v>3287</v>
      </c>
      <c r="D260" s="83" t="s">
        <v>2789</v>
      </c>
      <c r="E260" s="83" t="s">
        <v>3288</v>
      </c>
      <c r="F260" s="118" t="s">
        <v>25</v>
      </c>
    </row>
    <row r="261" spans="1:6" x14ac:dyDescent="0.25">
      <c r="A261" s="23">
        <v>2516</v>
      </c>
      <c r="B261" s="83" t="s">
        <v>609</v>
      </c>
      <c r="C261" s="83" t="s">
        <v>3289</v>
      </c>
      <c r="D261" s="83" t="s">
        <v>2876</v>
      </c>
      <c r="E261" s="83" t="s">
        <v>3290</v>
      </c>
      <c r="F261" s="118" t="s">
        <v>25</v>
      </c>
    </row>
    <row r="262" spans="1:6" x14ac:dyDescent="0.25">
      <c r="A262" s="23">
        <v>2518</v>
      </c>
      <c r="B262" s="83" t="s">
        <v>610</v>
      </c>
      <c r="C262" s="83" t="s">
        <v>3291</v>
      </c>
      <c r="D262" s="83" t="s">
        <v>2859</v>
      </c>
      <c r="E262" s="83" t="s">
        <v>3292</v>
      </c>
      <c r="F262" s="118" t="s">
        <v>25</v>
      </c>
    </row>
    <row r="263" spans="1:6" x14ac:dyDescent="0.25">
      <c r="A263" s="23">
        <v>2522</v>
      </c>
      <c r="B263" s="83" t="s">
        <v>612</v>
      </c>
      <c r="C263" s="83" t="s">
        <v>3293</v>
      </c>
      <c r="D263" s="83" t="s">
        <v>2912</v>
      </c>
      <c r="E263" s="83" t="s">
        <v>3294</v>
      </c>
      <c r="F263" s="118" t="s">
        <v>25</v>
      </c>
    </row>
    <row r="264" spans="1:6" x14ac:dyDescent="0.25">
      <c r="A264" s="23">
        <v>2525</v>
      </c>
      <c r="B264" s="83" t="s">
        <v>613</v>
      </c>
      <c r="C264" s="83" t="s">
        <v>3295</v>
      </c>
      <c r="D264" s="83" t="s">
        <v>2876</v>
      </c>
      <c r="E264" s="83" t="s">
        <v>3296</v>
      </c>
      <c r="F264" s="118" t="s">
        <v>25</v>
      </c>
    </row>
    <row r="265" spans="1:6" x14ac:dyDescent="0.25">
      <c r="A265" s="23">
        <v>2526</v>
      </c>
      <c r="B265" s="83" t="s">
        <v>614</v>
      </c>
      <c r="C265" s="83" t="s">
        <v>3297</v>
      </c>
      <c r="D265" s="83" t="s">
        <v>2876</v>
      </c>
      <c r="E265" s="83" t="s">
        <v>3298</v>
      </c>
      <c r="F265" s="118" t="s">
        <v>25</v>
      </c>
    </row>
    <row r="266" spans="1:6" x14ac:dyDescent="0.25">
      <c r="A266" s="23">
        <v>2527</v>
      </c>
      <c r="B266" s="83" t="s">
        <v>615</v>
      </c>
      <c r="C266" s="83" t="s">
        <v>3299</v>
      </c>
      <c r="D266" s="83" t="s">
        <v>2827</v>
      </c>
      <c r="E266" s="83" t="s">
        <v>3300</v>
      </c>
      <c r="F266" s="118" t="s">
        <v>25</v>
      </c>
    </row>
    <row r="267" spans="1:6" x14ac:dyDescent="0.25">
      <c r="A267" s="23">
        <v>2529</v>
      </c>
      <c r="B267" s="83" t="s">
        <v>617</v>
      </c>
      <c r="C267" s="83" t="s">
        <v>3301</v>
      </c>
      <c r="D267" s="83" t="s">
        <v>2775</v>
      </c>
      <c r="E267" s="83" t="s">
        <v>3302</v>
      </c>
      <c r="F267" s="118" t="s">
        <v>25</v>
      </c>
    </row>
    <row r="268" spans="1:6" x14ac:dyDescent="0.25">
      <c r="A268" s="23">
        <v>2537</v>
      </c>
      <c r="B268" s="83" t="s">
        <v>619</v>
      </c>
      <c r="C268" s="83" t="s">
        <v>3303</v>
      </c>
      <c r="D268" s="83" t="s">
        <v>2827</v>
      </c>
      <c r="E268" s="83" t="s">
        <v>3304</v>
      </c>
      <c r="F268" s="118" t="s">
        <v>25</v>
      </c>
    </row>
    <row r="269" spans="1:6" x14ac:dyDescent="0.25">
      <c r="A269" s="23">
        <v>2541</v>
      </c>
      <c r="B269" s="83" t="s">
        <v>620</v>
      </c>
      <c r="C269" s="83" t="s">
        <v>3305</v>
      </c>
      <c r="D269" s="83" t="s">
        <v>2876</v>
      </c>
      <c r="E269" s="83" t="s">
        <v>3306</v>
      </c>
      <c r="F269" s="118" t="s">
        <v>25</v>
      </c>
    </row>
    <row r="270" spans="1:6" x14ac:dyDescent="0.25">
      <c r="A270" s="23">
        <v>2553</v>
      </c>
      <c r="B270" s="83" t="s">
        <v>625</v>
      </c>
      <c r="C270" s="83" t="s">
        <v>3307</v>
      </c>
      <c r="D270" s="83" t="s">
        <v>2827</v>
      </c>
      <c r="E270" s="83" t="s">
        <v>3308</v>
      </c>
      <c r="F270" s="118" t="s">
        <v>25</v>
      </c>
    </row>
    <row r="271" spans="1:6" x14ac:dyDescent="0.25">
      <c r="A271" s="23">
        <v>2554</v>
      </c>
      <c r="B271" s="83" t="s">
        <v>626</v>
      </c>
      <c r="C271" s="83" t="s">
        <v>3309</v>
      </c>
      <c r="D271" s="83" t="s">
        <v>3310</v>
      </c>
      <c r="E271" s="83" t="s">
        <v>3311</v>
      </c>
      <c r="F271" s="118" t="s">
        <v>25</v>
      </c>
    </row>
    <row r="272" spans="1:6" x14ac:dyDescent="0.25">
      <c r="A272" s="23">
        <v>2573</v>
      </c>
      <c r="B272" s="83" t="s">
        <v>634</v>
      </c>
      <c r="C272" s="83" t="s">
        <v>3312</v>
      </c>
      <c r="D272" s="83" t="s">
        <v>2789</v>
      </c>
      <c r="E272" s="83" t="s">
        <v>3313</v>
      </c>
      <c r="F272" s="118" t="s">
        <v>25</v>
      </c>
    </row>
    <row r="273" spans="1:6" x14ac:dyDescent="0.25">
      <c r="A273" s="23">
        <v>2575</v>
      </c>
      <c r="B273" s="83" t="s">
        <v>636</v>
      </c>
      <c r="C273" s="83" t="s">
        <v>3314</v>
      </c>
      <c r="D273" s="83" t="s">
        <v>2867</v>
      </c>
      <c r="E273" s="83" t="s">
        <v>3315</v>
      </c>
      <c r="F273" s="118" t="s">
        <v>25</v>
      </c>
    </row>
    <row r="274" spans="1:6" x14ac:dyDescent="0.25">
      <c r="A274" s="23">
        <v>2591</v>
      </c>
      <c r="B274" s="83" t="s">
        <v>638</v>
      </c>
      <c r="C274" s="83" t="s">
        <v>3316</v>
      </c>
      <c r="D274" s="83" t="s">
        <v>2870</v>
      </c>
      <c r="E274" s="83" t="s">
        <v>3317</v>
      </c>
      <c r="F274" s="118" t="s">
        <v>25</v>
      </c>
    </row>
    <row r="275" spans="1:6" x14ac:dyDescent="0.25">
      <c r="A275" s="23">
        <v>2593</v>
      </c>
      <c r="B275" s="83" t="s">
        <v>639</v>
      </c>
      <c r="C275" s="83" t="s">
        <v>3318</v>
      </c>
      <c r="D275" s="83" t="s">
        <v>2775</v>
      </c>
      <c r="E275" s="83" t="s">
        <v>3319</v>
      </c>
      <c r="F275" s="118" t="s">
        <v>25</v>
      </c>
    </row>
    <row r="276" spans="1:6" x14ac:dyDescent="0.25">
      <c r="A276" s="23">
        <v>2597</v>
      </c>
      <c r="B276" s="83" t="s">
        <v>641</v>
      </c>
      <c r="C276" s="83" t="s">
        <v>3320</v>
      </c>
      <c r="D276" s="83" t="s">
        <v>2867</v>
      </c>
      <c r="E276" s="83" t="s">
        <v>3321</v>
      </c>
      <c r="F276" s="118" t="s">
        <v>25</v>
      </c>
    </row>
    <row r="277" spans="1:6" x14ac:dyDescent="0.25">
      <c r="A277" s="23">
        <v>2601</v>
      </c>
      <c r="B277" s="83" t="s">
        <v>642</v>
      </c>
      <c r="C277" s="83" t="s">
        <v>3322</v>
      </c>
      <c r="D277" s="83" t="s">
        <v>2897</v>
      </c>
      <c r="E277" s="83" t="s">
        <v>3323</v>
      </c>
      <c r="F277" s="118" t="s">
        <v>25</v>
      </c>
    </row>
    <row r="278" spans="1:6" x14ac:dyDescent="0.25">
      <c r="A278" s="23">
        <v>2602</v>
      </c>
      <c r="B278" s="83" t="s">
        <v>643</v>
      </c>
      <c r="C278" s="83" t="s">
        <v>3324</v>
      </c>
      <c r="D278" s="83" t="s">
        <v>2827</v>
      </c>
      <c r="E278" s="83" t="s">
        <v>3325</v>
      </c>
      <c r="F278" s="118" t="s">
        <v>25</v>
      </c>
    </row>
    <row r="279" spans="1:6" x14ac:dyDescent="0.25">
      <c r="A279" s="23">
        <v>2604</v>
      </c>
      <c r="B279" s="83" t="s">
        <v>644</v>
      </c>
      <c r="C279" s="83" t="s">
        <v>3326</v>
      </c>
      <c r="D279" s="83" t="s">
        <v>2876</v>
      </c>
      <c r="E279" s="83" t="s">
        <v>3052</v>
      </c>
      <c r="F279" s="118" t="s">
        <v>25</v>
      </c>
    </row>
    <row r="280" spans="1:6" x14ac:dyDescent="0.25">
      <c r="A280" s="23">
        <v>2612</v>
      </c>
      <c r="B280" s="83" t="s">
        <v>645</v>
      </c>
      <c r="C280" s="83" t="s">
        <v>3327</v>
      </c>
      <c r="D280" s="83" t="s">
        <v>2827</v>
      </c>
      <c r="E280" s="83" t="s">
        <v>3328</v>
      </c>
      <c r="F280" s="118" t="s">
        <v>25</v>
      </c>
    </row>
    <row r="281" spans="1:6" x14ac:dyDescent="0.25">
      <c r="A281" s="23">
        <v>2618</v>
      </c>
      <c r="B281" s="83" t="s">
        <v>647</v>
      </c>
      <c r="C281" s="83" t="s">
        <v>3329</v>
      </c>
      <c r="D281" s="83" t="s">
        <v>2876</v>
      </c>
      <c r="E281" s="83" t="s">
        <v>3330</v>
      </c>
      <c r="F281" s="118" t="s">
        <v>25</v>
      </c>
    </row>
    <row r="282" spans="1:6" x14ac:dyDescent="0.25">
      <c r="A282" s="23">
        <v>2627</v>
      </c>
      <c r="B282" s="83" t="s">
        <v>650</v>
      </c>
      <c r="C282" s="83" t="s">
        <v>3331</v>
      </c>
      <c r="D282" s="83" t="s">
        <v>3332</v>
      </c>
      <c r="E282" s="83" t="s">
        <v>3333</v>
      </c>
      <c r="F282" s="118" t="s">
        <v>25</v>
      </c>
    </row>
    <row r="283" spans="1:6" x14ac:dyDescent="0.25">
      <c r="A283" s="23">
        <v>2628</v>
      </c>
      <c r="B283" s="83" t="s">
        <v>651</v>
      </c>
      <c r="C283" s="83" t="s">
        <v>3334</v>
      </c>
      <c r="D283" s="83" t="s">
        <v>2789</v>
      </c>
      <c r="E283" s="83" t="s">
        <v>3335</v>
      </c>
      <c r="F283" s="118" t="s">
        <v>25</v>
      </c>
    </row>
    <row r="284" spans="1:6" x14ac:dyDescent="0.25">
      <c r="A284" s="23">
        <v>2638</v>
      </c>
      <c r="B284" s="83" t="s">
        <v>652</v>
      </c>
      <c r="C284" s="83" t="s">
        <v>3336</v>
      </c>
      <c r="D284" s="83" t="s">
        <v>2876</v>
      </c>
      <c r="E284" s="83" t="s">
        <v>3337</v>
      </c>
      <c r="F284" s="118" t="s">
        <v>25</v>
      </c>
    </row>
    <row r="285" spans="1:6" x14ac:dyDescent="0.25">
      <c r="A285" s="23">
        <v>2639</v>
      </c>
      <c r="B285" s="83" t="s">
        <v>653</v>
      </c>
      <c r="C285" s="83" t="s">
        <v>3338</v>
      </c>
      <c r="D285" s="83" t="s">
        <v>2789</v>
      </c>
      <c r="E285" s="83" t="s">
        <v>3339</v>
      </c>
      <c r="F285" s="118" t="s">
        <v>25</v>
      </c>
    </row>
    <row r="286" spans="1:6" x14ac:dyDescent="0.25">
      <c r="A286" s="23">
        <v>2647</v>
      </c>
      <c r="B286" s="83" t="s">
        <v>654</v>
      </c>
      <c r="C286" s="83" t="s">
        <v>3340</v>
      </c>
      <c r="D286" s="83" t="s">
        <v>2932</v>
      </c>
      <c r="E286" s="83" t="s">
        <v>3341</v>
      </c>
      <c r="F286" s="118" t="s">
        <v>25</v>
      </c>
    </row>
    <row r="287" spans="1:6" x14ac:dyDescent="0.25">
      <c r="A287" s="23">
        <v>2653</v>
      </c>
      <c r="B287" s="83" t="s">
        <v>657</v>
      </c>
      <c r="C287" s="83" t="s">
        <v>3342</v>
      </c>
      <c r="D287" s="83" t="s">
        <v>2897</v>
      </c>
      <c r="E287" s="83" t="s">
        <v>3343</v>
      </c>
      <c r="F287" s="118" t="s">
        <v>25</v>
      </c>
    </row>
    <row r="288" spans="1:6" x14ac:dyDescent="0.25">
      <c r="A288" s="23">
        <v>2654</v>
      </c>
      <c r="B288" s="83" t="s">
        <v>658</v>
      </c>
      <c r="C288" s="83" t="s">
        <v>3344</v>
      </c>
      <c r="D288" s="83" t="s">
        <v>2775</v>
      </c>
      <c r="E288" s="83" t="s">
        <v>3345</v>
      </c>
      <c r="F288" s="118" t="s">
        <v>25</v>
      </c>
    </row>
    <row r="289" spans="1:6" x14ac:dyDescent="0.25">
      <c r="A289" s="23">
        <v>2660</v>
      </c>
      <c r="B289" s="83" t="s">
        <v>661</v>
      </c>
      <c r="C289" s="83" t="s">
        <v>3346</v>
      </c>
      <c r="D289" s="83" t="s">
        <v>2912</v>
      </c>
      <c r="E289" s="83" t="s">
        <v>3347</v>
      </c>
      <c r="F289" s="118" t="s">
        <v>25</v>
      </c>
    </row>
    <row r="290" spans="1:6" x14ac:dyDescent="0.25">
      <c r="A290" s="23">
        <v>2662</v>
      </c>
      <c r="B290" s="83" t="s">
        <v>663</v>
      </c>
      <c r="C290" s="83" t="s">
        <v>3348</v>
      </c>
      <c r="D290" s="83" t="s">
        <v>2775</v>
      </c>
      <c r="E290" s="83" t="s">
        <v>3349</v>
      </c>
      <c r="F290" s="118" t="s">
        <v>25</v>
      </c>
    </row>
    <row r="291" spans="1:6" x14ac:dyDescent="0.25">
      <c r="A291" s="23">
        <v>2718</v>
      </c>
      <c r="B291" s="83" t="s">
        <v>677</v>
      </c>
      <c r="C291" s="83" t="s">
        <v>3350</v>
      </c>
      <c r="D291" s="83" t="s">
        <v>2775</v>
      </c>
      <c r="E291" s="83" t="s">
        <v>3351</v>
      </c>
      <c r="F291" s="118" t="s">
        <v>25</v>
      </c>
    </row>
    <row r="292" spans="1:6" x14ac:dyDescent="0.25">
      <c r="A292" s="23">
        <v>2722</v>
      </c>
      <c r="B292" s="83" t="s">
        <v>679</v>
      </c>
      <c r="C292" s="83" t="s">
        <v>3352</v>
      </c>
      <c r="D292" s="83" t="s">
        <v>2862</v>
      </c>
      <c r="E292" s="83" t="s">
        <v>3353</v>
      </c>
      <c r="F292" s="118" t="s">
        <v>25</v>
      </c>
    </row>
    <row r="293" spans="1:6" x14ac:dyDescent="0.25">
      <c r="A293" s="23">
        <v>2730</v>
      </c>
      <c r="B293" s="83" t="s">
        <v>683</v>
      </c>
      <c r="C293" s="83" t="s">
        <v>3354</v>
      </c>
      <c r="D293" s="83" t="s">
        <v>2827</v>
      </c>
      <c r="E293" s="83" t="s">
        <v>3355</v>
      </c>
      <c r="F293" s="118" t="s">
        <v>25</v>
      </c>
    </row>
    <row r="294" spans="1:6" x14ac:dyDescent="0.25">
      <c r="A294" s="23">
        <v>2756</v>
      </c>
      <c r="B294" s="83" t="s">
        <v>690</v>
      </c>
      <c r="C294" s="83" t="s">
        <v>3356</v>
      </c>
      <c r="D294" s="83" t="s">
        <v>2827</v>
      </c>
      <c r="E294" s="83" t="s">
        <v>3357</v>
      </c>
      <c r="F294" s="118" t="s">
        <v>25</v>
      </c>
    </row>
    <row r="295" spans="1:6" x14ac:dyDescent="0.25">
      <c r="A295" s="23">
        <v>2763</v>
      </c>
      <c r="B295" s="83" t="s">
        <v>691</v>
      </c>
      <c r="C295" s="83" t="s">
        <v>3358</v>
      </c>
      <c r="D295" s="83" t="s">
        <v>2789</v>
      </c>
      <c r="E295" s="83" t="s">
        <v>3290</v>
      </c>
      <c r="F295" s="118" t="s">
        <v>25</v>
      </c>
    </row>
    <row r="296" spans="1:6" x14ac:dyDescent="0.25">
      <c r="A296" s="23">
        <v>2787</v>
      </c>
      <c r="B296" s="83" t="s">
        <v>696</v>
      </c>
      <c r="C296" s="83" t="s">
        <v>3359</v>
      </c>
      <c r="D296" s="83" t="s">
        <v>2932</v>
      </c>
      <c r="E296" s="83" t="s">
        <v>3360</v>
      </c>
      <c r="F296" s="118" t="s">
        <v>25</v>
      </c>
    </row>
    <row r="297" spans="1:6" x14ac:dyDescent="0.25">
      <c r="A297" s="23">
        <v>2809</v>
      </c>
      <c r="B297" s="83" t="s">
        <v>703</v>
      </c>
      <c r="C297" s="83" t="s">
        <v>3361</v>
      </c>
      <c r="D297" s="83" t="s">
        <v>2827</v>
      </c>
      <c r="E297" s="83" t="s">
        <v>3362</v>
      </c>
      <c r="F297" s="118" t="s">
        <v>25</v>
      </c>
    </row>
    <row r="298" spans="1:6" x14ac:dyDescent="0.25">
      <c r="A298" s="23">
        <v>2844</v>
      </c>
      <c r="B298" s="83" t="s">
        <v>722</v>
      </c>
      <c r="C298" s="83" t="s">
        <v>3363</v>
      </c>
      <c r="D298" s="83" t="s">
        <v>2897</v>
      </c>
      <c r="E298" s="83" t="s">
        <v>3364</v>
      </c>
      <c r="F298" s="118" t="s">
        <v>25</v>
      </c>
    </row>
    <row r="299" spans="1:6" x14ac:dyDescent="0.25">
      <c r="A299" s="23">
        <v>2865</v>
      </c>
      <c r="B299" s="83" t="s">
        <v>730</v>
      </c>
      <c r="C299" s="83" t="s">
        <v>3365</v>
      </c>
      <c r="D299" s="83" t="s">
        <v>2775</v>
      </c>
      <c r="E299" s="83" t="s">
        <v>3366</v>
      </c>
      <c r="F299" s="118" t="s">
        <v>25</v>
      </c>
    </row>
    <row r="300" spans="1:6" x14ac:dyDescent="0.25">
      <c r="A300" s="23">
        <v>2869</v>
      </c>
      <c r="B300" s="83" t="s">
        <v>732</v>
      </c>
      <c r="C300" s="83" t="s">
        <v>3367</v>
      </c>
      <c r="D300" s="83" t="s">
        <v>2822</v>
      </c>
      <c r="E300" s="83" t="s">
        <v>3368</v>
      </c>
      <c r="F300" s="118" t="s">
        <v>25</v>
      </c>
    </row>
    <row r="301" spans="1:6" x14ac:dyDescent="0.25">
      <c r="A301" s="23">
        <v>2876</v>
      </c>
      <c r="B301" s="83" t="s">
        <v>735</v>
      </c>
      <c r="C301" s="83" t="s">
        <v>3369</v>
      </c>
      <c r="D301" s="83" t="s">
        <v>2772</v>
      </c>
      <c r="E301" s="83" t="s">
        <v>3370</v>
      </c>
      <c r="F301" s="118" t="s">
        <v>25</v>
      </c>
    </row>
    <row r="302" spans="1:6" x14ac:dyDescent="0.25">
      <c r="A302" s="23">
        <v>2888</v>
      </c>
      <c r="B302" s="83" t="s">
        <v>739</v>
      </c>
      <c r="C302" s="83" t="s">
        <v>3371</v>
      </c>
      <c r="D302" s="83" t="s">
        <v>2775</v>
      </c>
      <c r="E302" s="83" t="s">
        <v>3372</v>
      </c>
      <c r="F302" s="118" t="s">
        <v>25</v>
      </c>
    </row>
    <row r="303" spans="1:6" x14ac:dyDescent="0.25">
      <c r="A303" s="23">
        <v>2889</v>
      </c>
      <c r="B303" s="83" t="s">
        <v>740</v>
      </c>
      <c r="C303" s="83" t="s">
        <v>3373</v>
      </c>
      <c r="D303" s="83" t="s">
        <v>2775</v>
      </c>
      <c r="E303" s="83" t="s">
        <v>3374</v>
      </c>
      <c r="F303" s="118" t="s">
        <v>25</v>
      </c>
    </row>
    <row r="304" spans="1:6" x14ac:dyDescent="0.25">
      <c r="A304" s="23">
        <v>2891</v>
      </c>
      <c r="B304" s="83" t="s">
        <v>741</v>
      </c>
      <c r="C304" s="83" t="s">
        <v>3375</v>
      </c>
      <c r="D304" s="83" t="s">
        <v>2775</v>
      </c>
      <c r="E304" s="83" t="s">
        <v>3376</v>
      </c>
      <c r="F304" s="118" t="s">
        <v>25</v>
      </c>
    </row>
    <row r="305" spans="1:6" x14ac:dyDescent="0.25">
      <c r="A305" s="23">
        <v>2896</v>
      </c>
      <c r="B305" s="83" t="s">
        <v>743</v>
      </c>
      <c r="C305" s="83" t="s">
        <v>3377</v>
      </c>
      <c r="D305" s="83" t="s">
        <v>2897</v>
      </c>
      <c r="E305" s="83" t="s">
        <v>3378</v>
      </c>
      <c r="F305" s="118" t="s">
        <v>25</v>
      </c>
    </row>
    <row r="306" spans="1:6" x14ac:dyDescent="0.25">
      <c r="A306" s="23">
        <v>2897</v>
      </c>
      <c r="B306" s="83" t="s">
        <v>744</v>
      </c>
      <c r="C306" s="83" t="s">
        <v>3379</v>
      </c>
      <c r="D306" s="83" t="s">
        <v>2817</v>
      </c>
      <c r="E306" s="83" t="s">
        <v>3380</v>
      </c>
      <c r="F306" s="118" t="s">
        <v>25</v>
      </c>
    </row>
    <row r="307" spans="1:6" x14ac:dyDescent="0.25">
      <c r="A307" s="23">
        <v>2900</v>
      </c>
      <c r="B307" s="83" t="s">
        <v>746</v>
      </c>
      <c r="C307" s="83" t="s">
        <v>3381</v>
      </c>
      <c r="D307" s="83" t="s">
        <v>2817</v>
      </c>
      <c r="E307" s="83" t="s">
        <v>3382</v>
      </c>
      <c r="F307" s="118" t="s">
        <v>25</v>
      </c>
    </row>
    <row r="308" spans="1:6" x14ac:dyDescent="0.25">
      <c r="A308" s="23">
        <v>2907</v>
      </c>
      <c r="B308" s="83" t="s">
        <v>748</v>
      </c>
      <c r="C308" s="83" t="s">
        <v>3383</v>
      </c>
      <c r="D308" s="83" t="s">
        <v>2775</v>
      </c>
      <c r="E308" s="83" t="s">
        <v>3384</v>
      </c>
      <c r="F308" s="118" t="s">
        <v>25</v>
      </c>
    </row>
    <row r="309" spans="1:6" x14ac:dyDescent="0.25">
      <c r="A309" s="23">
        <v>2909</v>
      </c>
      <c r="B309" s="83" t="s">
        <v>749</v>
      </c>
      <c r="C309" s="83" t="s">
        <v>3385</v>
      </c>
      <c r="D309" s="83" t="s">
        <v>2775</v>
      </c>
      <c r="E309" s="83" t="s">
        <v>3386</v>
      </c>
      <c r="F309" s="118" t="s">
        <v>25</v>
      </c>
    </row>
    <row r="310" spans="1:6" x14ac:dyDescent="0.25">
      <c r="A310" s="23">
        <v>2910</v>
      </c>
      <c r="B310" s="83" t="s">
        <v>750</v>
      </c>
      <c r="C310" s="83" t="s">
        <v>3387</v>
      </c>
      <c r="D310" s="83" t="s">
        <v>2897</v>
      </c>
      <c r="E310" s="83" t="s">
        <v>3388</v>
      </c>
      <c r="F310" s="118" t="s">
        <v>25</v>
      </c>
    </row>
    <row r="311" spans="1:6" x14ac:dyDescent="0.25">
      <c r="A311" s="23">
        <v>2926</v>
      </c>
      <c r="B311" s="83" t="s">
        <v>756</v>
      </c>
      <c r="C311" s="83" t="s">
        <v>3389</v>
      </c>
      <c r="D311" s="83" t="s">
        <v>2897</v>
      </c>
      <c r="E311" s="83" t="s">
        <v>3390</v>
      </c>
      <c r="F311" s="118" t="s">
        <v>25</v>
      </c>
    </row>
    <row r="312" spans="1:6" x14ac:dyDescent="0.25">
      <c r="A312" s="23">
        <v>2943</v>
      </c>
      <c r="B312" s="83" t="s">
        <v>762</v>
      </c>
      <c r="C312" s="83" t="s">
        <v>3391</v>
      </c>
      <c r="D312" s="83" t="s">
        <v>2775</v>
      </c>
      <c r="E312" s="83" t="s">
        <v>3392</v>
      </c>
      <c r="F312" s="118" t="s">
        <v>25</v>
      </c>
    </row>
    <row r="313" spans="1:6" x14ac:dyDescent="0.25">
      <c r="A313" s="23">
        <v>2945</v>
      </c>
      <c r="B313" s="83" t="s">
        <v>763</v>
      </c>
      <c r="C313" s="83" t="s">
        <v>3393</v>
      </c>
      <c r="D313" s="83" t="s">
        <v>2897</v>
      </c>
      <c r="E313" s="83" t="s">
        <v>3394</v>
      </c>
      <c r="F313" s="118" t="s">
        <v>25</v>
      </c>
    </row>
    <row r="314" spans="1:6" x14ac:dyDescent="0.25">
      <c r="A314" s="23">
        <v>2952</v>
      </c>
      <c r="B314" s="83" t="s">
        <v>766</v>
      </c>
      <c r="C314" s="83" t="s">
        <v>3395</v>
      </c>
      <c r="D314" s="83" t="s">
        <v>2876</v>
      </c>
      <c r="E314" s="83" t="s">
        <v>3396</v>
      </c>
      <c r="F314" s="118" t="s">
        <v>25</v>
      </c>
    </row>
    <row r="315" spans="1:6" x14ac:dyDescent="0.25">
      <c r="A315" s="23">
        <v>2962</v>
      </c>
      <c r="B315" s="83" t="s">
        <v>771</v>
      </c>
      <c r="C315" s="83" t="s">
        <v>3397</v>
      </c>
      <c r="D315" s="83" t="s">
        <v>2775</v>
      </c>
      <c r="E315" s="83" t="s">
        <v>3398</v>
      </c>
      <c r="F315" s="118" t="s">
        <v>25</v>
      </c>
    </row>
    <row r="316" spans="1:6" x14ac:dyDescent="0.25">
      <c r="A316" s="23">
        <v>2963</v>
      </c>
      <c r="B316" s="83" t="s">
        <v>772</v>
      </c>
      <c r="C316" s="83" t="s">
        <v>3399</v>
      </c>
      <c r="D316" s="83" t="s">
        <v>2897</v>
      </c>
      <c r="E316" s="83" t="s">
        <v>3400</v>
      </c>
      <c r="F316" s="118" t="s">
        <v>25</v>
      </c>
    </row>
    <row r="317" spans="1:6" x14ac:dyDescent="0.25">
      <c r="A317" s="23">
        <v>2979</v>
      </c>
      <c r="B317" s="83" t="s">
        <v>778</v>
      </c>
      <c r="C317" s="83" t="s">
        <v>3401</v>
      </c>
      <c r="D317" s="83" t="s">
        <v>2912</v>
      </c>
      <c r="E317" s="83" t="s">
        <v>3402</v>
      </c>
      <c r="F317" s="118" t="s">
        <v>25</v>
      </c>
    </row>
    <row r="318" spans="1:6" x14ac:dyDescent="0.25">
      <c r="A318" s="23">
        <v>2980</v>
      </c>
      <c r="B318" s="83" t="s">
        <v>779</v>
      </c>
      <c r="C318" s="83" t="s">
        <v>3403</v>
      </c>
      <c r="D318" s="83" t="s">
        <v>2856</v>
      </c>
      <c r="E318" s="83" t="s">
        <v>3404</v>
      </c>
      <c r="F318" s="118" t="s">
        <v>25</v>
      </c>
    </row>
    <row r="319" spans="1:6" x14ac:dyDescent="0.25">
      <c r="A319" s="23">
        <v>2985</v>
      </c>
      <c r="B319" s="83" t="s">
        <v>782</v>
      </c>
      <c r="C319" s="83" t="s">
        <v>3405</v>
      </c>
      <c r="D319" s="83" t="s">
        <v>2827</v>
      </c>
      <c r="E319" s="83" t="s">
        <v>3406</v>
      </c>
      <c r="F319" s="118" t="s">
        <v>25</v>
      </c>
    </row>
    <row r="320" spans="1:6" x14ac:dyDescent="0.25">
      <c r="A320" s="23">
        <v>2989</v>
      </c>
      <c r="B320" s="83" t="s">
        <v>783</v>
      </c>
      <c r="C320" s="83" t="s">
        <v>3407</v>
      </c>
      <c r="D320" s="83" t="s">
        <v>2859</v>
      </c>
      <c r="E320" s="83" t="s">
        <v>3408</v>
      </c>
      <c r="F320" s="118" t="s">
        <v>25</v>
      </c>
    </row>
    <row r="321" spans="1:6" x14ac:dyDescent="0.25">
      <c r="A321" s="23">
        <v>2992</v>
      </c>
      <c r="B321" s="83" t="s">
        <v>784</v>
      </c>
      <c r="C321" s="83" t="s">
        <v>3409</v>
      </c>
      <c r="D321" s="83" t="s">
        <v>2876</v>
      </c>
      <c r="E321" s="83" t="s">
        <v>3410</v>
      </c>
      <c r="F321" s="118" t="s">
        <v>25</v>
      </c>
    </row>
    <row r="322" spans="1:6" x14ac:dyDescent="0.25">
      <c r="A322" s="23">
        <v>3003</v>
      </c>
      <c r="B322" s="83" t="s">
        <v>787</v>
      </c>
      <c r="C322" s="83" t="s">
        <v>3411</v>
      </c>
      <c r="D322" s="83" t="s">
        <v>2775</v>
      </c>
      <c r="E322" s="83" t="s">
        <v>3412</v>
      </c>
      <c r="F322" s="118" t="s">
        <v>25</v>
      </c>
    </row>
    <row r="323" spans="1:6" x14ac:dyDescent="0.25">
      <c r="A323" s="23">
        <v>3108</v>
      </c>
      <c r="B323" s="83" t="s">
        <v>811</v>
      </c>
      <c r="C323" s="83" t="s">
        <v>3413</v>
      </c>
      <c r="D323" s="83" t="s">
        <v>2856</v>
      </c>
      <c r="E323" s="83" t="s">
        <v>3414</v>
      </c>
      <c r="F323" s="118" t="s">
        <v>25</v>
      </c>
    </row>
    <row r="324" spans="1:6" x14ac:dyDescent="0.25">
      <c r="A324" s="23">
        <v>3108</v>
      </c>
      <c r="B324" s="83" t="s">
        <v>811</v>
      </c>
      <c r="C324" s="83" t="s">
        <v>3415</v>
      </c>
      <c r="D324" s="83" t="s">
        <v>2856</v>
      </c>
      <c r="E324" s="83" t="s">
        <v>3416</v>
      </c>
      <c r="F324" s="118" t="s">
        <v>25</v>
      </c>
    </row>
    <row r="325" spans="1:6" x14ac:dyDescent="0.25">
      <c r="A325" s="23">
        <v>3126</v>
      </c>
      <c r="B325" s="83" t="s">
        <v>817</v>
      </c>
      <c r="C325" s="83" t="s">
        <v>3417</v>
      </c>
      <c r="D325" s="83" t="s">
        <v>2876</v>
      </c>
      <c r="E325" s="83" t="s">
        <v>3418</v>
      </c>
      <c r="F325" s="118" t="s">
        <v>25</v>
      </c>
    </row>
    <row r="326" spans="1:6" x14ac:dyDescent="0.25">
      <c r="A326" s="23">
        <v>3160</v>
      </c>
      <c r="B326" s="83" t="s">
        <v>829</v>
      </c>
      <c r="C326" s="83" t="s">
        <v>3419</v>
      </c>
      <c r="D326" s="83" t="s">
        <v>2827</v>
      </c>
      <c r="E326" s="83" t="s">
        <v>3420</v>
      </c>
      <c r="F326" s="118" t="s">
        <v>25</v>
      </c>
    </row>
    <row r="327" spans="1:6" x14ac:dyDescent="0.25">
      <c r="A327" s="23">
        <v>3218</v>
      </c>
      <c r="B327" s="83" t="s">
        <v>847</v>
      </c>
      <c r="C327" s="83" t="s">
        <v>3421</v>
      </c>
      <c r="D327" s="83" t="s">
        <v>2932</v>
      </c>
      <c r="E327" s="83" t="s">
        <v>3422</v>
      </c>
      <c r="F327" s="118" t="s">
        <v>25</v>
      </c>
    </row>
    <row r="328" spans="1:6" x14ac:dyDescent="0.25">
      <c r="A328" s="23">
        <v>3247</v>
      </c>
      <c r="B328" s="83" t="s">
        <v>853</v>
      </c>
      <c r="C328" s="83" t="s">
        <v>3423</v>
      </c>
      <c r="D328" s="83" t="s">
        <v>2999</v>
      </c>
      <c r="E328" s="83" t="s">
        <v>3424</v>
      </c>
      <c r="F328" s="118" t="s">
        <v>25</v>
      </c>
    </row>
    <row r="329" spans="1:6" x14ac:dyDescent="0.25">
      <c r="A329" s="23">
        <v>3252</v>
      </c>
      <c r="B329" s="83" t="s">
        <v>856</v>
      </c>
      <c r="C329" s="83" t="s">
        <v>3425</v>
      </c>
      <c r="D329" s="83" t="s">
        <v>2912</v>
      </c>
      <c r="E329" s="83" t="s">
        <v>3426</v>
      </c>
      <c r="F329" s="118" t="s">
        <v>25</v>
      </c>
    </row>
    <row r="330" spans="1:6" x14ac:dyDescent="0.25">
      <c r="A330" s="23">
        <v>3280</v>
      </c>
      <c r="B330" s="83" t="s">
        <v>865</v>
      </c>
      <c r="C330" s="83" t="s">
        <v>3427</v>
      </c>
      <c r="D330" s="83" t="s">
        <v>3108</v>
      </c>
      <c r="E330" s="83" t="s">
        <v>3428</v>
      </c>
      <c r="F330" s="118" t="s">
        <v>25</v>
      </c>
    </row>
    <row r="331" spans="1:6" x14ac:dyDescent="0.25">
      <c r="A331" s="23">
        <v>3285</v>
      </c>
      <c r="B331" s="83" t="s">
        <v>867</v>
      </c>
      <c r="C331" s="83" t="s">
        <v>3429</v>
      </c>
      <c r="D331" s="83" t="s">
        <v>2876</v>
      </c>
      <c r="E331" s="83" t="s">
        <v>3430</v>
      </c>
      <c r="F331" s="118" t="s">
        <v>25</v>
      </c>
    </row>
    <row r="332" spans="1:6" x14ac:dyDescent="0.25">
      <c r="A332" s="23">
        <v>3286</v>
      </c>
      <c r="B332" s="83" t="s">
        <v>868</v>
      </c>
      <c r="C332" s="83" t="s">
        <v>3431</v>
      </c>
      <c r="D332" s="83" t="s">
        <v>2912</v>
      </c>
      <c r="E332" s="83" t="s">
        <v>3432</v>
      </c>
      <c r="F332" s="118" t="s">
        <v>25</v>
      </c>
    </row>
    <row r="333" spans="1:6" x14ac:dyDescent="0.25">
      <c r="A333" s="23">
        <v>3349</v>
      </c>
      <c r="B333" s="83" t="s">
        <v>887</v>
      </c>
      <c r="C333" s="83" t="s">
        <v>3433</v>
      </c>
      <c r="D333" s="83" t="s">
        <v>2775</v>
      </c>
      <c r="E333" s="83" t="s">
        <v>3434</v>
      </c>
      <c r="F333" s="118" t="s">
        <v>25</v>
      </c>
    </row>
    <row r="334" spans="1:6" x14ac:dyDescent="0.25">
      <c r="A334" s="23">
        <v>3363</v>
      </c>
      <c r="B334" s="83" t="s">
        <v>894</v>
      </c>
      <c r="C334" s="83" t="s">
        <v>3435</v>
      </c>
      <c r="D334" s="83" t="s">
        <v>2856</v>
      </c>
      <c r="E334" s="83" t="s">
        <v>3436</v>
      </c>
      <c r="F334" s="118" t="s">
        <v>25</v>
      </c>
    </row>
    <row r="335" spans="1:6" x14ac:dyDescent="0.25">
      <c r="A335" s="23">
        <v>3364</v>
      </c>
      <c r="B335" s="83" t="s">
        <v>895</v>
      </c>
      <c r="C335" s="83" t="s">
        <v>3437</v>
      </c>
      <c r="D335" s="83" t="s">
        <v>3438</v>
      </c>
      <c r="E335" s="83" t="s">
        <v>3439</v>
      </c>
      <c r="F335" s="118" t="s">
        <v>25</v>
      </c>
    </row>
    <row r="336" spans="1:6" x14ac:dyDescent="0.25">
      <c r="A336" s="23">
        <v>3364</v>
      </c>
      <c r="B336" s="83" t="s">
        <v>895</v>
      </c>
      <c r="C336" s="83" t="s">
        <v>3440</v>
      </c>
      <c r="D336" s="83" t="s">
        <v>3438</v>
      </c>
      <c r="E336" s="83" t="s">
        <v>3441</v>
      </c>
      <c r="F336" s="118" t="s">
        <v>25</v>
      </c>
    </row>
    <row r="337" spans="1:6" x14ac:dyDescent="0.25">
      <c r="A337" s="23">
        <v>3379</v>
      </c>
      <c r="B337" s="83" t="s">
        <v>900</v>
      </c>
      <c r="C337" s="83" t="s">
        <v>3442</v>
      </c>
      <c r="D337" s="83" t="s">
        <v>2789</v>
      </c>
      <c r="E337" s="83" t="s">
        <v>3443</v>
      </c>
      <c r="F337" s="118" t="s">
        <v>25</v>
      </c>
    </row>
    <row r="338" spans="1:6" x14ac:dyDescent="0.25">
      <c r="A338" s="23">
        <v>3822</v>
      </c>
      <c r="B338" s="83" t="s">
        <v>908</v>
      </c>
      <c r="C338" s="83" t="s">
        <v>3444</v>
      </c>
      <c r="D338" s="83" t="s">
        <v>2897</v>
      </c>
      <c r="E338" s="83" t="s">
        <v>3445</v>
      </c>
      <c r="F338" s="118" t="s">
        <v>25</v>
      </c>
    </row>
    <row r="339" spans="1:6" x14ac:dyDescent="0.25">
      <c r="A339" s="23">
        <v>4006</v>
      </c>
      <c r="B339" s="83" t="s">
        <v>909</v>
      </c>
      <c r="C339" s="83" t="s">
        <v>3446</v>
      </c>
      <c r="D339" s="83" t="s">
        <v>2897</v>
      </c>
      <c r="E339" s="83" t="s">
        <v>3447</v>
      </c>
      <c r="F339" s="118" t="s">
        <v>25</v>
      </c>
    </row>
    <row r="340" spans="1:6" x14ac:dyDescent="0.25">
      <c r="A340" s="23">
        <v>4930</v>
      </c>
      <c r="B340" s="83" t="s">
        <v>911</v>
      </c>
      <c r="C340" s="83" t="s">
        <v>3448</v>
      </c>
      <c r="D340" s="83" t="s">
        <v>2775</v>
      </c>
      <c r="E340" s="83" t="s">
        <v>3449</v>
      </c>
      <c r="F340" s="118" t="s">
        <v>25</v>
      </c>
    </row>
    <row r="341" spans="1:6" x14ac:dyDescent="0.25">
      <c r="A341" s="23">
        <v>4933</v>
      </c>
      <c r="B341" s="83" t="s">
        <v>912</v>
      </c>
      <c r="C341" s="83" t="s">
        <v>3450</v>
      </c>
      <c r="D341" s="83" t="s">
        <v>3451</v>
      </c>
      <c r="E341" s="83" t="s">
        <v>3452</v>
      </c>
      <c r="F341" s="118" t="s">
        <v>25</v>
      </c>
    </row>
    <row r="342" spans="1:6" x14ac:dyDescent="0.25">
      <c r="A342" s="23">
        <v>5126</v>
      </c>
      <c r="B342" s="83" t="s">
        <v>914</v>
      </c>
      <c r="C342" s="83" t="s">
        <v>3453</v>
      </c>
      <c r="D342" s="83" t="s">
        <v>2817</v>
      </c>
      <c r="E342" s="83" t="s">
        <v>3454</v>
      </c>
      <c r="F342" s="118" t="s">
        <v>25</v>
      </c>
    </row>
    <row r="343" spans="1:6" x14ac:dyDescent="0.25">
      <c r="A343" s="23">
        <v>20013</v>
      </c>
      <c r="B343" s="83" t="s">
        <v>922</v>
      </c>
      <c r="C343" s="83" t="s">
        <v>3455</v>
      </c>
      <c r="D343" s="83" t="s">
        <v>2862</v>
      </c>
      <c r="E343" s="83" t="s">
        <v>3456</v>
      </c>
      <c r="F343" s="118" t="s">
        <v>25</v>
      </c>
    </row>
    <row r="344" spans="1:6" x14ac:dyDescent="0.25">
      <c r="A344" s="23">
        <v>20013</v>
      </c>
      <c r="B344" s="83" t="s">
        <v>922</v>
      </c>
      <c r="C344" s="83" t="s">
        <v>3457</v>
      </c>
      <c r="D344" s="83" t="s">
        <v>2862</v>
      </c>
      <c r="E344" s="83" t="s">
        <v>3458</v>
      </c>
      <c r="F344" s="118" t="s">
        <v>25</v>
      </c>
    </row>
    <row r="345" spans="1:6" x14ac:dyDescent="0.25">
      <c r="A345" s="23">
        <v>20013</v>
      </c>
      <c r="B345" s="83" t="s">
        <v>922</v>
      </c>
      <c r="C345" s="83" t="s">
        <v>3459</v>
      </c>
      <c r="D345" s="83" t="s">
        <v>2862</v>
      </c>
      <c r="E345" s="83" t="s">
        <v>3460</v>
      </c>
      <c r="F345" s="118" t="s">
        <v>25</v>
      </c>
    </row>
    <row r="346" spans="1:6" x14ac:dyDescent="0.25">
      <c r="A346" s="23">
        <v>20013</v>
      </c>
      <c r="B346" s="83" t="s">
        <v>922</v>
      </c>
      <c r="C346" s="83" t="s">
        <v>3461</v>
      </c>
      <c r="D346" s="83" t="s">
        <v>2862</v>
      </c>
      <c r="E346" s="83" t="s">
        <v>3462</v>
      </c>
      <c r="F346" s="118" t="s">
        <v>25</v>
      </c>
    </row>
    <row r="347" spans="1:6" x14ac:dyDescent="0.25">
      <c r="A347" s="23">
        <v>20013</v>
      </c>
      <c r="B347" s="83" t="s">
        <v>922</v>
      </c>
      <c r="C347" s="83" t="s">
        <v>3463</v>
      </c>
      <c r="D347" s="83" t="s">
        <v>2862</v>
      </c>
      <c r="E347" s="83" t="s">
        <v>3464</v>
      </c>
      <c r="F347" s="118" t="s">
        <v>25</v>
      </c>
    </row>
    <row r="348" spans="1:6" x14ac:dyDescent="0.25">
      <c r="A348" s="23">
        <v>20013</v>
      </c>
      <c r="B348" s="83" t="s">
        <v>922</v>
      </c>
      <c r="C348" s="83" t="s">
        <v>3465</v>
      </c>
      <c r="D348" s="83" t="s">
        <v>2862</v>
      </c>
      <c r="E348" s="83" t="s">
        <v>3466</v>
      </c>
      <c r="F348" s="118" t="s">
        <v>25</v>
      </c>
    </row>
    <row r="349" spans="1:6" x14ac:dyDescent="0.25">
      <c r="A349" s="23">
        <v>20013</v>
      </c>
      <c r="B349" s="83" t="s">
        <v>922</v>
      </c>
      <c r="C349" s="83" t="s">
        <v>3467</v>
      </c>
      <c r="D349" s="83" t="s">
        <v>2862</v>
      </c>
      <c r="E349" s="83" t="s">
        <v>3468</v>
      </c>
      <c r="F349" s="118" t="s">
        <v>25</v>
      </c>
    </row>
    <row r="350" spans="1:6" x14ac:dyDescent="0.25">
      <c r="A350" s="23">
        <v>20013</v>
      </c>
      <c r="B350" s="83" t="s">
        <v>922</v>
      </c>
      <c r="C350" s="83" t="s">
        <v>3469</v>
      </c>
      <c r="D350" s="83" t="s">
        <v>2862</v>
      </c>
      <c r="E350" s="83" t="s">
        <v>3470</v>
      </c>
      <c r="F350" s="118" t="s">
        <v>25</v>
      </c>
    </row>
    <row r="351" spans="1:6" x14ac:dyDescent="0.25">
      <c r="A351" s="23">
        <v>20013</v>
      </c>
      <c r="B351" s="83" t="s">
        <v>922</v>
      </c>
      <c r="C351" s="83" t="s">
        <v>3471</v>
      </c>
      <c r="D351" s="83" t="s">
        <v>2862</v>
      </c>
      <c r="E351" s="83" t="s">
        <v>3472</v>
      </c>
      <c r="F351" s="118" t="s">
        <v>25</v>
      </c>
    </row>
    <row r="352" spans="1:6" x14ac:dyDescent="0.25">
      <c r="A352" s="23">
        <v>20013</v>
      </c>
      <c r="B352" s="83" t="s">
        <v>922</v>
      </c>
      <c r="C352" s="83" t="s">
        <v>3473</v>
      </c>
      <c r="D352" s="83" t="s">
        <v>2862</v>
      </c>
      <c r="E352" s="83" t="s">
        <v>3474</v>
      </c>
      <c r="F352" s="118" t="s">
        <v>25</v>
      </c>
    </row>
    <row r="353" spans="1:6" x14ac:dyDescent="0.25">
      <c r="A353" s="23">
        <v>20013</v>
      </c>
      <c r="B353" s="83" t="s">
        <v>922</v>
      </c>
      <c r="C353" s="83" t="s">
        <v>3475</v>
      </c>
      <c r="D353" s="83" t="s">
        <v>2862</v>
      </c>
      <c r="E353" s="83" t="s">
        <v>3476</v>
      </c>
      <c r="F353" s="118" t="s">
        <v>25</v>
      </c>
    </row>
    <row r="354" spans="1:6" x14ac:dyDescent="0.25">
      <c r="A354" s="23">
        <v>20013</v>
      </c>
      <c r="B354" s="83" t="s">
        <v>922</v>
      </c>
      <c r="C354" s="83" t="s">
        <v>3477</v>
      </c>
      <c r="D354" s="83" t="s">
        <v>2862</v>
      </c>
      <c r="E354" s="83" t="s">
        <v>3478</v>
      </c>
      <c r="F354" s="118" t="s">
        <v>25</v>
      </c>
    </row>
    <row r="355" spans="1:6" x14ac:dyDescent="0.25">
      <c r="A355" s="23">
        <v>20018</v>
      </c>
      <c r="B355" s="83" t="s">
        <v>924</v>
      </c>
      <c r="C355" s="83" t="s">
        <v>3479</v>
      </c>
      <c r="D355" s="83" t="s">
        <v>2789</v>
      </c>
      <c r="E355" s="83" t="s">
        <v>3480</v>
      </c>
      <c r="F355" s="118" t="s">
        <v>25</v>
      </c>
    </row>
    <row r="356" spans="1:6" x14ac:dyDescent="0.25">
      <c r="A356" s="23">
        <v>20026</v>
      </c>
      <c r="B356" s="83" t="s">
        <v>925</v>
      </c>
      <c r="C356" s="83" t="s">
        <v>3481</v>
      </c>
      <c r="D356" s="83" t="s">
        <v>2876</v>
      </c>
      <c r="E356" s="83" t="s">
        <v>3482</v>
      </c>
      <c r="F356" s="118" t="s">
        <v>25</v>
      </c>
    </row>
    <row r="357" spans="1:6" x14ac:dyDescent="0.25">
      <c r="A357" s="23">
        <v>20037</v>
      </c>
      <c r="B357" s="83" t="s">
        <v>928</v>
      </c>
      <c r="C357" s="83" t="s">
        <v>3483</v>
      </c>
      <c r="D357" s="83" t="s">
        <v>2870</v>
      </c>
      <c r="E357" s="83" t="s">
        <v>3484</v>
      </c>
      <c r="F357" s="118" t="s">
        <v>25</v>
      </c>
    </row>
    <row r="358" spans="1:6" x14ac:dyDescent="0.25">
      <c r="A358" s="23">
        <v>20041</v>
      </c>
      <c r="B358" s="83" t="s">
        <v>931</v>
      </c>
      <c r="C358" s="83" t="s">
        <v>3485</v>
      </c>
      <c r="D358" s="83" t="s">
        <v>2775</v>
      </c>
      <c r="E358" s="83" t="s">
        <v>3227</v>
      </c>
      <c r="F358" s="118" t="s">
        <v>25</v>
      </c>
    </row>
    <row r="359" spans="1:6" x14ac:dyDescent="0.25">
      <c r="A359" s="23">
        <v>20060</v>
      </c>
      <c r="B359" s="83" t="s">
        <v>939</v>
      </c>
      <c r="C359" s="83" t="s">
        <v>3486</v>
      </c>
      <c r="D359" s="83" t="s">
        <v>2897</v>
      </c>
      <c r="E359" s="83" t="s">
        <v>3487</v>
      </c>
      <c r="F359" s="118" t="s">
        <v>25</v>
      </c>
    </row>
    <row r="360" spans="1:6" x14ac:dyDescent="0.25">
      <c r="A360" s="23">
        <v>20074</v>
      </c>
      <c r="B360" s="83" t="s">
        <v>942</v>
      </c>
      <c r="C360" s="83" t="s">
        <v>3488</v>
      </c>
      <c r="D360" s="83" t="s">
        <v>2775</v>
      </c>
      <c r="E360" s="83" t="s">
        <v>3489</v>
      </c>
      <c r="F360" s="118" t="s">
        <v>25</v>
      </c>
    </row>
    <row r="361" spans="1:6" x14ac:dyDescent="0.25">
      <c r="A361" s="23">
        <v>20077</v>
      </c>
      <c r="B361" s="83" t="s">
        <v>943</v>
      </c>
      <c r="C361" s="83" t="s">
        <v>3490</v>
      </c>
      <c r="D361" s="83" t="s">
        <v>2897</v>
      </c>
      <c r="E361" s="83" t="s">
        <v>3491</v>
      </c>
      <c r="F361" s="118" t="s">
        <v>25</v>
      </c>
    </row>
    <row r="362" spans="1:6" x14ac:dyDescent="0.25">
      <c r="A362" s="23">
        <v>20093</v>
      </c>
      <c r="B362" s="83" t="s">
        <v>945</v>
      </c>
      <c r="C362" s="83" t="s">
        <v>3492</v>
      </c>
      <c r="D362" s="83" t="s">
        <v>2859</v>
      </c>
      <c r="E362" s="83" t="s">
        <v>3493</v>
      </c>
      <c r="F362" s="118" t="s">
        <v>25</v>
      </c>
    </row>
    <row r="363" spans="1:6" x14ac:dyDescent="0.25">
      <c r="A363" s="23">
        <v>20094</v>
      </c>
      <c r="B363" s="83" t="s">
        <v>946</v>
      </c>
      <c r="C363" s="83" t="s">
        <v>3494</v>
      </c>
      <c r="D363" s="83" t="s">
        <v>2859</v>
      </c>
      <c r="E363" s="83" t="s">
        <v>3495</v>
      </c>
      <c r="F363" s="118" t="s">
        <v>25</v>
      </c>
    </row>
    <row r="364" spans="1:6" x14ac:dyDescent="0.25">
      <c r="A364" s="23">
        <v>20098</v>
      </c>
      <c r="B364" s="83" t="s">
        <v>949</v>
      </c>
      <c r="C364" s="83" t="s">
        <v>3496</v>
      </c>
      <c r="D364" s="83" t="s">
        <v>2876</v>
      </c>
      <c r="E364" s="83" t="s">
        <v>3497</v>
      </c>
      <c r="F364" s="118" t="s">
        <v>25</v>
      </c>
    </row>
    <row r="365" spans="1:6" x14ac:dyDescent="0.25">
      <c r="A365" s="23">
        <v>20099</v>
      </c>
      <c r="B365" s="83" t="s">
        <v>950</v>
      </c>
      <c r="C365" s="83" t="s">
        <v>3498</v>
      </c>
      <c r="D365" s="83" t="s">
        <v>2789</v>
      </c>
      <c r="E365" s="83" t="s">
        <v>3499</v>
      </c>
      <c r="F365" s="118" t="s">
        <v>25</v>
      </c>
    </row>
    <row r="366" spans="1:6" x14ac:dyDescent="0.25">
      <c r="A366" s="23">
        <v>20102</v>
      </c>
      <c r="B366" s="83" t="s">
        <v>952</v>
      </c>
      <c r="C366" s="83" t="s">
        <v>3500</v>
      </c>
      <c r="D366" s="83" t="s">
        <v>2789</v>
      </c>
      <c r="E366" s="83" t="s">
        <v>3501</v>
      </c>
      <c r="F366" s="118" t="s">
        <v>25</v>
      </c>
    </row>
    <row r="367" spans="1:6" x14ac:dyDescent="0.25">
      <c r="A367" s="23">
        <v>20109</v>
      </c>
      <c r="B367" s="83" t="s">
        <v>953</v>
      </c>
      <c r="C367" s="83" t="s">
        <v>3502</v>
      </c>
      <c r="D367" s="83" t="s">
        <v>2789</v>
      </c>
      <c r="E367" s="83" t="s">
        <v>3503</v>
      </c>
      <c r="F367" s="118" t="s">
        <v>25</v>
      </c>
    </row>
    <row r="368" spans="1:6" x14ac:dyDescent="0.25">
      <c r="A368" s="23">
        <v>20117</v>
      </c>
      <c r="B368" s="83" t="s">
        <v>956</v>
      </c>
      <c r="C368" s="83" t="s">
        <v>3504</v>
      </c>
      <c r="D368" s="83" t="s">
        <v>2859</v>
      </c>
      <c r="E368" s="83" t="s">
        <v>3505</v>
      </c>
      <c r="F368" s="118" t="s">
        <v>25</v>
      </c>
    </row>
    <row r="369" spans="1:6" x14ac:dyDescent="0.25">
      <c r="A369" s="23">
        <v>20119</v>
      </c>
      <c r="B369" s="83" t="s">
        <v>957</v>
      </c>
      <c r="C369" s="83" t="s">
        <v>3506</v>
      </c>
      <c r="D369" s="83" t="s">
        <v>2859</v>
      </c>
      <c r="E369" s="83" t="s">
        <v>3507</v>
      </c>
      <c r="F369" s="118" t="s">
        <v>25</v>
      </c>
    </row>
    <row r="370" spans="1:6" x14ac:dyDescent="0.25">
      <c r="A370" s="23">
        <v>20121</v>
      </c>
      <c r="B370" s="83" t="s">
        <v>959</v>
      </c>
      <c r="C370" s="83" t="s">
        <v>3508</v>
      </c>
      <c r="D370" s="83" t="s">
        <v>2897</v>
      </c>
      <c r="E370" s="83" t="s">
        <v>3509</v>
      </c>
      <c r="F370" s="118" t="s">
        <v>25</v>
      </c>
    </row>
    <row r="371" spans="1:6" x14ac:dyDescent="0.25">
      <c r="A371" s="23">
        <v>20134</v>
      </c>
      <c r="B371" s="83" t="s">
        <v>964</v>
      </c>
      <c r="C371" s="83" t="s">
        <v>3510</v>
      </c>
      <c r="D371" s="83" t="s">
        <v>2859</v>
      </c>
      <c r="E371" s="83" t="s">
        <v>3203</v>
      </c>
      <c r="F371" s="118" t="s">
        <v>25</v>
      </c>
    </row>
    <row r="372" spans="1:6" x14ac:dyDescent="0.25">
      <c r="A372" s="23">
        <v>20140</v>
      </c>
      <c r="B372" s="83" t="s">
        <v>967</v>
      </c>
      <c r="C372" s="83" t="s">
        <v>3511</v>
      </c>
      <c r="D372" s="83" t="s">
        <v>2876</v>
      </c>
      <c r="E372" s="83" t="s">
        <v>3512</v>
      </c>
      <c r="F372" s="118" t="s">
        <v>25</v>
      </c>
    </row>
    <row r="373" spans="1:6" x14ac:dyDescent="0.25">
      <c r="A373" s="23">
        <v>20141</v>
      </c>
      <c r="B373" s="83" t="s">
        <v>968</v>
      </c>
      <c r="C373" s="83" t="s">
        <v>3513</v>
      </c>
      <c r="D373" s="83" t="s">
        <v>2897</v>
      </c>
      <c r="E373" s="83" t="s">
        <v>3514</v>
      </c>
      <c r="F373" s="118" t="s">
        <v>25</v>
      </c>
    </row>
    <row r="374" spans="1:6" x14ac:dyDescent="0.25">
      <c r="A374" s="23">
        <v>20154</v>
      </c>
      <c r="B374" s="83" t="s">
        <v>970</v>
      </c>
      <c r="C374" s="83" t="s">
        <v>3515</v>
      </c>
      <c r="D374" s="83" t="s">
        <v>3310</v>
      </c>
      <c r="E374" s="83" t="s">
        <v>3516</v>
      </c>
      <c r="F374" s="118" t="s">
        <v>25</v>
      </c>
    </row>
    <row r="375" spans="1:6" x14ac:dyDescent="0.25">
      <c r="A375" s="23">
        <v>20180</v>
      </c>
      <c r="B375" s="83" t="s">
        <v>974</v>
      </c>
      <c r="C375" s="83" t="s">
        <v>3517</v>
      </c>
      <c r="D375" s="83" t="s">
        <v>2912</v>
      </c>
      <c r="E375" s="83" t="s">
        <v>3518</v>
      </c>
      <c r="F375" s="118" t="s">
        <v>25</v>
      </c>
    </row>
    <row r="376" spans="1:6" x14ac:dyDescent="0.25">
      <c r="A376" s="23">
        <v>20185</v>
      </c>
      <c r="B376" s="83" t="s">
        <v>975</v>
      </c>
      <c r="C376" s="83" t="s">
        <v>3519</v>
      </c>
      <c r="D376" s="83" t="s">
        <v>2827</v>
      </c>
      <c r="E376" s="83" t="s">
        <v>3520</v>
      </c>
      <c r="F376" s="118" t="s">
        <v>25</v>
      </c>
    </row>
    <row r="377" spans="1:6" x14ac:dyDescent="0.25">
      <c r="A377" s="23">
        <v>20186</v>
      </c>
      <c r="B377" s="83" t="s">
        <v>976</v>
      </c>
      <c r="C377" s="83" t="s">
        <v>3521</v>
      </c>
      <c r="D377" s="83" t="s">
        <v>2772</v>
      </c>
      <c r="E377" s="83" t="s">
        <v>3522</v>
      </c>
      <c r="F377" s="118" t="s">
        <v>25</v>
      </c>
    </row>
    <row r="378" spans="1:6" x14ac:dyDescent="0.25">
      <c r="A378" s="23">
        <v>20194</v>
      </c>
      <c r="B378" s="83" t="s">
        <v>979</v>
      </c>
      <c r="C378" s="83" t="s">
        <v>3523</v>
      </c>
      <c r="D378" s="83" t="s">
        <v>2859</v>
      </c>
      <c r="E378" s="83" t="s">
        <v>3524</v>
      </c>
      <c r="F378" s="118" t="s">
        <v>25</v>
      </c>
    </row>
    <row r="379" spans="1:6" x14ac:dyDescent="0.25">
      <c r="A379" s="23">
        <v>20199</v>
      </c>
      <c r="B379" s="83" t="s">
        <v>981</v>
      </c>
      <c r="C379" s="83" t="s">
        <v>3525</v>
      </c>
      <c r="D379" s="83" t="s">
        <v>2862</v>
      </c>
      <c r="E379" s="83" t="s">
        <v>3526</v>
      </c>
      <c r="F379" s="118" t="s">
        <v>25</v>
      </c>
    </row>
    <row r="380" spans="1:6" x14ac:dyDescent="0.25">
      <c r="A380" s="23">
        <v>20204</v>
      </c>
      <c r="B380" s="83" t="s">
        <v>321</v>
      </c>
      <c r="C380" s="83" t="s">
        <v>3090</v>
      </c>
      <c r="D380" s="83" t="s">
        <v>2789</v>
      </c>
      <c r="E380" s="83" t="s">
        <v>3091</v>
      </c>
      <c r="F380" s="118" t="s">
        <v>25</v>
      </c>
    </row>
    <row r="381" spans="1:6" x14ac:dyDescent="0.25">
      <c r="A381" s="23">
        <v>20217</v>
      </c>
      <c r="B381" s="83" t="s">
        <v>986</v>
      </c>
      <c r="C381" s="83" t="s">
        <v>3527</v>
      </c>
      <c r="D381" s="83" t="s">
        <v>3310</v>
      </c>
      <c r="E381" s="83" t="s">
        <v>3528</v>
      </c>
      <c r="F381" s="118" t="s">
        <v>25</v>
      </c>
    </row>
    <row r="382" spans="1:6" x14ac:dyDescent="0.25">
      <c r="A382" s="23">
        <v>20222</v>
      </c>
      <c r="B382" s="83" t="s">
        <v>987</v>
      </c>
      <c r="C382" s="83" t="s">
        <v>3529</v>
      </c>
      <c r="D382" s="83" t="s">
        <v>3108</v>
      </c>
      <c r="E382" s="83" t="s">
        <v>3530</v>
      </c>
      <c r="F382" s="118" t="s">
        <v>25</v>
      </c>
    </row>
    <row r="383" spans="1:6" x14ac:dyDescent="0.25">
      <c r="A383" s="23">
        <v>20260</v>
      </c>
      <c r="B383" s="83" t="s">
        <v>989</v>
      </c>
      <c r="C383" s="83" t="s">
        <v>3531</v>
      </c>
      <c r="D383" s="83" t="s">
        <v>2912</v>
      </c>
      <c r="E383" s="83" t="s">
        <v>3532</v>
      </c>
      <c r="F383" s="118" t="s">
        <v>25</v>
      </c>
    </row>
    <row r="384" spans="1:6" x14ac:dyDescent="0.25">
      <c r="A384" s="23">
        <v>20263</v>
      </c>
      <c r="B384" s="83" t="s">
        <v>990</v>
      </c>
      <c r="C384" s="83" t="s">
        <v>3533</v>
      </c>
      <c r="D384" s="83" t="s">
        <v>2827</v>
      </c>
      <c r="E384" s="83" t="s">
        <v>3534</v>
      </c>
      <c r="F384" s="118" t="s">
        <v>25</v>
      </c>
    </row>
    <row r="385" spans="1:6" x14ac:dyDescent="0.25">
      <c r="A385" s="23">
        <v>20270</v>
      </c>
      <c r="B385" s="83" t="s">
        <v>992</v>
      </c>
      <c r="C385" s="83" t="s">
        <v>3535</v>
      </c>
      <c r="D385" s="83" t="s">
        <v>2827</v>
      </c>
      <c r="E385" s="83" t="s">
        <v>3536</v>
      </c>
      <c r="F385" s="118" t="s">
        <v>25</v>
      </c>
    </row>
    <row r="386" spans="1:6" x14ac:dyDescent="0.25">
      <c r="A386" s="23">
        <v>20307</v>
      </c>
      <c r="B386" s="83" t="s">
        <v>1005</v>
      </c>
      <c r="C386" s="83" t="s">
        <v>3537</v>
      </c>
      <c r="D386" s="83" t="s">
        <v>2859</v>
      </c>
      <c r="E386" s="83" t="s">
        <v>3538</v>
      </c>
      <c r="F386" s="118" t="s">
        <v>25</v>
      </c>
    </row>
    <row r="387" spans="1:6" x14ac:dyDescent="0.25">
      <c r="A387" s="23">
        <v>20308</v>
      </c>
      <c r="B387" s="83" t="s">
        <v>1006</v>
      </c>
      <c r="C387" s="83" t="s">
        <v>3539</v>
      </c>
      <c r="D387" s="83" t="s">
        <v>2822</v>
      </c>
      <c r="E387" s="83" t="s">
        <v>3540</v>
      </c>
      <c r="F387" s="118" t="s">
        <v>25</v>
      </c>
    </row>
    <row r="388" spans="1:6" x14ac:dyDescent="0.25">
      <c r="A388" s="23">
        <v>20319</v>
      </c>
      <c r="B388" s="83" t="s">
        <v>1010</v>
      </c>
      <c r="C388" s="83" t="s">
        <v>3541</v>
      </c>
      <c r="D388" s="83" t="s">
        <v>2775</v>
      </c>
      <c r="E388" s="83" t="s">
        <v>3542</v>
      </c>
      <c r="F388" s="118" t="s">
        <v>25</v>
      </c>
    </row>
    <row r="389" spans="1:6" x14ac:dyDescent="0.25">
      <c r="A389" s="23">
        <v>20329</v>
      </c>
      <c r="B389" s="83" t="s">
        <v>1011</v>
      </c>
      <c r="C389" s="83" t="s">
        <v>3543</v>
      </c>
      <c r="D389" s="83" t="s">
        <v>2856</v>
      </c>
      <c r="E389" s="83" t="s">
        <v>3544</v>
      </c>
      <c r="F389" s="118" t="s">
        <v>25</v>
      </c>
    </row>
    <row r="390" spans="1:6" x14ac:dyDescent="0.25">
      <c r="A390" s="23">
        <v>20331</v>
      </c>
      <c r="B390" s="83" t="s">
        <v>1012</v>
      </c>
      <c r="C390" s="83" t="s">
        <v>3545</v>
      </c>
      <c r="D390" s="83" t="s">
        <v>3157</v>
      </c>
      <c r="E390" s="83" t="s">
        <v>3546</v>
      </c>
      <c r="F390" s="118" t="s">
        <v>25</v>
      </c>
    </row>
    <row r="391" spans="1:6" x14ac:dyDescent="0.25">
      <c r="A391" s="23">
        <v>20349</v>
      </c>
      <c r="B391" s="83" t="s">
        <v>1013</v>
      </c>
      <c r="C391" s="83" t="s">
        <v>3547</v>
      </c>
      <c r="D391" s="83" t="s">
        <v>2859</v>
      </c>
      <c r="E391" s="83" t="s">
        <v>3548</v>
      </c>
      <c r="F391" s="118" t="s">
        <v>25</v>
      </c>
    </row>
    <row r="392" spans="1:6" x14ac:dyDescent="0.25">
      <c r="A392" s="23">
        <v>20359</v>
      </c>
      <c r="B392" s="83" t="s">
        <v>1014</v>
      </c>
      <c r="C392" s="83" t="s">
        <v>3549</v>
      </c>
      <c r="D392" s="83" t="s">
        <v>2775</v>
      </c>
      <c r="E392" s="83" t="s">
        <v>3550</v>
      </c>
      <c r="F392" s="118" t="s">
        <v>25</v>
      </c>
    </row>
    <row r="393" spans="1:6" x14ac:dyDescent="0.25">
      <c r="A393" s="23">
        <v>20366</v>
      </c>
      <c r="B393" s="83" t="s">
        <v>1017</v>
      </c>
      <c r="C393" s="83" t="s">
        <v>3551</v>
      </c>
      <c r="D393" s="83" t="s">
        <v>2870</v>
      </c>
      <c r="E393" s="83" t="s">
        <v>3552</v>
      </c>
      <c r="F393" s="118" t="s">
        <v>25</v>
      </c>
    </row>
    <row r="394" spans="1:6" x14ac:dyDescent="0.25">
      <c r="A394" s="23">
        <v>20368</v>
      </c>
      <c r="B394" s="83" t="s">
        <v>1018</v>
      </c>
      <c r="C394" s="83" t="s">
        <v>3553</v>
      </c>
      <c r="D394" s="83" t="s">
        <v>2775</v>
      </c>
      <c r="E394" s="83" t="s">
        <v>3554</v>
      </c>
      <c r="F394" s="118" t="s">
        <v>25</v>
      </c>
    </row>
    <row r="395" spans="1:6" x14ac:dyDescent="0.25">
      <c r="A395" s="23">
        <v>20386</v>
      </c>
      <c r="B395" s="83" t="s">
        <v>1023</v>
      </c>
      <c r="C395" s="83" t="s">
        <v>3555</v>
      </c>
      <c r="D395" s="83" t="s">
        <v>2927</v>
      </c>
      <c r="E395" s="83" t="s">
        <v>3556</v>
      </c>
      <c r="F395" s="118" t="s">
        <v>25</v>
      </c>
    </row>
    <row r="396" spans="1:6" x14ac:dyDescent="0.25">
      <c r="A396" s="23">
        <v>20388</v>
      </c>
      <c r="B396" s="83" t="s">
        <v>1024</v>
      </c>
      <c r="C396" s="83" t="s">
        <v>3557</v>
      </c>
      <c r="D396" s="83" t="s">
        <v>2870</v>
      </c>
      <c r="E396" s="83" t="s">
        <v>3558</v>
      </c>
      <c r="F396" s="118" t="s">
        <v>25</v>
      </c>
    </row>
    <row r="397" spans="1:6" x14ac:dyDescent="0.25">
      <c r="A397" s="23">
        <v>20392</v>
      </c>
      <c r="B397" s="83" t="s">
        <v>1025</v>
      </c>
      <c r="C397" s="83" t="s">
        <v>3559</v>
      </c>
      <c r="D397" s="83" t="s">
        <v>2817</v>
      </c>
      <c r="E397" s="83" t="s">
        <v>3560</v>
      </c>
      <c r="F397" s="118" t="s">
        <v>25</v>
      </c>
    </row>
    <row r="398" spans="1:6" x14ac:dyDescent="0.25">
      <c r="A398" s="23">
        <v>20397</v>
      </c>
      <c r="B398" s="83" t="s">
        <v>1026</v>
      </c>
      <c r="C398" s="83" t="s">
        <v>3561</v>
      </c>
      <c r="D398" s="83" t="s">
        <v>2870</v>
      </c>
      <c r="E398" s="83" t="s">
        <v>3562</v>
      </c>
      <c r="F398" s="118" t="s">
        <v>25</v>
      </c>
    </row>
    <row r="399" spans="1:6" x14ac:dyDescent="0.25">
      <c r="A399" s="23">
        <v>20398</v>
      </c>
      <c r="B399" s="83" t="s">
        <v>1027</v>
      </c>
      <c r="C399" s="83" t="s">
        <v>3563</v>
      </c>
      <c r="D399" s="83" t="s">
        <v>2870</v>
      </c>
      <c r="E399" s="83" t="s">
        <v>3564</v>
      </c>
      <c r="F399" s="118" t="s">
        <v>25</v>
      </c>
    </row>
    <row r="400" spans="1:6" x14ac:dyDescent="0.25">
      <c r="A400" s="23">
        <v>20404</v>
      </c>
      <c r="B400" s="83" t="s">
        <v>1028</v>
      </c>
      <c r="C400" s="83" t="s">
        <v>3565</v>
      </c>
      <c r="D400" s="83" t="s">
        <v>2870</v>
      </c>
      <c r="E400" s="83" t="s">
        <v>3566</v>
      </c>
      <c r="F400" s="118" t="s">
        <v>25</v>
      </c>
    </row>
    <row r="401" spans="1:6" x14ac:dyDescent="0.25">
      <c r="A401" s="23">
        <v>20407</v>
      </c>
      <c r="B401" s="83" t="s">
        <v>1029</v>
      </c>
      <c r="C401" s="83" t="s">
        <v>3567</v>
      </c>
      <c r="D401" s="83" t="s">
        <v>2870</v>
      </c>
      <c r="E401" s="83" t="s">
        <v>3568</v>
      </c>
      <c r="F401" s="118" t="s">
        <v>25</v>
      </c>
    </row>
    <row r="402" spans="1:6" x14ac:dyDescent="0.25">
      <c r="A402" s="23">
        <v>20421</v>
      </c>
      <c r="B402" s="83" t="s">
        <v>1031</v>
      </c>
      <c r="C402" s="83" t="s">
        <v>3569</v>
      </c>
      <c r="D402" s="83" t="s">
        <v>2775</v>
      </c>
      <c r="E402" s="83" t="s">
        <v>3570</v>
      </c>
      <c r="F402" s="118" t="s">
        <v>25</v>
      </c>
    </row>
    <row r="403" spans="1:6" x14ac:dyDescent="0.25">
      <c r="A403" s="23">
        <v>20427</v>
      </c>
      <c r="B403" s="83" t="s">
        <v>1033</v>
      </c>
      <c r="C403" s="83" t="s">
        <v>3571</v>
      </c>
      <c r="D403" s="83" t="s">
        <v>3572</v>
      </c>
      <c r="E403" s="83" t="s">
        <v>3573</v>
      </c>
      <c r="F403" s="118" t="s">
        <v>25</v>
      </c>
    </row>
    <row r="404" spans="1:6" x14ac:dyDescent="0.25">
      <c r="A404" s="23">
        <v>20435</v>
      </c>
      <c r="B404" s="83" t="s">
        <v>1037</v>
      </c>
      <c r="C404" s="83" t="s">
        <v>3574</v>
      </c>
      <c r="D404" s="83" t="s">
        <v>2775</v>
      </c>
      <c r="E404" s="83" t="s">
        <v>3575</v>
      </c>
      <c r="F404" s="118" t="s">
        <v>25</v>
      </c>
    </row>
    <row r="405" spans="1:6" x14ac:dyDescent="0.25">
      <c r="A405" s="23">
        <v>20444</v>
      </c>
      <c r="B405" s="83" t="s">
        <v>1040</v>
      </c>
      <c r="C405" s="83" t="s">
        <v>3576</v>
      </c>
      <c r="D405" s="83" t="s">
        <v>2912</v>
      </c>
      <c r="E405" s="83" t="s">
        <v>3577</v>
      </c>
      <c r="F405" s="118" t="s">
        <v>25</v>
      </c>
    </row>
    <row r="406" spans="1:6" x14ac:dyDescent="0.25">
      <c r="A406" s="23">
        <v>20449</v>
      </c>
      <c r="B406" s="83" t="s">
        <v>1042</v>
      </c>
      <c r="C406" s="83" t="s">
        <v>3578</v>
      </c>
      <c r="D406" s="83" t="s">
        <v>2876</v>
      </c>
      <c r="E406" s="83" t="s">
        <v>3579</v>
      </c>
      <c r="F406" s="118" t="s">
        <v>25</v>
      </c>
    </row>
    <row r="407" spans="1:6" x14ac:dyDescent="0.25">
      <c r="A407" s="23">
        <v>20457</v>
      </c>
      <c r="B407" s="83" t="s">
        <v>1043</v>
      </c>
      <c r="C407" s="83" t="s">
        <v>3580</v>
      </c>
      <c r="D407" s="83" t="s">
        <v>2876</v>
      </c>
      <c r="E407" s="83" t="s">
        <v>3581</v>
      </c>
      <c r="F407" s="118" t="s">
        <v>25</v>
      </c>
    </row>
    <row r="408" spans="1:6" x14ac:dyDescent="0.25">
      <c r="A408" s="23">
        <v>20475</v>
      </c>
      <c r="B408" s="83" t="s">
        <v>1045</v>
      </c>
      <c r="C408" s="83" t="s">
        <v>3582</v>
      </c>
      <c r="D408" s="83" t="s">
        <v>2817</v>
      </c>
      <c r="E408" s="83" t="s">
        <v>3583</v>
      </c>
      <c r="F408" s="118" t="s">
        <v>25</v>
      </c>
    </row>
    <row r="409" spans="1:6" x14ac:dyDescent="0.25">
      <c r="A409" s="23">
        <v>20476</v>
      </c>
      <c r="B409" s="83" t="s">
        <v>1046</v>
      </c>
      <c r="C409" s="83" t="s">
        <v>3584</v>
      </c>
      <c r="D409" s="83" t="s">
        <v>2827</v>
      </c>
      <c r="E409" s="83" t="s">
        <v>3585</v>
      </c>
      <c r="F409" s="118" t="s">
        <v>25</v>
      </c>
    </row>
    <row r="410" spans="1:6" x14ac:dyDescent="0.25">
      <c r="A410" s="23">
        <v>20478</v>
      </c>
      <c r="B410" s="83" t="s">
        <v>1047</v>
      </c>
      <c r="C410" s="83" t="s">
        <v>3586</v>
      </c>
      <c r="D410" s="83" t="s">
        <v>2775</v>
      </c>
      <c r="E410" s="83" t="s">
        <v>3587</v>
      </c>
      <c r="F410" s="118" t="s">
        <v>25</v>
      </c>
    </row>
    <row r="411" spans="1:6" x14ac:dyDescent="0.25">
      <c r="A411" s="23">
        <v>20486</v>
      </c>
      <c r="B411" s="83" t="s">
        <v>1048</v>
      </c>
      <c r="C411" s="83" t="s">
        <v>3588</v>
      </c>
      <c r="D411" s="83" t="s">
        <v>2775</v>
      </c>
      <c r="E411" s="83" t="s">
        <v>3589</v>
      </c>
      <c r="F411" s="118" t="s">
        <v>25</v>
      </c>
    </row>
    <row r="412" spans="1:6" x14ac:dyDescent="0.25">
      <c r="A412" s="23">
        <v>20490</v>
      </c>
      <c r="B412" s="83" t="s">
        <v>1051</v>
      </c>
      <c r="C412" s="83" t="s">
        <v>3590</v>
      </c>
      <c r="D412" s="83" t="s">
        <v>2775</v>
      </c>
      <c r="E412" s="83" t="s">
        <v>3591</v>
      </c>
      <c r="F412" s="118" t="s">
        <v>25</v>
      </c>
    </row>
    <row r="413" spans="1:6" x14ac:dyDescent="0.25">
      <c r="A413" s="23">
        <v>20492</v>
      </c>
      <c r="B413" s="83" t="s">
        <v>1052</v>
      </c>
      <c r="C413" s="83" t="s">
        <v>3592</v>
      </c>
      <c r="D413" s="83" t="s">
        <v>2775</v>
      </c>
      <c r="E413" s="83" t="s">
        <v>3593</v>
      </c>
      <c r="F413" s="118" t="s">
        <v>25</v>
      </c>
    </row>
    <row r="414" spans="1:6" x14ac:dyDescent="0.25">
      <c r="A414" s="23">
        <v>20493</v>
      </c>
      <c r="B414" s="83" t="s">
        <v>1053</v>
      </c>
      <c r="C414" s="83" t="s">
        <v>3594</v>
      </c>
      <c r="D414" s="83" t="s">
        <v>2827</v>
      </c>
      <c r="E414" s="83" t="s">
        <v>3595</v>
      </c>
      <c r="F414" s="118" t="s">
        <v>25</v>
      </c>
    </row>
    <row r="415" spans="1:6" x14ac:dyDescent="0.25">
      <c r="A415" s="23">
        <v>20507</v>
      </c>
      <c r="B415" s="83" t="s">
        <v>1058</v>
      </c>
      <c r="C415" s="83" t="s">
        <v>3596</v>
      </c>
      <c r="D415" s="83" t="s">
        <v>2786</v>
      </c>
      <c r="E415" s="83" t="s">
        <v>3597</v>
      </c>
      <c r="F415" s="118" t="s">
        <v>25</v>
      </c>
    </row>
    <row r="416" spans="1:6" x14ac:dyDescent="0.25">
      <c r="A416" s="23">
        <v>20515</v>
      </c>
      <c r="B416" s="83" t="s">
        <v>1062</v>
      </c>
      <c r="C416" s="83" t="s">
        <v>3598</v>
      </c>
      <c r="D416" s="83" t="s">
        <v>2817</v>
      </c>
      <c r="E416" s="83" t="s">
        <v>3599</v>
      </c>
      <c r="F416" s="118" t="s">
        <v>25</v>
      </c>
    </row>
    <row r="417" spans="1:6" x14ac:dyDescent="0.25">
      <c r="A417" s="23">
        <v>20526</v>
      </c>
      <c r="B417" s="83" t="s">
        <v>1065</v>
      </c>
      <c r="C417" s="83" t="s">
        <v>3600</v>
      </c>
      <c r="D417" s="83" t="s">
        <v>2856</v>
      </c>
      <c r="E417" s="83" t="s">
        <v>3601</v>
      </c>
      <c r="F417" s="118" t="s">
        <v>25</v>
      </c>
    </row>
    <row r="418" spans="1:6" x14ac:dyDescent="0.25">
      <c r="A418" s="23">
        <v>20526</v>
      </c>
      <c r="B418" s="83" t="s">
        <v>1065</v>
      </c>
      <c r="C418" s="83" t="s">
        <v>3602</v>
      </c>
      <c r="D418" s="83" t="s">
        <v>2856</v>
      </c>
      <c r="E418" s="83" t="s">
        <v>3603</v>
      </c>
      <c r="F418" s="118" t="s">
        <v>25</v>
      </c>
    </row>
    <row r="419" spans="1:6" x14ac:dyDescent="0.25">
      <c r="A419" s="23">
        <v>20526</v>
      </c>
      <c r="B419" s="83" t="s">
        <v>1065</v>
      </c>
      <c r="C419" s="83" t="s">
        <v>3604</v>
      </c>
      <c r="D419" s="83" t="s">
        <v>2856</v>
      </c>
      <c r="E419" s="83" t="s">
        <v>3605</v>
      </c>
      <c r="F419" s="118" t="s">
        <v>25</v>
      </c>
    </row>
    <row r="420" spans="1:6" x14ac:dyDescent="0.25">
      <c r="A420" s="23">
        <v>20526</v>
      </c>
      <c r="B420" s="83" t="s">
        <v>1065</v>
      </c>
      <c r="C420" s="83" t="s">
        <v>3606</v>
      </c>
      <c r="D420" s="83" t="s">
        <v>2856</v>
      </c>
      <c r="E420" s="83" t="s">
        <v>3607</v>
      </c>
      <c r="F420" s="118" t="s">
        <v>25</v>
      </c>
    </row>
    <row r="421" spans="1:6" x14ac:dyDescent="0.25">
      <c r="A421" s="23">
        <v>20536</v>
      </c>
      <c r="B421" s="83" t="s">
        <v>1070</v>
      </c>
      <c r="C421" s="83" t="s">
        <v>3608</v>
      </c>
      <c r="D421" s="83" t="s">
        <v>2897</v>
      </c>
      <c r="E421" s="83" t="s">
        <v>3609</v>
      </c>
      <c r="F421" s="118" t="s">
        <v>25</v>
      </c>
    </row>
    <row r="422" spans="1:6" x14ac:dyDescent="0.25">
      <c r="A422" s="23">
        <v>20538</v>
      </c>
      <c r="B422" s="83" t="s">
        <v>1071</v>
      </c>
      <c r="C422" s="83" t="s">
        <v>3610</v>
      </c>
      <c r="D422" s="83" t="s">
        <v>2897</v>
      </c>
      <c r="E422" s="83" t="s">
        <v>3611</v>
      </c>
      <c r="F422" s="118" t="s">
        <v>25</v>
      </c>
    </row>
    <row r="423" spans="1:6" x14ac:dyDescent="0.25">
      <c r="A423" s="23">
        <v>20557</v>
      </c>
      <c r="B423" s="83" t="s">
        <v>1082</v>
      </c>
      <c r="C423" s="83" t="s">
        <v>3612</v>
      </c>
      <c r="D423" s="83" t="s">
        <v>2932</v>
      </c>
      <c r="E423" s="83" t="s">
        <v>3472</v>
      </c>
      <c r="F423" s="118" t="s">
        <v>25</v>
      </c>
    </row>
    <row r="424" spans="1:6" x14ac:dyDescent="0.25">
      <c r="A424" s="23">
        <v>20571</v>
      </c>
      <c r="B424" s="83" t="s">
        <v>1088</v>
      </c>
      <c r="C424" s="83" t="s">
        <v>3613</v>
      </c>
      <c r="D424" s="83" t="s">
        <v>2775</v>
      </c>
      <c r="E424" s="83" t="s">
        <v>3614</v>
      </c>
      <c r="F424" s="118" t="s">
        <v>25</v>
      </c>
    </row>
    <row r="425" spans="1:6" x14ac:dyDescent="0.25">
      <c r="A425" s="23">
        <v>20574</v>
      </c>
      <c r="B425" s="83" t="s">
        <v>1089</v>
      </c>
      <c r="C425" s="83" t="s">
        <v>3615</v>
      </c>
      <c r="D425" s="83" t="s">
        <v>2912</v>
      </c>
      <c r="E425" s="83" t="s">
        <v>3616</v>
      </c>
      <c r="F425" s="118" t="s">
        <v>25</v>
      </c>
    </row>
    <row r="426" spans="1:6" x14ac:dyDescent="0.25">
      <c r="A426" s="23">
        <v>20580</v>
      </c>
      <c r="B426" s="83" t="s">
        <v>1090</v>
      </c>
      <c r="C426" s="83" t="s">
        <v>3617</v>
      </c>
      <c r="D426" s="83" t="s">
        <v>2775</v>
      </c>
      <c r="E426" s="83" t="s">
        <v>3618</v>
      </c>
      <c r="F426" s="118" t="s">
        <v>25</v>
      </c>
    </row>
    <row r="427" spans="1:6" x14ac:dyDescent="0.25">
      <c r="A427" s="23">
        <v>20597</v>
      </c>
      <c r="B427" s="83" t="s">
        <v>1096</v>
      </c>
      <c r="C427" s="83" t="s">
        <v>3114</v>
      </c>
      <c r="D427" s="83" t="s">
        <v>2822</v>
      </c>
      <c r="E427" s="83" t="s">
        <v>3115</v>
      </c>
      <c r="F427" s="118" t="s">
        <v>25</v>
      </c>
    </row>
    <row r="428" spans="1:6" x14ac:dyDescent="0.25">
      <c r="A428" s="23">
        <v>20599</v>
      </c>
      <c r="B428" s="83" t="s">
        <v>1097</v>
      </c>
      <c r="C428" s="83" t="s">
        <v>3619</v>
      </c>
      <c r="D428" s="83" t="s">
        <v>2897</v>
      </c>
      <c r="E428" s="83" t="s">
        <v>3620</v>
      </c>
      <c r="F428" s="118" t="s">
        <v>25</v>
      </c>
    </row>
    <row r="429" spans="1:6" x14ac:dyDescent="0.25">
      <c r="A429" s="23">
        <v>20621</v>
      </c>
      <c r="B429" s="83" t="s">
        <v>1104</v>
      </c>
      <c r="C429" s="83" t="s">
        <v>3621</v>
      </c>
      <c r="D429" s="83" t="s">
        <v>2897</v>
      </c>
      <c r="E429" s="83" t="s">
        <v>3622</v>
      </c>
      <c r="F429" s="118" t="s">
        <v>25</v>
      </c>
    </row>
    <row r="430" spans="1:6" x14ac:dyDescent="0.25">
      <c r="A430" s="23">
        <v>20638</v>
      </c>
      <c r="B430" s="83" t="s">
        <v>1109</v>
      </c>
      <c r="C430" s="83" t="s">
        <v>3623</v>
      </c>
      <c r="D430" s="83" t="s">
        <v>2923</v>
      </c>
      <c r="E430" s="83" t="s">
        <v>3624</v>
      </c>
      <c r="F430" s="118" t="s">
        <v>25</v>
      </c>
    </row>
    <row r="431" spans="1:6" x14ac:dyDescent="0.25">
      <c r="A431" s="23">
        <v>20663</v>
      </c>
      <c r="B431" s="83" t="s">
        <v>1119</v>
      </c>
      <c r="C431" s="83" t="s">
        <v>3625</v>
      </c>
      <c r="D431" s="83" t="s">
        <v>2817</v>
      </c>
      <c r="E431" s="83" t="s">
        <v>3626</v>
      </c>
      <c r="F431" s="118" t="s">
        <v>25</v>
      </c>
    </row>
    <row r="432" spans="1:6" x14ac:dyDescent="0.25">
      <c r="A432" s="23">
        <v>20669</v>
      </c>
      <c r="B432" s="83" t="s">
        <v>1121</v>
      </c>
      <c r="C432" s="83" t="s">
        <v>3627</v>
      </c>
      <c r="D432" s="83" t="s">
        <v>2932</v>
      </c>
      <c r="E432" s="83" t="s">
        <v>3628</v>
      </c>
      <c r="F432" s="118" t="s">
        <v>25</v>
      </c>
    </row>
    <row r="433" spans="1:6" x14ac:dyDescent="0.25">
      <c r="A433" s="23">
        <v>20676</v>
      </c>
      <c r="B433" s="83" t="s">
        <v>1124</v>
      </c>
      <c r="C433" s="83" t="s">
        <v>3629</v>
      </c>
      <c r="D433" s="83" t="s">
        <v>2775</v>
      </c>
      <c r="E433" s="83" t="s">
        <v>3630</v>
      </c>
      <c r="F433" s="118" t="s">
        <v>25</v>
      </c>
    </row>
    <row r="434" spans="1:6" x14ac:dyDescent="0.25">
      <c r="A434" s="23">
        <v>20679</v>
      </c>
      <c r="B434" s="83" t="s">
        <v>1125</v>
      </c>
      <c r="C434" s="83" t="s">
        <v>3631</v>
      </c>
      <c r="D434" s="83" t="s">
        <v>3157</v>
      </c>
      <c r="E434" s="83" t="s">
        <v>3632</v>
      </c>
      <c r="F434" s="118" t="s">
        <v>25</v>
      </c>
    </row>
    <row r="435" spans="1:6" x14ac:dyDescent="0.25">
      <c r="A435" s="23">
        <v>20685</v>
      </c>
      <c r="B435" s="83" t="s">
        <v>1126</v>
      </c>
      <c r="C435" s="83" t="s">
        <v>3633</v>
      </c>
      <c r="D435" s="83" t="s">
        <v>2927</v>
      </c>
      <c r="E435" s="83" t="s">
        <v>3634</v>
      </c>
      <c r="F435" s="118" t="s">
        <v>25</v>
      </c>
    </row>
    <row r="436" spans="1:6" x14ac:dyDescent="0.25">
      <c r="A436" s="23">
        <v>20687</v>
      </c>
      <c r="B436" s="83" t="s">
        <v>1128</v>
      </c>
      <c r="C436" s="83" t="s">
        <v>3635</v>
      </c>
      <c r="D436" s="83" t="s">
        <v>3157</v>
      </c>
      <c r="E436" s="83" t="s">
        <v>2813</v>
      </c>
      <c r="F436" s="118" t="s">
        <v>25</v>
      </c>
    </row>
    <row r="437" spans="1:6" x14ac:dyDescent="0.25">
      <c r="A437" s="23">
        <v>20697</v>
      </c>
      <c r="B437" s="83" t="s">
        <v>1132</v>
      </c>
      <c r="C437" s="83" t="s">
        <v>3636</v>
      </c>
      <c r="D437" s="83" t="s">
        <v>2932</v>
      </c>
      <c r="E437" s="83" t="s">
        <v>3637</v>
      </c>
      <c r="F437" s="118" t="s">
        <v>25</v>
      </c>
    </row>
    <row r="438" spans="1:6" x14ac:dyDescent="0.25">
      <c r="A438" s="23">
        <v>20709</v>
      </c>
      <c r="B438" s="83" t="s">
        <v>1135</v>
      </c>
      <c r="C438" s="83" t="s">
        <v>3638</v>
      </c>
      <c r="D438" s="83" t="s">
        <v>3157</v>
      </c>
      <c r="E438" s="83" t="s">
        <v>3639</v>
      </c>
      <c r="F438" s="118" t="s">
        <v>25</v>
      </c>
    </row>
    <row r="439" spans="1:6" x14ac:dyDescent="0.25">
      <c r="A439" s="23">
        <v>20773</v>
      </c>
      <c r="B439" s="83" t="s">
        <v>1155</v>
      </c>
      <c r="C439" s="83" t="s">
        <v>3640</v>
      </c>
      <c r="D439" s="83" t="s">
        <v>2897</v>
      </c>
      <c r="E439" s="83" t="s">
        <v>3641</v>
      </c>
      <c r="F439" s="118" t="s">
        <v>25</v>
      </c>
    </row>
    <row r="440" spans="1:6" x14ac:dyDescent="0.25">
      <c r="A440" s="23">
        <v>20799</v>
      </c>
      <c r="B440" s="83" t="s">
        <v>1164</v>
      </c>
      <c r="C440" s="83" t="s">
        <v>3642</v>
      </c>
      <c r="D440" s="83" t="s">
        <v>2827</v>
      </c>
      <c r="E440" s="83" t="s">
        <v>3643</v>
      </c>
      <c r="F440" s="118" t="s">
        <v>25</v>
      </c>
    </row>
    <row r="441" spans="1:6" x14ac:dyDescent="0.25">
      <c r="A441" s="23">
        <v>20808</v>
      </c>
      <c r="B441" s="83" t="s">
        <v>1167</v>
      </c>
      <c r="C441" s="83" t="s">
        <v>3644</v>
      </c>
      <c r="D441" s="83" t="s">
        <v>2827</v>
      </c>
      <c r="E441" s="83" t="s">
        <v>3645</v>
      </c>
      <c r="F441" s="118" t="s">
        <v>25</v>
      </c>
    </row>
    <row r="442" spans="1:6" x14ac:dyDescent="0.25">
      <c r="A442" s="23">
        <v>20838</v>
      </c>
      <c r="B442" s="83" t="s">
        <v>1180</v>
      </c>
      <c r="C442" s="83" t="s">
        <v>3646</v>
      </c>
      <c r="D442" s="83" t="s">
        <v>2897</v>
      </c>
      <c r="E442" s="83" t="s">
        <v>2836</v>
      </c>
      <c r="F442" s="118" t="s">
        <v>25</v>
      </c>
    </row>
    <row r="443" spans="1:6" x14ac:dyDescent="0.25">
      <c r="A443" s="23">
        <v>20839</v>
      </c>
      <c r="B443" s="83" t="s">
        <v>1181</v>
      </c>
      <c r="C443" s="83" t="s">
        <v>3647</v>
      </c>
      <c r="D443" s="83" t="s">
        <v>2897</v>
      </c>
      <c r="E443" s="83" t="s">
        <v>3648</v>
      </c>
      <c r="F443" s="118" t="s">
        <v>25</v>
      </c>
    </row>
    <row r="444" spans="1:6" x14ac:dyDescent="0.25">
      <c r="A444" s="23">
        <v>20861</v>
      </c>
      <c r="B444" s="83" t="s">
        <v>1186</v>
      </c>
      <c r="C444" s="83" t="s">
        <v>3649</v>
      </c>
      <c r="D444" s="83" t="s">
        <v>2876</v>
      </c>
      <c r="E444" s="83" t="s">
        <v>3650</v>
      </c>
      <c r="F444" s="118" t="s">
        <v>25</v>
      </c>
    </row>
    <row r="445" spans="1:6" x14ac:dyDescent="0.25">
      <c r="A445" s="23">
        <v>20870</v>
      </c>
      <c r="B445" s="83" t="s">
        <v>1188</v>
      </c>
      <c r="C445" s="83" t="s">
        <v>3651</v>
      </c>
      <c r="D445" s="83" t="s">
        <v>2859</v>
      </c>
      <c r="E445" s="83" t="s">
        <v>3652</v>
      </c>
      <c r="F445" s="118" t="s">
        <v>25</v>
      </c>
    </row>
    <row r="446" spans="1:6" x14ac:dyDescent="0.25">
      <c r="A446" s="23">
        <v>20884</v>
      </c>
      <c r="B446" s="83" t="s">
        <v>1189</v>
      </c>
      <c r="C446" s="83" t="s">
        <v>3653</v>
      </c>
      <c r="D446" s="83" t="s">
        <v>2870</v>
      </c>
      <c r="E446" s="83" t="s">
        <v>3654</v>
      </c>
      <c r="F446" s="118" t="s">
        <v>25</v>
      </c>
    </row>
    <row r="447" spans="1:6" x14ac:dyDescent="0.25">
      <c r="A447" s="23">
        <v>20885</v>
      </c>
      <c r="B447" s="83" t="s">
        <v>1190</v>
      </c>
      <c r="C447" s="83" t="s">
        <v>3655</v>
      </c>
      <c r="D447" s="83" t="s">
        <v>2870</v>
      </c>
      <c r="E447" s="83" t="s">
        <v>3622</v>
      </c>
      <c r="F447" s="118" t="s">
        <v>25</v>
      </c>
    </row>
    <row r="448" spans="1:6" x14ac:dyDescent="0.25">
      <c r="A448" s="23">
        <v>20892</v>
      </c>
      <c r="B448" s="83" t="s">
        <v>1191</v>
      </c>
      <c r="C448" s="83" t="s">
        <v>3656</v>
      </c>
      <c r="D448" s="83" t="s">
        <v>2876</v>
      </c>
      <c r="E448" s="83" t="s">
        <v>3657</v>
      </c>
      <c r="F448" s="118" t="s">
        <v>25</v>
      </c>
    </row>
    <row r="449" spans="1:6" x14ac:dyDescent="0.25">
      <c r="A449" s="23">
        <v>20895</v>
      </c>
      <c r="B449" s="83" t="s">
        <v>1193</v>
      </c>
      <c r="C449" s="83" t="s">
        <v>3658</v>
      </c>
      <c r="D449" s="83" t="s">
        <v>2897</v>
      </c>
      <c r="E449" s="83" t="s">
        <v>3659</v>
      </c>
      <c r="F449" s="118" t="s">
        <v>25</v>
      </c>
    </row>
    <row r="450" spans="1:6" x14ac:dyDescent="0.25">
      <c r="A450" s="23">
        <v>20931</v>
      </c>
      <c r="B450" s="83" t="s">
        <v>1200</v>
      </c>
      <c r="C450" s="83" t="s">
        <v>3660</v>
      </c>
      <c r="D450" s="83" t="s">
        <v>2817</v>
      </c>
      <c r="E450" s="83" t="s">
        <v>3661</v>
      </c>
      <c r="F450" s="118" t="s">
        <v>25</v>
      </c>
    </row>
    <row r="451" spans="1:6" x14ac:dyDescent="0.25">
      <c r="A451" s="23">
        <v>20941</v>
      </c>
      <c r="B451" s="83" t="s">
        <v>1205</v>
      </c>
      <c r="C451" s="83" t="s">
        <v>3662</v>
      </c>
      <c r="D451" s="83" t="s">
        <v>2775</v>
      </c>
      <c r="E451" s="83" t="s">
        <v>3663</v>
      </c>
      <c r="F451" s="118" t="s">
        <v>25</v>
      </c>
    </row>
    <row r="452" spans="1:6" x14ac:dyDescent="0.25">
      <c r="A452" s="23">
        <v>20942</v>
      </c>
      <c r="B452" s="83" t="s">
        <v>1206</v>
      </c>
      <c r="C452" s="83" t="s">
        <v>3664</v>
      </c>
      <c r="D452" s="83" t="s">
        <v>2897</v>
      </c>
      <c r="E452" s="83" t="s">
        <v>3665</v>
      </c>
      <c r="F452" s="118" t="s">
        <v>25</v>
      </c>
    </row>
    <row r="453" spans="1:6" x14ac:dyDescent="0.25">
      <c r="A453" s="23">
        <v>20982</v>
      </c>
      <c r="B453" s="83" t="s">
        <v>1212</v>
      </c>
      <c r="C453" s="83" t="s">
        <v>3666</v>
      </c>
      <c r="D453" s="83" t="s">
        <v>2775</v>
      </c>
      <c r="E453" s="83" t="s">
        <v>3667</v>
      </c>
      <c r="F453" s="118" t="s">
        <v>25</v>
      </c>
    </row>
    <row r="454" spans="1:6" x14ac:dyDescent="0.25">
      <c r="A454" s="23">
        <v>20990</v>
      </c>
      <c r="B454" s="83" t="s">
        <v>1216</v>
      </c>
      <c r="C454" s="83" t="s">
        <v>3668</v>
      </c>
      <c r="D454" s="83" t="s">
        <v>2870</v>
      </c>
      <c r="E454" s="83" t="s">
        <v>3669</v>
      </c>
      <c r="F454" s="118" t="s">
        <v>25</v>
      </c>
    </row>
    <row r="455" spans="1:6" x14ac:dyDescent="0.25">
      <c r="A455" s="23">
        <v>21020</v>
      </c>
      <c r="B455" s="83" t="s">
        <v>1219</v>
      </c>
      <c r="C455" s="83" t="s">
        <v>3670</v>
      </c>
      <c r="D455" s="83" t="s">
        <v>2775</v>
      </c>
      <c r="E455" s="83" t="s">
        <v>3671</v>
      </c>
      <c r="F455" s="118" t="s">
        <v>25</v>
      </c>
    </row>
    <row r="456" spans="1:6" x14ac:dyDescent="0.25">
      <c r="A456" s="23">
        <v>21150</v>
      </c>
      <c r="B456" s="83" t="s">
        <v>1267</v>
      </c>
      <c r="C456" s="83" t="s">
        <v>3672</v>
      </c>
      <c r="D456" s="83" t="s">
        <v>2775</v>
      </c>
      <c r="E456" s="83" t="s">
        <v>3673</v>
      </c>
      <c r="F456" s="118" t="s">
        <v>25</v>
      </c>
    </row>
    <row r="457" spans="1:6" x14ac:dyDescent="0.25">
      <c r="A457" s="23">
        <v>21170</v>
      </c>
      <c r="B457" s="83" t="s">
        <v>1271</v>
      </c>
      <c r="C457" s="83" t="s">
        <v>3674</v>
      </c>
      <c r="D457" s="83" t="s">
        <v>2876</v>
      </c>
      <c r="E457" s="83" t="s">
        <v>3675</v>
      </c>
      <c r="F457" s="118" t="s">
        <v>25</v>
      </c>
    </row>
    <row r="458" spans="1:6" x14ac:dyDescent="0.25">
      <c r="A458" s="23">
        <v>21203</v>
      </c>
      <c r="B458" s="83" t="s">
        <v>1282</v>
      </c>
      <c r="C458" s="83" t="s">
        <v>3676</v>
      </c>
      <c r="D458" s="83" t="s">
        <v>2775</v>
      </c>
      <c r="E458" s="83" t="s">
        <v>3677</v>
      </c>
      <c r="F458" s="118" t="s">
        <v>25</v>
      </c>
    </row>
    <row r="459" spans="1:6" x14ac:dyDescent="0.25">
      <c r="A459" s="23">
        <v>21284</v>
      </c>
      <c r="B459" s="83" t="s">
        <v>1309</v>
      </c>
      <c r="C459" s="83" t="s">
        <v>3678</v>
      </c>
      <c r="D459" s="83" t="s">
        <v>2775</v>
      </c>
      <c r="E459" s="83" t="s">
        <v>3679</v>
      </c>
      <c r="F459" s="118" t="s">
        <v>25</v>
      </c>
    </row>
    <row r="460" spans="1:6" x14ac:dyDescent="0.25">
      <c r="A460" s="23">
        <v>21285</v>
      </c>
      <c r="B460" s="83" t="s">
        <v>1310</v>
      </c>
      <c r="C460" s="83" t="s">
        <v>3680</v>
      </c>
      <c r="D460" s="83" t="s">
        <v>2775</v>
      </c>
      <c r="E460" s="83" t="s">
        <v>3681</v>
      </c>
      <c r="F460" s="118" t="s">
        <v>25</v>
      </c>
    </row>
    <row r="461" spans="1:6" x14ac:dyDescent="0.25">
      <c r="A461" s="23">
        <v>21297</v>
      </c>
      <c r="B461" s="83" t="s">
        <v>1311</v>
      </c>
      <c r="C461" s="83" t="s">
        <v>3682</v>
      </c>
      <c r="D461" s="83" t="s">
        <v>2775</v>
      </c>
      <c r="E461" s="83" t="s">
        <v>3683</v>
      </c>
      <c r="F461" s="118" t="s">
        <v>25</v>
      </c>
    </row>
    <row r="462" spans="1:6" x14ac:dyDescent="0.25">
      <c r="A462" s="23">
        <v>21346</v>
      </c>
      <c r="B462" s="83" t="s">
        <v>1312</v>
      </c>
      <c r="C462" s="83" t="s">
        <v>3684</v>
      </c>
      <c r="D462" s="83" t="s">
        <v>2897</v>
      </c>
      <c r="E462" s="83" t="s">
        <v>3685</v>
      </c>
      <c r="F462" s="118" t="s">
        <v>25</v>
      </c>
    </row>
    <row r="463" spans="1:6" x14ac:dyDescent="0.25">
      <c r="A463" s="23">
        <v>21404</v>
      </c>
      <c r="B463" s="83" t="s">
        <v>1314</v>
      </c>
      <c r="C463" s="83" t="s">
        <v>3686</v>
      </c>
      <c r="D463" s="83" t="s">
        <v>2775</v>
      </c>
      <c r="E463" s="83" t="s">
        <v>3687</v>
      </c>
      <c r="F463" s="118" t="s">
        <v>25</v>
      </c>
    </row>
    <row r="464" spans="1:6" x14ac:dyDescent="0.25">
      <c r="A464" s="23">
        <v>21423</v>
      </c>
      <c r="B464" s="83" t="s">
        <v>1317</v>
      </c>
      <c r="C464" s="83" t="s">
        <v>3688</v>
      </c>
      <c r="D464" s="83" t="s">
        <v>2775</v>
      </c>
      <c r="E464" s="83" t="s">
        <v>3689</v>
      </c>
      <c r="F464" s="118" t="s">
        <v>25</v>
      </c>
    </row>
    <row r="465" spans="1:6" x14ac:dyDescent="0.25">
      <c r="A465" s="23">
        <v>21436</v>
      </c>
      <c r="B465" s="83" t="s">
        <v>1320</v>
      </c>
      <c r="C465" s="83" t="s">
        <v>3690</v>
      </c>
      <c r="D465" s="83" t="s">
        <v>2932</v>
      </c>
      <c r="E465" s="83" t="s">
        <v>3491</v>
      </c>
      <c r="F465" s="118" t="s">
        <v>25</v>
      </c>
    </row>
    <row r="466" spans="1:6" x14ac:dyDescent="0.25">
      <c r="A466" s="23">
        <v>21483</v>
      </c>
      <c r="B466" s="83" t="s">
        <v>1330</v>
      </c>
      <c r="C466" s="83" t="s">
        <v>3691</v>
      </c>
      <c r="D466" s="83" t="s">
        <v>2775</v>
      </c>
      <c r="E466" s="83" t="s">
        <v>2772</v>
      </c>
      <c r="F466" s="118" t="s">
        <v>25</v>
      </c>
    </row>
    <row r="467" spans="1:6" x14ac:dyDescent="0.25">
      <c r="A467" s="23">
        <v>21512</v>
      </c>
      <c r="B467" s="83" t="s">
        <v>1339</v>
      </c>
      <c r="C467" s="83" t="s">
        <v>3692</v>
      </c>
      <c r="D467" s="83" t="s">
        <v>2786</v>
      </c>
      <c r="E467" s="83" t="s">
        <v>3693</v>
      </c>
      <c r="F467" s="118" t="s">
        <v>25</v>
      </c>
    </row>
    <row r="468" spans="1:6" x14ac:dyDescent="0.25">
      <c r="A468" s="23">
        <v>21525</v>
      </c>
      <c r="B468" s="83" t="s">
        <v>1342</v>
      </c>
      <c r="C468" s="83" t="s">
        <v>3694</v>
      </c>
      <c r="D468" s="83" t="s">
        <v>2827</v>
      </c>
      <c r="E468" s="83" t="s">
        <v>3695</v>
      </c>
      <c r="F468" s="118" t="s">
        <v>25</v>
      </c>
    </row>
    <row r="469" spans="1:6" x14ac:dyDescent="0.25">
      <c r="A469" s="23">
        <v>21579</v>
      </c>
      <c r="B469" s="83" t="s">
        <v>1360</v>
      </c>
      <c r="C469" s="83" t="s">
        <v>3696</v>
      </c>
      <c r="D469" s="83" t="s">
        <v>2775</v>
      </c>
      <c r="E469" s="83" t="s">
        <v>3697</v>
      </c>
      <c r="F469" s="118" t="s">
        <v>25</v>
      </c>
    </row>
    <row r="470" spans="1:6" x14ac:dyDescent="0.25">
      <c r="A470" s="23">
        <v>21602</v>
      </c>
      <c r="B470" s="83" t="s">
        <v>1365</v>
      </c>
      <c r="C470" s="83" t="s">
        <v>3698</v>
      </c>
      <c r="D470" s="83" t="s">
        <v>2870</v>
      </c>
      <c r="E470" s="83" t="s">
        <v>2870</v>
      </c>
      <c r="F470" s="118" t="s">
        <v>25</v>
      </c>
    </row>
    <row r="471" spans="1:6" x14ac:dyDescent="0.25">
      <c r="A471" s="23">
        <v>21620</v>
      </c>
      <c r="B471" s="83" t="s">
        <v>1370</v>
      </c>
      <c r="C471" s="83" t="s">
        <v>3699</v>
      </c>
      <c r="D471" s="83" t="s">
        <v>2827</v>
      </c>
      <c r="E471" s="83" t="s">
        <v>3700</v>
      </c>
      <c r="F471" s="118" t="s">
        <v>25</v>
      </c>
    </row>
    <row r="472" spans="1:6" x14ac:dyDescent="0.25">
      <c r="A472" s="23">
        <v>21633</v>
      </c>
      <c r="B472" s="83" t="s">
        <v>1375</v>
      </c>
      <c r="C472" s="83" t="s">
        <v>3701</v>
      </c>
      <c r="D472" s="83" t="s">
        <v>2789</v>
      </c>
      <c r="E472" s="83" t="s">
        <v>3702</v>
      </c>
      <c r="F472" s="118" t="s">
        <v>25</v>
      </c>
    </row>
    <row r="473" spans="1:6" x14ac:dyDescent="0.25">
      <c r="A473" s="23">
        <v>21697</v>
      </c>
      <c r="B473" s="83" t="s">
        <v>1388</v>
      </c>
      <c r="C473" s="83" t="s">
        <v>3703</v>
      </c>
      <c r="D473" s="83" t="s">
        <v>3108</v>
      </c>
      <c r="E473" s="83" t="s">
        <v>3704</v>
      </c>
      <c r="F473" s="118" t="s">
        <v>25</v>
      </c>
    </row>
    <row r="474" spans="1:6" x14ac:dyDescent="0.25">
      <c r="A474" s="23">
        <v>21721</v>
      </c>
      <c r="B474" s="83" t="s">
        <v>1391</v>
      </c>
      <c r="C474" s="83" t="s">
        <v>3705</v>
      </c>
      <c r="D474" s="83" t="s">
        <v>2786</v>
      </c>
      <c r="E474" s="83" t="s">
        <v>3706</v>
      </c>
      <c r="F474" s="118" t="s">
        <v>25</v>
      </c>
    </row>
    <row r="475" spans="1:6" x14ac:dyDescent="0.25">
      <c r="A475" s="23">
        <v>21735</v>
      </c>
      <c r="B475" s="83" t="s">
        <v>1395</v>
      </c>
      <c r="C475" s="83" t="s">
        <v>3707</v>
      </c>
      <c r="D475" s="83" t="s">
        <v>2775</v>
      </c>
      <c r="E475" s="83" t="s">
        <v>3708</v>
      </c>
      <c r="F475" s="118" t="s">
        <v>25</v>
      </c>
    </row>
    <row r="476" spans="1:6" x14ac:dyDescent="0.25">
      <c r="A476" s="23">
        <v>21748</v>
      </c>
      <c r="B476" s="83" t="s">
        <v>1398</v>
      </c>
      <c r="C476" s="83" t="s">
        <v>3709</v>
      </c>
      <c r="D476" s="83" t="s">
        <v>2789</v>
      </c>
      <c r="E476" s="83" t="s">
        <v>3710</v>
      </c>
      <c r="F476" s="118" t="s">
        <v>25</v>
      </c>
    </row>
    <row r="477" spans="1:6" x14ac:dyDescent="0.25">
      <c r="A477" s="23">
        <v>21749</v>
      </c>
      <c r="B477" s="83" t="s">
        <v>1399</v>
      </c>
      <c r="C477" s="83" t="s">
        <v>3711</v>
      </c>
      <c r="D477" s="83" t="s">
        <v>2789</v>
      </c>
      <c r="E477" s="83" t="s">
        <v>3712</v>
      </c>
      <c r="F477" s="118" t="s">
        <v>25</v>
      </c>
    </row>
    <row r="478" spans="1:6" x14ac:dyDescent="0.25">
      <c r="A478" s="23">
        <v>21759</v>
      </c>
      <c r="B478" s="83" t="s">
        <v>1403</v>
      </c>
      <c r="C478" s="83" t="s">
        <v>3694</v>
      </c>
      <c r="D478" s="83" t="s">
        <v>2827</v>
      </c>
      <c r="E478" s="83" t="s">
        <v>3695</v>
      </c>
      <c r="F478" s="118" t="s">
        <v>25</v>
      </c>
    </row>
    <row r="479" spans="1:6" x14ac:dyDescent="0.25">
      <c r="A479" s="23">
        <v>21759</v>
      </c>
      <c r="B479" s="83" t="s">
        <v>1403</v>
      </c>
      <c r="C479" s="83" t="s">
        <v>2839</v>
      </c>
      <c r="D479" s="83" t="s">
        <v>2827</v>
      </c>
      <c r="E479" s="83" t="s">
        <v>2840</v>
      </c>
      <c r="F479" s="118" t="s">
        <v>25</v>
      </c>
    </row>
    <row r="480" spans="1:6" x14ac:dyDescent="0.25">
      <c r="A480" s="23">
        <v>21759</v>
      </c>
      <c r="B480" s="83" t="s">
        <v>1403</v>
      </c>
      <c r="C480" s="83" t="s">
        <v>3713</v>
      </c>
      <c r="D480" s="83" t="s">
        <v>2827</v>
      </c>
      <c r="E480" s="83" t="s">
        <v>3714</v>
      </c>
      <c r="F480" s="118" t="s">
        <v>25</v>
      </c>
    </row>
    <row r="481" spans="1:6" x14ac:dyDescent="0.25">
      <c r="A481" s="23">
        <v>21764</v>
      </c>
      <c r="B481" s="83" t="s">
        <v>1404</v>
      </c>
      <c r="C481" s="83" t="s">
        <v>3715</v>
      </c>
      <c r="D481" s="83" t="s">
        <v>2789</v>
      </c>
      <c r="E481" s="83" t="s">
        <v>3716</v>
      </c>
      <c r="F481" s="118" t="s">
        <v>25</v>
      </c>
    </row>
    <row r="482" spans="1:6" x14ac:dyDescent="0.25">
      <c r="A482" s="23">
        <v>21766</v>
      </c>
      <c r="B482" s="83" t="s">
        <v>1405</v>
      </c>
      <c r="C482" s="83" t="s">
        <v>3717</v>
      </c>
      <c r="D482" s="83" t="s">
        <v>2789</v>
      </c>
      <c r="E482" s="83" t="s">
        <v>3718</v>
      </c>
      <c r="F482" s="118" t="s">
        <v>25</v>
      </c>
    </row>
    <row r="483" spans="1:6" x14ac:dyDescent="0.25">
      <c r="A483" s="23">
        <v>21767</v>
      </c>
      <c r="B483" s="83" t="s">
        <v>1406</v>
      </c>
      <c r="C483" s="83" t="s">
        <v>3719</v>
      </c>
      <c r="D483" s="83" t="s">
        <v>2789</v>
      </c>
      <c r="E483" s="83" t="s">
        <v>3720</v>
      </c>
      <c r="F483" s="118" t="s">
        <v>25</v>
      </c>
    </row>
    <row r="484" spans="1:6" x14ac:dyDescent="0.25">
      <c r="A484" s="23">
        <v>21772</v>
      </c>
      <c r="B484" s="83" t="s">
        <v>1408</v>
      </c>
      <c r="C484" s="83" t="s">
        <v>3721</v>
      </c>
      <c r="D484" s="83" t="s">
        <v>2862</v>
      </c>
      <c r="E484" s="83" t="s">
        <v>3722</v>
      </c>
      <c r="F484" s="118" t="s">
        <v>25</v>
      </c>
    </row>
    <row r="485" spans="1:6" x14ac:dyDescent="0.25">
      <c r="A485" s="23">
        <v>21782</v>
      </c>
      <c r="B485" s="83" t="s">
        <v>1412</v>
      </c>
      <c r="C485" s="83" t="s">
        <v>3723</v>
      </c>
      <c r="D485" s="83" t="s">
        <v>2876</v>
      </c>
      <c r="E485" s="83" t="s">
        <v>3724</v>
      </c>
      <c r="F485" s="118" t="s">
        <v>25</v>
      </c>
    </row>
    <row r="486" spans="1:6" x14ac:dyDescent="0.25">
      <c r="A486" s="23">
        <v>21783</v>
      </c>
      <c r="B486" s="83" t="s">
        <v>1413</v>
      </c>
      <c r="C486" s="83" t="s">
        <v>3725</v>
      </c>
      <c r="D486" s="83" t="s">
        <v>3438</v>
      </c>
      <c r="E486" s="83" t="s">
        <v>3726</v>
      </c>
      <c r="F486" s="118" t="s">
        <v>25</v>
      </c>
    </row>
    <row r="487" spans="1:6" x14ac:dyDescent="0.25">
      <c r="A487" s="23">
        <v>21816</v>
      </c>
      <c r="B487" s="83" t="s">
        <v>1418</v>
      </c>
      <c r="C487" s="83" t="s">
        <v>3727</v>
      </c>
      <c r="D487" s="83" t="s">
        <v>2870</v>
      </c>
      <c r="E487" s="83" t="s">
        <v>3728</v>
      </c>
      <c r="F487" s="118" t="s">
        <v>25</v>
      </c>
    </row>
    <row r="488" spans="1:6" x14ac:dyDescent="0.25">
      <c r="A488" s="23">
        <v>21843</v>
      </c>
      <c r="B488" s="83" t="s">
        <v>1424</v>
      </c>
      <c r="C488" s="83" t="s">
        <v>3713</v>
      </c>
      <c r="D488" s="83" t="s">
        <v>2827</v>
      </c>
      <c r="E488" s="83" t="s">
        <v>3714</v>
      </c>
      <c r="F488" s="118" t="s">
        <v>25</v>
      </c>
    </row>
    <row r="489" spans="1:6" x14ac:dyDescent="0.25">
      <c r="A489" s="23">
        <v>21860</v>
      </c>
      <c r="B489" s="83" t="s">
        <v>1426</v>
      </c>
      <c r="C489" s="83" t="s">
        <v>3729</v>
      </c>
      <c r="D489" s="83" t="s">
        <v>2789</v>
      </c>
      <c r="E489" s="83" t="s">
        <v>3730</v>
      </c>
      <c r="F489" s="118" t="s">
        <v>25</v>
      </c>
    </row>
    <row r="490" spans="1:6" x14ac:dyDescent="0.25">
      <c r="A490" s="23">
        <v>21875</v>
      </c>
      <c r="B490" s="83" t="s">
        <v>1430</v>
      </c>
      <c r="C490" s="83" t="s">
        <v>3731</v>
      </c>
      <c r="D490" s="83" t="s">
        <v>2856</v>
      </c>
      <c r="E490" s="83" t="s">
        <v>3732</v>
      </c>
      <c r="F490" s="118" t="s">
        <v>25</v>
      </c>
    </row>
    <row r="491" spans="1:6" x14ac:dyDescent="0.25">
      <c r="A491" s="23">
        <v>21911</v>
      </c>
      <c r="B491" s="83" t="s">
        <v>1436</v>
      </c>
      <c r="C491" s="83" t="s">
        <v>3733</v>
      </c>
      <c r="D491" s="83" t="s">
        <v>3108</v>
      </c>
      <c r="E491" s="83" t="s">
        <v>3734</v>
      </c>
      <c r="F491" s="118" t="s">
        <v>25</v>
      </c>
    </row>
    <row r="492" spans="1:6" x14ac:dyDescent="0.25">
      <c r="A492" s="23">
        <v>21917</v>
      </c>
      <c r="B492" s="83" t="s">
        <v>1438</v>
      </c>
      <c r="C492" s="83" t="s">
        <v>3735</v>
      </c>
      <c r="D492" s="83" t="s">
        <v>2789</v>
      </c>
      <c r="E492" s="83" t="s">
        <v>3736</v>
      </c>
      <c r="F492" s="118" t="s">
        <v>25</v>
      </c>
    </row>
    <row r="493" spans="1:6" x14ac:dyDescent="0.25">
      <c r="A493" s="23">
        <v>21921</v>
      </c>
      <c r="B493" s="83" t="s">
        <v>1439</v>
      </c>
      <c r="C493" s="83" t="s">
        <v>3737</v>
      </c>
      <c r="D493" s="83" t="s">
        <v>2817</v>
      </c>
      <c r="E493" s="83" t="s">
        <v>2786</v>
      </c>
      <c r="F493" s="118" t="s">
        <v>25</v>
      </c>
    </row>
    <row r="494" spans="1:6" x14ac:dyDescent="0.25">
      <c r="A494" s="23">
        <v>21955</v>
      </c>
      <c r="B494" s="83" t="s">
        <v>1444</v>
      </c>
      <c r="C494" s="83" t="s">
        <v>3738</v>
      </c>
      <c r="D494" s="83" t="s">
        <v>2856</v>
      </c>
      <c r="E494" s="83" t="s">
        <v>3739</v>
      </c>
      <c r="F494" s="118" t="s">
        <v>25</v>
      </c>
    </row>
    <row r="495" spans="1:6" x14ac:dyDescent="0.25">
      <c r="A495" s="23">
        <v>21975</v>
      </c>
      <c r="B495" s="83" t="s">
        <v>1446</v>
      </c>
      <c r="C495" s="83" t="s">
        <v>3218</v>
      </c>
      <c r="D495" s="83" t="s">
        <v>2912</v>
      </c>
      <c r="E495" s="83" t="s">
        <v>3219</v>
      </c>
      <c r="F495" s="118" t="s">
        <v>25</v>
      </c>
    </row>
    <row r="496" spans="1:6" x14ac:dyDescent="0.25">
      <c r="A496" s="23">
        <v>22001</v>
      </c>
      <c r="B496" s="83" t="s">
        <v>1447</v>
      </c>
      <c r="C496" s="83" t="s">
        <v>3740</v>
      </c>
      <c r="D496" s="83" t="s">
        <v>2775</v>
      </c>
      <c r="E496" s="83" t="s">
        <v>3741</v>
      </c>
      <c r="F496" s="118" t="s">
        <v>25</v>
      </c>
    </row>
    <row r="497" spans="1:6" x14ac:dyDescent="0.25">
      <c r="A497" s="23">
        <v>22017</v>
      </c>
      <c r="B497" s="83" t="s">
        <v>1448</v>
      </c>
      <c r="C497" s="83" t="s">
        <v>3742</v>
      </c>
      <c r="D497" s="83" t="s">
        <v>2786</v>
      </c>
      <c r="E497" s="83" t="s">
        <v>3743</v>
      </c>
      <c r="F497" s="118" t="s">
        <v>25</v>
      </c>
    </row>
    <row r="498" spans="1:6" x14ac:dyDescent="0.25">
      <c r="A498" s="23">
        <v>22036</v>
      </c>
      <c r="B498" s="83" t="s">
        <v>1450</v>
      </c>
      <c r="C498" s="83" t="s">
        <v>3744</v>
      </c>
      <c r="D498" s="83" t="s">
        <v>3108</v>
      </c>
      <c r="E498" s="83" t="s">
        <v>3745</v>
      </c>
      <c r="F498" s="118" t="s">
        <v>25</v>
      </c>
    </row>
    <row r="499" spans="1:6" x14ac:dyDescent="0.25">
      <c r="A499" s="23">
        <v>22042</v>
      </c>
      <c r="B499" s="83" t="s">
        <v>1451</v>
      </c>
      <c r="C499" s="83" t="s">
        <v>3746</v>
      </c>
      <c r="D499" s="83" t="s">
        <v>3108</v>
      </c>
      <c r="E499" s="83" t="s">
        <v>3747</v>
      </c>
      <c r="F499" s="118" t="s">
        <v>25</v>
      </c>
    </row>
    <row r="500" spans="1:6" x14ac:dyDescent="0.25">
      <c r="A500" s="23">
        <v>22069</v>
      </c>
      <c r="B500" s="83" t="s">
        <v>1457</v>
      </c>
      <c r="C500" s="83" t="s">
        <v>3748</v>
      </c>
      <c r="D500" s="83" t="s">
        <v>2923</v>
      </c>
      <c r="E500" s="83" t="s">
        <v>3749</v>
      </c>
      <c r="F500" s="118" t="s">
        <v>25</v>
      </c>
    </row>
    <row r="501" spans="1:6" x14ac:dyDescent="0.25">
      <c r="A501" s="23">
        <v>22074</v>
      </c>
      <c r="B501" s="83" t="s">
        <v>1458</v>
      </c>
      <c r="C501" s="83" t="s">
        <v>3750</v>
      </c>
      <c r="D501" s="83" t="s">
        <v>2789</v>
      </c>
      <c r="E501" s="83" t="s">
        <v>3751</v>
      </c>
      <c r="F501" s="118" t="s">
        <v>25</v>
      </c>
    </row>
    <row r="502" spans="1:6" x14ac:dyDescent="0.25">
      <c r="A502" s="23">
        <v>22107</v>
      </c>
      <c r="B502" s="83" t="s">
        <v>1463</v>
      </c>
      <c r="C502" s="83" t="s">
        <v>3752</v>
      </c>
      <c r="D502" s="83" t="s">
        <v>2856</v>
      </c>
      <c r="E502" s="83" t="s">
        <v>3753</v>
      </c>
      <c r="F502" s="118" t="s">
        <v>25</v>
      </c>
    </row>
    <row r="503" spans="1:6" x14ac:dyDescent="0.25">
      <c r="A503" s="23">
        <v>22114</v>
      </c>
      <c r="B503" s="83" t="s">
        <v>1466</v>
      </c>
      <c r="C503" s="83" t="s">
        <v>3754</v>
      </c>
      <c r="D503" s="83" t="s">
        <v>3451</v>
      </c>
      <c r="E503" s="83" t="s">
        <v>3755</v>
      </c>
      <c r="F503" s="118" t="s">
        <v>25</v>
      </c>
    </row>
    <row r="504" spans="1:6" x14ac:dyDescent="0.25">
      <c r="A504" s="23">
        <v>22128</v>
      </c>
      <c r="B504" s="83" t="s">
        <v>1467</v>
      </c>
      <c r="C504" s="83" t="s">
        <v>3756</v>
      </c>
      <c r="D504" s="83" t="s">
        <v>2912</v>
      </c>
      <c r="E504" s="83" t="s">
        <v>3757</v>
      </c>
      <c r="F504" s="118" t="s">
        <v>25</v>
      </c>
    </row>
    <row r="505" spans="1:6" x14ac:dyDescent="0.25">
      <c r="A505" s="23">
        <v>22250</v>
      </c>
      <c r="B505" s="83" t="s">
        <v>1494</v>
      </c>
      <c r="C505" s="83" t="s">
        <v>3758</v>
      </c>
      <c r="D505" s="83" t="s">
        <v>2775</v>
      </c>
      <c r="E505" s="83" t="s">
        <v>3759</v>
      </c>
      <c r="F505" s="118" t="s">
        <v>25</v>
      </c>
    </row>
    <row r="506" spans="1:6" x14ac:dyDescent="0.25">
      <c r="A506" s="23">
        <v>22281</v>
      </c>
      <c r="B506" s="83" t="s">
        <v>1503</v>
      </c>
      <c r="C506" s="83" t="s">
        <v>3760</v>
      </c>
      <c r="D506" s="83" t="s">
        <v>3108</v>
      </c>
      <c r="E506" s="83" t="s">
        <v>3761</v>
      </c>
      <c r="F506" s="118" t="s">
        <v>25</v>
      </c>
    </row>
    <row r="507" spans="1:6" x14ac:dyDescent="0.25">
      <c r="A507" s="23">
        <v>22291</v>
      </c>
      <c r="B507" s="83" t="s">
        <v>1504</v>
      </c>
      <c r="C507" s="83" t="s">
        <v>3762</v>
      </c>
      <c r="D507" s="83" t="s">
        <v>2927</v>
      </c>
      <c r="E507" s="83" t="s">
        <v>3763</v>
      </c>
      <c r="F507" s="118" t="s">
        <v>25</v>
      </c>
    </row>
    <row r="508" spans="1:6" x14ac:dyDescent="0.25">
      <c r="A508" s="23">
        <v>22303</v>
      </c>
      <c r="B508" s="83" t="s">
        <v>1508</v>
      </c>
      <c r="C508" s="83" t="s">
        <v>3764</v>
      </c>
      <c r="D508" s="83" t="s">
        <v>2827</v>
      </c>
      <c r="E508" s="83" t="s">
        <v>3765</v>
      </c>
      <c r="F508" s="118" t="s">
        <v>25</v>
      </c>
    </row>
    <row r="509" spans="1:6" x14ac:dyDescent="0.25">
      <c r="A509" s="23">
        <v>22322</v>
      </c>
      <c r="B509" s="83" t="s">
        <v>1513</v>
      </c>
      <c r="C509" s="83" t="s">
        <v>3766</v>
      </c>
      <c r="D509" s="83" t="s">
        <v>2789</v>
      </c>
      <c r="E509" s="83" t="s">
        <v>3767</v>
      </c>
      <c r="F509" s="118" t="s">
        <v>25</v>
      </c>
    </row>
    <row r="510" spans="1:6" x14ac:dyDescent="0.25">
      <c r="A510" s="23">
        <v>22353</v>
      </c>
      <c r="B510" s="83" t="s">
        <v>1522</v>
      </c>
      <c r="C510" s="83" t="s">
        <v>3768</v>
      </c>
      <c r="D510" s="83" t="s">
        <v>2862</v>
      </c>
      <c r="E510" s="83" t="s">
        <v>3769</v>
      </c>
      <c r="F510" s="118" t="s">
        <v>25</v>
      </c>
    </row>
    <row r="511" spans="1:6" x14ac:dyDescent="0.25">
      <c r="A511" s="23">
        <v>22375</v>
      </c>
      <c r="B511" s="83" t="s">
        <v>1528</v>
      </c>
      <c r="C511" s="83" t="s">
        <v>3770</v>
      </c>
      <c r="D511" s="83" t="s">
        <v>2870</v>
      </c>
      <c r="E511" s="83" t="s">
        <v>3771</v>
      </c>
      <c r="F511" s="118" t="s">
        <v>25</v>
      </c>
    </row>
    <row r="512" spans="1:6" x14ac:dyDescent="0.25">
      <c r="A512" s="23">
        <v>22376</v>
      </c>
      <c r="B512" s="83" t="s">
        <v>1529</v>
      </c>
      <c r="C512" s="83" t="s">
        <v>3772</v>
      </c>
      <c r="D512" s="83" t="s">
        <v>2817</v>
      </c>
      <c r="E512" s="83" t="s">
        <v>3773</v>
      </c>
      <c r="F512" s="118" t="s">
        <v>25</v>
      </c>
    </row>
    <row r="513" spans="1:6" x14ac:dyDescent="0.25">
      <c r="A513" s="23">
        <v>22386</v>
      </c>
      <c r="B513" s="83" t="s">
        <v>1532</v>
      </c>
      <c r="C513" s="83" t="s">
        <v>3774</v>
      </c>
      <c r="D513" s="83" t="s">
        <v>2856</v>
      </c>
      <c r="E513" s="83" t="s">
        <v>3775</v>
      </c>
      <c r="F513" s="118" t="s">
        <v>25</v>
      </c>
    </row>
    <row r="514" spans="1:6" x14ac:dyDescent="0.25">
      <c r="A514" s="23">
        <v>22396</v>
      </c>
      <c r="B514" s="83" t="s">
        <v>1534</v>
      </c>
      <c r="C514" s="83" t="s">
        <v>3776</v>
      </c>
      <c r="D514" s="83" t="s">
        <v>2817</v>
      </c>
      <c r="E514" s="83" t="s">
        <v>3777</v>
      </c>
      <c r="F514" s="118" t="s">
        <v>25</v>
      </c>
    </row>
    <row r="515" spans="1:6" x14ac:dyDescent="0.25">
      <c r="A515" s="23">
        <v>22398</v>
      </c>
      <c r="B515" s="83" t="s">
        <v>1536</v>
      </c>
      <c r="C515" s="83" t="s">
        <v>3778</v>
      </c>
      <c r="D515" s="83" t="s">
        <v>2856</v>
      </c>
      <c r="E515" s="83" t="s">
        <v>3779</v>
      </c>
      <c r="F515" s="118" t="s">
        <v>25</v>
      </c>
    </row>
    <row r="516" spans="1:6" x14ac:dyDescent="0.25">
      <c r="A516" s="23">
        <v>22402</v>
      </c>
      <c r="B516" s="83" t="s">
        <v>1539</v>
      </c>
      <c r="C516" s="83" t="s">
        <v>3780</v>
      </c>
      <c r="D516" s="83" t="s">
        <v>2870</v>
      </c>
      <c r="E516" s="83" t="s">
        <v>3781</v>
      </c>
      <c r="F516" s="118" t="s">
        <v>25</v>
      </c>
    </row>
    <row r="517" spans="1:6" x14ac:dyDescent="0.25">
      <c r="A517" s="23">
        <v>22408</v>
      </c>
      <c r="B517" s="83" t="s">
        <v>1541</v>
      </c>
      <c r="C517" s="83" t="s">
        <v>3782</v>
      </c>
      <c r="D517" s="83" t="s">
        <v>2870</v>
      </c>
      <c r="E517" s="83" t="s">
        <v>3783</v>
      </c>
      <c r="F517" s="118" t="s">
        <v>25</v>
      </c>
    </row>
    <row r="518" spans="1:6" x14ac:dyDescent="0.25">
      <c r="A518" s="23">
        <v>22432</v>
      </c>
      <c r="B518" s="83" t="s">
        <v>1547</v>
      </c>
      <c r="C518" s="83" t="s">
        <v>3784</v>
      </c>
      <c r="D518" s="83" t="s">
        <v>2856</v>
      </c>
      <c r="E518" s="83" t="s">
        <v>3785</v>
      </c>
      <c r="F518" s="118" t="s">
        <v>25</v>
      </c>
    </row>
    <row r="519" spans="1:6" x14ac:dyDescent="0.25">
      <c r="A519" s="23">
        <v>22439</v>
      </c>
      <c r="B519" s="83" t="s">
        <v>1550</v>
      </c>
      <c r="C519" s="83" t="s">
        <v>3786</v>
      </c>
      <c r="D519" s="83" t="s">
        <v>3157</v>
      </c>
      <c r="E519" s="83" t="s">
        <v>3787</v>
      </c>
      <c r="F519" s="118" t="s">
        <v>25</v>
      </c>
    </row>
    <row r="520" spans="1:6" x14ac:dyDescent="0.25">
      <c r="A520" s="23">
        <v>22487</v>
      </c>
      <c r="B520" s="83" t="s">
        <v>1566</v>
      </c>
      <c r="C520" s="83" t="s">
        <v>3788</v>
      </c>
      <c r="D520" s="83" t="s">
        <v>2775</v>
      </c>
      <c r="E520" s="83" t="s">
        <v>3789</v>
      </c>
      <c r="F520" s="118" t="s">
        <v>25</v>
      </c>
    </row>
    <row r="521" spans="1:6" x14ac:dyDescent="0.25">
      <c r="A521" s="23">
        <v>22500</v>
      </c>
      <c r="B521" s="83" t="s">
        <v>1571</v>
      </c>
      <c r="C521" s="83" t="s">
        <v>3790</v>
      </c>
      <c r="D521" s="83" t="s">
        <v>2827</v>
      </c>
      <c r="E521" s="83" t="s">
        <v>3791</v>
      </c>
      <c r="F521" s="118" t="s">
        <v>25</v>
      </c>
    </row>
    <row r="522" spans="1:6" x14ac:dyDescent="0.25">
      <c r="A522" s="23">
        <v>22504</v>
      </c>
      <c r="B522" s="83" t="s">
        <v>1573</v>
      </c>
      <c r="C522" s="83" t="s">
        <v>3792</v>
      </c>
      <c r="D522" s="83" t="s">
        <v>2775</v>
      </c>
      <c r="E522" s="83" t="s">
        <v>3793</v>
      </c>
      <c r="F522" s="118" t="s">
        <v>25</v>
      </c>
    </row>
    <row r="523" spans="1:6" x14ac:dyDescent="0.25">
      <c r="A523" s="23">
        <v>22510</v>
      </c>
      <c r="B523" s="83" t="s">
        <v>1575</v>
      </c>
      <c r="C523" s="83" t="s">
        <v>3794</v>
      </c>
      <c r="D523" s="83" t="s">
        <v>3157</v>
      </c>
      <c r="E523" s="83" t="s">
        <v>3795</v>
      </c>
      <c r="F523" s="118" t="s">
        <v>25</v>
      </c>
    </row>
    <row r="524" spans="1:6" x14ac:dyDescent="0.25">
      <c r="A524" s="23">
        <v>22511</v>
      </c>
      <c r="B524" s="83" t="s">
        <v>1576</v>
      </c>
      <c r="C524" s="83" t="s">
        <v>3796</v>
      </c>
      <c r="D524" s="83" t="s">
        <v>2927</v>
      </c>
      <c r="E524" s="83" t="s">
        <v>3797</v>
      </c>
      <c r="F524" s="118" t="s">
        <v>25</v>
      </c>
    </row>
    <row r="525" spans="1:6" x14ac:dyDescent="0.25">
      <c r="A525" s="23">
        <v>22512</v>
      </c>
      <c r="B525" s="83" t="s">
        <v>1577</v>
      </c>
      <c r="C525" s="83" t="s">
        <v>3798</v>
      </c>
      <c r="D525" s="83" t="s">
        <v>2897</v>
      </c>
      <c r="E525" s="83" t="s">
        <v>2975</v>
      </c>
      <c r="F525" s="118" t="s">
        <v>25</v>
      </c>
    </row>
    <row r="526" spans="1:6" x14ac:dyDescent="0.25">
      <c r="A526" s="23">
        <v>22515</v>
      </c>
      <c r="B526" s="83" t="s">
        <v>1578</v>
      </c>
      <c r="C526" s="83" t="s">
        <v>3799</v>
      </c>
      <c r="D526" s="83" t="s">
        <v>2786</v>
      </c>
      <c r="E526" s="83" t="s">
        <v>3800</v>
      </c>
      <c r="F526" s="118" t="s">
        <v>25</v>
      </c>
    </row>
    <row r="527" spans="1:6" x14ac:dyDescent="0.25">
      <c r="A527" s="23">
        <v>22541</v>
      </c>
      <c r="B527" s="83" t="s">
        <v>1586</v>
      </c>
      <c r="C527" s="83" t="s">
        <v>3801</v>
      </c>
      <c r="D527" s="83" t="s">
        <v>2856</v>
      </c>
      <c r="E527" s="83" t="s">
        <v>3802</v>
      </c>
      <c r="F527" s="118" t="s">
        <v>25</v>
      </c>
    </row>
    <row r="528" spans="1:6" x14ac:dyDescent="0.25">
      <c r="A528" s="23">
        <v>22542</v>
      </c>
      <c r="B528" s="83" t="s">
        <v>1587</v>
      </c>
      <c r="C528" s="83" t="s">
        <v>3803</v>
      </c>
      <c r="D528" s="83" t="s">
        <v>2856</v>
      </c>
      <c r="E528" s="83" t="s">
        <v>3804</v>
      </c>
      <c r="F528" s="118" t="s">
        <v>25</v>
      </c>
    </row>
    <row r="529" spans="1:6" x14ac:dyDescent="0.25">
      <c r="A529" s="23">
        <v>22548</v>
      </c>
      <c r="B529" s="83" t="s">
        <v>1588</v>
      </c>
      <c r="C529" s="83" t="s">
        <v>3805</v>
      </c>
      <c r="D529" s="83" t="s">
        <v>3157</v>
      </c>
      <c r="E529" s="83" t="s">
        <v>3806</v>
      </c>
      <c r="F529" s="118" t="s">
        <v>25</v>
      </c>
    </row>
    <row r="530" spans="1:6" x14ac:dyDescent="0.25">
      <c r="A530" s="23">
        <v>22553</v>
      </c>
      <c r="B530" s="83" t="s">
        <v>1590</v>
      </c>
      <c r="C530" s="83" t="s">
        <v>3807</v>
      </c>
      <c r="D530" s="83" t="s">
        <v>2927</v>
      </c>
      <c r="E530" s="83" t="s">
        <v>3808</v>
      </c>
      <c r="F530" s="118" t="s">
        <v>25</v>
      </c>
    </row>
    <row r="531" spans="1:6" x14ac:dyDescent="0.25">
      <c r="A531" s="23">
        <v>22556</v>
      </c>
      <c r="B531" s="83" t="s">
        <v>1593</v>
      </c>
      <c r="C531" s="83" t="s">
        <v>3809</v>
      </c>
      <c r="D531" s="83" t="s">
        <v>2775</v>
      </c>
      <c r="E531" s="83" t="s">
        <v>3810</v>
      </c>
      <c r="F531" s="118" t="s">
        <v>25</v>
      </c>
    </row>
    <row r="532" spans="1:6" x14ac:dyDescent="0.25">
      <c r="A532" s="23">
        <v>22558</v>
      </c>
      <c r="B532" s="83" t="s">
        <v>1594</v>
      </c>
      <c r="C532" s="83" t="s">
        <v>3811</v>
      </c>
      <c r="D532" s="83" t="s">
        <v>2897</v>
      </c>
      <c r="E532" s="83" t="s">
        <v>3812</v>
      </c>
      <c r="F532" s="118" t="s">
        <v>25</v>
      </c>
    </row>
    <row r="533" spans="1:6" x14ac:dyDescent="0.25">
      <c r="A533" s="23">
        <v>22566</v>
      </c>
      <c r="B533" s="83" t="s">
        <v>1598</v>
      </c>
      <c r="C533" s="83" t="s">
        <v>3813</v>
      </c>
      <c r="D533" s="83" t="s">
        <v>2862</v>
      </c>
      <c r="E533" s="83" t="s">
        <v>3814</v>
      </c>
      <c r="F533" s="118" t="s">
        <v>25</v>
      </c>
    </row>
    <row r="534" spans="1:6" x14ac:dyDescent="0.25">
      <c r="A534" s="23">
        <v>22588</v>
      </c>
      <c r="B534" s="83" t="s">
        <v>1606</v>
      </c>
      <c r="C534" s="83" t="s">
        <v>3815</v>
      </c>
      <c r="D534" s="83" t="s">
        <v>2897</v>
      </c>
      <c r="E534" s="83" t="s">
        <v>2786</v>
      </c>
      <c r="F534" s="118" t="s">
        <v>25</v>
      </c>
    </row>
    <row r="535" spans="1:6" x14ac:dyDescent="0.25">
      <c r="A535" s="23">
        <v>22590</v>
      </c>
      <c r="B535" s="83" t="s">
        <v>1608</v>
      </c>
      <c r="C535" s="83" t="s">
        <v>3816</v>
      </c>
      <c r="D535" s="83" t="s">
        <v>2775</v>
      </c>
      <c r="E535" s="83" t="s">
        <v>3817</v>
      </c>
      <c r="F535" s="118" t="s">
        <v>25</v>
      </c>
    </row>
    <row r="536" spans="1:6" x14ac:dyDescent="0.25">
      <c r="A536" s="23">
        <v>22593</v>
      </c>
      <c r="B536" s="83" t="s">
        <v>1609</v>
      </c>
      <c r="C536" s="83" t="s">
        <v>3818</v>
      </c>
      <c r="D536" s="83" t="s">
        <v>2775</v>
      </c>
      <c r="E536" s="83" t="s">
        <v>3819</v>
      </c>
      <c r="F536" s="118" t="s">
        <v>25</v>
      </c>
    </row>
    <row r="537" spans="1:6" x14ac:dyDescent="0.25">
      <c r="A537" s="23">
        <v>22629</v>
      </c>
      <c r="B537" s="83" t="s">
        <v>1613</v>
      </c>
      <c r="C537" s="83" t="s">
        <v>3820</v>
      </c>
      <c r="D537" s="83" t="s">
        <v>2932</v>
      </c>
      <c r="E537" s="83" t="s">
        <v>3821</v>
      </c>
      <c r="F537" s="118" t="s">
        <v>25</v>
      </c>
    </row>
    <row r="538" spans="1:6" x14ac:dyDescent="0.25">
      <c r="A538" s="23">
        <v>22646</v>
      </c>
      <c r="B538" s="83" t="s">
        <v>1618</v>
      </c>
      <c r="C538" s="83" t="s">
        <v>3822</v>
      </c>
      <c r="D538" s="83" t="s">
        <v>2856</v>
      </c>
      <c r="E538" s="83" t="s">
        <v>3823</v>
      </c>
      <c r="F538" s="118" t="s">
        <v>25</v>
      </c>
    </row>
    <row r="539" spans="1:6" x14ac:dyDescent="0.25">
      <c r="A539" s="23">
        <v>22655</v>
      </c>
      <c r="B539" s="83" t="s">
        <v>1620</v>
      </c>
      <c r="C539" s="83" t="s">
        <v>3824</v>
      </c>
      <c r="D539" s="83" t="s">
        <v>2897</v>
      </c>
      <c r="E539" s="83" t="s">
        <v>3825</v>
      </c>
      <c r="F539" s="118" t="s">
        <v>25</v>
      </c>
    </row>
    <row r="540" spans="1:6" x14ac:dyDescent="0.25">
      <c r="A540" s="23">
        <v>22662</v>
      </c>
      <c r="B540" s="83" t="s">
        <v>1622</v>
      </c>
      <c r="C540" s="83" t="s">
        <v>3826</v>
      </c>
      <c r="D540" s="83" t="s">
        <v>2856</v>
      </c>
      <c r="E540" s="83" t="s">
        <v>3827</v>
      </c>
      <c r="F540" s="118" t="s">
        <v>25</v>
      </c>
    </row>
    <row r="541" spans="1:6" x14ac:dyDescent="0.25">
      <c r="A541" s="23">
        <v>22669</v>
      </c>
      <c r="B541" s="83" t="s">
        <v>1623</v>
      </c>
      <c r="C541" s="83" t="s">
        <v>3828</v>
      </c>
      <c r="D541" s="83" t="s">
        <v>2927</v>
      </c>
      <c r="E541" s="83" t="s">
        <v>3487</v>
      </c>
      <c r="F541" s="118" t="s">
        <v>25</v>
      </c>
    </row>
    <row r="542" spans="1:6" x14ac:dyDescent="0.25">
      <c r="A542" s="23">
        <v>22710</v>
      </c>
      <c r="B542" s="83" t="s">
        <v>1632</v>
      </c>
      <c r="C542" s="83" t="s">
        <v>3829</v>
      </c>
      <c r="D542" s="83" t="s">
        <v>3157</v>
      </c>
      <c r="E542" s="83" t="s">
        <v>3830</v>
      </c>
      <c r="F542" s="118" t="s">
        <v>25</v>
      </c>
    </row>
    <row r="543" spans="1:6" x14ac:dyDescent="0.25">
      <c r="A543" s="23">
        <v>22713</v>
      </c>
      <c r="B543" s="83" t="s">
        <v>1633</v>
      </c>
      <c r="C543" s="83" t="s">
        <v>3831</v>
      </c>
      <c r="D543" s="83" t="s">
        <v>2897</v>
      </c>
      <c r="E543" s="83" t="s">
        <v>3832</v>
      </c>
      <c r="F543" s="118" t="s">
        <v>25</v>
      </c>
    </row>
    <row r="544" spans="1:6" x14ac:dyDescent="0.25">
      <c r="A544" s="23">
        <v>22745</v>
      </c>
      <c r="B544" s="83" t="s">
        <v>1637</v>
      </c>
      <c r="C544" s="83" t="s">
        <v>3833</v>
      </c>
      <c r="D544" s="83" t="s">
        <v>2789</v>
      </c>
      <c r="E544" s="83" t="s">
        <v>2807</v>
      </c>
      <c r="F544" s="118" t="s">
        <v>25</v>
      </c>
    </row>
    <row r="545" spans="1:6" x14ac:dyDescent="0.25">
      <c r="A545" s="23">
        <v>22747</v>
      </c>
      <c r="B545" s="83" t="s">
        <v>1638</v>
      </c>
      <c r="C545" s="83" t="s">
        <v>3834</v>
      </c>
      <c r="D545" s="83" t="s">
        <v>2870</v>
      </c>
      <c r="E545" s="83" t="s">
        <v>3835</v>
      </c>
      <c r="F545" s="118" t="s">
        <v>25</v>
      </c>
    </row>
    <row r="546" spans="1:6" x14ac:dyDescent="0.25">
      <c r="A546" s="23">
        <v>22750</v>
      </c>
      <c r="B546" s="83" t="s">
        <v>1639</v>
      </c>
      <c r="C546" s="83" t="s">
        <v>3836</v>
      </c>
      <c r="D546" s="83" t="s">
        <v>2827</v>
      </c>
      <c r="E546" s="83" t="s">
        <v>3837</v>
      </c>
      <c r="F546" s="118" t="s">
        <v>25</v>
      </c>
    </row>
    <row r="547" spans="1:6" x14ac:dyDescent="0.25">
      <c r="A547" s="23">
        <v>22757</v>
      </c>
      <c r="B547" s="83" t="s">
        <v>1640</v>
      </c>
      <c r="C547" s="83" t="s">
        <v>3838</v>
      </c>
      <c r="D547" s="83" t="s">
        <v>2827</v>
      </c>
      <c r="E547" s="83" t="s">
        <v>3839</v>
      </c>
      <c r="F547" s="118" t="s">
        <v>25</v>
      </c>
    </row>
    <row r="548" spans="1:6" x14ac:dyDescent="0.25">
      <c r="A548" s="23">
        <v>22770</v>
      </c>
      <c r="B548" s="83" t="s">
        <v>1642</v>
      </c>
      <c r="C548" s="83" t="s">
        <v>3840</v>
      </c>
      <c r="D548" s="83" t="s">
        <v>2912</v>
      </c>
      <c r="E548" s="83" t="s">
        <v>3841</v>
      </c>
      <c r="F548" s="118" t="s">
        <v>25</v>
      </c>
    </row>
    <row r="549" spans="1:6" x14ac:dyDescent="0.25">
      <c r="A549" s="23">
        <v>22780</v>
      </c>
      <c r="B549" s="83" t="s">
        <v>1645</v>
      </c>
      <c r="C549" s="83" t="s">
        <v>3842</v>
      </c>
      <c r="D549" s="83" t="s">
        <v>2775</v>
      </c>
      <c r="E549" s="83" t="s">
        <v>3843</v>
      </c>
      <c r="F549" s="118" t="s">
        <v>25</v>
      </c>
    </row>
    <row r="550" spans="1:6" x14ac:dyDescent="0.25">
      <c r="A550" s="23">
        <v>22781</v>
      </c>
      <c r="B550" s="83" t="s">
        <v>1646</v>
      </c>
      <c r="C550" s="83" t="s">
        <v>3844</v>
      </c>
      <c r="D550" s="83" t="s">
        <v>2775</v>
      </c>
      <c r="E550" s="83" t="s">
        <v>3845</v>
      </c>
      <c r="F550" s="118" t="s">
        <v>25</v>
      </c>
    </row>
    <row r="551" spans="1:6" x14ac:dyDescent="0.25">
      <c r="A551" s="23">
        <v>22783</v>
      </c>
      <c r="B551" s="83" t="s">
        <v>1647</v>
      </c>
      <c r="C551" s="83" t="s">
        <v>3846</v>
      </c>
      <c r="D551" s="83" t="s">
        <v>2775</v>
      </c>
      <c r="E551" s="83" t="s">
        <v>3847</v>
      </c>
      <c r="F551" s="118" t="s">
        <v>25</v>
      </c>
    </row>
    <row r="552" spans="1:6" x14ac:dyDescent="0.25">
      <c r="A552" s="23">
        <v>22785</v>
      </c>
      <c r="B552" s="83" t="s">
        <v>1648</v>
      </c>
      <c r="C552" s="83" t="s">
        <v>3848</v>
      </c>
      <c r="D552" s="83" t="s">
        <v>2775</v>
      </c>
      <c r="E552" s="83" t="s">
        <v>3849</v>
      </c>
      <c r="F552" s="118" t="s">
        <v>25</v>
      </c>
    </row>
    <row r="553" spans="1:6" x14ac:dyDescent="0.25">
      <c r="A553" s="23">
        <v>22819</v>
      </c>
      <c r="B553" s="83" t="s">
        <v>1653</v>
      </c>
      <c r="C553" s="83" t="s">
        <v>3850</v>
      </c>
      <c r="D553" s="83" t="s">
        <v>2775</v>
      </c>
      <c r="E553" s="83" t="s">
        <v>3851</v>
      </c>
      <c r="F553" s="118" t="s">
        <v>25</v>
      </c>
    </row>
    <row r="554" spans="1:6" x14ac:dyDescent="0.25">
      <c r="A554" s="23">
        <v>22823</v>
      </c>
      <c r="B554" s="83" t="s">
        <v>1654</v>
      </c>
      <c r="C554" s="83" t="s">
        <v>3852</v>
      </c>
      <c r="D554" s="83" t="s">
        <v>2789</v>
      </c>
      <c r="E554" s="83" t="s">
        <v>3853</v>
      </c>
      <c r="F554" s="118" t="s">
        <v>25</v>
      </c>
    </row>
    <row r="555" spans="1:6" x14ac:dyDescent="0.25">
      <c r="A555" s="23">
        <v>22825</v>
      </c>
      <c r="B555" s="83" t="s">
        <v>1655</v>
      </c>
      <c r="C555" s="83" t="s">
        <v>3854</v>
      </c>
      <c r="D555" s="83" t="s">
        <v>2870</v>
      </c>
      <c r="E555" s="83" t="s">
        <v>3855</v>
      </c>
      <c r="F555" s="118" t="s">
        <v>25</v>
      </c>
    </row>
    <row r="556" spans="1:6" x14ac:dyDescent="0.25">
      <c r="A556" s="23">
        <v>22833</v>
      </c>
      <c r="B556" s="83" t="s">
        <v>1657</v>
      </c>
      <c r="C556" s="83" t="s">
        <v>3856</v>
      </c>
      <c r="D556" s="83" t="s">
        <v>2912</v>
      </c>
      <c r="E556" s="83" t="s">
        <v>3857</v>
      </c>
      <c r="F556" s="118" t="s">
        <v>25</v>
      </c>
    </row>
    <row r="557" spans="1:6" x14ac:dyDescent="0.25">
      <c r="A557" s="23">
        <v>22845</v>
      </c>
      <c r="B557" s="83" t="s">
        <v>1659</v>
      </c>
      <c r="C557" s="83" t="s">
        <v>3858</v>
      </c>
      <c r="D557" s="83" t="s">
        <v>2775</v>
      </c>
      <c r="E557" s="83" t="s">
        <v>3859</v>
      </c>
      <c r="F557" s="118" t="s">
        <v>25</v>
      </c>
    </row>
    <row r="558" spans="1:6" x14ac:dyDescent="0.25">
      <c r="A558" s="23">
        <v>22855</v>
      </c>
      <c r="B558" s="83" t="s">
        <v>1660</v>
      </c>
      <c r="C558" s="83" t="s">
        <v>3860</v>
      </c>
      <c r="D558" s="83" t="s">
        <v>2827</v>
      </c>
      <c r="E558" s="83" t="s">
        <v>3861</v>
      </c>
      <c r="F558" s="118" t="s">
        <v>25</v>
      </c>
    </row>
    <row r="559" spans="1:6" x14ac:dyDescent="0.25">
      <c r="A559" s="23">
        <v>22856</v>
      </c>
      <c r="B559" s="83" t="s">
        <v>1661</v>
      </c>
      <c r="C559" s="83" t="s">
        <v>3862</v>
      </c>
      <c r="D559" s="83" t="s">
        <v>2862</v>
      </c>
      <c r="E559" s="83" t="s">
        <v>3863</v>
      </c>
      <c r="F559" s="118" t="s">
        <v>25</v>
      </c>
    </row>
    <row r="560" spans="1:6" x14ac:dyDescent="0.25">
      <c r="A560" s="23">
        <v>22857</v>
      </c>
      <c r="B560" s="83" t="s">
        <v>1662</v>
      </c>
      <c r="C560" s="83" t="s">
        <v>3864</v>
      </c>
      <c r="D560" s="83" t="s">
        <v>2927</v>
      </c>
      <c r="E560" s="83" t="s">
        <v>3865</v>
      </c>
      <c r="F560" s="118" t="s">
        <v>25</v>
      </c>
    </row>
    <row r="561" spans="1:6" x14ac:dyDescent="0.25">
      <c r="A561" s="23">
        <v>22861</v>
      </c>
      <c r="B561" s="83" t="s">
        <v>1663</v>
      </c>
      <c r="C561" s="83" t="s">
        <v>3866</v>
      </c>
      <c r="D561" s="83" t="s">
        <v>2870</v>
      </c>
      <c r="E561" s="83" t="s">
        <v>3867</v>
      </c>
      <c r="F561" s="118" t="s">
        <v>25</v>
      </c>
    </row>
    <row r="562" spans="1:6" x14ac:dyDescent="0.25">
      <c r="A562" s="23">
        <v>22870</v>
      </c>
      <c r="B562" s="83" t="s">
        <v>1666</v>
      </c>
      <c r="C562" s="83" t="s">
        <v>3868</v>
      </c>
      <c r="D562" s="83" t="s">
        <v>3157</v>
      </c>
      <c r="E562" s="83" t="s">
        <v>3869</v>
      </c>
      <c r="F562" s="118" t="s">
        <v>25</v>
      </c>
    </row>
    <row r="563" spans="1:6" x14ac:dyDescent="0.25">
      <c r="A563" s="23">
        <v>22875</v>
      </c>
      <c r="B563" s="83" t="s">
        <v>1667</v>
      </c>
      <c r="C563" s="83" t="s">
        <v>3870</v>
      </c>
      <c r="D563" s="83" t="s">
        <v>2775</v>
      </c>
      <c r="E563" s="83" t="s">
        <v>3871</v>
      </c>
      <c r="F563" s="118" t="s">
        <v>25</v>
      </c>
    </row>
    <row r="564" spans="1:6" x14ac:dyDescent="0.25">
      <c r="A564" s="23">
        <v>22876</v>
      </c>
      <c r="B564" s="83" t="s">
        <v>1668</v>
      </c>
      <c r="C564" s="83" t="s">
        <v>3872</v>
      </c>
      <c r="D564" s="83" t="s">
        <v>2817</v>
      </c>
      <c r="E564" s="83" t="s">
        <v>3873</v>
      </c>
      <c r="F564" s="118" t="s">
        <v>25</v>
      </c>
    </row>
    <row r="565" spans="1:6" x14ac:dyDescent="0.25">
      <c r="A565" s="23">
        <v>22877</v>
      </c>
      <c r="B565" s="83" t="s">
        <v>1669</v>
      </c>
      <c r="C565" s="83" t="s">
        <v>3874</v>
      </c>
      <c r="D565" s="83" t="s">
        <v>2870</v>
      </c>
      <c r="E565" s="83" t="s">
        <v>3875</v>
      </c>
      <c r="F565" s="118" t="s">
        <v>25</v>
      </c>
    </row>
    <row r="566" spans="1:6" x14ac:dyDescent="0.25">
      <c r="A566" s="23">
        <v>22884</v>
      </c>
      <c r="B566" s="83" t="s">
        <v>1670</v>
      </c>
      <c r="C566" s="83" t="s">
        <v>3876</v>
      </c>
      <c r="D566" s="83" t="s">
        <v>2870</v>
      </c>
      <c r="E566" s="83" t="s">
        <v>3877</v>
      </c>
      <c r="F566" s="118" t="s">
        <v>25</v>
      </c>
    </row>
    <row r="567" spans="1:6" x14ac:dyDescent="0.25">
      <c r="A567" s="23">
        <v>22889</v>
      </c>
      <c r="B567" s="83" t="s">
        <v>1673</v>
      </c>
      <c r="C567" s="83" t="s">
        <v>3878</v>
      </c>
      <c r="D567" s="83" t="s">
        <v>2870</v>
      </c>
      <c r="E567" s="83" t="s">
        <v>3879</v>
      </c>
      <c r="F567" s="118" t="s">
        <v>25</v>
      </c>
    </row>
    <row r="568" spans="1:6" x14ac:dyDescent="0.25">
      <c r="A568" s="23">
        <v>22891</v>
      </c>
      <c r="B568" s="83" t="s">
        <v>1674</v>
      </c>
      <c r="C568" s="83" t="s">
        <v>3880</v>
      </c>
      <c r="D568" s="83" t="s">
        <v>2789</v>
      </c>
      <c r="E568" s="83" t="s">
        <v>3587</v>
      </c>
      <c r="F568" s="118" t="s">
        <v>25</v>
      </c>
    </row>
    <row r="569" spans="1:6" x14ac:dyDescent="0.25">
      <c r="A569" s="23">
        <v>22892</v>
      </c>
      <c r="B569" s="83" t="s">
        <v>1675</v>
      </c>
      <c r="C569" s="83" t="s">
        <v>3881</v>
      </c>
      <c r="D569" s="83" t="s">
        <v>2897</v>
      </c>
      <c r="E569" s="83" t="s">
        <v>3882</v>
      </c>
      <c r="F569" s="118" t="s">
        <v>25</v>
      </c>
    </row>
    <row r="570" spans="1:6" x14ac:dyDescent="0.25">
      <c r="A570" s="23">
        <v>22900</v>
      </c>
      <c r="B570" s="83" t="s">
        <v>1677</v>
      </c>
      <c r="C570" s="83" t="s">
        <v>3883</v>
      </c>
      <c r="D570" s="83" t="s">
        <v>2897</v>
      </c>
      <c r="E570" s="83" t="s">
        <v>3884</v>
      </c>
      <c r="F570" s="118" t="s">
        <v>25</v>
      </c>
    </row>
    <row r="571" spans="1:6" x14ac:dyDescent="0.25">
      <c r="A571" s="23">
        <v>22902</v>
      </c>
      <c r="B571" s="83" t="s">
        <v>1679</v>
      </c>
      <c r="C571" s="83" t="s">
        <v>3885</v>
      </c>
      <c r="D571" s="83" t="s">
        <v>2775</v>
      </c>
      <c r="E571" s="83" t="s">
        <v>3886</v>
      </c>
      <c r="F571" s="118" t="s">
        <v>25</v>
      </c>
    </row>
    <row r="572" spans="1:6" x14ac:dyDescent="0.25">
      <c r="A572" s="23">
        <v>22903</v>
      </c>
      <c r="B572" s="83" t="s">
        <v>1680</v>
      </c>
      <c r="C572" s="83" t="s">
        <v>3887</v>
      </c>
      <c r="D572" s="83" t="s">
        <v>3157</v>
      </c>
      <c r="E572" s="83" t="s">
        <v>3888</v>
      </c>
      <c r="F572" s="118" t="s">
        <v>25</v>
      </c>
    </row>
    <row r="573" spans="1:6" x14ac:dyDescent="0.25">
      <c r="A573" s="23">
        <v>22913</v>
      </c>
      <c r="B573" s="83" t="s">
        <v>1683</v>
      </c>
      <c r="C573" s="83" t="s">
        <v>3889</v>
      </c>
      <c r="D573" s="83" t="s">
        <v>2870</v>
      </c>
      <c r="E573" s="83" t="s">
        <v>3332</v>
      </c>
      <c r="F573" s="118" t="s">
        <v>25</v>
      </c>
    </row>
    <row r="574" spans="1:6" x14ac:dyDescent="0.25">
      <c r="A574" s="23">
        <v>22914</v>
      </c>
      <c r="B574" s="83" t="s">
        <v>1684</v>
      </c>
      <c r="C574" s="83" t="s">
        <v>3890</v>
      </c>
      <c r="D574" s="83" t="s">
        <v>2827</v>
      </c>
      <c r="E574" s="83" t="s">
        <v>3891</v>
      </c>
      <c r="F574" s="118" t="s">
        <v>25</v>
      </c>
    </row>
    <row r="575" spans="1:6" x14ac:dyDescent="0.25">
      <c r="A575" s="23">
        <v>22927</v>
      </c>
      <c r="B575" s="83" t="s">
        <v>1686</v>
      </c>
      <c r="C575" s="83" t="s">
        <v>3892</v>
      </c>
      <c r="D575" s="83" t="s">
        <v>3157</v>
      </c>
      <c r="E575" s="83" t="s">
        <v>3893</v>
      </c>
      <c r="F575" s="118" t="s">
        <v>25</v>
      </c>
    </row>
    <row r="576" spans="1:6" x14ac:dyDescent="0.25">
      <c r="A576" s="23">
        <v>22942</v>
      </c>
      <c r="B576" s="83" t="s">
        <v>1692</v>
      </c>
      <c r="C576" s="83" t="s">
        <v>3894</v>
      </c>
      <c r="D576" s="83" t="s">
        <v>2876</v>
      </c>
      <c r="E576" s="83" t="s">
        <v>3895</v>
      </c>
      <c r="F576" s="118" t="s">
        <v>25</v>
      </c>
    </row>
    <row r="577" spans="1:6" x14ac:dyDescent="0.25">
      <c r="A577" s="23">
        <v>22948</v>
      </c>
      <c r="B577" s="83" t="s">
        <v>1693</v>
      </c>
      <c r="C577" s="83" t="s">
        <v>3896</v>
      </c>
      <c r="D577" s="83" t="s">
        <v>2789</v>
      </c>
      <c r="E577" s="83" t="s">
        <v>3897</v>
      </c>
      <c r="F577" s="118" t="s">
        <v>25</v>
      </c>
    </row>
    <row r="578" spans="1:6" x14ac:dyDescent="0.25">
      <c r="A578" s="23">
        <v>22949</v>
      </c>
      <c r="B578" s="83" t="s">
        <v>1694</v>
      </c>
      <c r="C578" s="83" t="s">
        <v>3898</v>
      </c>
      <c r="D578" s="83" t="s">
        <v>2775</v>
      </c>
      <c r="E578" s="83" t="s">
        <v>3899</v>
      </c>
      <c r="F578" s="118" t="s">
        <v>25</v>
      </c>
    </row>
    <row r="579" spans="1:6" x14ac:dyDescent="0.25">
      <c r="A579" s="23">
        <v>22951</v>
      </c>
      <c r="B579" s="83" t="s">
        <v>1695</v>
      </c>
      <c r="C579" s="83" t="s">
        <v>3900</v>
      </c>
      <c r="D579" s="83" t="s">
        <v>2927</v>
      </c>
      <c r="E579" s="83" t="s">
        <v>3901</v>
      </c>
      <c r="F579" s="118" t="s">
        <v>25</v>
      </c>
    </row>
    <row r="580" spans="1:6" x14ac:dyDescent="0.25">
      <c r="A580" s="23">
        <v>22960</v>
      </c>
      <c r="B580" s="83" t="s">
        <v>1699</v>
      </c>
      <c r="C580" s="83" t="s">
        <v>3902</v>
      </c>
      <c r="D580" s="83" t="s">
        <v>2870</v>
      </c>
      <c r="E580" s="83" t="s">
        <v>3903</v>
      </c>
      <c r="F580" s="118" t="s">
        <v>25</v>
      </c>
    </row>
    <row r="581" spans="1:6" x14ac:dyDescent="0.25">
      <c r="A581" s="23">
        <v>22964</v>
      </c>
      <c r="B581" s="83" t="s">
        <v>1700</v>
      </c>
      <c r="C581" s="83" t="s">
        <v>3904</v>
      </c>
      <c r="D581" s="83" t="s">
        <v>2912</v>
      </c>
      <c r="E581" s="83" t="s">
        <v>3905</v>
      </c>
      <c r="F581" s="118" t="s">
        <v>25</v>
      </c>
    </row>
    <row r="582" spans="1:6" x14ac:dyDescent="0.25">
      <c r="A582" s="23">
        <v>22996</v>
      </c>
      <c r="B582" s="83" t="s">
        <v>1708</v>
      </c>
      <c r="C582" s="83" t="s">
        <v>3906</v>
      </c>
      <c r="D582" s="83" t="s">
        <v>2897</v>
      </c>
      <c r="E582" s="83" t="s">
        <v>3907</v>
      </c>
      <c r="F582" s="118" t="s">
        <v>25</v>
      </c>
    </row>
    <row r="583" spans="1:6" x14ac:dyDescent="0.25">
      <c r="A583" s="23">
        <v>23001</v>
      </c>
      <c r="B583" s="83" t="s">
        <v>3908</v>
      </c>
      <c r="C583" s="83" t="s">
        <v>3909</v>
      </c>
      <c r="D583" s="83" t="s">
        <v>2862</v>
      </c>
      <c r="E583" s="83" t="s">
        <v>3910</v>
      </c>
      <c r="F583" s="118" t="s">
        <v>25</v>
      </c>
    </row>
    <row r="584" spans="1:6" x14ac:dyDescent="0.25">
      <c r="A584" s="23">
        <v>23005</v>
      </c>
      <c r="B584" s="83" t="s">
        <v>1712</v>
      </c>
      <c r="C584" s="83" t="s">
        <v>3911</v>
      </c>
      <c r="D584" s="83" t="s">
        <v>2775</v>
      </c>
      <c r="E584" s="83" t="s">
        <v>3912</v>
      </c>
      <c r="F584" s="118" t="s">
        <v>25</v>
      </c>
    </row>
    <row r="585" spans="1:6" x14ac:dyDescent="0.25">
      <c r="A585" s="23">
        <v>23007</v>
      </c>
      <c r="B585" s="83" t="s">
        <v>1713</v>
      </c>
      <c r="C585" s="83" t="s">
        <v>3913</v>
      </c>
      <c r="D585" s="83" t="s">
        <v>2912</v>
      </c>
      <c r="E585" s="83" t="s">
        <v>3914</v>
      </c>
      <c r="F585" s="118" t="s">
        <v>25</v>
      </c>
    </row>
    <row r="586" spans="1:6" x14ac:dyDescent="0.25">
      <c r="A586" s="23">
        <v>23008</v>
      </c>
      <c r="B586" s="83" t="s">
        <v>1714</v>
      </c>
      <c r="C586" s="83" t="s">
        <v>3915</v>
      </c>
      <c r="D586" s="83" t="s">
        <v>2789</v>
      </c>
      <c r="E586" s="83" t="s">
        <v>3916</v>
      </c>
      <c r="F586" s="118" t="s">
        <v>25</v>
      </c>
    </row>
    <row r="587" spans="1:6" x14ac:dyDescent="0.25">
      <c r="A587" s="23">
        <v>23014</v>
      </c>
      <c r="B587" s="83" t="s">
        <v>1716</v>
      </c>
      <c r="C587" s="83" t="s">
        <v>3917</v>
      </c>
      <c r="D587" s="83" t="s">
        <v>2927</v>
      </c>
      <c r="E587" s="83" t="s">
        <v>3918</v>
      </c>
      <c r="F587" s="118" t="s">
        <v>25</v>
      </c>
    </row>
    <row r="588" spans="1:6" x14ac:dyDescent="0.25">
      <c r="A588" s="23">
        <v>23024</v>
      </c>
      <c r="B588" s="83" t="s">
        <v>1720</v>
      </c>
      <c r="C588" s="83" t="s">
        <v>3435</v>
      </c>
      <c r="D588" s="83" t="s">
        <v>2856</v>
      </c>
      <c r="E588" s="83" t="s">
        <v>3436</v>
      </c>
      <c r="F588" s="118" t="s">
        <v>25</v>
      </c>
    </row>
    <row r="589" spans="1:6" x14ac:dyDescent="0.25">
      <c r="A589" s="23">
        <v>23035</v>
      </c>
      <c r="B589" s="83" t="s">
        <v>1723</v>
      </c>
      <c r="C589" s="83" t="s">
        <v>3919</v>
      </c>
      <c r="D589" s="83" t="s">
        <v>2775</v>
      </c>
      <c r="E589" s="83" t="s">
        <v>3920</v>
      </c>
      <c r="F589" s="118" t="s">
        <v>25</v>
      </c>
    </row>
    <row r="590" spans="1:6" x14ac:dyDescent="0.25">
      <c r="A590" s="23">
        <v>23039</v>
      </c>
      <c r="B590" s="83" t="s">
        <v>1724</v>
      </c>
      <c r="C590" s="83" t="s">
        <v>3921</v>
      </c>
      <c r="D590" s="83" t="s">
        <v>2870</v>
      </c>
      <c r="E590" s="83" t="s">
        <v>3922</v>
      </c>
      <c r="F590" s="118" t="s">
        <v>25</v>
      </c>
    </row>
    <row r="591" spans="1:6" x14ac:dyDescent="0.25">
      <c r="A591" s="23">
        <v>23041</v>
      </c>
      <c r="B591" s="83" t="s">
        <v>1725</v>
      </c>
      <c r="C591" s="83" t="s">
        <v>3923</v>
      </c>
      <c r="D591" s="83" t="s">
        <v>2789</v>
      </c>
      <c r="E591" s="83" t="s">
        <v>3560</v>
      </c>
      <c r="F591" s="118" t="s">
        <v>25</v>
      </c>
    </row>
    <row r="592" spans="1:6" x14ac:dyDescent="0.25">
      <c r="A592" s="23">
        <v>23057</v>
      </c>
      <c r="B592" s="83" t="s">
        <v>1730</v>
      </c>
      <c r="C592" s="83" t="s">
        <v>3924</v>
      </c>
      <c r="D592" s="83" t="s">
        <v>3157</v>
      </c>
      <c r="E592" s="83" t="s">
        <v>3925</v>
      </c>
      <c r="F592" s="118" t="s">
        <v>25</v>
      </c>
    </row>
    <row r="593" spans="1:6" x14ac:dyDescent="0.25">
      <c r="A593" s="23">
        <v>23059</v>
      </c>
      <c r="B593" s="83" t="s">
        <v>1731</v>
      </c>
      <c r="C593" s="83" t="s">
        <v>3926</v>
      </c>
      <c r="D593" s="83" t="s">
        <v>2870</v>
      </c>
      <c r="E593" s="83" t="s">
        <v>3927</v>
      </c>
      <c r="F593" s="118" t="s">
        <v>25</v>
      </c>
    </row>
    <row r="594" spans="1:6" x14ac:dyDescent="0.25">
      <c r="A594" s="23">
        <v>23072</v>
      </c>
      <c r="B594" s="83" t="s">
        <v>1733</v>
      </c>
      <c r="C594" s="83" t="s">
        <v>3928</v>
      </c>
      <c r="D594" s="83" t="s">
        <v>2775</v>
      </c>
      <c r="E594" s="83" t="s">
        <v>3929</v>
      </c>
      <c r="F594" s="118" t="s">
        <v>25</v>
      </c>
    </row>
    <row r="595" spans="1:6" x14ac:dyDescent="0.25">
      <c r="A595" s="23">
        <v>23074</v>
      </c>
      <c r="B595" s="83" t="s">
        <v>1734</v>
      </c>
      <c r="C595" s="83" t="s">
        <v>3930</v>
      </c>
      <c r="D595" s="83" t="s">
        <v>2789</v>
      </c>
      <c r="E595" s="83" t="s">
        <v>2898</v>
      </c>
      <c r="F595" s="118" t="s">
        <v>25</v>
      </c>
    </row>
    <row r="596" spans="1:6" x14ac:dyDescent="0.25">
      <c r="A596" s="23">
        <v>23075</v>
      </c>
      <c r="B596" s="83" t="s">
        <v>1735</v>
      </c>
      <c r="C596" s="83" t="s">
        <v>3931</v>
      </c>
      <c r="D596" s="83" t="s">
        <v>2827</v>
      </c>
      <c r="E596" s="83" t="s">
        <v>3932</v>
      </c>
      <c r="F596" s="118" t="s">
        <v>25</v>
      </c>
    </row>
    <row r="597" spans="1:6" x14ac:dyDescent="0.25">
      <c r="A597" s="23">
        <v>23077</v>
      </c>
      <c r="B597" s="83" t="s">
        <v>1736</v>
      </c>
      <c r="C597" s="83" t="s">
        <v>3933</v>
      </c>
      <c r="D597" s="83" t="s">
        <v>2870</v>
      </c>
      <c r="E597" s="83" t="s">
        <v>3934</v>
      </c>
      <c r="F597" s="118" t="s">
        <v>25</v>
      </c>
    </row>
    <row r="598" spans="1:6" x14ac:dyDescent="0.25">
      <c r="A598" s="23">
        <v>23079</v>
      </c>
      <c r="B598" s="83" t="s">
        <v>1737</v>
      </c>
      <c r="C598" s="83" t="s">
        <v>3935</v>
      </c>
      <c r="D598" s="83" t="s">
        <v>2856</v>
      </c>
      <c r="E598" s="83" t="s">
        <v>3936</v>
      </c>
      <c r="F598" s="118" t="s">
        <v>25</v>
      </c>
    </row>
    <row r="599" spans="1:6" x14ac:dyDescent="0.25">
      <c r="A599" s="23">
        <v>23086</v>
      </c>
      <c r="B599" s="83" t="s">
        <v>1740</v>
      </c>
      <c r="C599" s="83" t="s">
        <v>3937</v>
      </c>
      <c r="D599" s="83" t="s">
        <v>2870</v>
      </c>
      <c r="E599" s="83" t="s">
        <v>3938</v>
      </c>
      <c r="F599" s="118" t="s">
        <v>25</v>
      </c>
    </row>
    <row r="600" spans="1:6" x14ac:dyDescent="0.25">
      <c r="A600" s="23">
        <v>23097</v>
      </c>
      <c r="B600" s="83" t="s">
        <v>1745</v>
      </c>
      <c r="C600" s="83" t="s">
        <v>3939</v>
      </c>
      <c r="D600" s="83" t="s">
        <v>3108</v>
      </c>
      <c r="E600" s="83" t="s">
        <v>3940</v>
      </c>
      <c r="F600" s="118" t="s">
        <v>25</v>
      </c>
    </row>
    <row r="601" spans="1:6" x14ac:dyDescent="0.25">
      <c r="A601" s="23">
        <v>23098</v>
      </c>
      <c r="B601" s="83" t="s">
        <v>1746</v>
      </c>
      <c r="C601" s="83" t="s">
        <v>3941</v>
      </c>
      <c r="D601" s="83" t="s">
        <v>2827</v>
      </c>
      <c r="E601" s="83" t="s">
        <v>3942</v>
      </c>
      <c r="F601" s="118" t="s">
        <v>25</v>
      </c>
    </row>
    <row r="602" spans="1:6" x14ac:dyDescent="0.25">
      <c r="A602" s="23">
        <v>23100</v>
      </c>
      <c r="B602" s="83" t="s">
        <v>1747</v>
      </c>
      <c r="C602" s="83" t="s">
        <v>3943</v>
      </c>
      <c r="D602" s="83" t="s">
        <v>2870</v>
      </c>
      <c r="E602" s="83" t="s">
        <v>3944</v>
      </c>
      <c r="F602" s="118" t="s">
        <v>25</v>
      </c>
    </row>
    <row r="603" spans="1:6" x14ac:dyDescent="0.25">
      <c r="A603" s="23">
        <v>23107</v>
      </c>
      <c r="B603" s="83" t="s">
        <v>1749</v>
      </c>
      <c r="C603" s="83" t="s">
        <v>3945</v>
      </c>
      <c r="D603" s="83" t="s">
        <v>2775</v>
      </c>
      <c r="E603" s="83" t="s">
        <v>3158</v>
      </c>
      <c r="F603" s="118" t="s">
        <v>25</v>
      </c>
    </row>
    <row r="604" spans="1:6" x14ac:dyDescent="0.25">
      <c r="A604" s="23">
        <v>23111</v>
      </c>
      <c r="B604" s="83" t="s">
        <v>1750</v>
      </c>
      <c r="C604" s="83" t="s">
        <v>3946</v>
      </c>
      <c r="D604" s="83" t="s">
        <v>2775</v>
      </c>
      <c r="E604" s="83" t="s">
        <v>3947</v>
      </c>
      <c r="F604" s="118" t="s">
        <v>25</v>
      </c>
    </row>
    <row r="605" spans="1:6" x14ac:dyDescent="0.25">
      <c r="A605" s="23">
        <v>23114</v>
      </c>
      <c r="B605" s="83" t="s">
        <v>1751</v>
      </c>
      <c r="C605" s="83" t="s">
        <v>3948</v>
      </c>
      <c r="D605" s="83" t="s">
        <v>2789</v>
      </c>
      <c r="E605" s="83" t="s">
        <v>3949</v>
      </c>
      <c r="F605" s="118" t="s">
        <v>25</v>
      </c>
    </row>
    <row r="606" spans="1:6" x14ac:dyDescent="0.25">
      <c r="A606" s="23">
        <v>23138</v>
      </c>
      <c r="B606" s="83" t="s">
        <v>1764</v>
      </c>
      <c r="C606" s="83" t="s">
        <v>3950</v>
      </c>
      <c r="D606" s="83" t="s">
        <v>3237</v>
      </c>
      <c r="E606" s="83" t="s">
        <v>3951</v>
      </c>
      <c r="F606" s="118" t="s">
        <v>25</v>
      </c>
    </row>
    <row r="607" spans="1:6" x14ac:dyDescent="0.25">
      <c r="A607" s="23">
        <v>23143</v>
      </c>
      <c r="B607" s="83" t="s">
        <v>1767</v>
      </c>
      <c r="C607" s="83" t="s">
        <v>3952</v>
      </c>
      <c r="D607" s="83" t="s">
        <v>2856</v>
      </c>
      <c r="E607" s="83" t="s">
        <v>3953</v>
      </c>
      <c r="F607" s="118" t="s">
        <v>25</v>
      </c>
    </row>
    <row r="608" spans="1:6" x14ac:dyDescent="0.25">
      <c r="A608" s="23">
        <v>23145</v>
      </c>
      <c r="B608" s="83" t="s">
        <v>1768</v>
      </c>
      <c r="C608" s="83" t="s">
        <v>3606</v>
      </c>
      <c r="D608" s="83" t="s">
        <v>2856</v>
      </c>
      <c r="E608" s="83" t="s">
        <v>3607</v>
      </c>
      <c r="F608" s="118" t="s">
        <v>25</v>
      </c>
    </row>
    <row r="609" spans="1:6" x14ac:dyDescent="0.25">
      <c r="A609" s="23">
        <v>23149</v>
      </c>
      <c r="B609" s="83" t="s">
        <v>1770</v>
      </c>
      <c r="C609" s="83" t="s">
        <v>3954</v>
      </c>
      <c r="D609" s="83" t="s">
        <v>3438</v>
      </c>
      <c r="E609" s="83" t="s">
        <v>3955</v>
      </c>
      <c r="F609" s="118" t="s">
        <v>25</v>
      </c>
    </row>
    <row r="610" spans="1:6" x14ac:dyDescent="0.25">
      <c r="A610" s="23">
        <v>23156</v>
      </c>
      <c r="B610" s="83" t="s">
        <v>1774</v>
      </c>
      <c r="C610" s="83" t="s">
        <v>3956</v>
      </c>
      <c r="D610" s="83" t="s">
        <v>2856</v>
      </c>
      <c r="E610" s="83" t="s">
        <v>3957</v>
      </c>
      <c r="F610" s="118" t="s">
        <v>25</v>
      </c>
    </row>
    <row r="611" spans="1:6" x14ac:dyDescent="0.25">
      <c r="A611" s="23">
        <v>23169</v>
      </c>
      <c r="B611" s="83" t="s">
        <v>1776</v>
      </c>
      <c r="C611" s="83" t="s">
        <v>3958</v>
      </c>
      <c r="D611" s="83" t="s">
        <v>2912</v>
      </c>
      <c r="E611" s="83" t="s">
        <v>3959</v>
      </c>
      <c r="F611" s="118" t="s">
        <v>25</v>
      </c>
    </row>
    <row r="612" spans="1:6" x14ac:dyDescent="0.25">
      <c r="A612" s="23">
        <v>23171</v>
      </c>
      <c r="B612" s="83" t="s">
        <v>1777</v>
      </c>
      <c r="C612" s="83" t="s">
        <v>3960</v>
      </c>
      <c r="D612" s="83" t="s">
        <v>2775</v>
      </c>
      <c r="E612" s="83" t="s">
        <v>3961</v>
      </c>
      <c r="F612" s="118" t="s">
        <v>25</v>
      </c>
    </row>
    <row r="613" spans="1:6" x14ac:dyDescent="0.25">
      <c r="A613" s="23">
        <v>23176</v>
      </c>
      <c r="B613" s="83" t="s">
        <v>1780</v>
      </c>
      <c r="C613" s="83" t="s">
        <v>3962</v>
      </c>
      <c r="D613" s="83" t="s">
        <v>2827</v>
      </c>
      <c r="E613" s="83" t="s">
        <v>3963</v>
      </c>
      <c r="F613" s="118" t="s">
        <v>25</v>
      </c>
    </row>
    <row r="614" spans="1:6" x14ac:dyDescent="0.25">
      <c r="A614" s="23">
        <v>23203</v>
      </c>
      <c r="B614" s="83" t="s">
        <v>1788</v>
      </c>
      <c r="C614" s="83" t="s">
        <v>3964</v>
      </c>
      <c r="D614" s="83" t="s">
        <v>2856</v>
      </c>
      <c r="E614" s="83" t="s">
        <v>3965</v>
      </c>
      <c r="F614" s="118" t="s">
        <v>25</v>
      </c>
    </row>
    <row r="615" spans="1:6" x14ac:dyDescent="0.25">
      <c r="A615" s="23">
        <v>23260</v>
      </c>
      <c r="B615" s="83" t="s">
        <v>1798</v>
      </c>
      <c r="C615" s="83" t="s">
        <v>3966</v>
      </c>
      <c r="D615" s="83" t="s">
        <v>2927</v>
      </c>
      <c r="E615" s="83" t="s">
        <v>3967</v>
      </c>
      <c r="F615" s="118" t="s">
        <v>25</v>
      </c>
    </row>
    <row r="616" spans="1:6" x14ac:dyDescent="0.25">
      <c r="A616" s="23">
        <v>23263</v>
      </c>
      <c r="B616" s="83" t="s">
        <v>1799</v>
      </c>
      <c r="C616" s="83" t="s">
        <v>3968</v>
      </c>
      <c r="D616" s="83" t="s">
        <v>2789</v>
      </c>
      <c r="E616" s="83" t="s">
        <v>3969</v>
      </c>
      <c r="F616" s="118" t="s">
        <v>25</v>
      </c>
    </row>
    <row r="617" spans="1:6" x14ac:dyDescent="0.25">
      <c r="A617" s="23">
        <v>23271</v>
      </c>
      <c r="B617" s="83" t="s">
        <v>1803</v>
      </c>
      <c r="C617" s="83" t="s">
        <v>3970</v>
      </c>
      <c r="D617" s="83" t="s">
        <v>2775</v>
      </c>
      <c r="E617" s="83" t="s">
        <v>3971</v>
      </c>
      <c r="F617" s="118" t="s">
        <v>25</v>
      </c>
    </row>
    <row r="618" spans="1:6" x14ac:dyDescent="0.25">
      <c r="A618" s="23">
        <v>23277</v>
      </c>
      <c r="B618" s="83" t="s">
        <v>1805</v>
      </c>
      <c r="C618" s="83" t="s">
        <v>3972</v>
      </c>
      <c r="D618" s="83" t="s">
        <v>2775</v>
      </c>
      <c r="E618" s="83" t="s">
        <v>3973</v>
      </c>
      <c r="F618" s="118" t="s">
        <v>25</v>
      </c>
    </row>
    <row r="619" spans="1:6" x14ac:dyDescent="0.25">
      <c r="A619" s="23">
        <v>23286</v>
      </c>
      <c r="B619" s="83" t="s">
        <v>1806</v>
      </c>
      <c r="C619" s="83" t="s">
        <v>3974</v>
      </c>
      <c r="D619" s="83" t="s">
        <v>2775</v>
      </c>
      <c r="E619" s="83" t="s">
        <v>3975</v>
      </c>
      <c r="F619" s="118" t="s">
        <v>25</v>
      </c>
    </row>
    <row r="620" spans="1:6" x14ac:dyDescent="0.25">
      <c r="A620" s="23">
        <v>23301</v>
      </c>
      <c r="B620" s="83" t="s">
        <v>1809</v>
      </c>
      <c r="C620" s="83" t="s">
        <v>3976</v>
      </c>
      <c r="D620" s="83" t="s">
        <v>2827</v>
      </c>
      <c r="E620" s="83" t="s">
        <v>3977</v>
      </c>
      <c r="F620" s="118" t="s">
        <v>25</v>
      </c>
    </row>
    <row r="621" spans="1:6" x14ac:dyDescent="0.25">
      <c r="A621" s="23">
        <v>23306</v>
      </c>
      <c r="B621" s="83" t="s">
        <v>1810</v>
      </c>
      <c r="C621" s="83" t="s">
        <v>3978</v>
      </c>
      <c r="D621" s="83" t="s">
        <v>2897</v>
      </c>
      <c r="E621" s="83" t="s">
        <v>3979</v>
      </c>
      <c r="F621" s="118" t="s">
        <v>25</v>
      </c>
    </row>
    <row r="622" spans="1:6" x14ac:dyDescent="0.25">
      <c r="A622" s="23">
        <v>23310</v>
      </c>
      <c r="B622" s="83" t="s">
        <v>1811</v>
      </c>
      <c r="C622" s="83" t="s">
        <v>3980</v>
      </c>
      <c r="D622" s="83" t="s">
        <v>2789</v>
      </c>
      <c r="E622" s="83" t="s">
        <v>3302</v>
      </c>
      <c r="F622" s="118" t="s">
        <v>25</v>
      </c>
    </row>
    <row r="623" spans="1:6" x14ac:dyDescent="0.25">
      <c r="A623" s="23">
        <v>23325</v>
      </c>
      <c r="B623" s="83" t="s">
        <v>1815</v>
      </c>
      <c r="C623" s="83" t="s">
        <v>3981</v>
      </c>
      <c r="D623" s="83" t="s">
        <v>2897</v>
      </c>
      <c r="E623" s="83" t="s">
        <v>3982</v>
      </c>
      <c r="F623" s="118" t="s">
        <v>25</v>
      </c>
    </row>
    <row r="624" spans="1:6" x14ac:dyDescent="0.25">
      <c r="A624" s="23">
        <v>23336</v>
      </c>
      <c r="B624" s="83" t="s">
        <v>1817</v>
      </c>
      <c r="C624" s="83" t="s">
        <v>3983</v>
      </c>
      <c r="D624" s="83" t="s">
        <v>2789</v>
      </c>
      <c r="E624" s="83" t="s">
        <v>3984</v>
      </c>
      <c r="F624" s="118" t="s">
        <v>25</v>
      </c>
    </row>
    <row r="625" spans="1:6" x14ac:dyDescent="0.25">
      <c r="A625" s="23">
        <v>23341</v>
      </c>
      <c r="B625" s="83" t="s">
        <v>1818</v>
      </c>
      <c r="C625" s="83" t="s">
        <v>3985</v>
      </c>
      <c r="D625" s="83" t="s">
        <v>2912</v>
      </c>
      <c r="E625" s="83" t="s">
        <v>3986</v>
      </c>
      <c r="F625" s="118" t="s">
        <v>25</v>
      </c>
    </row>
    <row r="626" spans="1:6" x14ac:dyDescent="0.25">
      <c r="A626" s="23">
        <v>23360</v>
      </c>
      <c r="B626" s="83" t="s">
        <v>1822</v>
      </c>
      <c r="C626" s="83" t="s">
        <v>3987</v>
      </c>
      <c r="D626" s="83" t="s">
        <v>2932</v>
      </c>
      <c r="E626" s="83" t="s">
        <v>3988</v>
      </c>
      <c r="F626" s="118" t="s">
        <v>25</v>
      </c>
    </row>
    <row r="627" spans="1:6" x14ac:dyDescent="0.25">
      <c r="A627" s="23">
        <v>23363</v>
      </c>
      <c r="B627" s="83" t="s">
        <v>1824</v>
      </c>
      <c r="C627" s="83" t="s">
        <v>3989</v>
      </c>
      <c r="D627" s="83" t="s">
        <v>2789</v>
      </c>
      <c r="E627" s="83" t="s">
        <v>3990</v>
      </c>
      <c r="F627" s="118" t="s">
        <v>25</v>
      </c>
    </row>
    <row r="628" spans="1:6" x14ac:dyDescent="0.25">
      <c r="A628" s="23">
        <v>23366</v>
      </c>
      <c r="B628" s="83" t="s">
        <v>1825</v>
      </c>
      <c r="C628" s="83" t="s">
        <v>3991</v>
      </c>
      <c r="D628" s="83" t="s">
        <v>2775</v>
      </c>
      <c r="E628" s="83" t="s">
        <v>3992</v>
      </c>
      <c r="F628" s="118" t="s">
        <v>25</v>
      </c>
    </row>
    <row r="629" spans="1:6" x14ac:dyDescent="0.25">
      <c r="A629" s="23">
        <v>23396</v>
      </c>
      <c r="B629" s="83" t="s">
        <v>1834</v>
      </c>
      <c r="C629" s="83" t="s">
        <v>3993</v>
      </c>
      <c r="D629" s="83" t="s">
        <v>2775</v>
      </c>
      <c r="E629" s="83" t="s">
        <v>3994</v>
      </c>
      <c r="F629" s="118" t="s">
        <v>25</v>
      </c>
    </row>
    <row r="630" spans="1:6" x14ac:dyDescent="0.25">
      <c r="A630" s="23">
        <v>23421</v>
      </c>
      <c r="B630" s="83" t="s">
        <v>1843</v>
      </c>
      <c r="C630" s="83" t="s">
        <v>3995</v>
      </c>
      <c r="D630" s="83" t="s">
        <v>2789</v>
      </c>
      <c r="E630" s="83" t="s">
        <v>3996</v>
      </c>
      <c r="F630" s="118" t="s">
        <v>25</v>
      </c>
    </row>
    <row r="631" spans="1:6" x14ac:dyDescent="0.25">
      <c r="A631" s="23">
        <v>23428</v>
      </c>
      <c r="B631" s="83" t="s">
        <v>1845</v>
      </c>
      <c r="C631" s="83" t="s">
        <v>3997</v>
      </c>
      <c r="D631" s="83" t="s">
        <v>2897</v>
      </c>
      <c r="E631" s="83" t="s">
        <v>3998</v>
      </c>
      <c r="F631" s="118" t="s">
        <v>25</v>
      </c>
    </row>
    <row r="632" spans="1:6" x14ac:dyDescent="0.25">
      <c r="A632" s="23">
        <v>23436</v>
      </c>
      <c r="B632" s="83" t="s">
        <v>1847</v>
      </c>
      <c r="C632" s="83" t="s">
        <v>3999</v>
      </c>
      <c r="D632" s="83" t="s">
        <v>2897</v>
      </c>
      <c r="E632" s="83" t="s">
        <v>4000</v>
      </c>
      <c r="F632" s="118" t="s">
        <v>25</v>
      </c>
    </row>
    <row r="633" spans="1:6" x14ac:dyDescent="0.25">
      <c r="A633" s="23">
        <v>23438</v>
      </c>
      <c r="B633" s="83" t="s">
        <v>1848</v>
      </c>
      <c r="C633" s="83" t="s">
        <v>4001</v>
      </c>
      <c r="D633" s="83" t="s">
        <v>2912</v>
      </c>
      <c r="E633" s="83" t="s">
        <v>4002</v>
      </c>
      <c r="F633" s="118" t="s">
        <v>25</v>
      </c>
    </row>
    <row r="634" spans="1:6" x14ac:dyDescent="0.25">
      <c r="A634" s="23">
        <v>23443</v>
      </c>
      <c r="B634" s="83" t="s">
        <v>1850</v>
      </c>
      <c r="C634" s="83" t="s">
        <v>4003</v>
      </c>
      <c r="D634" s="83" t="s">
        <v>2775</v>
      </c>
      <c r="E634" s="83" t="s">
        <v>4004</v>
      </c>
      <c r="F634" s="118" t="s">
        <v>25</v>
      </c>
    </row>
    <row r="635" spans="1:6" x14ac:dyDescent="0.25">
      <c r="A635" s="23">
        <v>23444</v>
      </c>
      <c r="B635" s="83" t="s">
        <v>1851</v>
      </c>
      <c r="C635" s="83" t="s">
        <v>4005</v>
      </c>
      <c r="D635" s="83" t="s">
        <v>2897</v>
      </c>
      <c r="E635" s="83" t="s">
        <v>4006</v>
      </c>
      <c r="F635" s="118" t="s">
        <v>25</v>
      </c>
    </row>
    <row r="636" spans="1:6" x14ac:dyDescent="0.25">
      <c r="A636" s="23">
        <v>23446</v>
      </c>
      <c r="B636" s="83" t="s">
        <v>1852</v>
      </c>
      <c r="C636" s="83" t="s">
        <v>4007</v>
      </c>
      <c r="D636" s="83" t="s">
        <v>3108</v>
      </c>
      <c r="E636" s="83" t="s">
        <v>4008</v>
      </c>
      <c r="F636" s="118" t="s">
        <v>25</v>
      </c>
    </row>
    <row r="637" spans="1:6" x14ac:dyDescent="0.25">
      <c r="A637" s="23">
        <v>23463</v>
      </c>
      <c r="B637" s="83" t="s">
        <v>1855</v>
      </c>
      <c r="C637" s="83" t="s">
        <v>4009</v>
      </c>
      <c r="D637" s="83" t="s">
        <v>3108</v>
      </c>
      <c r="E637" s="83" t="s">
        <v>4010</v>
      </c>
      <c r="F637" s="118" t="s">
        <v>25</v>
      </c>
    </row>
    <row r="638" spans="1:6" x14ac:dyDescent="0.25">
      <c r="A638" s="23">
        <v>23464</v>
      </c>
      <c r="B638" s="83" t="s">
        <v>1856</v>
      </c>
      <c r="C638" s="83" t="s">
        <v>4011</v>
      </c>
      <c r="D638" s="83" t="s">
        <v>2775</v>
      </c>
      <c r="E638" s="83" t="s">
        <v>4012</v>
      </c>
      <c r="F638" s="118" t="s">
        <v>25</v>
      </c>
    </row>
    <row r="639" spans="1:6" x14ac:dyDescent="0.25">
      <c r="A639" s="23">
        <v>23466</v>
      </c>
      <c r="B639" s="83" t="s">
        <v>1858</v>
      </c>
      <c r="C639" s="83" t="s">
        <v>4013</v>
      </c>
      <c r="D639" s="83" t="s">
        <v>2927</v>
      </c>
      <c r="E639" s="83" t="s">
        <v>4014</v>
      </c>
      <c r="F639" s="118" t="s">
        <v>25</v>
      </c>
    </row>
    <row r="640" spans="1:6" x14ac:dyDescent="0.25">
      <c r="A640" s="23">
        <v>23468</v>
      </c>
      <c r="B640" s="83" t="s">
        <v>1859</v>
      </c>
      <c r="C640" s="83" t="s">
        <v>4015</v>
      </c>
      <c r="D640" s="83" t="s">
        <v>2897</v>
      </c>
      <c r="E640" s="83" t="s">
        <v>4016</v>
      </c>
      <c r="F640" s="118" t="s">
        <v>25</v>
      </c>
    </row>
    <row r="641" spans="1:6" x14ac:dyDescent="0.25">
      <c r="A641" s="23">
        <v>23478</v>
      </c>
      <c r="B641" s="83" t="s">
        <v>1866</v>
      </c>
      <c r="C641" s="83" t="s">
        <v>4017</v>
      </c>
      <c r="D641" s="83" t="s">
        <v>3068</v>
      </c>
      <c r="E641" s="83" t="s">
        <v>4018</v>
      </c>
      <c r="F641" s="118" t="s">
        <v>25</v>
      </c>
    </row>
    <row r="642" spans="1:6" x14ac:dyDescent="0.25">
      <c r="A642" s="23">
        <v>23479</v>
      </c>
      <c r="B642" s="83" t="s">
        <v>1867</v>
      </c>
      <c r="C642" s="83" t="s">
        <v>4019</v>
      </c>
      <c r="D642" s="83" t="s">
        <v>2775</v>
      </c>
      <c r="E642" s="83" t="s">
        <v>4020</v>
      </c>
      <c r="F642" s="118" t="s">
        <v>25</v>
      </c>
    </row>
    <row r="643" spans="1:6" x14ac:dyDescent="0.25">
      <c r="A643" s="23">
        <v>23491</v>
      </c>
      <c r="B643" s="83" t="s">
        <v>1869</v>
      </c>
      <c r="C643" s="83" t="s">
        <v>4021</v>
      </c>
      <c r="D643" s="83" t="s">
        <v>2827</v>
      </c>
      <c r="E643" s="83" t="s">
        <v>4022</v>
      </c>
      <c r="F643" s="118" t="s">
        <v>25</v>
      </c>
    </row>
    <row r="644" spans="1:6" x14ac:dyDescent="0.25">
      <c r="A644" s="23">
        <v>23497</v>
      </c>
      <c r="B644" s="83" t="s">
        <v>1870</v>
      </c>
      <c r="C644" s="83" t="s">
        <v>4023</v>
      </c>
      <c r="D644" s="83" t="s">
        <v>2912</v>
      </c>
      <c r="E644" s="83" t="s">
        <v>4024</v>
      </c>
      <c r="F644" s="118" t="s">
        <v>25</v>
      </c>
    </row>
    <row r="645" spans="1:6" x14ac:dyDescent="0.25">
      <c r="A645" s="23">
        <v>23504</v>
      </c>
      <c r="B645" s="83" t="s">
        <v>1873</v>
      </c>
      <c r="C645" s="83" t="s">
        <v>4025</v>
      </c>
      <c r="D645" s="83" t="s">
        <v>3572</v>
      </c>
      <c r="E645" s="83" t="s">
        <v>4026</v>
      </c>
      <c r="F645" s="118" t="s">
        <v>25</v>
      </c>
    </row>
    <row r="646" spans="1:6" x14ac:dyDescent="0.25">
      <c r="A646" s="23">
        <v>23508</v>
      </c>
      <c r="B646" s="83" t="s">
        <v>1875</v>
      </c>
      <c r="C646" s="83" t="s">
        <v>4027</v>
      </c>
      <c r="D646" s="83" t="s">
        <v>2775</v>
      </c>
      <c r="E646" s="83" t="s">
        <v>4028</v>
      </c>
      <c r="F646" s="118" t="s">
        <v>25</v>
      </c>
    </row>
    <row r="647" spans="1:6" x14ac:dyDescent="0.25">
      <c r="A647" s="23">
        <v>23509</v>
      </c>
      <c r="B647" s="83" t="s">
        <v>1876</v>
      </c>
      <c r="C647" s="83" t="s">
        <v>4029</v>
      </c>
      <c r="D647" s="83" t="s">
        <v>2856</v>
      </c>
      <c r="E647" s="83" t="s">
        <v>4030</v>
      </c>
      <c r="F647" s="118" t="s">
        <v>25</v>
      </c>
    </row>
    <row r="648" spans="1:6" x14ac:dyDescent="0.25">
      <c r="A648" s="23">
        <v>23517</v>
      </c>
      <c r="B648" s="83" t="s">
        <v>1879</v>
      </c>
      <c r="C648" s="83" t="s">
        <v>4031</v>
      </c>
      <c r="D648" s="83" t="s">
        <v>2817</v>
      </c>
      <c r="E648" s="83" t="s">
        <v>4032</v>
      </c>
      <c r="F648" s="118" t="s">
        <v>25</v>
      </c>
    </row>
    <row r="649" spans="1:6" x14ac:dyDescent="0.25">
      <c r="A649" s="23">
        <v>23518</v>
      </c>
      <c r="B649" s="83" t="s">
        <v>1880</v>
      </c>
      <c r="C649" s="83" t="s">
        <v>4033</v>
      </c>
      <c r="D649" s="83" t="s">
        <v>2923</v>
      </c>
      <c r="E649" s="83" t="s">
        <v>4034</v>
      </c>
      <c r="F649" s="118" t="s">
        <v>25</v>
      </c>
    </row>
    <row r="650" spans="1:6" x14ac:dyDescent="0.25">
      <c r="A650" s="23">
        <v>23519</v>
      </c>
      <c r="B650" s="83" t="s">
        <v>1881</v>
      </c>
      <c r="C650" s="83" t="s">
        <v>4035</v>
      </c>
      <c r="D650" s="83" t="s">
        <v>2817</v>
      </c>
      <c r="E650" s="83" t="s">
        <v>4036</v>
      </c>
      <c r="F650" s="118" t="s">
        <v>25</v>
      </c>
    </row>
    <row r="651" spans="1:6" x14ac:dyDescent="0.25">
      <c r="A651" s="23">
        <v>23522</v>
      </c>
      <c r="B651" s="83" t="s">
        <v>1883</v>
      </c>
      <c r="C651" s="83" t="s">
        <v>4037</v>
      </c>
      <c r="D651" s="83" t="s">
        <v>2897</v>
      </c>
      <c r="E651" s="83" t="s">
        <v>4038</v>
      </c>
      <c r="F651" s="118" t="s">
        <v>25</v>
      </c>
    </row>
    <row r="652" spans="1:6" x14ac:dyDescent="0.25">
      <c r="A652" s="23">
        <v>23528</v>
      </c>
      <c r="B652" s="83" t="s">
        <v>1886</v>
      </c>
      <c r="C652" s="83" t="s">
        <v>4039</v>
      </c>
      <c r="D652" s="83" t="s">
        <v>2789</v>
      </c>
      <c r="E652" s="83" t="s">
        <v>4040</v>
      </c>
      <c r="F652" s="118" t="s">
        <v>25</v>
      </c>
    </row>
    <row r="653" spans="1:6" x14ac:dyDescent="0.25">
      <c r="A653" s="23">
        <v>23532</v>
      </c>
      <c r="B653" s="83" t="s">
        <v>1887</v>
      </c>
      <c r="C653" s="83" t="s">
        <v>4041</v>
      </c>
      <c r="D653" s="83" t="s">
        <v>2772</v>
      </c>
      <c r="E653" s="83" t="s">
        <v>4042</v>
      </c>
      <c r="F653" s="118" t="s">
        <v>25</v>
      </c>
    </row>
    <row r="654" spans="1:6" x14ac:dyDescent="0.25">
      <c r="A654" s="23">
        <v>24529</v>
      </c>
      <c r="B654" s="83" t="s">
        <v>1996</v>
      </c>
      <c r="C654" s="83" t="s">
        <v>2886</v>
      </c>
      <c r="D654" s="83" t="s">
        <v>2867</v>
      </c>
      <c r="E654" s="83" t="s">
        <v>2887</v>
      </c>
      <c r="F654" s="118" t="s">
        <v>25</v>
      </c>
    </row>
    <row r="655" spans="1:6" x14ac:dyDescent="0.25">
      <c r="A655" s="23">
        <v>24587</v>
      </c>
      <c r="B655" s="83" t="s">
        <v>2017</v>
      </c>
      <c r="C655" s="83" t="s">
        <v>4043</v>
      </c>
      <c r="D655" s="83" t="s">
        <v>2775</v>
      </c>
      <c r="E655" s="83" t="s">
        <v>2775</v>
      </c>
      <c r="F655" s="118" t="s">
        <v>25</v>
      </c>
    </row>
    <row r="656" spans="1:6" x14ac:dyDescent="0.25">
      <c r="A656" s="23">
        <v>24587</v>
      </c>
      <c r="B656" s="83" t="s">
        <v>2017</v>
      </c>
      <c r="C656" s="83" t="s">
        <v>4044</v>
      </c>
      <c r="D656" s="83" t="s">
        <v>2775</v>
      </c>
      <c r="E656" s="83" t="s">
        <v>4045</v>
      </c>
      <c r="F656" s="118" t="s">
        <v>25</v>
      </c>
    </row>
    <row r="657" spans="1:6" x14ac:dyDescent="0.25">
      <c r="A657" s="23">
        <v>24587</v>
      </c>
      <c r="B657" s="83" t="s">
        <v>2017</v>
      </c>
      <c r="C657" s="83" t="s">
        <v>4046</v>
      </c>
      <c r="D657" s="83" t="s">
        <v>2775</v>
      </c>
      <c r="E657" s="83" t="s">
        <v>4047</v>
      </c>
      <c r="F657" s="118" t="s">
        <v>25</v>
      </c>
    </row>
    <row r="658" spans="1:6" x14ac:dyDescent="0.25">
      <c r="A658" s="23">
        <v>24587</v>
      </c>
      <c r="B658" s="83" t="s">
        <v>2017</v>
      </c>
      <c r="C658" s="83" t="s">
        <v>4048</v>
      </c>
      <c r="D658" s="83" t="s">
        <v>2775</v>
      </c>
      <c r="E658" s="83" t="s">
        <v>4049</v>
      </c>
      <c r="F658" s="118" t="s">
        <v>25</v>
      </c>
    </row>
    <row r="659" spans="1:6" x14ac:dyDescent="0.25">
      <c r="A659" s="23">
        <v>24616</v>
      </c>
      <c r="B659" s="83" t="s">
        <v>2027</v>
      </c>
      <c r="C659" s="83" t="s">
        <v>4050</v>
      </c>
      <c r="D659" s="83" t="s">
        <v>2856</v>
      </c>
      <c r="E659" s="83" t="s">
        <v>4051</v>
      </c>
      <c r="F659" s="118" t="s">
        <v>25</v>
      </c>
    </row>
    <row r="660" spans="1:6" x14ac:dyDescent="0.25">
      <c r="A660" s="23">
        <v>24631</v>
      </c>
      <c r="B660" s="83" t="s">
        <v>2036</v>
      </c>
      <c r="C660" s="83" t="s">
        <v>4052</v>
      </c>
      <c r="D660" s="83" t="s">
        <v>2876</v>
      </c>
      <c r="E660" s="83" t="s">
        <v>4053</v>
      </c>
      <c r="F660" s="118" t="s">
        <v>25</v>
      </c>
    </row>
    <row r="661" spans="1:6" x14ac:dyDescent="0.25">
      <c r="A661" s="23">
        <v>24808</v>
      </c>
      <c r="B661" s="83" t="s">
        <v>2063</v>
      </c>
      <c r="C661" s="83" t="s">
        <v>4054</v>
      </c>
      <c r="D661" s="83" t="s">
        <v>3108</v>
      </c>
      <c r="E661" s="83" t="s">
        <v>4055</v>
      </c>
      <c r="F661" s="118" t="s">
        <v>25</v>
      </c>
    </row>
    <row r="662" spans="1:6" x14ac:dyDescent="0.25">
      <c r="A662" s="23">
        <v>24853</v>
      </c>
      <c r="B662" s="83" t="s">
        <v>2089</v>
      </c>
      <c r="C662" s="83" t="s">
        <v>4056</v>
      </c>
      <c r="D662" s="83" t="s">
        <v>3332</v>
      </c>
      <c r="E662" s="83" t="s">
        <v>4057</v>
      </c>
      <c r="F662" s="118" t="s">
        <v>25</v>
      </c>
    </row>
    <row r="663" spans="1:6" x14ac:dyDescent="0.25">
      <c r="A663" s="23">
        <v>24861</v>
      </c>
      <c r="B663" s="83" t="s">
        <v>2092</v>
      </c>
      <c r="C663" s="83" t="s">
        <v>4058</v>
      </c>
      <c r="D663" s="83" t="s">
        <v>2817</v>
      </c>
      <c r="E663" s="83" t="s">
        <v>4059</v>
      </c>
      <c r="F663" s="118" t="s">
        <v>25</v>
      </c>
    </row>
    <row r="664" spans="1:6" x14ac:dyDescent="0.25">
      <c r="A664" s="23">
        <v>24899</v>
      </c>
      <c r="B664" s="83" t="s">
        <v>2112</v>
      </c>
      <c r="C664" s="83" t="s">
        <v>4060</v>
      </c>
      <c r="D664" s="83" t="s">
        <v>2775</v>
      </c>
      <c r="E664" s="83" t="s">
        <v>4061</v>
      </c>
      <c r="F664" s="118" t="s">
        <v>25</v>
      </c>
    </row>
    <row r="665" spans="1:6" x14ac:dyDescent="0.25">
      <c r="A665" s="23">
        <v>24930</v>
      </c>
      <c r="B665" s="83" t="s">
        <v>2134</v>
      </c>
      <c r="C665" s="83" t="s">
        <v>4062</v>
      </c>
      <c r="D665" s="83" t="s">
        <v>2870</v>
      </c>
      <c r="E665" s="83" t="s">
        <v>4063</v>
      </c>
      <c r="F665" s="118" t="s">
        <v>25</v>
      </c>
    </row>
    <row r="666" spans="1:6" x14ac:dyDescent="0.25">
      <c r="A666" s="23">
        <v>24931</v>
      </c>
      <c r="B666" s="83" t="s">
        <v>2135</v>
      </c>
      <c r="C666" s="83" t="s">
        <v>4064</v>
      </c>
      <c r="D666" s="83" t="s">
        <v>3108</v>
      </c>
      <c r="E666" s="83" t="s">
        <v>4065</v>
      </c>
      <c r="F666" s="118" t="s">
        <v>25</v>
      </c>
    </row>
    <row r="667" spans="1:6" x14ac:dyDescent="0.25">
      <c r="A667" s="23">
        <v>24933</v>
      </c>
      <c r="B667" s="83" t="s">
        <v>2136</v>
      </c>
      <c r="C667" s="83" t="s">
        <v>4066</v>
      </c>
      <c r="D667" s="83" t="s">
        <v>2897</v>
      </c>
      <c r="E667" s="83" t="s">
        <v>4067</v>
      </c>
      <c r="F667" s="118" t="s">
        <v>25</v>
      </c>
    </row>
    <row r="668" spans="1:6" x14ac:dyDescent="0.25">
      <c r="A668" s="23">
        <v>24941</v>
      </c>
      <c r="B668" s="83" t="s">
        <v>2138</v>
      </c>
      <c r="C668" s="83" t="s">
        <v>4068</v>
      </c>
      <c r="D668" s="83" t="s">
        <v>2870</v>
      </c>
      <c r="E668" s="83" t="s">
        <v>4069</v>
      </c>
      <c r="F668" s="118" t="s">
        <v>25</v>
      </c>
    </row>
    <row r="669" spans="1:6" x14ac:dyDescent="0.25">
      <c r="A669" s="23">
        <v>24953</v>
      </c>
      <c r="B669" s="83" t="s">
        <v>2142</v>
      </c>
      <c r="C669" s="83" t="s">
        <v>4070</v>
      </c>
      <c r="D669" s="83" t="s">
        <v>2775</v>
      </c>
      <c r="E669" s="83" t="s">
        <v>4071</v>
      </c>
      <c r="F669" s="118" t="s">
        <v>25</v>
      </c>
    </row>
    <row r="670" spans="1:6" x14ac:dyDescent="0.25">
      <c r="A670" s="23">
        <v>24958</v>
      </c>
      <c r="B670" s="83" t="s">
        <v>2143</v>
      </c>
      <c r="C670" s="83" t="s">
        <v>3623</v>
      </c>
      <c r="D670" s="83" t="s">
        <v>2923</v>
      </c>
      <c r="E670" s="83" t="s">
        <v>3624</v>
      </c>
      <c r="F670" s="118" t="s">
        <v>25</v>
      </c>
    </row>
    <row r="671" spans="1:6" x14ac:dyDescent="0.25">
      <c r="A671" s="23">
        <v>24967</v>
      </c>
      <c r="B671" s="83" t="s">
        <v>2145</v>
      </c>
      <c r="C671" s="83" t="s">
        <v>3348</v>
      </c>
      <c r="D671" s="83" t="s">
        <v>2775</v>
      </c>
      <c r="E671" s="83" t="s">
        <v>3349</v>
      </c>
      <c r="F671" s="118" t="s">
        <v>25</v>
      </c>
    </row>
    <row r="672" spans="1:6" x14ac:dyDescent="0.25">
      <c r="A672" s="23">
        <v>25075</v>
      </c>
      <c r="B672" s="83" t="s">
        <v>2170</v>
      </c>
      <c r="C672" s="83" t="s">
        <v>3933</v>
      </c>
      <c r="D672" s="83" t="s">
        <v>2870</v>
      </c>
      <c r="E672" s="83" t="s">
        <v>3934</v>
      </c>
      <c r="F672" s="118" t="s">
        <v>25</v>
      </c>
    </row>
    <row r="673" spans="1:6" x14ac:dyDescent="0.25">
      <c r="A673" s="23">
        <v>25077</v>
      </c>
      <c r="B673" s="83" t="s">
        <v>2171</v>
      </c>
      <c r="C673" s="83" t="s">
        <v>3933</v>
      </c>
      <c r="D673" s="83" t="s">
        <v>2870</v>
      </c>
      <c r="E673" s="83" t="s">
        <v>3934</v>
      </c>
      <c r="F673" s="118" t="s">
        <v>25</v>
      </c>
    </row>
    <row r="674" spans="1:6" x14ac:dyDescent="0.25">
      <c r="A674" s="23">
        <v>25138</v>
      </c>
      <c r="B674" s="83" t="s">
        <v>2188</v>
      </c>
      <c r="C674" s="83" t="s">
        <v>4072</v>
      </c>
      <c r="D674" s="83" t="s">
        <v>2775</v>
      </c>
      <c r="E674" s="83" t="s">
        <v>4073</v>
      </c>
      <c r="F674" s="118" t="s">
        <v>25</v>
      </c>
    </row>
    <row r="675" spans="1:6" x14ac:dyDescent="0.25">
      <c r="A675" s="23">
        <v>25141</v>
      </c>
      <c r="B675" s="83" t="s">
        <v>2189</v>
      </c>
      <c r="C675" s="83" t="s">
        <v>3545</v>
      </c>
      <c r="D675" s="83" t="s">
        <v>3157</v>
      </c>
      <c r="E675" s="83" t="s">
        <v>3546</v>
      </c>
      <c r="F675" s="118" t="s">
        <v>25</v>
      </c>
    </row>
    <row r="676" spans="1:6" x14ac:dyDescent="0.25">
      <c r="A676" s="23">
        <v>25146</v>
      </c>
      <c r="B676" s="83" t="s">
        <v>2192</v>
      </c>
      <c r="C676" s="83" t="s">
        <v>4074</v>
      </c>
      <c r="D676" s="83" t="s">
        <v>2897</v>
      </c>
      <c r="E676" s="83" t="s">
        <v>4075</v>
      </c>
      <c r="F676" s="118" t="s">
        <v>25</v>
      </c>
    </row>
    <row r="677" spans="1:6" x14ac:dyDescent="0.25">
      <c r="A677" s="23">
        <v>25161</v>
      </c>
      <c r="B677" s="83" t="s">
        <v>2197</v>
      </c>
      <c r="C677" s="83" t="s">
        <v>4076</v>
      </c>
      <c r="D677" s="83" t="s">
        <v>2912</v>
      </c>
      <c r="E677" s="83" t="s">
        <v>3454</v>
      </c>
      <c r="F677" s="118" t="s">
        <v>25</v>
      </c>
    </row>
    <row r="678" spans="1:6" x14ac:dyDescent="0.25">
      <c r="A678" s="23">
        <v>25163</v>
      </c>
      <c r="B678" s="83" t="s">
        <v>2198</v>
      </c>
      <c r="C678" s="83" t="s">
        <v>4077</v>
      </c>
      <c r="D678" s="83" t="s">
        <v>2870</v>
      </c>
      <c r="E678" s="83" t="s">
        <v>4078</v>
      </c>
      <c r="F678" s="118" t="s">
        <v>25</v>
      </c>
    </row>
    <row r="679" spans="1:6" x14ac:dyDescent="0.25">
      <c r="A679" s="23">
        <v>25165</v>
      </c>
      <c r="B679" s="83" t="s">
        <v>2199</v>
      </c>
      <c r="C679" s="83" t="s">
        <v>4079</v>
      </c>
      <c r="D679" s="83" t="s">
        <v>2827</v>
      </c>
      <c r="E679" s="83" t="s">
        <v>4080</v>
      </c>
      <c r="F679" s="118" t="s">
        <v>25</v>
      </c>
    </row>
    <row r="680" spans="1:6" x14ac:dyDescent="0.25">
      <c r="A680" s="23">
        <v>25500</v>
      </c>
      <c r="B680" s="83" t="s">
        <v>2216</v>
      </c>
      <c r="C680" s="83" t="s">
        <v>4081</v>
      </c>
      <c r="D680" s="83" t="s">
        <v>2827</v>
      </c>
      <c r="E680" s="83" t="s">
        <v>4082</v>
      </c>
      <c r="F680" s="118" t="s">
        <v>25</v>
      </c>
    </row>
    <row r="681" spans="1:6" x14ac:dyDescent="0.25">
      <c r="A681" s="23">
        <v>25515</v>
      </c>
      <c r="B681" s="83" t="s">
        <v>2220</v>
      </c>
      <c r="C681" s="83" t="s">
        <v>4083</v>
      </c>
      <c r="D681" s="83" t="s">
        <v>2827</v>
      </c>
      <c r="E681" s="83" t="s">
        <v>4084</v>
      </c>
      <c r="F681" s="118" t="s">
        <v>25</v>
      </c>
    </row>
    <row r="682" spans="1:6" x14ac:dyDescent="0.25">
      <c r="A682" s="23">
        <v>25524</v>
      </c>
      <c r="B682" s="83" t="s">
        <v>2222</v>
      </c>
      <c r="C682" s="83" t="s">
        <v>4085</v>
      </c>
      <c r="D682" s="83" t="s">
        <v>2789</v>
      </c>
      <c r="E682" s="83" t="s">
        <v>4086</v>
      </c>
      <c r="F682" s="118" t="s">
        <v>25</v>
      </c>
    </row>
    <row r="683" spans="1:6" x14ac:dyDescent="0.25">
      <c r="A683" s="23">
        <v>25527</v>
      </c>
      <c r="B683" s="83" t="s">
        <v>2223</v>
      </c>
      <c r="C683" s="83" t="s">
        <v>4087</v>
      </c>
      <c r="D683" s="83" t="s">
        <v>2789</v>
      </c>
      <c r="E683" s="83" t="s">
        <v>4088</v>
      </c>
      <c r="F683" s="118" t="s">
        <v>25</v>
      </c>
    </row>
    <row r="684" spans="1:6" x14ac:dyDescent="0.25">
      <c r="A684" s="23">
        <v>25535</v>
      </c>
      <c r="B684" s="83" t="s">
        <v>2226</v>
      </c>
      <c r="C684" s="83" t="s">
        <v>3723</v>
      </c>
      <c r="D684" s="83" t="s">
        <v>2876</v>
      </c>
      <c r="E684" s="83" t="s">
        <v>3724</v>
      </c>
      <c r="F684" s="118" t="s">
        <v>25</v>
      </c>
    </row>
    <row r="685" spans="1:6" x14ac:dyDescent="0.25">
      <c r="A685" s="23">
        <v>25539</v>
      </c>
      <c r="B685" s="83" t="s">
        <v>2228</v>
      </c>
      <c r="C685" s="83" t="s">
        <v>4089</v>
      </c>
      <c r="D685" s="83" t="s">
        <v>2897</v>
      </c>
      <c r="E685" s="83" t="s">
        <v>4090</v>
      </c>
      <c r="F685" s="118" t="s">
        <v>25</v>
      </c>
    </row>
    <row r="686" spans="1:6" x14ac:dyDescent="0.25">
      <c r="A686" s="23">
        <v>25541</v>
      </c>
      <c r="B686" s="83" t="s">
        <v>2230</v>
      </c>
      <c r="C686" s="83" t="s">
        <v>4091</v>
      </c>
      <c r="D686" s="83" t="s">
        <v>2827</v>
      </c>
      <c r="E686" s="83" t="s">
        <v>4092</v>
      </c>
      <c r="F686" s="118" t="s">
        <v>25</v>
      </c>
    </row>
    <row r="687" spans="1:6" x14ac:dyDescent="0.25">
      <c r="A687" s="23">
        <v>25653</v>
      </c>
      <c r="B687" s="83" t="s">
        <v>2237</v>
      </c>
      <c r="C687" s="83" t="s">
        <v>4093</v>
      </c>
      <c r="D687" s="83" t="s">
        <v>2870</v>
      </c>
      <c r="E687" s="83" t="s">
        <v>4094</v>
      </c>
      <c r="F687" s="118" t="s">
        <v>25</v>
      </c>
    </row>
    <row r="688" spans="1:6" x14ac:dyDescent="0.25">
      <c r="A688" s="23">
        <v>25662</v>
      </c>
      <c r="B688" s="83" t="s">
        <v>2239</v>
      </c>
      <c r="C688" s="83" t="s">
        <v>4095</v>
      </c>
      <c r="D688" s="83" t="s">
        <v>2789</v>
      </c>
      <c r="E688" s="83" t="s">
        <v>3957</v>
      </c>
      <c r="F688" s="118" t="s">
        <v>25</v>
      </c>
    </row>
    <row r="689" spans="1:6" x14ac:dyDescent="0.25">
      <c r="A689" s="23">
        <v>25671</v>
      </c>
      <c r="B689" s="83" t="s">
        <v>2243</v>
      </c>
      <c r="C689" s="83" t="s">
        <v>4096</v>
      </c>
      <c r="D689" s="83" t="s">
        <v>2897</v>
      </c>
      <c r="E689" s="83" t="s">
        <v>4097</v>
      </c>
      <c r="F689" s="118" t="s">
        <v>25</v>
      </c>
    </row>
    <row r="690" spans="1:6" x14ac:dyDescent="0.25">
      <c r="A690" s="23">
        <v>25674</v>
      </c>
      <c r="B690" s="83" t="s">
        <v>2245</v>
      </c>
      <c r="C690" s="83" t="s">
        <v>4098</v>
      </c>
      <c r="D690" s="83" t="s">
        <v>2789</v>
      </c>
      <c r="E690" s="83" t="s">
        <v>4099</v>
      </c>
      <c r="F690" s="118" t="s">
        <v>25</v>
      </c>
    </row>
    <row r="691" spans="1:6" x14ac:dyDescent="0.25">
      <c r="A691" s="23">
        <v>25678</v>
      </c>
      <c r="B691" s="83" t="s">
        <v>2247</v>
      </c>
      <c r="C691" s="83" t="s">
        <v>4100</v>
      </c>
      <c r="D691" s="83" t="s">
        <v>2897</v>
      </c>
      <c r="E691" s="83" t="s">
        <v>4101</v>
      </c>
      <c r="F691" s="118" t="s">
        <v>25</v>
      </c>
    </row>
    <row r="692" spans="1:6" x14ac:dyDescent="0.25">
      <c r="A692" s="23">
        <v>25703</v>
      </c>
      <c r="B692" s="83" t="s">
        <v>2251</v>
      </c>
      <c r="C692" s="83" t="s">
        <v>4102</v>
      </c>
      <c r="D692" s="83" t="s">
        <v>2775</v>
      </c>
      <c r="E692" s="83" t="s">
        <v>4103</v>
      </c>
      <c r="F692" s="118" t="s">
        <v>25</v>
      </c>
    </row>
    <row r="693" spans="1:6" x14ac:dyDescent="0.25">
      <c r="A693" s="23">
        <v>25710</v>
      </c>
      <c r="B693" s="83" t="s">
        <v>2253</v>
      </c>
      <c r="C693" s="83" t="s">
        <v>4104</v>
      </c>
      <c r="D693" s="83" t="s">
        <v>2870</v>
      </c>
      <c r="E693" s="83" t="s">
        <v>4105</v>
      </c>
      <c r="F693" s="118" t="s">
        <v>25</v>
      </c>
    </row>
    <row r="694" spans="1:6" x14ac:dyDescent="0.25">
      <c r="A694" s="23">
        <v>25716</v>
      </c>
      <c r="B694" s="83" t="s">
        <v>2254</v>
      </c>
      <c r="C694" s="83" t="s">
        <v>4106</v>
      </c>
      <c r="D694" s="83" t="s">
        <v>2817</v>
      </c>
      <c r="E694" s="83" t="s">
        <v>4107</v>
      </c>
      <c r="F694" s="118" t="s">
        <v>25</v>
      </c>
    </row>
    <row r="695" spans="1:6" x14ac:dyDescent="0.25">
      <c r="A695" s="23">
        <v>25876</v>
      </c>
      <c r="B695" s="83" t="s">
        <v>2267</v>
      </c>
      <c r="C695" s="83" t="s">
        <v>3156</v>
      </c>
      <c r="D695" s="83" t="s">
        <v>3157</v>
      </c>
      <c r="E695" s="83" t="s">
        <v>3158</v>
      </c>
      <c r="F695" s="118" t="s">
        <v>25</v>
      </c>
    </row>
    <row r="696" spans="1:6" x14ac:dyDescent="0.25">
      <c r="A696" s="23">
        <v>25907</v>
      </c>
      <c r="B696" s="83" t="s">
        <v>2274</v>
      </c>
      <c r="C696" s="83" t="s">
        <v>3623</v>
      </c>
      <c r="D696" s="83" t="s">
        <v>2923</v>
      </c>
      <c r="E696" s="83" t="s">
        <v>3624</v>
      </c>
      <c r="F696" s="118" t="s">
        <v>25</v>
      </c>
    </row>
    <row r="697" spans="1:6" x14ac:dyDescent="0.25">
      <c r="A697" s="23">
        <v>25938</v>
      </c>
      <c r="B697" s="83" t="s">
        <v>2282</v>
      </c>
      <c r="C697" s="83" t="s">
        <v>4108</v>
      </c>
      <c r="D697" s="83" t="s">
        <v>2827</v>
      </c>
      <c r="E697" s="83" t="s">
        <v>4109</v>
      </c>
      <c r="F697" s="118" t="s">
        <v>25</v>
      </c>
    </row>
    <row r="698" spans="1:6" x14ac:dyDescent="0.25">
      <c r="A698" s="23">
        <v>25966</v>
      </c>
      <c r="B698" s="83" t="s">
        <v>2291</v>
      </c>
      <c r="C698" s="83" t="s">
        <v>4110</v>
      </c>
      <c r="D698" s="83" t="s">
        <v>2932</v>
      </c>
      <c r="E698" s="83" t="s">
        <v>4111</v>
      </c>
      <c r="F698" s="118" t="s">
        <v>25</v>
      </c>
    </row>
    <row r="699" spans="1:6" x14ac:dyDescent="0.25">
      <c r="A699" s="23">
        <v>25974</v>
      </c>
      <c r="B699" s="83" t="s">
        <v>2293</v>
      </c>
      <c r="C699" s="83" t="s">
        <v>4112</v>
      </c>
      <c r="D699" s="83" t="s">
        <v>2827</v>
      </c>
      <c r="E699" s="83" t="s">
        <v>4113</v>
      </c>
      <c r="F699" s="118" t="s">
        <v>25</v>
      </c>
    </row>
    <row r="700" spans="1:6" x14ac:dyDescent="0.25">
      <c r="A700" s="23">
        <v>25981</v>
      </c>
      <c r="B700" s="83" t="s">
        <v>2296</v>
      </c>
      <c r="C700" s="83" t="s">
        <v>3623</v>
      </c>
      <c r="D700" s="83" t="s">
        <v>2923</v>
      </c>
      <c r="E700" s="83" t="s">
        <v>3624</v>
      </c>
      <c r="F700" s="118" t="s">
        <v>25</v>
      </c>
    </row>
    <row r="701" spans="1:6" x14ac:dyDescent="0.25">
      <c r="A701" s="23">
        <v>25986</v>
      </c>
      <c r="B701" s="83" t="s">
        <v>2299</v>
      </c>
      <c r="C701" s="83" t="s">
        <v>4114</v>
      </c>
      <c r="D701" s="83" t="s">
        <v>2789</v>
      </c>
      <c r="E701" s="83" t="s">
        <v>4115</v>
      </c>
      <c r="F701" s="118" t="s">
        <v>25</v>
      </c>
    </row>
    <row r="702" spans="1:6" x14ac:dyDescent="0.25">
      <c r="A702" s="23">
        <v>26006</v>
      </c>
      <c r="B702" s="83" t="s">
        <v>2301</v>
      </c>
      <c r="C702" s="83" t="s">
        <v>4116</v>
      </c>
      <c r="D702" s="83" t="s">
        <v>2927</v>
      </c>
      <c r="E702" s="83" t="s">
        <v>2807</v>
      </c>
      <c r="F702" s="118" t="s">
        <v>25</v>
      </c>
    </row>
    <row r="703" spans="1:6" x14ac:dyDescent="0.25">
      <c r="A703" s="23">
        <v>26013</v>
      </c>
      <c r="B703" s="83" t="s">
        <v>2304</v>
      </c>
      <c r="C703" s="83" t="s">
        <v>4117</v>
      </c>
      <c r="D703" s="83" t="s">
        <v>2789</v>
      </c>
      <c r="E703" s="83" t="s">
        <v>4118</v>
      </c>
      <c r="F703" s="118" t="s">
        <v>25</v>
      </c>
    </row>
    <row r="704" spans="1:6" x14ac:dyDescent="0.25">
      <c r="A704" s="23">
        <v>26049</v>
      </c>
      <c r="B704" s="83" t="s">
        <v>2310</v>
      </c>
      <c r="C704" s="83" t="s">
        <v>4119</v>
      </c>
      <c r="D704" s="83" t="s">
        <v>2856</v>
      </c>
      <c r="E704" s="83" t="s">
        <v>4120</v>
      </c>
      <c r="F704" s="118" t="s">
        <v>25</v>
      </c>
    </row>
    <row r="705" spans="1:6" x14ac:dyDescent="0.25">
      <c r="A705" s="23">
        <v>26060</v>
      </c>
      <c r="B705" s="83" t="s">
        <v>2314</v>
      </c>
      <c r="C705" s="83" t="s">
        <v>4121</v>
      </c>
      <c r="D705" s="83" t="s">
        <v>3108</v>
      </c>
      <c r="E705" s="83" t="s">
        <v>4122</v>
      </c>
      <c r="F705" s="118" t="s">
        <v>25</v>
      </c>
    </row>
    <row r="706" spans="1:6" x14ac:dyDescent="0.25">
      <c r="A706" s="23">
        <v>26072</v>
      </c>
      <c r="B706" s="83" t="s">
        <v>2315</v>
      </c>
      <c r="C706" s="83" t="s">
        <v>4123</v>
      </c>
      <c r="D706" s="83" t="s">
        <v>2789</v>
      </c>
      <c r="E706" s="83" t="s">
        <v>4024</v>
      </c>
      <c r="F706" s="118" t="s">
        <v>25</v>
      </c>
    </row>
    <row r="707" spans="1:6" x14ac:dyDescent="0.25">
      <c r="A707" s="23">
        <v>26087</v>
      </c>
      <c r="B707" s="83" t="s">
        <v>2318</v>
      </c>
      <c r="C707" s="83" t="s">
        <v>3163</v>
      </c>
      <c r="D707" s="83" t="s">
        <v>2912</v>
      </c>
      <c r="E707" s="83" t="s">
        <v>3164</v>
      </c>
      <c r="F707" s="118" t="s">
        <v>25</v>
      </c>
    </row>
    <row r="708" spans="1:6" x14ac:dyDescent="0.25">
      <c r="A708" s="23">
        <v>26106</v>
      </c>
      <c r="B708" s="83" t="s">
        <v>2321</v>
      </c>
      <c r="C708" s="83" t="s">
        <v>4124</v>
      </c>
      <c r="D708" s="83" t="s">
        <v>2827</v>
      </c>
      <c r="E708" s="83" t="s">
        <v>4125</v>
      </c>
      <c r="F708" s="118" t="s">
        <v>25</v>
      </c>
    </row>
    <row r="709" spans="1:6" x14ac:dyDescent="0.25">
      <c r="A709" s="23">
        <v>26158</v>
      </c>
      <c r="B709" s="83" t="s">
        <v>2327</v>
      </c>
      <c r="C709" s="83" t="s">
        <v>4126</v>
      </c>
      <c r="D709" s="83" t="s">
        <v>2932</v>
      </c>
      <c r="E709" s="83" t="s">
        <v>4127</v>
      </c>
      <c r="F709" s="118" t="s">
        <v>25</v>
      </c>
    </row>
    <row r="710" spans="1:6" x14ac:dyDescent="0.25">
      <c r="A710" s="23">
        <v>26171</v>
      </c>
      <c r="B710" s="83" t="s">
        <v>2331</v>
      </c>
      <c r="C710" s="83" t="s">
        <v>4128</v>
      </c>
      <c r="D710" s="83" t="s">
        <v>4129</v>
      </c>
      <c r="E710" s="83" t="s">
        <v>4130</v>
      </c>
      <c r="F710" s="118" t="s">
        <v>25</v>
      </c>
    </row>
    <row r="711" spans="1:6" x14ac:dyDescent="0.25">
      <c r="A711" s="23">
        <v>26204</v>
      </c>
      <c r="B711" s="83" t="s">
        <v>2340</v>
      </c>
      <c r="C711" s="83" t="s">
        <v>4131</v>
      </c>
      <c r="D711" s="83" t="s">
        <v>3108</v>
      </c>
      <c r="E711" s="83" t="s">
        <v>4132</v>
      </c>
      <c r="F711" s="118" t="s">
        <v>25</v>
      </c>
    </row>
    <row r="712" spans="1:6" x14ac:dyDescent="0.25">
      <c r="A712" s="23">
        <v>26211</v>
      </c>
      <c r="B712" s="83" t="s">
        <v>2341</v>
      </c>
      <c r="C712" s="83" t="s">
        <v>4133</v>
      </c>
      <c r="D712" s="83" t="s">
        <v>2775</v>
      </c>
      <c r="E712" s="83" t="s">
        <v>4134</v>
      </c>
      <c r="F712" s="118" t="s">
        <v>25</v>
      </c>
    </row>
    <row r="713" spans="1:6" x14ac:dyDescent="0.25">
      <c r="A713" s="23">
        <v>26538</v>
      </c>
      <c r="B713" s="83" t="s">
        <v>2358</v>
      </c>
      <c r="C713" s="83" t="s">
        <v>4135</v>
      </c>
      <c r="D713" s="83" t="s">
        <v>2870</v>
      </c>
      <c r="E713" s="83" t="s">
        <v>4136</v>
      </c>
      <c r="F713" s="118" t="s">
        <v>25</v>
      </c>
    </row>
    <row r="714" spans="1:6" x14ac:dyDescent="0.25">
      <c r="A714" s="23">
        <v>26545</v>
      </c>
      <c r="B714" s="83" t="s">
        <v>2361</v>
      </c>
      <c r="C714" s="83" t="s">
        <v>4137</v>
      </c>
      <c r="D714" s="83" t="s">
        <v>2789</v>
      </c>
      <c r="E714" s="83" t="s">
        <v>4138</v>
      </c>
      <c r="F714" s="118" t="s">
        <v>25</v>
      </c>
    </row>
    <row r="715" spans="1:6" x14ac:dyDescent="0.25">
      <c r="A715" s="23">
        <v>26546</v>
      </c>
      <c r="B715" s="83" t="s">
        <v>2362</v>
      </c>
      <c r="C715" s="83" t="s">
        <v>4139</v>
      </c>
      <c r="D715" s="83" t="s">
        <v>3157</v>
      </c>
      <c r="E715" s="83" t="s">
        <v>4140</v>
      </c>
      <c r="F715" s="118" t="s">
        <v>25</v>
      </c>
    </row>
    <row r="716" spans="1:6" x14ac:dyDescent="0.25">
      <c r="A716" s="23">
        <v>26547</v>
      </c>
      <c r="B716" s="83" t="s">
        <v>2363</v>
      </c>
      <c r="C716" s="83" t="s">
        <v>4141</v>
      </c>
      <c r="D716" s="83" t="s">
        <v>2789</v>
      </c>
      <c r="E716" s="83" t="s">
        <v>4142</v>
      </c>
      <c r="F716" s="118" t="s">
        <v>25</v>
      </c>
    </row>
    <row r="717" spans="1:6" x14ac:dyDescent="0.25">
      <c r="A717" s="23">
        <v>26550</v>
      </c>
      <c r="B717" s="83" t="s">
        <v>2364</v>
      </c>
      <c r="C717" s="83" t="s">
        <v>4143</v>
      </c>
      <c r="D717" s="83" t="s">
        <v>2817</v>
      </c>
      <c r="E717" s="83" t="s">
        <v>4144</v>
      </c>
      <c r="F717" s="118" t="s">
        <v>25</v>
      </c>
    </row>
    <row r="718" spans="1:6" x14ac:dyDescent="0.25">
      <c r="A718" s="23">
        <v>26551</v>
      </c>
      <c r="B718" s="83" t="s">
        <v>2365</v>
      </c>
      <c r="C718" s="83" t="s">
        <v>4145</v>
      </c>
      <c r="D718" s="83" t="s">
        <v>3108</v>
      </c>
      <c r="E718" s="83" t="s">
        <v>4146</v>
      </c>
      <c r="F718" s="118" t="s">
        <v>25</v>
      </c>
    </row>
    <row r="719" spans="1:6" x14ac:dyDescent="0.25">
      <c r="A719" s="23">
        <v>26591</v>
      </c>
      <c r="B719" s="83" t="s">
        <v>2368</v>
      </c>
      <c r="C719" s="83" t="s">
        <v>4147</v>
      </c>
      <c r="D719" s="83" t="s">
        <v>3108</v>
      </c>
      <c r="E719" s="83" t="s">
        <v>4148</v>
      </c>
      <c r="F719" s="118" t="s">
        <v>25</v>
      </c>
    </row>
    <row r="720" spans="1:6" x14ac:dyDescent="0.25">
      <c r="A720" s="23">
        <v>26602</v>
      </c>
      <c r="B720" s="83" t="s">
        <v>2372</v>
      </c>
      <c r="C720" s="83" t="s">
        <v>4149</v>
      </c>
      <c r="D720" s="83" t="s">
        <v>2932</v>
      </c>
      <c r="E720" s="83" t="s">
        <v>4115</v>
      </c>
      <c r="F720" s="118" t="s">
        <v>25</v>
      </c>
    </row>
    <row r="721" spans="1:6" x14ac:dyDescent="0.25">
      <c r="A721" s="23">
        <v>26606</v>
      </c>
      <c r="B721" s="83" t="s">
        <v>2373</v>
      </c>
      <c r="C721" s="83" t="s">
        <v>3431</v>
      </c>
      <c r="D721" s="83" t="s">
        <v>2912</v>
      </c>
      <c r="E721" s="83" t="s">
        <v>3432</v>
      </c>
      <c r="F721" s="118" t="s">
        <v>25</v>
      </c>
    </row>
    <row r="722" spans="1:6" x14ac:dyDescent="0.25">
      <c r="A722" s="23">
        <v>26610</v>
      </c>
      <c r="B722" s="83" t="s">
        <v>2375</v>
      </c>
      <c r="C722" s="83" t="s">
        <v>4150</v>
      </c>
      <c r="D722" s="83" t="s">
        <v>2817</v>
      </c>
      <c r="E722" s="83" t="s">
        <v>4151</v>
      </c>
      <c r="F722" s="118" t="s">
        <v>25</v>
      </c>
    </row>
    <row r="723" spans="1:6" x14ac:dyDescent="0.25">
      <c r="A723" s="23">
        <v>26629</v>
      </c>
      <c r="B723" s="83" t="s">
        <v>2378</v>
      </c>
      <c r="C723" s="83" t="s">
        <v>4152</v>
      </c>
      <c r="D723" s="83" t="s">
        <v>2870</v>
      </c>
      <c r="E723" s="83" t="s">
        <v>4130</v>
      </c>
      <c r="F723" s="118" t="s">
        <v>25</v>
      </c>
    </row>
    <row r="724" spans="1:6" x14ac:dyDescent="0.25">
      <c r="A724" s="23">
        <v>26649</v>
      </c>
      <c r="B724" s="83" t="s">
        <v>2381</v>
      </c>
      <c r="C724" s="83" t="s">
        <v>4153</v>
      </c>
      <c r="D724" s="83" t="s">
        <v>2789</v>
      </c>
      <c r="E724" s="83" t="s">
        <v>4154</v>
      </c>
      <c r="F724" s="118" t="s">
        <v>25</v>
      </c>
    </row>
    <row r="725" spans="1:6" x14ac:dyDescent="0.25">
      <c r="A725" s="23">
        <v>26656</v>
      </c>
      <c r="B725" s="83" t="s">
        <v>2383</v>
      </c>
      <c r="C725" s="83" t="s">
        <v>4155</v>
      </c>
      <c r="D725" s="83" t="s">
        <v>2786</v>
      </c>
      <c r="E725" s="83" t="s">
        <v>4156</v>
      </c>
      <c r="F725" s="118" t="s">
        <v>25</v>
      </c>
    </row>
    <row r="726" spans="1:6" x14ac:dyDescent="0.25">
      <c r="A726" s="23">
        <v>26660</v>
      </c>
      <c r="B726" s="83" t="s">
        <v>2384</v>
      </c>
      <c r="C726" s="83" t="s">
        <v>4157</v>
      </c>
      <c r="D726" s="83" t="s">
        <v>2817</v>
      </c>
      <c r="E726" s="83" t="s">
        <v>3157</v>
      </c>
      <c r="F726" s="118" t="s">
        <v>25</v>
      </c>
    </row>
    <row r="727" spans="1:6" x14ac:dyDescent="0.25">
      <c r="A727" s="23">
        <v>26667</v>
      </c>
      <c r="B727" s="83" t="s">
        <v>2385</v>
      </c>
      <c r="C727" s="83" t="s">
        <v>4158</v>
      </c>
      <c r="D727" s="83" t="s">
        <v>2862</v>
      </c>
      <c r="E727" s="83" t="s">
        <v>4159</v>
      </c>
      <c r="F727" s="118" t="s">
        <v>25</v>
      </c>
    </row>
    <row r="728" spans="1:6" x14ac:dyDescent="0.25">
      <c r="A728" s="23">
        <v>26688</v>
      </c>
      <c r="B728" s="83" t="s">
        <v>2390</v>
      </c>
      <c r="C728" s="83" t="s">
        <v>4160</v>
      </c>
      <c r="D728" s="83" t="s">
        <v>2897</v>
      </c>
      <c r="E728" s="83" t="s">
        <v>3957</v>
      </c>
      <c r="F728" s="118" t="s">
        <v>25</v>
      </c>
    </row>
    <row r="729" spans="1:6" x14ac:dyDescent="0.25">
      <c r="A729" s="23">
        <v>26709</v>
      </c>
      <c r="B729" s="83" t="s">
        <v>2393</v>
      </c>
      <c r="C729" s="83" t="s">
        <v>4161</v>
      </c>
      <c r="D729" s="83" t="s">
        <v>2912</v>
      </c>
      <c r="E729" s="83" t="s">
        <v>4162</v>
      </c>
      <c r="F729" s="118" t="s">
        <v>25</v>
      </c>
    </row>
    <row r="730" spans="1:6" x14ac:dyDescent="0.25">
      <c r="A730" s="23">
        <v>26733</v>
      </c>
      <c r="B730" s="83" t="s">
        <v>2397</v>
      </c>
      <c r="C730" s="83" t="s">
        <v>4163</v>
      </c>
      <c r="D730" s="83" t="s">
        <v>2817</v>
      </c>
      <c r="E730" s="83" t="s">
        <v>4164</v>
      </c>
      <c r="F730" s="118" t="s">
        <v>25</v>
      </c>
    </row>
    <row r="731" spans="1:6" x14ac:dyDescent="0.25">
      <c r="A731" s="23">
        <v>26741</v>
      </c>
      <c r="B731" s="83" t="s">
        <v>2398</v>
      </c>
      <c r="C731" s="83" t="s">
        <v>4117</v>
      </c>
      <c r="D731" s="83" t="s">
        <v>2789</v>
      </c>
      <c r="E731" s="83" t="s">
        <v>4118</v>
      </c>
      <c r="F731" s="118" t="s">
        <v>25</v>
      </c>
    </row>
    <row r="732" spans="1:6" x14ac:dyDescent="0.25">
      <c r="A732" s="23">
        <v>26742</v>
      </c>
      <c r="B732" s="83" t="s">
        <v>2399</v>
      </c>
      <c r="C732" s="83" t="s">
        <v>4165</v>
      </c>
      <c r="D732" s="83" t="s">
        <v>2789</v>
      </c>
      <c r="E732" s="83" t="s">
        <v>4166</v>
      </c>
      <c r="F732" s="118" t="s">
        <v>25</v>
      </c>
    </row>
    <row r="733" spans="1:6" x14ac:dyDescent="0.25">
      <c r="A733" s="23">
        <v>26753</v>
      </c>
      <c r="B733" s="83" t="s">
        <v>2403</v>
      </c>
      <c r="C733" s="83" t="s">
        <v>4167</v>
      </c>
      <c r="D733" s="83" t="s">
        <v>2870</v>
      </c>
      <c r="E733" s="83" t="s">
        <v>4168</v>
      </c>
      <c r="F733" s="118" t="s">
        <v>25</v>
      </c>
    </row>
    <row r="734" spans="1:6" x14ac:dyDescent="0.25">
      <c r="A734" s="23">
        <v>26768</v>
      </c>
      <c r="B734" s="83" t="s">
        <v>2405</v>
      </c>
      <c r="C734" s="83" t="s">
        <v>4169</v>
      </c>
      <c r="D734" s="83" t="s">
        <v>3108</v>
      </c>
      <c r="E734" s="83" t="s">
        <v>4170</v>
      </c>
      <c r="F734" s="118" t="s">
        <v>25</v>
      </c>
    </row>
    <row r="735" spans="1:6" x14ac:dyDescent="0.25">
      <c r="A735" s="23">
        <v>26772</v>
      </c>
      <c r="B735" s="83" t="s">
        <v>2407</v>
      </c>
      <c r="C735" s="83" t="s">
        <v>4171</v>
      </c>
      <c r="D735" s="83" t="s">
        <v>2897</v>
      </c>
      <c r="E735" s="83" t="s">
        <v>4172</v>
      </c>
      <c r="F735" s="118" t="s">
        <v>25</v>
      </c>
    </row>
    <row r="736" spans="1:6" x14ac:dyDescent="0.25">
      <c r="A736" s="23">
        <v>26772</v>
      </c>
      <c r="B736" s="83" t="s">
        <v>2407</v>
      </c>
      <c r="C736" s="83" t="s">
        <v>3393</v>
      </c>
      <c r="D736" s="83" t="s">
        <v>2897</v>
      </c>
      <c r="E736" s="83" t="s">
        <v>3394</v>
      </c>
      <c r="F736" s="118" t="s">
        <v>25</v>
      </c>
    </row>
    <row r="737" spans="1:6" x14ac:dyDescent="0.25">
      <c r="A737" s="23">
        <v>26776</v>
      </c>
      <c r="B737" s="83" t="s">
        <v>2410</v>
      </c>
      <c r="C737" s="83" t="s">
        <v>4173</v>
      </c>
      <c r="D737" s="83" t="s">
        <v>2789</v>
      </c>
      <c r="E737" s="83" t="s">
        <v>4174</v>
      </c>
      <c r="F737" s="118" t="s">
        <v>25</v>
      </c>
    </row>
    <row r="738" spans="1:6" x14ac:dyDescent="0.25">
      <c r="A738" s="23">
        <v>26777</v>
      </c>
      <c r="B738" s="83" t="s">
        <v>2411</v>
      </c>
      <c r="C738" s="83" t="s">
        <v>4175</v>
      </c>
      <c r="D738" s="83" t="s">
        <v>2817</v>
      </c>
      <c r="E738" s="83" t="s">
        <v>4176</v>
      </c>
      <c r="F738" s="118" t="s">
        <v>25</v>
      </c>
    </row>
    <row r="739" spans="1:6" x14ac:dyDescent="0.25">
      <c r="A739" s="23">
        <v>26792</v>
      </c>
      <c r="B739" s="83" t="s">
        <v>2415</v>
      </c>
      <c r="C739" s="83" t="s">
        <v>4177</v>
      </c>
      <c r="D739" s="83" t="s">
        <v>2870</v>
      </c>
      <c r="E739" s="83" t="s">
        <v>4178</v>
      </c>
      <c r="F739" s="118" t="s">
        <v>25</v>
      </c>
    </row>
    <row r="740" spans="1:6" x14ac:dyDescent="0.25">
      <c r="A740" s="23">
        <v>26842</v>
      </c>
      <c r="B740" s="83" t="s">
        <v>2427</v>
      </c>
      <c r="C740" s="83" t="s">
        <v>4179</v>
      </c>
      <c r="D740" s="83" t="s">
        <v>2789</v>
      </c>
      <c r="E740" s="83" t="s">
        <v>4180</v>
      </c>
      <c r="F740" s="118" t="s">
        <v>25</v>
      </c>
    </row>
    <row r="741" spans="1:6" x14ac:dyDescent="0.25">
      <c r="A741" s="23">
        <v>26991</v>
      </c>
      <c r="B741" s="83" t="s">
        <v>2436</v>
      </c>
      <c r="C741" s="83" t="s">
        <v>4181</v>
      </c>
      <c r="D741" s="83" t="s">
        <v>2789</v>
      </c>
      <c r="E741" s="83" t="s">
        <v>4182</v>
      </c>
      <c r="F741" s="118" t="s">
        <v>25</v>
      </c>
    </row>
    <row r="742" spans="1:6" x14ac:dyDescent="0.25">
      <c r="A742" s="23">
        <v>27271</v>
      </c>
      <c r="B742" s="83" t="s">
        <v>2440</v>
      </c>
      <c r="C742" s="83" t="s">
        <v>4183</v>
      </c>
      <c r="D742" s="83" t="s">
        <v>3237</v>
      </c>
      <c r="E742" s="83" t="s">
        <v>4184</v>
      </c>
      <c r="F742" s="118" t="s">
        <v>25</v>
      </c>
    </row>
    <row r="743" spans="1:6" x14ac:dyDescent="0.25">
      <c r="A743" s="23">
        <v>27592</v>
      </c>
      <c r="B743" s="83" t="s">
        <v>2449</v>
      </c>
      <c r="C743" s="83" t="s">
        <v>3369</v>
      </c>
      <c r="D743" s="83" t="s">
        <v>2772</v>
      </c>
      <c r="E743" s="83" t="s">
        <v>3370</v>
      </c>
      <c r="F743" s="118" t="s">
        <v>25</v>
      </c>
    </row>
    <row r="744" spans="1:6" x14ac:dyDescent="0.25">
      <c r="A744" s="23">
        <v>28272</v>
      </c>
      <c r="B744" s="83" t="s">
        <v>2462</v>
      </c>
      <c r="C744" s="83" t="s">
        <v>4185</v>
      </c>
      <c r="D744" s="83" t="s">
        <v>2817</v>
      </c>
      <c r="E744" s="83" t="s">
        <v>4186</v>
      </c>
      <c r="F744" s="118" t="s">
        <v>25</v>
      </c>
    </row>
    <row r="745" spans="1:6" x14ac:dyDescent="0.25">
      <c r="A745" s="23">
        <v>28273</v>
      </c>
      <c r="B745" s="83" t="s">
        <v>2463</v>
      </c>
      <c r="C745" s="83" t="s">
        <v>4187</v>
      </c>
      <c r="D745" s="83" t="s">
        <v>2876</v>
      </c>
      <c r="E745" s="83" t="s">
        <v>4188</v>
      </c>
      <c r="F745" s="118" t="s">
        <v>25</v>
      </c>
    </row>
    <row r="746" spans="1:6" x14ac:dyDescent="0.25">
      <c r="A746" s="23">
        <v>28331</v>
      </c>
      <c r="B746" s="83" t="s">
        <v>2464</v>
      </c>
      <c r="C746" s="83" t="s">
        <v>4189</v>
      </c>
      <c r="D746" s="83" t="s">
        <v>2827</v>
      </c>
      <c r="E746" s="83" t="s">
        <v>4190</v>
      </c>
      <c r="F746" s="118" t="s">
        <v>25</v>
      </c>
    </row>
    <row r="747" spans="1:6" x14ac:dyDescent="0.25">
      <c r="A747" s="23">
        <v>28411</v>
      </c>
      <c r="B747" s="83" t="s">
        <v>2466</v>
      </c>
      <c r="C747" s="83" t="s">
        <v>4191</v>
      </c>
      <c r="D747" s="83" t="s">
        <v>3237</v>
      </c>
      <c r="E747" s="83" t="s">
        <v>4192</v>
      </c>
      <c r="F747" s="118" t="s">
        <v>25</v>
      </c>
    </row>
    <row r="748" spans="1:6" x14ac:dyDescent="0.25">
      <c r="A748" s="23">
        <v>28512</v>
      </c>
      <c r="B748" s="83" t="s">
        <v>2469</v>
      </c>
      <c r="C748" s="83" t="s">
        <v>4193</v>
      </c>
      <c r="D748" s="83" t="s">
        <v>3108</v>
      </c>
      <c r="E748" s="83" t="s">
        <v>4194</v>
      </c>
      <c r="F748" s="118" t="s">
        <v>25</v>
      </c>
    </row>
    <row r="749" spans="1:6" x14ac:dyDescent="0.25">
      <c r="A749" s="23">
        <v>28533</v>
      </c>
      <c r="B749" s="83" t="s">
        <v>2471</v>
      </c>
      <c r="C749" s="83" t="s">
        <v>4195</v>
      </c>
      <c r="D749" s="83" t="s">
        <v>2827</v>
      </c>
      <c r="E749" s="83" t="s">
        <v>4196</v>
      </c>
      <c r="F749" s="118" t="s">
        <v>25</v>
      </c>
    </row>
    <row r="750" spans="1:6" x14ac:dyDescent="0.25">
      <c r="A750" s="23">
        <v>28911</v>
      </c>
      <c r="B750" s="83" t="s">
        <v>2476</v>
      </c>
      <c r="C750" s="83" t="s">
        <v>3504</v>
      </c>
      <c r="D750" s="83" t="s">
        <v>2859</v>
      </c>
      <c r="E750" s="83" t="s">
        <v>3505</v>
      </c>
      <c r="F750" s="118" t="s">
        <v>25</v>
      </c>
    </row>
    <row r="751" spans="1:6" x14ac:dyDescent="0.25">
      <c r="A751" s="23">
        <v>28931</v>
      </c>
      <c r="B751" s="83" t="s">
        <v>2477</v>
      </c>
      <c r="C751" s="83" t="s">
        <v>4197</v>
      </c>
      <c r="D751" s="83" t="s">
        <v>2859</v>
      </c>
      <c r="E751" s="83" t="s">
        <v>4198</v>
      </c>
      <c r="F751" s="118" t="s">
        <v>25</v>
      </c>
    </row>
    <row r="752" spans="1:6" x14ac:dyDescent="0.25">
      <c r="A752" s="23">
        <v>29531</v>
      </c>
      <c r="B752" s="83" t="s">
        <v>2482</v>
      </c>
      <c r="C752" s="83" t="s">
        <v>4199</v>
      </c>
      <c r="D752" s="83" t="s">
        <v>2789</v>
      </c>
      <c r="E752" s="83" t="s">
        <v>4200</v>
      </c>
      <c r="F752" s="118" t="s">
        <v>25</v>
      </c>
    </row>
    <row r="753" spans="1:6" x14ac:dyDescent="0.25">
      <c r="A753" s="23">
        <v>29711</v>
      </c>
      <c r="B753" s="83" t="s">
        <v>2483</v>
      </c>
      <c r="C753" s="83" t="s">
        <v>4201</v>
      </c>
      <c r="D753" s="83" t="s">
        <v>2870</v>
      </c>
      <c r="E753" s="83" t="s">
        <v>4202</v>
      </c>
      <c r="F753" s="118" t="s">
        <v>25</v>
      </c>
    </row>
    <row r="754" spans="1:6" x14ac:dyDescent="0.25">
      <c r="A754" s="23">
        <v>30271</v>
      </c>
      <c r="B754" s="83" t="s">
        <v>2491</v>
      </c>
      <c r="C754" s="83" t="s">
        <v>4203</v>
      </c>
      <c r="D754" s="83" t="s">
        <v>2912</v>
      </c>
      <c r="E754" s="83" t="s">
        <v>4204</v>
      </c>
      <c r="F754" s="118" t="s">
        <v>25</v>
      </c>
    </row>
    <row r="755" spans="1:6" x14ac:dyDescent="0.25">
      <c r="A755" s="23">
        <v>31091</v>
      </c>
      <c r="B755" s="83" t="s">
        <v>2498</v>
      </c>
      <c r="C755" s="83" t="s">
        <v>4205</v>
      </c>
      <c r="D755" s="83" t="s">
        <v>2786</v>
      </c>
      <c r="E755" s="83" t="s">
        <v>4206</v>
      </c>
      <c r="F755" s="118" t="s">
        <v>25</v>
      </c>
    </row>
    <row r="756" spans="1:6" x14ac:dyDescent="0.25">
      <c r="A756" s="23">
        <v>31633</v>
      </c>
      <c r="B756" s="83" t="s">
        <v>2503</v>
      </c>
      <c r="C756" s="83" t="s">
        <v>3623</v>
      </c>
      <c r="D756" s="83" t="s">
        <v>2923</v>
      </c>
      <c r="E756" s="83" t="s">
        <v>3624</v>
      </c>
      <c r="F756" s="118" t="s">
        <v>25</v>
      </c>
    </row>
    <row r="757" spans="1:6" x14ac:dyDescent="0.25">
      <c r="A757" s="23">
        <v>31953</v>
      </c>
      <c r="B757" s="83" t="s">
        <v>2507</v>
      </c>
      <c r="C757" s="83" t="s">
        <v>4207</v>
      </c>
      <c r="D757" s="83" t="s">
        <v>2827</v>
      </c>
      <c r="E757" s="83" t="s">
        <v>4208</v>
      </c>
      <c r="F757" s="118" t="s">
        <v>25</v>
      </c>
    </row>
    <row r="758" spans="1:6" x14ac:dyDescent="0.25">
      <c r="A758" s="23">
        <v>32194</v>
      </c>
      <c r="B758" s="83" t="s">
        <v>2510</v>
      </c>
      <c r="C758" s="83" t="s">
        <v>4209</v>
      </c>
      <c r="D758" s="83" t="s">
        <v>3108</v>
      </c>
      <c r="E758" s="83" t="s">
        <v>4210</v>
      </c>
      <c r="F758" s="118" t="s">
        <v>25</v>
      </c>
    </row>
    <row r="759" spans="1:6" x14ac:dyDescent="0.25">
      <c r="A759" s="23">
        <v>32293</v>
      </c>
      <c r="B759" s="83" t="s">
        <v>2511</v>
      </c>
      <c r="C759" s="83" t="s">
        <v>4211</v>
      </c>
      <c r="D759" s="83" t="s">
        <v>2827</v>
      </c>
      <c r="E759" s="83" t="s">
        <v>4212</v>
      </c>
      <c r="F759" s="118" t="s">
        <v>25</v>
      </c>
    </row>
    <row r="760" spans="1:6" x14ac:dyDescent="0.25">
      <c r="A760" s="23">
        <v>32613</v>
      </c>
      <c r="B760" s="83" t="s">
        <v>2514</v>
      </c>
      <c r="C760" s="83" t="s">
        <v>2931</v>
      </c>
      <c r="D760" s="83" t="s">
        <v>2932</v>
      </c>
      <c r="E760" s="83" t="s">
        <v>2933</v>
      </c>
      <c r="F760" s="118" t="s">
        <v>25</v>
      </c>
    </row>
    <row r="761" spans="1:6" x14ac:dyDescent="0.25">
      <c r="A761" s="23">
        <v>33533</v>
      </c>
      <c r="B761" s="83" t="s">
        <v>2517</v>
      </c>
      <c r="C761" s="83" t="s">
        <v>4213</v>
      </c>
      <c r="D761" s="83" t="s">
        <v>3108</v>
      </c>
      <c r="E761" s="83" t="s">
        <v>4214</v>
      </c>
      <c r="F761" s="118" t="s">
        <v>25</v>
      </c>
    </row>
    <row r="762" spans="1:6" x14ac:dyDescent="0.25">
      <c r="A762" s="23">
        <v>36554</v>
      </c>
      <c r="B762" s="83" t="s">
        <v>2547</v>
      </c>
      <c r="C762" s="83" t="s">
        <v>4215</v>
      </c>
      <c r="D762" s="83" t="s">
        <v>2870</v>
      </c>
      <c r="E762" s="83" t="s">
        <v>4216</v>
      </c>
      <c r="F762" s="118" t="s">
        <v>25</v>
      </c>
    </row>
    <row r="763" spans="1:6" x14ac:dyDescent="0.25">
      <c r="A763" s="23">
        <v>36653</v>
      </c>
      <c r="B763" s="83" t="s">
        <v>2549</v>
      </c>
      <c r="C763" s="83" t="s">
        <v>4217</v>
      </c>
      <c r="D763" s="83" t="s">
        <v>2786</v>
      </c>
      <c r="E763" s="83" t="s">
        <v>3332</v>
      </c>
      <c r="F763" s="118" t="s">
        <v>25</v>
      </c>
    </row>
    <row r="764" spans="1:6" x14ac:dyDescent="0.25">
      <c r="A764" s="23">
        <v>36853</v>
      </c>
      <c r="B764" s="83" t="s">
        <v>2554</v>
      </c>
      <c r="C764" s="83" t="s">
        <v>4218</v>
      </c>
      <c r="D764" s="83" t="s">
        <v>2786</v>
      </c>
      <c r="E764" s="83" t="s">
        <v>4219</v>
      </c>
      <c r="F764" s="118" t="s">
        <v>25</v>
      </c>
    </row>
    <row r="765" spans="1:6" x14ac:dyDescent="0.25">
      <c r="A765" s="23">
        <v>37215</v>
      </c>
      <c r="B765" s="83" t="s">
        <v>2557</v>
      </c>
      <c r="C765" s="83" t="s">
        <v>4220</v>
      </c>
      <c r="D765" s="83" t="s">
        <v>2786</v>
      </c>
      <c r="E765" s="83" t="s">
        <v>4221</v>
      </c>
      <c r="F765" s="118" t="s">
        <v>25</v>
      </c>
    </row>
    <row r="766" spans="1:6" x14ac:dyDescent="0.25">
      <c r="A766" s="23">
        <v>37993</v>
      </c>
      <c r="B766" s="83" t="s">
        <v>2560</v>
      </c>
      <c r="C766" s="83" t="s">
        <v>3427</v>
      </c>
      <c r="D766" s="83" t="s">
        <v>3108</v>
      </c>
      <c r="E766" s="83" t="s">
        <v>3428</v>
      </c>
      <c r="F766" s="118" t="s">
        <v>25</v>
      </c>
    </row>
    <row r="767" spans="1:6" x14ac:dyDescent="0.25">
      <c r="A767" s="23">
        <v>38273</v>
      </c>
      <c r="B767" s="83" t="s">
        <v>2562</v>
      </c>
      <c r="C767" s="83" t="s">
        <v>4222</v>
      </c>
      <c r="D767" s="83" t="s">
        <v>2912</v>
      </c>
      <c r="E767" s="83" t="s">
        <v>4223</v>
      </c>
      <c r="F767" s="118" t="s">
        <v>25</v>
      </c>
    </row>
    <row r="768" spans="1:6" x14ac:dyDescent="0.25">
      <c r="A768" s="23">
        <v>38621</v>
      </c>
      <c r="B768" s="83" t="s">
        <v>2563</v>
      </c>
      <c r="C768" s="83" t="s">
        <v>3440</v>
      </c>
      <c r="D768" s="83" t="s">
        <v>3438</v>
      </c>
      <c r="E768" s="83" t="s">
        <v>3441</v>
      </c>
      <c r="F768" s="118" t="s">
        <v>25</v>
      </c>
    </row>
    <row r="769" spans="1:6" x14ac:dyDescent="0.25">
      <c r="A769" s="23">
        <v>38622</v>
      </c>
      <c r="B769" s="83" t="s">
        <v>2564</v>
      </c>
      <c r="C769" s="83" t="s">
        <v>4224</v>
      </c>
      <c r="D769" s="83" t="s">
        <v>2859</v>
      </c>
      <c r="E769" s="83" t="s">
        <v>4225</v>
      </c>
      <c r="F769" s="118" t="s">
        <v>25</v>
      </c>
    </row>
    <row r="770" spans="1:6" x14ac:dyDescent="0.25">
      <c r="A770" s="23">
        <v>38930</v>
      </c>
      <c r="B770" s="83" t="s">
        <v>2567</v>
      </c>
      <c r="C770" s="83" t="s">
        <v>4226</v>
      </c>
      <c r="D770" s="83" t="s">
        <v>2862</v>
      </c>
      <c r="E770" s="83" t="s">
        <v>4227</v>
      </c>
      <c r="F770" s="118" t="s">
        <v>25</v>
      </c>
    </row>
    <row r="771" spans="1:6" x14ac:dyDescent="0.25">
      <c r="A771" s="23">
        <v>39410</v>
      </c>
      <c r="B771" s="83" t="s">
        <v>2570</v>
      </c>
      <c r="C771" s="83" t="s">
        <v>3930</v>
      </c>
      <c r="D771" s="83" t="s">
        <v>2789</v>
      </c>
      <c r="E771" s="83" t="s">
        <v>2898</v>
      </c>
      <c r="F771" s="118" t="s">
        <v>25</v>
      </c>
    </row>
    <row r="772" spans="1:6" x14ac:dyDescent="0.25">
      <c r="A772" s="23">
        <v>39692</v>
      </c>
      <c r="B772" s="83" t="s">
        <v>2574</v>
      </c>
      <c r="C772" s="83" t="s">
        <v>3494</v>
      </c>
      <c r="D772" s="83" t="s">
        <v>2859</v>
      </c>
      <c r="E772" s="83" t="s">
        <v>3495</v>
      </c>
      <c r="F772" s="118" t="s">
        <v>25</v>
      </c>
    </row>
    <row r="773" spans="1:6" x14ac:dyDescent="0.25">
      <c r="A773" s="23">
        <v>39774</v>
      </c>
      <c r="B773" s="83" t="s">
        <v>2575</v>
      </c>
      <c r="C773" s="83" t="s">
        <v>3748</v>
      </c>
      <c r="D773" s="83" t="s">
        <v>2923</v>
      </c>
      <c r="E773" s="83" t="s">
        <v>3749</v>
      </c>
      <c r="F773" s="118" t="s">
        <v>25</v>
      </c>
    </row>
    <row r="774" spans="1:6" x14ac:dyDescent="0.25">
      <c r="A774" s="23">
        <v>39816</v>
      </c>
      <c r="B774" s="83" t="s">
        <v>2576</v>
      </c>
      <c r="C774" s="83" t="s">
        <v>4228</v>
      </c>
      <c r="D774" s="83" t="s">
        <v>2789</v>
      </c>
      <c r="E774" s="83" t="s">
        <v>2870</v>
      </c>
      <c r="F774" s="118" t="s">
        <v>25</v>
      </c>
    </row>
    <row r="775" spans="1:6" x14ac:dyDescent="0.25">
      <c r="A775" s="23">
        <v>39914</v>
      </c>
      <c r="B775" s="83" t="s">
        <v>2578</v>
      </c>
      <c r="C775" s="83" t="s">
        <v>4229</v>
      </c>
      <c r="D775" s="83" t="s">
        <v>2897</v>
      </c>
      <c r="E775" s="83" t="s">
        <v>4230</v>
      </c>
      <c r="F775" s="118" t="s">
        <v>25</v>
      </c>
    </row>
    <row r="776" spans="1:6" x14ac:dyDescent="0.25">
      <c r="A776" s="23">
        <v>40017</v>
      </c>
      <c r="B776" s="83" t="s">
        <v>2579</v>
      </c>
      <c r="C776" s="83" t="s">
        <v>4231</v>
      </c>
      <c r="D776" s="83" t="s">
        <v>2817</v>
      </c>
      <c r="E776" s="83" t="s">
        <v>2973</v>
      </c>
      <c r="F776" s="118" t="s">
        <v>25</v>
      </c>
    </row>
    <row r="777" spans="1:6" x14ac:dyDescent="0.25">
      <c r="A777" s="23">
        <v>40236</v>
      </c>
      <c r="B777" s="83" t="s">
        <v>2583</v>
      </c>
      <c r="C777" s="83" t="s">
        <v>4232</v>
      </c>
      <c r="D777" s="83" t="s">
        <v>2870</v>
      </c>
      <c r="E777" s="83" t="s">
        <v>4233</v>
      </c>
      <c r="F777" s="118" t="s">
        <v>25</v>
      </c>
    </row>
    <row r="778" spans="1:6" x14ac:dyDescent="0.25">
      <c r="A778" s="23">
        <v>41219</v>
      </c>
      <c r="B778" s="83" t="s">
        <v>2591</v>
      </c>
      <c r="C778" s="83" t="s">
        <v>4234</v>
      </c>
      <c r="D778" s="83" t="s">
        <v>2789</v>
      </c>
      <c r="E778" s="83" t="s">
        <v>4235</v>
      </c>
      <c r="F778" s="118" t="s">
        <v>25</v>
      </c>
    </row>
    <row r="779" spans="1:6" x14ac:dyDescent="0.25">
      <c r="A779" s="23">
        <v>41279</v>
      </c>
      <c r="B779" s="83" t="s">
        <v>2593</v>
      </c>
      <c r="C779" s="83" t="s">
        <v>4236</v>
      </c>
      <c r="D779" s="83" t="s">
        <v>2822</v>
      </c>
      <c r="E779" s="83" t="s">
        <v>4237</v>
      </c>
      <c r="F779" s="118" t="s">
        <v>25</v>
      </c>
    </row>
    <row r="780" spans="1:6" x14ac:dyDescent="0.25">
      <c r="A780" s="23">
        <v>41340</v>
      </c>
      <c r="B780" s="83" t="s">
        <v>2594</v>
      </c>
      <c r="C780" s="83" t="s">
        <v>2847</v>
      </c>
      <c r="D780" s="83" t="s">
        <v>2827</v>
      </c>
      <c r="E780" s="83" t="s">
        <v>2848</v>
      </c>
      <c r="F780" s="118" t="s">
        <v>25</v>
      </c>
    </row>
    <row r="781" spans="1:6" x14ac:dyDescent="0.25">
      <c r="A781" s="23">
        <v>41696</v>
      </c>
      <c r="B781" s="83" t="s">
        <v>2598</v>
      </c>
      <c r="C781" s="83" t="s">
        <v>4238</v>
      </c>
      <c r="D781" s="83" t="s">
        <v>2827</v>
      </c>
      <c r="E781" s="83" t="s">
        <v>4239</v>
      </c>
      <c r="F781" s="118" t="s">
        <v>25</v>
      </c>
    </row>
    <row r="782" spans="1:6" x14ac:dyDescent="0.25">
      <c r="A782" s="23">
        <v>41857</v>
      </c>
      <c r="B782" s="83" t="s">
        <v>2600</v>
      </c>
      <c r="C782" s="83" t="s">
        <v>4240</v>
      </c>
      <c r="D782" s="83" t="s">
        <v>2862</v>
      </c>
      <c r="E782" s="83" t="s">
        <v>4241</v>
      </c>
      <c r="F782" s="118" t="s">
        <v>25</v>
      </c>
    </row>
    <row r="783" spans="1:6" x14ac:dyDescent="0.25">
      <c r="A783" s="23">
        <v>43296</v>
      </c>
      <c r="B783" s="83" t="s">
        <v>2610</v>
      </c>
      <c r="C783" s="83" t="s">
        <v>4157</v>
      </c>
      <c r="D783" s="83" t="s">
        <v>2817</v>
      </c>
      <c r="E783" s="83" t="s">
        <v>3157</v>
      </c>
      <c r="F783" s="118" t="s">
        <v>25</v>
      </c>
    </row>
    <row r="784" spans="1:6" x14ac:dyDescent="0.25">
      <c r="A784" s="23">
        <v>43397</v>
      </c>
      <c r="B784" s="83" t="s">
        <v>2611</v>
      </c>
      <c r="C784" s="83" t="s">
        <v>3563</v>
      </c>
      <c r="D784" s="83" t="s">
        <v>2870</v>
      </c>
      <c r="E784" s="83" t="s">
        <v>3564</v>
      </c>
      <c r="F784" s="118" t="s">
        <v>25</v>
      </c>
    </row>
    <row r="785" spans="1:6" x14ac:dyDescent="0.25">
      <c r="A785" s="23">
        <v>43456</v>
      </c>
      <c r="B785" s="83" t="s">
        <v>2613</v>
      </c>
      <c r="C785" s="83" t="s">
        <v>4242</v>
      </c>
      <c r="D785" s="83" t="s">
        <v>2876</v>
      </c>
      <c r="E785" s="83" t="s">
        <v>4243</v>
      </c>
      <c r="F785" s="118" t="s">
        <v>25</v>
      </c>
    </row>
    <row r="786" spans="1:6" x14ac:dyDescent="0.25">
      <c r="A786" s="23">
        <v>43576</v>
      </c>
      <c r="B786" s="83" t="s">
        <v>2615</v>
      </c>
      <c r="C786" s="83" t="s">
        <v>2798</v>
      </c>
      <c r="D786" s="83" t="s">
        <v>2794</v>
      </c>
      <c r="E786" s="83" t="s">
        <v>2799</v>
      </c>
      <c r="F786" s="118" t="s">
        <v>25</v>
      </c>
    </row>
    <row r="787" spans="1:6" x14ac:dyDescent="0.25">
      <c r="A787" s="23">
        <v>43700</v>
      </c>
      <c r="B787" s="83" t="s">
        <v>4244</v>
      </c>
      <c r="C787" s="83" t="s">
        <v>4245</v>
      </c>
      <c r="D787" s="83" t="s">
        <v>2817</v>
      </c>
      <c r="E787" s="83" t="s">
        <v>3434</v>
      </c>
      <c r="F787" s="118" t="s">
        <v>25</v>
      </c>
    </row>
    <row r="788" spans="1:6" x14ac:dyDescent="0.25">
      <c r="A788" s="23">
        <v>44557</v>
      </c>
      <c r="B788" s="83" t="s">
        <v>2624</v>
      </c>
      <c r="C788" s="83" t="s">
        <v>3600</v>
      </c>
      <c r="D788" s="83" t="s">
        <v>2856</v>
      </c>
      <c r="E788" s="83" t="s">
        <v>3601</v>
      </c>
      <c r="F788" s="118" t="s">
        <v>25</v>
      </c>
    </row>
    <row r="789" spans="1:6" x14ac:dyDescent="0.25">
      <c r="A789" s="23">
        <v>45757</v>
      </c>
      <c r="B789" s="83" t="s">
        <v>2638</v>
      </c>
      <c r="C789" s="83" t="s">
        <v>4246</v>
      </c>
      <c r="D789" s="83" t="s">
        <v>3108</v>
      </c>
      <c r="E789" s="83" t="s">
        <v>4247</v>
      </c>
      <c r="F789" s="118" t="s">
        <v>25</v>
      </c>
    </row>
    <row r="790" spans="1:6" x14ac:dyDescent="0.25">
      <c r="A790" s="23">
        <v>45836</v>
      </c>
      <c r="B790" s="83" t="s">
        <v>2640</v>
      </c>
      <c r="C790" s="83" t="s">
        <v>4248</v>
      </c>
      <c r="D790" s="83" t="s">
        <v>2897</v>
      </c>
      <c r="E790" s="83" t="s">
        <v>4249</v>
      </c>
      <c r="F790" s="118" t="s">
        <v>25</v>
      </c>
    </row>
    <row r="791" spans="1:6" x14ac:dyDescent="0.25">
      <c r="A791" s="23">
        <v>46556</v>
      </c>
      <c r="B791" s="83" t="s">
        <v>2654</v>
      </c>
      <c r="C791" s="83" t="s">
        <v>3655</v>
      </c>
      <c r="D791" s="83" t="s">
        <v>2870</v>
      </c>
      <c r="E791" s="83" t="s">
        <v>3622</v>
      </c>
      <c r="F791" s="118" t="s">
        <v>25</v>
      </c>
    </row>
    <row r="792" spans="1:6" x14ac:dyDescent="0.25">
      <c r="A792" s="23">
        <v>49173</v>
      </c>
      <c r="B792" s="83" t="s">
        <v>4250</v>
      </c>
      <c r="C792" s="83" t="s">
        <v>4197</v>
      </c>
      <c r="D792" s="83" t="s">
        <v>2859</v>
      </c>
      <c r="E792" s="83" t="s">
        <v>4198</v>
      </c>
      <c r="F792" s="118" t="s">
        <v>25</v>
      </c>
    </row>
    <row r="793" spans="1:6" x14ac:dyDescent="0.25">
      <c r="A793" s="23">
        <v>51066</v>
      </c>
      <c r="B793" s="83" t="s">
        <v>4251</v>
      </c>
      <c r="C793" s="83" t="s">
        <v>3909</v>
      </c>
      <c r="D793" s="83" t="s">
        <v>2862</v>
      </c>
      <c r="E793" s="83" t="s">
        <v>3910</v>
      </c>
      <c r="F793" s="118" t="s">
        <v>25</v>
      </c>
    </row>
    <row r="794" spans="1:6" x14ac:dyDescent="0.25">
      <c r="A794" s="23">
        <v>51266</v>
      </c>
      <c r="B794" s="83" t="s">
        <v>4252</v>
      </c>
      <c r="C794" s="83" t="s">
        <v>4253</v>
      </c>
      <c r="D794" s="83" t="s">
        <v>3332</v>
      </c>
      <c r="E794" s="83" t="s">
        <v>4254</v>
      </c>
      <c r="F794" s="118" t="s">
        <v>25</v>
      </c>
    </row>
    <row r="795" spans="1:6" x14ac:dyDescent="0.25">
      <c r="A795" s="23">
        <v>54086</v>
      </c>
      <c r="B795" s="83" t="s">
        <v>4255</v>
      </c>
      <c r="C795" s="83" t="s">
        <v>4256</v>
      </c>
      <c r="D795" s="83" t="s">
        <v>2786</v>
      </c>
      <c r="E795" s="83" t="s">
        <v>4257</v>
      </c>
      <c r="F795" s="118" t="s">
        <v>25</v>
      </c>
    </row>
    <row r="796" spans="1:6" x14ac:dyDescent="0.25">
      <c r="A796" s="23">
        <v>55888</v>
      </c>
      <c r="B796" s="83" t="s">
        <v>4258</v>
      </c>
      <c r="C796" s="83" t="s">
        <v>4259</v>
      </c>
      <c r="D796" s="83" t="s">
        <v>2897</v>
      </c>
      <c r="E796" s="83" t="s">
        <v>4260</v>
      </c>
      <c r="F796" s="118" t="s">
        <v>25</v>
      </c>
    </row>
    <row r="797" spans="1:6" x14ac:dyDescent="0.25">
      <c r="A797" s="23">
        <v>55971</v>
      </c>
      <c r="B797" s="83" t="s">
        <v>4261</v>
      </c>
      <c r="C797" s="83" t="s">
        <v>3559</v>
      </c>
      <c r="D797" s="83" t="s">
        <v>2817</v>
      </c>
      <c r="E797" s="83" t="s">
        <v>3560</v>
      </c>
      <c r="F797" s="118" t="s">
        <v>25</v>
      </c>
    </row>
    <row r="798" spans="1:6" x14ac:dyDescent="0.25">
      <c r="A798" s="23">
        <v>8</v>
      </c>
      <c r="B798" s="83" t="s">
        <v>26</v>
      </c>
      <c r="C798" s="83" t="s">
        <v>3257</v>
      </c>
      <c r="D798" s="83" t="s">
        <v>2775</v>
      </c>
      <c r="E798" s="83" t="s">
        <v>3258</v>
      </c>
      <c r="F798" s="118" t="s">
        <v>81</v>
      </c>
    </row>
    <row r="799" spans="1:6" x14ac:dyDescent="0.25">
      <c r="A799" s="23">
        <v>9</v>
      </c>
      <c r="B799" s="83" t="s">
        <v>31</v>
      </c>
      <c r="C799" s="83" t="s">
        <v>4262</v>
      </c>
      <c r="D799" s="83" t="s">
        <v>2775</v>
      </c>
      <c r="E799" s="83" t="s">
        <v>4263</v>
      </c>
      <c r="F799" s="118" t="s">
        <v>81</v>
      </c>
    </row>
    <row r="800" spans="1:6" x14ac:dyDescent="0.25">
      <c r="A800" s="23">
        <v>27</v>
      </c>
      <c r="B800" s="83" t="s">
        <v>39</v>
      </c>
      <c r="C800" s="83" t="s">
        <v>3033</v>
      </c>
      <c r="D800" s="83" t="s">
        <v>2775</v>
      </c>
      <c r="E800" s="83" t="s">
        <v>3034</v>
      </c>
      <c r="F800" s="118" t="s">
        <v>81</v>
      </c>
    </row>
    <row r="801" spans="1:6" x14ac:dyDescent="0.25">
      <c r="A801" s="23">
        <v>70</v>
      </c>
      <c r="B801" s="83" t="s">
        <v>48</v>
      </c>
      <c r="C801" s="83" t="s">
        <v>4264</v>
      </c>
      <c r="D801" s="83" t="s">
        <v>2827</v>
      </c>
      <c r="E801" s="83" t="s">
        <v>4265</v>
      </c>
      <c r="F801" s="118" t="s">
        <v>81</v>
      </c>
    </row>
    <row r="802" spans="1:6" x14ac:dyDescent="0.25">
      <c r="A802" s="23">
        <v>70</v>
      </c>
      <c r="B802" s="83" t="s">
        <v>48</v>
      </c>
      <c r="C802" s="83" t="s">
        <v>3764</v>
      </c>
      <c r="D802" s="83" t="s">
        <v>2827</v>
      </c>
      <c r="E802" s="83" t="s">
        <v>3765</v>
      </c>
      <c r="F802" s="118" t="s">
        <v>81</v>
      </c>
    </row>
    <row r="803" spans="1:6" x14ac:dyDescent="0.25">
      <c r="A803" s="23">
        <v>78</v>
      </c>
      <c r="B803" s="83" t="s">
        <v>53</v>
      </c>
      <c r="C803" s="83" t="s">
        <v>4266</v>
      </c>
      <c r="D803" s="83" t="s">
        <v>2789</v>
      </c>
      <c r="E803" s="83" t="s">
        <v>4267</v>
      </c>
      <c r="F803" s="118" t="s">
        <v>81</v>
      </c>
    </row>
    <row r="804" spans="1:6" x14ac:dyDescent="0.25">
      <c r="A804" s="23">
        <v>82</v>
      </c>
      <c r="B804" s="83" t="s">
        <v>55</v>
      </c>
      <c r="C804" s="83" t="s">
        <v>4268</v>
      </c>
      <c r="D804" s="83" t="s">
        <v>2794</v>
      </c>
      <c r="E804" s="83" t="s">
        <v>4269</v>
      </c>
      <c r="F804" s="118" t="s">
        <v>81</v>
      </c>
    </row>
    <row r="805" spans="1:6" x14ac:dyDescent="0.25">
      <c r="A805" s="23">
        <v>85</v>
      </c>
      <c r="B805" s="83" t="s">
        <v>57</v>
      </c>
      <c r="C805" s="83" t="s">
        <v>4181</v>
      </c>
      <c r="D805" s="83" t="s">
        <v>2789</v>
      </c>
      <c r="E805" s="83" t="s">
        <v>4182</v>
      </c>
      <c r="F805" s="118" t="s">
        <v>81</v>
      </c>
    </row>
    <row r="806" spans="1:6" x14ac:dyDescent="0.25">
      <c r="A806" s="23">
        <v>85</v>
      </c>
      <c r="B806" s="83" t="s">
        <v>57</v>
      </c>
      <c r="C806" s="83" t="s">
        <v>4270</v>
      </c>
      <c r="D806" s="83" t="s">
        <v>2789</v>
      </c>
      <c r="E806" s="83" t="s">
        <v>4271</v>
      </c>
      <c r="F806" s="118" t="s">
        <v>81</v>
      </c>
    </row>
    <row r="807" spans="1:6" x14ac:dyDescent="0.25">
      <c r="A807" s="23">
        <v>87</v>
      </c>
      <c r="B807" s="83" t="s">
        <v>58</v>
      </c>
      <c r="C807" s="83" t="s">
        <v>3208</v>
      </c>
      <c r="D807" s="83" t="s">
        <v>2789</v>
      </c>
      <c r="E807" s="83" t="s">
        <v>3209</v>
      </c>
      <c r="F807" s="118" t="s">
        <v>81</v>
      </c>
    </row>
    <row r="808" spans="1:6" x14ac:dyDescent="0.25">
      <c r="A808" s="23">
        <v>88</v>
      </c>
      <c r="B808" s="83" t="s">
        <v>59</v>
      </c>
      <c r="C808" s="83" t="s">
        <v>3208</v>
      </c>
      <c r="D808" s="83" t="s">
        <v>2789</v>
      </c>
      <c r="E808" s="83" t="s">
        <v>3209</v>
      </c>
      <c r="F808" s="118" t="s">
        <v>81</v>
      </c>
    </row>
    <row r="809" spans="1:6" x14ac:dyDescent="0.25">
      <c r="A809" s="23">
        <v>104</v>
      </c>
      <c r="B809" s="83" t="s">
        <v>62</v>
      </c>
      <c r="C809" s="83" t="s">
        <v>4272</v>
      </c>
      <c r="D809" s="83" t="s">
        <v>2912</v>
      </c>
      <c r="E809" s="83" t="s">
        <v>4273</v>
      </c>
      <c r="F809" s="118" t="s">
        <v>81</v>
      </c>
    </row>
    <row r="810" spans="1:6" x14ac:dyDescent="0.25">
      <c r="A810" s="23">
        <v>106</v>
      </c>
      <c r="B810" s="83" t="s">
        <v>64</v>
      </c>
      <c r="C810" s="83" t="s">
        <v>4272</v>
      </c>
      <c r="D810" s="83" t="s">
        <v>2912</v>
      </c>
      <c r="E810" s="83" t="s">
        <v>4273</v>
      </c>
      <c r="F810" s="118" t="s">
        <v>81</v>
      </c>
    </row>
    <row r="811" spans="1:6" x14ac:dyDescent="0.25">
      <c r="A811" s="23">
        <v>108</v>
      </c>
      <c r="B811" s="83" t="s">
        <v>66</v>
      </c>
      <c r="C811" s="83" t="s">
        <v>4272</v>
      </c>
      <c r="D811" s="83" t="s">
        <v>2912</v>
      </c>
      <c r="E811" s="83" t="s">
        <v>4273</v>
      </c>
      <c r="F811" s="118" t="s">
        <v>81</v>
      </c>
    </row>
    <row r="812" spans="1:6" x14ac:dyDescent="0.25">
      <c r="A812" s="23">
        <v>110</v>
      </c>
      <c r="B812" s="83" t="s">
        <v>67</v>
      </c>
      <c r="C812" s="83" t="s">
        <v>4274</v>
      </c>
      <c r="D812" s="83" t="s">
        <v>2789</v>
      </c>
      <c r="E812" s="83" t="s">
        <v>4275</v>
      </c>
      <c r="F812" s="118" t="s">
        <v>81</v>
      </c>
    </row>
    <row r="813" spans="1:6" x14ac:dyDescent="0.25">
      <c r="A813" s="23">
        <v>112</v>
      </c>
      <c r="B813" s="83" t="s">
        <v>69</v>
      </c>
      <c r="C813" s="83" t="s">
        <v>4276</v>
      </c>
      <c r="D813" s="83" t="s">
        <v>2789</v>
      </c>
      <c r="E813" s="83" t="s">
        <v>4277</v>
      </c>
      <c r="F813" s="118" t="s">
        <v>81</v>
      </c>
    </row>
    <row r="814" spans="1:6" x14ac:dyDescent="0.25">
      <c r="A814" s="23">
        <v>114</v>
      </c>
      <c r="B814" s="83" t="s">
        <v>71</v>
      </c>
      <c r="C814" s="83" t="s">
        <v>4272</v>
      </c>
      <c r="D814" s="83" t="s">
        <v>2912</v>
      </c>
      <c r="E814" s="83" t="s">
        <v>4273</v>
      </c>
      <c r="F814" s="118" t="s">
        <v>81</v>
      </c>
    </row>
    <row r="815" spans="1:6" x14ac:dyDescent="0.25">
      <c r="A815" s="23">
        <v>125</v>
      </c>
      <c r="B815" s="83" t="s">
        <v>76</v>
      </c>
      <c r="C815" s="83" t="s">
        <v>4278</v>
      </c>
      <c r="D815" s="83" t="s">
        <v>2817</v>
      </c>
      <c r="E815" s="83" t="s">
        <v>4279</v>
      </c>
      <c r="F815" s="118" t="s">
        <v>81</v>
      </c>
    </row>
    <row r="816" spans="1:6" x14ac:dyDescent="0.25">
      <c r="A816" s="23">
        <v>125</v>
      </c>
      <c r="B816" s="83" t="s">
        <v>76</v>
      </c>
      <c r="C816" s="83" t="s">
        <v>4280</v>
      </c>
      <c r="D816" s="83" t="s">
        <v>2817</v>
      </c>
      <c r="E816" s="83" t="s">
        <v>4281</v>
      </c>
      <c r="F816" s="118" t="s">
        <v>81</v>
      </c>
    </row>
    <row r="817" spans="1:6" x14ac:dyDescent="0.25">
      <c r="A817" s="23">
        <v>125</v>
      </c>
      <c r="B817" s="83" t="s">
        <v>76</v>
      </c>
      <c r="C817" s="83" t="s">
        <v>4282</v>
      </c>
      <c r="D817" s="83" t="s">
        <v>2817</v>
      </c>
      <c r="E817" s="83" t="s">
        <v>4283</v>
      </c>
      <c r="F817" s="118" t="s">
        <v>81</v>
      </c>
    </row>
    <row r="818" spans="1:6" x14ac:dyDescent="0.25">
      <c r="A818" s="23">
        <v>125</v>
      </c>
      <c r="B818" s="83" t="s">
        <v>76</v>
      </c>
      <c r="C818" s="83" t="s">
        <v>4143</v>
      </c>
      <c r="D818" s="83" t="s">
        <v>2817</v>
      </c>
      <c r="E818" s="83" t="s">
        <v>4144</v>
      </c>
      <c r="F818" s="118" t="s">
        <v>81</v>
      </c>
    </row>
    <row r="819" spans="1:6" x14ac:dyDescent="0.25">
      <c r="A819" s="23">
        <v>152</v>
      </c>
      <c r="B819" s="83" t="s">
        <v>85</v>
      </c>
      <c r="C819" s="83" t="s">
        <v>4284</v>
      </c>
      <c r="D819" s="83" t="s">
        <v>2827</v>
      </c>
      <c r="E819" s="83" t="s">
        <v>4285</v>
      </c>
      <c r="F819" s="118" t="s">
        <v>81</v>
      </c>
    </row>
    <row r="820" spans="1:6" x14ac:dyDescent="0.25">
      <c r="A820" s="23">
        <v>159</v>
      </c>
      <c r="B820" s="83" t="s">
        <v>86</v>
      </c>
      <c r="C820" s="83" t="s">
        <v>2984</v>
      </c>
      <c r="D820" s="83" t="s">
        <v>2827</v>
      </c>
      <c r="E820" s="83" t="s">
        <v>2985</v>
      </c>
      <c r="F820" s="118" t="s">
        <v>81</v>
      </c>
    </row>
    <row r="821" spans="1:6" x14ac:dyDescent="0.25">
      <c r="A821" s="23">
        <v>168</v>
      </c>
      <c r="B821" s="83" t="s">
        <v>89</v>
      </c>
      <c r="C821" s="83" t="s">
        <v>2829</v>
      </c>
      <c r="D821" s="83" t="s">
        <v>2827</v>
      </c>
      <c r="E821" s="83" t="s">
        <v>2830</v>
      </c>
      <c r="F821" s="118" t="s">
        <v>81</v>
      </c>
    </row>
    <row r="822" spans="1:6" x14ac:dyDescent="0.25">
      <c r="A822" s="23">
        <v>172</v>
      </c>
      <c r="B822" s="83" t="s">
        <v>93</v>
      </c>
      <c r="C822" s="83" t="s">
        <v>3086</v>
      </c>
      <c r="D822" s="83" t="s">
        <v>2827</v>
      </c>
      <c r="E822" s="83" t="s">
        <v>3087</v>
      </c>
      <c r="F822" s="118" t="s">
        <v>81</v>
      </c>
    </row>
    <row r="823" spans="1:6" x14ac:dyDescent="0.25">
      <c r="A823" s="23">
        <v>176</v>
      </c>
      <c r="B823" s="83" t="s">
        <v>97</v>
      </c>
      <c r="C823" s="83" t="s">
        <v>2909</v>
      </c>
      <c r="D823" s="83" t="s">
        <v>2827</v>
      </c>
      <c r="E823" s="83" t="s">
        <v>2910</v>
      </c>
      <c r="F823" s="118" t="s">
        <v>81</v>
      </c>
    </row>
    <row r="824" spans="1:6" x14ac:dyDescent="0.25">
      <c r="A824" s="23">
        <v>178</v>
      </c>
      <c r="B824" s="83" t="s">
        <v>98</v>
      </c>
      <c r="C824" s="83" t="s">
        <v>4286</v>
      </c>
      <c r="D824" s="83" t="s">
        <v>2827</v>
      </c>
      <c r="E824" s="83" t="s">
        <v>4287</v>
      </c>
      <c r="F824" s="118" t="s">
        <v>81</v>
      </c>
    </row>
    <row r="825" spans="1:6" x14ac:dyDescent="0.25">
      <c r="A825" s="23">
        <v>193</v>
      </c>
      <c r="B825" s="83" t="s">
        <v>104</v>
      </c>
      <c r="C825" s="83" t="s">
        <v>4238</v>
      </c>
      <c r="D825" s="83" t="s">
        <v>2827</v>
      </c>
      <c r="E825" s="83" t="s">
        <v>4239</v>
      </c>
      <c r="F825" s="118" t="s">
        <v>81</v>
      </c>
    </row>
    <row r="826" spans="1:6" x14ac:dyDescent="0.25">
      <c r="A826" s="23">
        <v>195</v>
      </c>
      <c r="B826" s="83" t="s">
        <v>106</v>
      </c>
      <c r="C826" s="83" t="s">
        <v>4021</v>
      </c>
      <c r="D826" s="83" t="s">
        <v>2827</v>
      </c>
      <c r="E826" s="83" t="s">
        <v>4022</v>
      </c>
      <c r="F826" s="118" t="s">
        <v>81</v>
      </c>
    </row>
    <row r="827" spans="1:6" x14ac:dyDescent="0.25">
      <c r="A827" s="23">
        <v>196</v>
      </c>
      <c r="B827" s="83" t="s">
        <v>107</v>
      </c>
      <c r="C827" s="83" t="s">
        <v>4288</v>
      </c>
      <c r="D827" s="83" t="s">
        <v>2827</v>
      </c>
      <c r="E827" s="83" t="s">
        <v>4166</v>
      </c>
      <c r="F827" s="118" t="s">
        <v>81</v>
      </c>
    </row>
    <row r="828" spans="1:6" x14ac:dyDescent="0.25">
      <c r="A828" s="23">
        <v>197</v>
      </c>
      <c r="B828" s="83" t="s">
        <v>108</v>
      </c>
      <c r="C828" s="83" t="s">
        <v>4288</v>
      </c>
      <c r="D828" s="83" t="s">
        <v>2827</v>
      </c>
      <c r="E828" s="83" t="s">
        <v>4166</v>
      </c>
      <c r="F828" s="118" t="s">
        <v>81</v>
      </c>
    </row>
    <row r="829" spans="1:6" x14ac:dyDescent="0.25">
      <c r="A829" s="23">
        <v>198</v>
      </c>
      <c r="B829" s="83" t="s">
        <v>109</v>
      </c>
      <c r="C829" s="83" t="s">
        <v>4288</v>
      </c>
      <c r="D829" s="83" t="s">
        <v>2827</v>
      </c>
      <c r="E829" s="83" t="s">
        <v>4166</v>
      </c>
      <c r="F829" s="118" t="s">
        <v>81</v>
      </c>
    </row>
    <row r="830" spans="1:6" x14ac:dyDescent="0.25">
      <c r="A830" s="23">
        <v>202</v>
      </c>
      <c r="B830" s="83" t="s">
        <v>112</v>
      </c>
      <c r="C830" s="83" t="s">
        <v>2851</v>
      </c>
      <c r="D830" s="83" t="s">
        <v>2827</v>
      </c>
      <c r="E830" s="83" t="s">
        <v>2852</v>
      </c>
      <c r="F830" s="118" t="s">
        <v>81</v>
      </c>
    </row>
    <row r="831" spans="1:6" x14ac:dyDescent="0.25">
      <c r="A831" s="23">
        <v>209</v>
      </c>
      <c r="B831" s="83" t="s">
        <v>114</v>
      </c>
      <c r="C831" s="83" t="s">
        <v>3224</v>
      </c>
      <c r="D831" s="83" t="s">
        <v>2827</v>
      </c>
      <c r="E831" s="83" t="s">
        <v>3225</v>
      </c>
      <c r="F831" s="118" t="s">
        <v>81</v>
      </c>
    </row>
    <row r="832" spans="1:6" x14ac:dyDescent="0.25">
      <c r="A832" s="23">
        <v>218</v>
      </c>
      <c r="B832" s="83" t="s">
        <v>116</v>
      </c>
      <c r="C832" s="83" t="s">
        <v>4289</v>
      </c>
      <c r="D832" s="83" t="s">
        <v>2856</v>
      </c>
      <c r="E832" s="83" t="s">
        <v>4290</v>
      </c>
      <c r="F832" s="118" t="s">
        <v>81</v>
      </c>
    </row>
    <row r="833" spans="1:6" x14ac:dyDescent="0.25">
      <c r="A833" s="23">
        <v>219</v>
      </c>
      <c r="B833" s="83" t="s">
        <v>117</v>
      </c>
      <c r="C833" s="83" t="s">
        <v>4289</v>
      </c>
      <c r="D833" s="83" t="s">
        <v>2856</v>
      </c>
      <c r="E833" s="83" t="s">
        <v>4290</v>
      </c>
      <c r="F833" s="118" t="s">
        <v>81</v>
      </c>
    </row>
    <row r="834" spans="1:6" x14ac:dyDescent="0.25">
      <c r="A834" s="23">
        <v>233</v>
      </c>
      <c r="B834" s="83" t="s">
        <v>119</v>
      </c>
      <c r="C834" s="83" t="s">
        <v>2986</v>
      </c>
      <c r="D834" s="83" t="s">
        <v>2856</v>
      </c>
      <c r="E834" s="83" t="s">
        <v>2987</v>
      </c>
      <c r="F834" s="118" t="s">
        <v>81</v>
      </c>
    </row>
    <row r="835" spans="1:6" x14ac:dyDescent="0.25">
      <c r="A835" s="23">
        <v>261</v>
      </c>
      <c r="B835" s="83" t="s">
        <v>124</v>
      </c>
      <c r="C835" s="83" t="s">
        <v>3889</v>
      </c>
      <c r="D835" s="83" t="s">
        <v>2870</v>
      </c>
      <c r="E835" s="83" t="s">
        <v>3332</v>
      </c>
      <c r="F835" s="118" t="s">
        <v>81</v>
      </c>
    </row>
    <row r="836" spans="1:6" x14ac:dyDescent="0.25">
      <c r="A836" s="23">
        <v>269</v>
      </c>
      <c r="B836" s="83" t="s">
        <v>125</v>
      </c>
      <c r="C836" s="83" t="s">
        <v>2936</v>
      </c>
      <c r="D836" s="83" t="s">
        <v>2870</v>
      </c>
      <c r="E836" s="83" t="s">
        <v>2937</v>
      </c>
      <c r="F836" s="118" t="s">
        <v>81</v>
      </c>
    </row>
    <row r="837" spans="1:6" x14ac:dyDescent="0.25">
      <c r="A837" s="23">
        <v>273</v>
      </c>
      <c r="B837" s="83" t="s">
        <v>126</v>
      </c>
      <c r="C837" s="83" t="s">
        <v>2936</v>
      </c>
      <c r="D837" s="83" t="s">
        <v>2870</v>
      </c>
      <c r="E837" s="83" t="s">
        <v>2937</v>
      </c>
      <c r="F837" s="118" t="s">
        <v>81</v>
      </c>
    </row>
    <row r="838" spans="1:6" x14ac:dyDescent="0.25">
      <c r="A838" s="23">
        <v>275</v>
      </c>
      <c r="B838" s="83" t="s">
        <v>128</v>
      </c>
      <c r="C838" s="83" t="s">
        <v>2936</v>
      </c>
      <c r="D838" s="83" t="s">
        <v>2870</v>
      </c>
      <c r="E838" s="83" t="s">
        <v>2937</v>
      </c>
      <c r="F838" s="118" t="s">
        <v>81</v>
      </c>
    </row>
    <row r="839" spans="1:6" x14ac:dyDescent="0.25">
      <c r="A839" s="23">
        <v>279</v>
      </c>
      <c r="B839" s="83" t="s">
        <v>129</v>
      </c>
      <c r="C839" s="83" t="s">
        <v>2936</v>
      </c>
      <c r="D839" s="83" t="s">
        <v>2870</v>
      </c>
      <c r="E839" s="83" t="s">
        <v>2937</v>
      </c>
      <c r="F839" s="118" t="s">
        <v>81</v>
      </c>
    </row>
    <row r="840" spans="1:6" x14ac:dyDescent="0.25">
      <c r="A840" s="23">
        <v>286</v>
      </c>
      <c r="B840" s="83" t="s">
        <v>130</v>
      </c>
      <c r="C840" s="83" t="s">
        <v>2936</v>
      </c>
      <c r="D840" s="83" t="s">
        <v>2870</v>
      </c>
      <c r="E840" s="83" t="s">
        <v>2937</v>
      </c>
      <c r="F840" s="118" t="s">
        <v>81</v>
      </c>
    </row>
    <row r="841" spans="1:6" x14ac:dyDescent="0.25">
      <c r="A841" s="23">
        <v>287</v>
      </c>
      <c r="B841" s="83" t="s">
        <v>131</v>
      </c>
      <c r="C841" s="83" t="s">
        <v>2936</v>
      </c>
      <c r="D841" s="83" t="s">
        <v>2870</v>
      </c>
      <c r="E841" s="83" t="s">
        <v>2937</v>
      </c>
      <c r="F841" s="118" t="s">
        <v>81</v>
      </c>
    </row>
    <row r="842" spans="1:6" x14ac:dyDescent="0.25">
      <c r="A842" s="23">
        <v>288</v>
      </c>
      <c r="B842" s="83" t="s">
        <v>132</v>
      </c>
      <c r="C842" s="83" t="s">
        <v>2936</v>
      </c>
      <c r="D842" s="83" t="s">
        <v>2870</v>
      </c>
      <c r="E842" s="83" t="s">
        <v>2937</v>
      </c>
      <c r="F842" s="118" t="s">
        <v>81</v>
      </c>
    </row>
    <row r="843" spans="1:6" x14ac:dyDescent="0.25">
      <c r="A843" s="23">
        <v>291</v>
      </c>
      <c r="B843" s="83" t="s">
        <v>134</v>
      </c>
      <c r="C843" s="83" t="s">
        <v>4272</v>
      </c>
      <c r="D843" s="83" t="s">
        <v>2912</v>
      </c>
      <c r="E843" s="83" t="s">
        <v>4273</v>
      </c>
      <c r="F843" s="118" t="s">
        <v>81</v>
      </c>
    </row>
    <row r="844" spans="1:6" x14ac:dyDescent="0.25">
      <c r="A844" s="23">
        <v>295</v>
      </c>
      <c r="B844" s="83" t="s">
        <v>135</v>
      </c>
      <c r="C844" s="83" t="s">
        <v>4272</v>
      </c>
      <c r="D844" s="83" t="s">
        <v>2912</v>
      </c>
      <c r="E844" s="83" t="s">
        <v>4273</v>
      </c>
      <c r="F844" s="118" t="s">
        <v>81</v>
      </c>
    </row>
    <row r="845" spans="1:6" x14ac:dyDescent="0.25">
      <c r="A845" s="23">
        <v>298</v>
      </c>
      <c r="B845" s="83" t="s">
        <v>136</v>
      </c>
      <c r="C845" s="83" t="s">
        <v>4272</v>
      </c>
      <c r="D845" s="83" t="s">
        <v>2912</v>
      </c>
      <c r="E845" s="83" t="s">
        <v>4273</v>
      </c>
      <c r="F845" s="118" t="s">
        <v>81</v>
      </c>
    </row>
    <row r="846" spans="1:6" x14ac:dyDescent="0.25">
      <c r="A846" s="23">
        <v>326</v>
      </c>
      <c r="B846" s="83" t="s">
        <v>143</v>
      </c>
      <c r="C846" s="83" t="s">
        <v>4291</v>
      </c>
      <c r="D846" s="83" t="s">
        <v>2876</v>
      </c>
      <c r="E846" s="83" t="s">
        <v>4292</v>
      </c>
      <c r="F846" s="118" t="s">
        <v>81</v>
      </c>
    </row>
    <row r="847" spans="1:6" x14ac:dyDescent="0.25">
      <c r="A847" s="23">
        <v>341</v>
      </c>
      <c r="B847" s="83" t="s">
        <v>154</v>
      </c>
      <c r="C847" s="83" t="s">
        <v>4293</v>
      </c>
      <c r="D847" s="83" t="s">
        <v>2897</v>
      </c>
      <c r="E847" s="83" t="s">
        <v>4294</v>
      </c>
      <c r="F847" s="118" t="s">
        <v>81</v>
      </c>
    </row>
    <row r="848" spans="1:6" x14ac:dyDescent="0.25">
      <c r="A848" s="23">
        <v>341</v>
      </c>
      <c r="B848" s="83" t="s">
        <v>154</v>
      </c>
      <c r="C848" s="83" t="s">
        <v>4295</v>
      </c>
      <c r="D848" s="83" t="s">
        <v>2897</v>
      </c>
      <c r="E848" s="83" t="s">
        <v>4296</v>
      </c>
      <c r="F848" s="118" t="s">
        <v>81</v>
      </c>
    </row>
    <row r="849" spans="1:6" x14ac:dyDescent="0.25">
      <c r="A849" s="23">
        <v>341</v>
      </c>
      <c r="B849" s="83" t="s">
        <v>154</v>
      </c>
      <c r="C849" s="83" t="s">
        <v>4297</v>
      </c>
      <c r="D849" s="83" t="s">
        <v>2897</v>
      </c>
      <c r="E849" s="83" t="s">
        <v>4298</v>
      </c>
      <c r="F849" s="118" t="s">
        <v>81</v>
      </c>
    </row>
    <row r="850" spans="1:6" x14ac:dyDescent="0.25">
      <c r="A850" s="23">
        <v>369</v>
      </c>
      <c r="B850" s="83" t="s">
        <v>161</v>
      </c>
      <c r="C850" s="83" t="s">
        <v>4272</v>
      </c>
      <c r="D850" s="83" t="s">
        <v>2912</v>
      </c>
      <c r="E850" s="83" t="s">
        <v>4273</v>
      </c>
      <c r="F850" s="118" t="s">
        <v>81</v>
      </c>
    </row>
    <row r="851" spans="1:6" x14ac:dyDescent="0.25">
      <c r="A851" s="23">
        <v>408</v>
      </c>
      <c r="B851" s="83" t="s">
        <v>164</v>
      </c>
      <c r="C851" s="83" t="s">
        <v>4299</v>
      </c>
      <c r="D851" s="83" t="s">
        <v>2772</v>
      </c>
      <c r="E851" s="83" t="s">
        <v>4300</v>
      </c>
      <c r="F851" s="118" t="s">
        <v>81</v>
      </c>
    </row>
    <row r="852" spans="1:6" x14ac:dyDescent="0.25">
      <c r="A852" s="23">
        <v>410</v>
      </c>
      <c r="B852" s="83" t="s">
        <v>165</v>
      </c>
      <c r="C852" s="83" t="s">
        <v>4301</v>
      </c>
      <c r="D852" s="83" t="s">
        <v>2772</v>
      </c>
      <c r="E852" s="83" t="s">
        <v>4302</v>
      </c>
      <c r="F852" s="118" t="s">
        <v>81</v>
      </c>
    </row>
    <row r="853" spans="1:6" x14ac:dyDescent="0.25">
      <c r="A853" s="23">
        <v>414</v>
      </c>
      <c r="B853" s="83" t="s">
        <v>167</v>
      </c>
      <c r="C853" s="83" t="s">
        <v>4301</v>
      </c>
      <c r="D853" s="83" t="s">
        <v>2772</v>
      </c>
      <c r="E853" s="83" t="s">
        <v>4302</v>
      </c>
      <c r="F853" s="118" t="s">
        <v>81</v>
      </c>
    </row>
    <row r="854" spans="1:6" x14ac:dyDescent="0.25">
      <c r="A854" s="23">
        <v>415</v>
      </c>
      <c r="B854" s="83" t="s">
        <v>168</v>
      </c>
      <c r="C854" s="83" t="s">
        <v>4303</v>
      </c>
      <c r="D854" s="83" t="s">
        <v>2912</v>
      </c>
      <c r="E854" s="83" t="s">
        <v>4304</v>
      </c>
      <c r="F854" s="118" t="s">
        <v>81</v>
      </c>
    </row>
    <row r="855" spans="1:6" x14ac:dyDescent="0.25">
      <c r="A855" s="23">
        <v>432</v>
      </c>
      <c r="B855" s="83" t="s">
        <v>175</v>
      </c>
      <c r="C855" s="83" t="s">
        <v>4305</v>
      </c>
      <c r="D855" s="83" t="s">
        <v>2912</v>
      </c>
      <c r="E855" s="83" t="s">
        <v>4306</v>
      </c>
      <c r="F855" s="118" t="s">
        <v>81</v>
      </c>
    </row>
    <row r="856" spans="1:6" x14ac:dyDescent="0.25">
      <c r="A856" s="23">
        <v>443</v>
      </c>
      <c r="B856" s="83" t="s">
        <v>177</v>
      </c>
      <c r="C856" s="83" t="s">
        <v>4307</v>
      </c>
      <c r="D856" s="83" t="s">
        <v>3438</v>
      </c>
      <c r="E856" s="83" t="s">
        <v>4308</v>
      </c>
      <c r="F856" s="118" t="s">
        <v>81</v>
      </c>
    </row>
    <row r="857" spans="1:6" x14ac:dyDescent="0.25">
      <c r="A857" s="23">
        <v>443</v>
      </c>
      <c r="B857" s="83" t="s">
        <v>177</v>
      </c>
      <c r="C857" s="83" t="s">
        <v>4309</v>
      </c>
      <c r="D857" s="83" t="s">
        <v>3438</v>
      </c>
      <c r="E857" s="83" t="s">
        <v>4310</v>
      </c>
      <c r="F857" s="118" t="s">
        <v>81</v>
      </c>
    </row>
    <row r="858" spans="1:6" x14ac:dyDescent="0.25">
      <c r="A858" s="23">
        <v>443</v>
      </c>
      <c r="B858" s="83" t="s">
        <v>177</v>
      </c>
      <c r="C858" s="83" t="s">
        <v>4311</v>
      </c>
      <c r="D858" s="83" t="s">
        <v>3438</v>
      </c>
      <c r="E858" s="83" t="s">
        <v>3079</v>
      </c>
      <c r="F858" s="118" t="s">
        <v>81</v>
      </c>
    </row>
    <row r="859" spans="1:6" x14ac:dyDescent="0.25">
      <c r="A859" s="23">
        <v>443</v>
      </c>
      <c r="B859" s="83" t="s">
        <v>177</v>
      </c>
      <c r="C859" s="83" t="s">
        <v>4312</v>
      </c>
      <c r="D859" s="83" t="s">
        <v>3438</v>
      </c>
      <c r="E859" s="83" t="s">
        <v>4313</v>
      </c>
      <c r="F859" s="118" t="s">
        <v>81</v>
      </c>
    </row>
    <row r="860" spans="1:6" x14ac:dyDescent="0.25">
      <c r="A860" s="23">
        <v>448</v>
      </c>
      <c r="B860" s="83" t="s">
        <v>178</v>
      </c>
      <c r="C860" s="83" t="s">
        <v>4314</v>
      </c>
      <c r="D860" s="83" t="s">
        <v>3438</v>
      </c>
      <c r="E860" s="83" t="s">
        <v>4315</v>
      </c>
      <c r="F860" s="118" t="s">
        <v>81</v>
      </c>
    </row>
    <row r="861" spans="1:6" x14ac:dyDescent="0.25">
      <c r="A861" s="23">
        <v>450</v>
      </c>
      <c r="B861" s="83" t="s">
        <v>179</v>
      </c>
      <c r="C861" s="83" t="s">
        <v>3437</v>
      </c>
      <c r="D861" s="83" t="s">
        <v>3438</v>
      </c>
      <c r="E861" s="83" t="s">
        <v>3439</v>
      </c>
      <c r="F861" s="118" t="s">
        <v>81</v>
      </c>
    </row>
    <row r="862" spans="1:6" x14ac:dyDescent="0.25">
      <c r="A862" s="23">
        <v>456</v>
      </c>
      <c r="B862" s="83" t="s">
        <v>180</v>
      </c>
      <c r="C862" s="83" t="s">
        <v>4316</v>
      </c>
      <c r="D862" s="83" t="s">
        <v>3438</v>
      </c>
      <c r="E862" s="83" t="s">
        <v>4317</v>
      </c>
      <c r="F862" s="118" t="s">
        <v>81</v>
      </c>
    </row>
    <row r="863" spans="1:6" x14ac:dyDescent="0.25">
      <c r="A863" s="23">
        <v>617</v>
      </c>
      <c r="B863" s="83" t="s">
        <v>192</v>
      </c>
      <c r="C863" s="83" t="s">
        <v>2888</v>
      </c>
      <c r="D863" s="83" t="s">
        <v>2867</v>
      </c>
      <c r="E863" s="83" t="s">
        <v>2889</v>
      </c>
      <c r="F863" s="118" t="s">
        <v>81</v>
      </c>
    </row>
    <row r="864" spans="1:6" x14ac:dyDescent="0.25">
      <c r="A864" s="23">
        <v>633</v>
      </c>
      <c r="B864" s="83" t="s">
        <v>196</v>
      </c>
      <c r="C864" s="83" t="s">
        <v>4318</v>
      </c>
      <c r="D864" s="83" t="s">
        <v>2786</v>
      </c>
      <c r="E864" s="83" t="s">
        <v>4319</v>
      </c>
      <c r="F864" s="118" t="s">
        <v>81</v>
      </c>
    </row>
    <row r="865" spans="1:6" x14ac:dyDescent="0.25">
      <c r="A865" s="23">
        <v>655</v>
      </c>
      <c r="B865" s="83" t="s">
        <v>209</v>
      </c>
      <c r="C865" s="83" t="s">
        <v>3033</v>
      </c>
      <c r="D865" s="83" t="s">
        <v>2775</v>
      </c>
      <c r="E865" s="83" t="s">
        <v>3034</v>
      </c>
      <c r="F865" s="118" t="s">
        <v>81</v>
      </c>
    </row>
    <row r="866" spans="1:6" x14ac:dyDescent="0.25">
      <c r="A866" s="23">
        <v>672</v>
      </c>
      <c r="B866" s="83" t="s">
        <v>214</v>
      </c>
      <c r="C866" s="83" t="s">
        <v>4320</v>
      </c>
      <c r="D866" s="83" t="s">
        <v>2789</v>
      </c>
      <c r="E866" s="83" t="s">
        <v>2906</v>
      </c>
      <c r="F866" s="118" t="s">
        <v>81</v>
      </c>
    </row>
    <row r="867" spans="1:6" x14ac:dyDescent="0.25">
      <c r="A867" s="23">
        <v>678</v>
      </c>
      <c r="B867" s="83" t="s">
        <v>217</v>
      </c>
      <c r="C867" s="83" t="s">
        <v>4321</v>
      </c>
      <c r="D867" s="83" t="s">
        <v>2789</v>
      </c>
      <c r="E867" s="83" t="s">
        <v>4322</v>
      </c>
      <c r="F867" s="118" t="s">
        <v>81</v>
      </c>
    </row>
    <row r="868" spans="1:6" x14ac:dyDescent="0.25">
      <c r="A868" s="23">
        <v>678</v>
      </c>
      <c r="B868" s="83" t="s">
        <v>217</v>
      </c>
      <c r="C868" s="83" t="s">
        <v>4274</v>
      </c>
      <c r="D868" s="83" t="s">
        <v>2789</v>
      </c>
      <c r="E868" s="83" t="s">
        <v>4275</v>
      </c>
      <c r="F868" s="118" t="s">
        <v>81</v>
      </c>
    </row>
    <row r="869" spans="1:6" x14ac:dyDescent="0.25">
      <c r="A869" s="23">
        <v>683</v>
      </c>
      <c r="B869" s="83" t="s">
        <v>220</v>
      </c>
      <c r="C869" s="83" t="s">
        <v>4323</v>
      </c>
      <c r="D869" s="83" t="s">
        <v>2789</v>
      </c>
      <c r="E869" s="83" t="s">
        <v>2772</v>
      </c>
      <c r="F869" s="118" t="s">
        <v>81</v>
      </c>
    </row>
    <row r="870" spans="1:6" x14ac:dyDescent="0.25">
      <c r="A870" s="23">
        <v>734</v>
      </c>
      <c r="B870" s="83" t="s">
        <v>235</v>
      </c>
      <c r="C870" s="83" t="s">
        <v>4324</v>
      </c>
      <c r="D870" s="83" t="s">
        <v>3237</v>
      </c>
      <c r="E870" s="83" t="s">
        <v>4325</v>
      </c>
      <c r="F870" s="118" t="s">
        <v>81</v>
      </c>
    </row>
    <row r="871" spans="1:6" x14ac:dyDescent="0.25">
      <c r="A871" s="23">
        <v>736</v>
      </c>
      <c r="B871" s="83" t="s">
        <v>237</v>
      </c>
      <c r="C871" s="83" t="s">
        <v>4326</v>
      </c>
      <c r="D871" s="83" t="s">
        <v>2856</v>
      </c>
      <c r="E871" s="83" t="s">
        <v>4327</v>
      </c>
      <c r="F871" s="118" t="s">
        <v>81</v>
      </c>
    </row>
    <row r="872" spans="1:6" x14ac:dyDescent="0.25">
      <c r="A872" s="23">
        <v>741</v>
      </c>
      <c r="B872" s="83" t="s">
        <v>241</v>
      </c>
      <c r="C872" s="83" t="s">
        <v>2936</v>
      </c>
      <c r="D872" s="83" t="s">
        <v>2870</v>
      </c>
      <c r="E872" s="83" t="s">
        <v>2937</v>
      </c>
      <c r="F872" s="118" t="s">
        <v>81</v>
      </c>
    </row>
    <row r="873" spans="1:6" x14ac:dyDescent="0.25">
      <c r="A873" s="23">
        <v>746</v>
      </c>
      <c r="B873" s="83" t="s">
        <v>242</v>
      </c>
      <c r="C873" s="83" t="s">
        <v>4314</v>
      </c>
      <c r="D873" s="83" t="s">
        <v>3438</v>
      </c>
      <c r="E873" s="83" t="s">
        <v>4315</v>
      </c>
      <c r="F873" s="118" t="s">
        <v>81</v>
      </c>
    </row>
    <row r="874" spans="1:6" x14ac:dyDescent="0.25">
      <c r="A874" s="23">
        <v>752</v>
      </c>
      <c r="B874" s="83" t="s">
        <v>243</v>
      </c>
      <c r="C874" s="83" t="s">
        <v>2936</v>
      </c>
      <c r="D874" s="83" t="s">
        <v>2870</v>
      </c>
      <c r="E874" s="83" t="s">
        <v>2937</v>
      </c>
      <c r="F874" s="118" t="s">
        <v>81</v>
      </c>
    </row>
    <row r="875" spans="1:6" x14ac:dyDescent="0.25">
      <c r="A875" s="23">
        <v>766</v>
      </c>
      <c r="B875" s="83" t="s">
        <v>249</v>
      </c>
      <c r="C875" s="83" t="s">
        <v>4305</v>
      </c>
      <c r="D875" s="83" t="s">
        <v>2912</v>
      </c>
      <c r="E875" s="83" t="s">
        <v>4306</v>
      </c>
      <c r="F875" s="118" t="s">
        <v>81</v>
      </c>
    </row>
    <row r="876" spans="1:6" x14ac:dyDescent="0.25">
      <c r="A876" s="23">
        <v>802</v>
      </c>
      <c r="B876" s="83" t="s">
        <v>259</v>
      </c>
      <c r="C876" s="83" t="s">
        <v>2980</v>
      </c>
      <c r="D876" s="83" t="s">
        <v>2789</v>
      </c>
      <c r="E876" s="83" t="s">
        <v>2981</v>
      </c>
      <c r="F876" s="118" t="s">
        <v>81</v>
      </c>
    </row>
    <row r="877" spans="1:6" x14ac:dyDescent="0.25">
      <c r="A877" s="23">
        <v>809</v>
      </c>
      <c r="B877" s="83" t="s">
        <v>260</v>
      </c>
      <c r="C877" s="83" t="s">
        <v>3876</v>
      </c>
      <c r="D877" s="83" t="s">
        <v>2870</v>
      </c>
      <c r="E877" s="83" t="s">
        <v>3877</v>
      </c>
      <c r="F877" s="118" t="s">
        <v>81</v>
      </c>
    </row>
    <row r="878" spans="1:6" x14ac:dyDescent="0.25">
      <c r="A878" s="23">
        <v>810</v>
      </c>
      <c r="B878" s="83" t="s">
        <v>261</v>
      </c>
      <c r="C878" s="83" t="s">
        <v>2888</v>
      </c>
      <c r="D878" s="83" t="s">
        <v>2867</v>
      </c>
      <c r="E878" s="83" t="s">
        <v>2889</v>
      </c>
      <c r="F878" s="118" t="s">
        <v>81</v>
      </c>
    </row>
    <row r="879" spans="1:6" x14ac:dyDescent="0.25">
      <c r="A879" s="23">
        <v>819</v>
      </c>
      <c r="B879" s="83" t="s">
        <v>265</v>
      </c>
      <c r="C879" s="83" t="s">
        <v>3551</v>
      </c>
      <c r="D879" s="83" t="s">
        <v>2870</v>
      </c>
      <c r="E879" s="83" t="s">
        <v>3552</v>
      </c>
      <c r="F879" s="118" t="s">
        <v>81</v>
      </c>
    </row>
    <row r="880" spans="1:6" x14ac:dyDescent="0.25">
      <c r="A880" s="23">
        <v>839</v>
      </c>
      <c r="B880" s="83" t="s">
        <v>271</v>
      </c>
      <c r="C880" s="83" t="s">
        <v>4328</v>
      </c>
      <c r="D880" s="83" t="s">
        <v>2862</v>
      </c>
      <c r="E880" s="83" t="s">
        <v>4329</v>
      </c>
      <c r="F880" s="118" t="s">
        <v>81</v>
      </c>
    </row>
    <row r="881" spans="1:6" x14ac:dyDescent="0.25">
      <c r="A881" s="23">
        <v>850</v>
      </c>
      <c r="B881" s="83" t="s">
        <v>273</v>
      </c>
      <c r="C881" s="83" t="s">
        <v>3423</v>
      </c>
      <c r="D881" s="83" t="s">
        <v>2999</v>
      </c>
      <c r="E881" s="83" t="s">
        <v>3424</v>
      </c>
      <c r="F881" s="118" t="s">
        <v>81</v>
      </c>
    </row>
    <row r="882" spans="1:6" x14ac:dyDescent="0.25">
      <c r="A882" s="23">
        <v>859</v>
      </c>
      <c r="B882" s="83" t="s">
        <v>276</v>
      </c>
      <c r="C882" s="83" t="s">
        <v>3017</v>
      </c>
      <c r="D882" s="83" t="s">
        <v>2827</v>
      </c>
      <c r="E882" s="83" t="s">
        <v>3018</v>
      </c>
      <c r="F882" s="118" t="s">
        <v>81</v>
      </c>
    </row>
    <row r="883" spans="1:6" x14ac:dyDescent="0.25">
      <c r="A883" s="23">
        <v>859</v>
      </c>
      <c r="B883" s="83" t="s">
        <v>276</v>
      </c>
      <c r="C883" s="83" t="s">
        <v>4124</v>
      </c>
      <c r="D883" s="83" t="s">
        <v>2827</v>
      </c>
      <c r="E883" s="83" t="s">
        <v>4125</v>
      </c>
      <c r="F883" s="118" t="s">
        <v>81</v>
      </c>
    </row>
    <row r="884" spans="1:6" x14ac:dyDescent="0.25">
      <c r="A884" s="23">
        <v>859</v>
      </c>
      <c r="B884" s="83" t="s">
        <v>276</v>
      </c>
      <c r="C884" s="83" t="s">
        <v>3206</v>
      </c>
      <c r="D884" s="83" t="s">
        <v>2827</v>
      </c>
      <c r="E884" s="83" t="s">
        <v>3207</v>
      </c>
      <c r="F884" s="118" t="s">
        <v>81</v>
      </c>
    </row>
    <row r="885" spans="1:6" x14ac:dyDescent="0.25">
      <c r="A885" s="23">
        <v>859</v>
      </c>
      <c r="B885" s="83" t="s">
        <v>276</v>
      </c>
      <c r="C885" s="83" t="s">
        <v>3361</v>
      </c>
      <c r="D885" s="83" t="s">
        <v>2827</v>
      </c>
      <c r="E885" s="83" t="s">
        <v>3362</v>
      </c>
      <c r="F885" s="118" t="s">
        <v>81</v>
      </c>
    </row>
    <row r="886" spans="1:6" x14ac:dyDescent="0.25">
      <c r="A886" s="23">
        <v>859</v>
      </c>
      <c r="B886" s="83" t="s">
        <v>276</v>
      </c>
      <c r="C886" s="83" t="s">
        <v>2853</v>
      </c>
      <c r="D886" s="83" t="s">
        <v>2827</v>
      </c>
      <c r="E886" s="83" t="s">
        <v>2854</v>
      </c>
      <c r="F886" s="118" t="s">
        <v>81</v>
      </c>
    </row>
    <row r="887" spans="1:6" x14ac:dyDescent="0.25">
      <c r="A887" s="23">
        <v>875</v>
      </c>
      <c r="B887" s="83" t="s">
        <v>283</v>
      </c>
      <c r="C887" s="83" t="s">
        <v>2980</v>
      </c>
      <c r="D887" s="83" t="s">
        <v>2789</v>
      </c>
      <c r="E887" s="83" t="s">
        <v>2981</v>
      </c>
      <c r="F887" s="118" t="s">
        <v>81</v>
      </c>
    </row>
    <row r="888" spans="1:6" x14ac:dyDescent="0.25">
      <c r="A888" s="23">
        <v>876</v>
      </c>
      <c r="B888" s="83" t="s">
        <v>284</v>
      </c>
      <c r="C888" s="83" t="s">
        <v>2833</v>
      </c>
      <c r="D888" s="83" t="s">
        <v>2827</v>
      </c>
      <c r="E888" s="83" t="s">
        <v>2834</v>
      </c>
      <c r="F888" s="118" t="s">
        <v>81</v>
      </c>
    </row>
    <row r="889" spans="1:6" x14ac:dyDescent="0.25">
      <c r="A889" s="23">
        <v>892</v>
      </c>
      <c r="B889" s="83" t="s">
        <v>287</v>
      </c>
      <c r="C889" s="83" t="s">
        <v>4330</v>
      </c>
      <c r="D889" s="83" t="s">
        <v>2789</v>
      </c>
      <c r="E889" s="83" t="s">
        <v>4331</v>
      </c>
      <c r="F889" s="118" t="s">
        <v>81</v>
      </c>
    </row>
    <row r="890" spans="1:6" x14ac:dyDescent="0.25">
      <c r="A890" s="23">
        <v>904</v>
      </c>
      <c r="B890" s="83" t="s">
        <v>291</v>
      </c>
      <c r="C890" s="83" t="s">
        <v>2936</v>
      </c>
      <c r="D890" s="83" t="s">
        <v>2870</v>
      </c>
      <c r="E890" s="83" t="s">
        <v>2937</v>
      </c>
      <c r="F890" s="118" t="s">
        <v>81</v>
      </c>
    </row>
    <row r="891" spans="1:6" x14ac:dyDescent="0.25">
      <c r="A891" s="23">
        <v>931</v>
      </c>
      <c r="B891" s="83" t="s">
        <v>293</v>
      </c>
      <c r="C891" s="83" t="s">
        <v>2793</v>
      </c>
      <c r="D891" s="83" t="s">
        <v>2794</v>
      </c>
      <c r="E891" s="83" t="s">
        <v>2795</v>
      </c>
      <c r="F891" s="118" t="s">
        <v>81</v>
      </c>
    </row>
    <row r="892" spans="1:6" x14ac:dyDescent="0.25">
      <c r="A892" s="23">
        <v>932</v>
      </c>
      <c r="B892" s="83" t="s">
        <v>294</v>
      </c>
      <c r="C892" s="83" t="s">
        <v>2793</v>
      </c>
      <c r="D892" s="83" t="s">
        <v>2794</v>
      </c>
      <c r="E892" s="83" t="s">
        <v>2795</v>
      </c>
      <c r="F892" s="118" t="s">
        <v>81</v>
      </c>
    </row>
    <row r="893" spans="1:6" x14ac:dyDescent="0.25">
      <c r="A893" s="23">
        <v>940</v>
      </c>
      <c r="B893" s="83" t="s">
        <v>297</v>
      </c>
      <c r="C893" s="83" t="s">
        <v>4272</v>
      </c>
      <c r="D893" s="83" t="s">
        <v>2912</v>
      </c>
      <c r="E893" s="83" t="s">
        <v>4273</v>
      </c>
      <c r="F893" s="118" t="s">
        <v>81</v>
      </c>
    </row>
    <row r="894" spans="1:6" x14ac:dyDescent="0.25">
      <c r="A894" s="23">
        <v>941</v>
      </c>
      <c r="B894" s="83" t="s">
        <v>298</v>
      </c>
      <c r="C894" s="83" t="s">
        <v>4272</v>
      </c>
      <c r="D894" s="83" t="s">
        <v>2912</v>
      </c>
      <c r="E894" s="83" t="s">
        <v>4273</v>
      </c>
      <c r="F894" s="118" t="s">
        <v>81</v>
      </c>
    </row>
    <row r="895" spans="1:6" x14ac:dyDescent="0.25">
      <c r="A895" s="23">
        <v>946</v>
      </c>
      <c r="B895" s="83" t="s">
        <v>299</v>
      </c>
      <c r="C895" s="83" t="s">
        <v>4272</v>
      </c>
      <c r="D895" s="83" t="s">
        <v>2912</v>
      </c>
      <c r="E895" s="83" t="s">
        <v>4273</v>
      </c>
      <c r="F895" s="118" t="s">
        <v>81</v>
      </c>
    </row>
    <row r="896" spans="1:6" x14ac:dyDescent="0.25">
      <c r="A896" s="23">
        <v>956</v>
      </c>
      <c r="B896" s="83" t="s">
        <v>301</v>
      </c>
      <c r="C896" s="83" t="s">
        <v>4272</v>
      </c>
      <c r="D896" s="83" t="s">
        <v>2912</v>
      </c>
      <c r="E896" s="83" t="s">
        <v>4273</v>
      </c>
      <c r="F896" s="118" t="s">
        <v>81</v>
      </c>
    </row>
    <row r="897" spans="1:6" x14ac:dyDescent="0.25">
      <c r="A897" s="23">
        <v>971</v>
      </c>
      <c r="B897" s="83" t="s">
        <v>302</v>
      </c>
      <c r="C897" s="83" t="s">
        <v>3756</v>
      </c>
      <c r="D897" s="83" t="s">
        <v>2912</v>
      </c>
      <c r="E897" s="83" t="s">
        <v>3757</v>
      </c>
      <c r="F897" s="118" t="s">
        <v>81</v>
      </c>
    </row>
    <row r="898" spans="1:6" x14ac:dyDescent="0.25">
      <c r="A898" s="23">
        <v>1011</v>
      </c>
      <c r="B898" s="83" t="s">
        <v>318</v>
      </c>
      <c r="C898" s="83" t="s">
        <v>4328</v>
      </c>
      <c r="D898" s="83" t="s">
        <v>2862</v>
      </c>
      <c r="E898" s="83" t="s">
        <v>4329</v>
      </c>
      <c r="F898" s="118" t="s">
        <v>81</v>
      </c>
    </row>
    <row r="899" spans="1:6" x14ac:dyDescent="0.25">
      <c r="A899" s="23">
        <v>1016</v>
      </c>
      <c r="B899" s="83" t="s">
        <v>319</v>
      </c>
      <c r="C899" s="83" t="s">
        <v>4272</v>
      </c>
      <c r="D899" s="83" t="s">
        <v>2912</v>
      </c>
      <c r="E899" s="83" t="s">
        <v>4273</v>
      </c>
      <c r="F899" s="118" t="s">
        <v>81</v>
      </c>
    </row>
    <row r="900" spans="1:6" x14ac:dyDescent="0.25">
      <c r="A900" s="23">
        <v>1024</v>
      </c>
      <c r="B900" s="83" t="s">
        <v>320</v>
      </c>
      <c r="C900" s="83" t="s">
        <v>4332</v>
      </c>
      <c r="D900" s="83" t="s">
        <v>3438</v>
      </c>
      <c r="E900" s="83" t="s">
        <v>4333</v>
      </c>
      <c r="F900" s="118" t="s">
        <v>81</v>
      </c>
    </row>
    <row r="901" spans="1:6" x14ac:dyDescent="0.25">
      <c r="A901" s="23">
        <v>1071</v>
      </c>
      <c r="B901" s="83" t="s">
        <v>327</v>
      </c>
      <c r="C901" s="83" t="s">
        <v>3836</v>
      </c>
      <c r="D901" s="83" t="s">
        <v>2827</v>
      </c>
      <c r="E901" s="83" t="s">
        <v>3837</v>
      </c>
      <c r="F901" s="118" t="s">
        <v>81</v>
      </c>
    </row>
    <row r="902" spans="1:6" x14ac:dyDescent="0.25">
      <c r="A902" s="23">
        <v>1074</v>
      </c>
      <c r="B902" s="83" t="s">
        <v>328</v>
      </c>
      <c r="C902" s="83" t="s">
        <v>3836</v>
      </c>
      <c r="D902" s="83" t="s">
        <v>2827</v>
      </c>
      <c r="E902" s="83" t="s">
        <v>3837</v>
      </c>
      <c r="F902" s="118" t="s">
        <v>81</v>
      </c>
    </row>
    <row r="903" spans="1:6" x14ac:dyDescent="0.25">
      <c r="A903" s="23">
        <v>1099</v>
      </c>
      <c r="B903" s="83" t="s">
        <v>329</v>
      </c>
      <c r="C903" s="83" t="s">
        <v>2980</v>
      </c>
      <c r="D903" s="83" t="s">
        <v>2789</v>
      </c>
      <c r="E903" s="83" t="s">
        <v>2981</v>
      </c>
      <c r="F903" s="118" t="s">
        <v>81</v>
      </c>
    </row>
    <row r="904" spans="1:6" x14ac:dyDescent="0.25">
      <c r="A904" s="23">
        <v>1111</v>
      </c>
      <c r="B904" s="83" t="s">
        <v>334</v>
      </c>
      <c r="C904" s="83" t="s">
        <v>3539</v>
      </c>
      <c r="D904" s="83" t="s">
        <v>2822</v>
      </c>
      <c r="E904" s="83" t="s">
        <v>3540</v>
      </c>
      <c r="F904" s="118" t="s">
        <v>81</v>
      </c>
    </row>
    <row r="905" spans="1:6" x14ac:dyDescent="0.25">
      <c r="A905" s="23">
        <v>1136</v>
      </c>
      <c r="B905" s="83" t="s">
        <v>338</v>
      </c>
      <c r="C905" s="83" t="s">
        <v>3063</v>
      </c>
      <c r="D905" s="83" t="s">
        <v>2827</v>
      </c>
      <c r="E905" s="83" t="s">
        <v>3064</v>
      </c>
      <c r="F905" s="118" t="s">
        <v>81</v>
      </c>
    </row>
    <row r="906" spans="1:6" x14ac:dyDescent="0.25">
      <c r="A906" s="23">
        <v>1137</v>
      </c>
      <c r="B906" s="83" t="s">
        <v>339</v>
      </c>
      <c r="C906" s="83" t="s">
        <v>3249</v>
      </c>
      <c r="D906" s="83" t="s">
        <v>2789</v>
      </c>
      <c r="E906" s="83" t="s">
        <v>3250</v>
      </c>
      <c r="F906" s="118" t="s">
        <v>81</v>
      </c>
    </row>
    <row r="907" spans="1:6" x14ac:dyDescent="0.25">
      <c r="A907" s="23">
        <v>1150</v>
      </c>
      <c r="B907" s="83" t="s">
        <v>341</v>
      </c>
      <c r="C907" s="83" t="s">
        <v>3584</v>
      </c>
      <c r="D907" s="83" t="s">
        <v>2827</v>
      </c>
      <c r="E907" s="83" t="s">
        <v>3585</v>
      </c>
      <c r="F907" s="118" t="s">
        <v>81</v>
      </c>
    </row>
    <row r="908" spans="1:6" x14ac:dyDescent="0.25">
      <c r="A908" s="23">
        <v>1151</v>
      </c>
      <c r="B908" s="83" t="s">
        <v>342</v>
      </c>
      <c r="C908" s="83" t="s">
        <v>4278</v>
      </c>
      <c r="D908" s="83" t="s">
        <v>2817</v>
      </c>
      <c r="E908" s="83" t="s">
        <v>4279</v>
      </c>
      <c r="F908" s="118" t="s">
        <v>81</v>
      </c>
    </row>
    <row r="909" spans="1:6" x14ac:dyDescent="0.25">
      <c r="A909" s="23">
        <v>1156</v>
      </c>
      <c r="B909" s="83" t="s">
        <v>344</v>
      </c>
      <c r="C909" s="83" t="s">
        <v>3033</v>
      </c>
      <c r="D909" s="83" t="s">
        <v>2775</v>
      </c>
      <c r="E909" s="83" t="s">
        <v>3034</v>
      </c>
      <c r="F909" s="118" t="s">
        <v>81</v>
      </c>
    </row>
    <row r="910" spans="1:6" x14ac:dyDescent="0.25">
      <c r="A910" s="23">
        <v>1162</v>
      </c>
      <c r="B910" s="83" t="s">
        <v>346</v>
      </c>
      <c r="C910" s="83" t="s">
        <v>4284</v>
      </c>
      <c r="D910" s="83" t="s">
        <v>2827</v>
      </c>
      <c r="E910" s="83" t="s">
        <v>4285</v>
      </c>
      <c r="F910" s="118" t="s">
        <v>81</v>
      </c>
    </row>
    <row r="911" spans="1:6" x14ac:dyDescent="0.25">
      <c r="A911" s="23">
        <v>1174</v>
      </c>
      <c r="B911" s="83" t="s">
        <v>349</v>
      </c>
      <c r="C911" s="83" t="s">
        <v>4334</v>
      </c>
      <c r="D911" s="83" t="s">
        <v>2789</v>
      </c>
      <c r="E911" s="83" t="s">
        <v>4335</v>
      </c>
      <c r="F911" s="118" t="s">
        <v>81</v>
      </c>
    </row>
    <row r="912" spans="1:6" x14ac:dyDescent="0.25">
      <c r="A912" s="23">
        <v>1189</v>
      </c>
      <c r="B912" s="83" t="s">
        <v>350</v>
      </c>
      <c r="C912" s="83" t="s">
        <v>4336</v>
      </c>
      <c r="D912" s="83" t="s">
        <v>2856</v>
      </c>
      <c r="E912" s="83" t="s">
        <v>4337</v>
      </c>
      <c r="F912" s="118" t="s">
        <v>81</v>
      </c>
    </row>
    <row r="913" spans="1:6" x14ac:dyDescent="0.25">
      <c r="A913" s="23">
        <v>1191</v>
      </c>
      <c r="B913" s="83" t="s">
        <v>351</v>
      </c>
      <c r="C913" s="83" t="s">
        <v>4262</v>
      </c>
      <c r="D913" s="83" t="s">
        <v>2775</v>
      </c>
      <c r="E913" s="83" t="s">
        <v>4263</v>
      </c>
      <c r="F913" s="118" t="s">
        <v>81</v>
      </c>
    </row>
    <row r="914" spans="1:6" x14ac:dyDescent="0.25">
      <c r="A914" s="23">
        <v>1192</v>
      </c>
      <c r="B914" s="83" t="s">
        <v>352</v>
      </c>
      <c r="C914" s="83" t="s">
        <v>2956</v>
      </c>
      <c r="D914" s="83" t="s">
        <v>2817</v>
      </c>
      <c r="E914" s="83" t="s">
        <v>2957</v>
      </c>
      <c r="F914" s="118" t="s">
        <v>81</v>
      </c>
    </row>
    <row r="915" spans="1:6" x14ac:dyDescent="0.25">
      <c r="A915" s="23">
        <v>1196</v>
      </c>
      <c r="B915" s="83" t="s">
        <v>353</v>
      </c>
      <c r="C915" s="83" t="s">
        <v>4305</v>
      </c>
      <c r="D915" s="83" t="s">
        <v>2912</v>
      </c>
      <c r="E915" s="83" t="s">
        <v>4306</v>
      </c>
      <c r="F915" s="118" t="s">
        <v>81</v>
      </c>
    </row>
    <row r="916" spans="1:6" x14ac:dyDescent="0.25">
      <c r="A916" s="23">
        <v>1213</v>
      </c>
      <c r="B916" s="83" t="s">
        <v>356</v>
      </c>
      <c r="C916" s="83" t="s">
        <v>3017</v>
      </c>
      <c r="D916" s="83" t="s">
        <v>2827</v>
      </c>
      <c r="E916" s="83" t="s">
        <v>3018</v>
      </c>
      <c r="F916" s="118" t="s">
        <v>81</v>
      </c>
    </row>
    <row r="917" spans="1:6" x14ac:dyDescent="0.25">
      <c r="A917" s="23">
        <v>1213</v>
      </c>
      <c r="B917" s="83" t="s">
        <v>356</v>
      </c>
      <c r="C917" s="83" t="s">
        <v>3206</v>
      </c>
      <c r="D917" s="83" t="s">
        <v>2827</v>
      </c>
      <c r="E917" s="83" t="s">
        <v>3207</v>
      </c>
      <c r="F917" s="118" t="s">
        <v>81</v>
      </c>
    </row>
    <row r="918" spans="1:6" x14ac:dyDescent="0.25">
      <c r="A918" s="23">
        <v>1219</v>
      </c>
      <c r="B918" s="83" t="s">
        <v>358</v>
      </c>
      <c r="C918" s="83" t="s">
        <v>4262</v>
      </c>
      <c r="D918" s="83" t="s">
        <v>2775</v>
      </c>
      <c r="E918" s="83" t="s">
        <v>4263</v>
      </c>
      <c r="F918" s="118" t="s">
        <v>81</v>
      </c>
    </row>
    <row r="919" spans="1:6" x14ac:dyDescent="0.25">
      <c r="A919" s="23">
        <v>1224</v>
      </c>
      <c r="B919" s="83" t="s">
        <v>359</v>
      </c>
      <c r="C919" s="83" t="s">
        <v>4262</v>
      </c>
      <c r="D919" s="83" t="s">
        <v>2775</v>
      </c>
      <c r="E919" s="83" t="s">
        <v>4263</v>
      </c>
      <c r="F919" s="118" t="s">
        <v>81</v>
      </c>
    </row>
    <row r="920" spans="1:6" x14ac:dyDescent="0.25">
      <c r="A920" s="23">
        <v>1225</v>
      </c>
      <c r="B920" s="83" t="s">
        <v>360</v>
      </c>
      <c r="C920" s="83" t="s">
        <v>4262</v>
      </c>
      <c r="D920" s="83" t="s">
        <v>2775</v>
      </c>
      <c r="E920" s="83" t="s">
        <v>4263</v>
      </c>
      <c r="F920" s="118" t="s">
        <v>81</v>
      </c>
    </row>
    <row r="921" spans="1:6" x14ac:dyDescent="0.25">
      <c r="A921" s="23">
        <v>1229</v>
      </c>
      <c r="B921" s="83" t="s">
        <v>362</v>
      </c>
      <c r="C921" s="83" t="s">
        <v>4338</v>
      </c>
      <c r="D921" s="83" t="s">
        <v>2827</v>
      </c>
      <c r="E921" s="83" t="s">
        <v>4339</v>
      </c>
      <c r="F921" s="118" t="s">
        <v>81</v>
      </c>
    </row>
    <row r="922" spans="1:6" x14ac:dyDescent="0.25">
      <c r="A922" s="23">
        <v>1232</v>
      </c>
      <c r="B922" s="83" t="s">
        <v>363</v>
      </c>
      <c r="C922" s="83" t="s">
        <v>3222</v>
      </c>
      <c r="D922" s="83" t="s">
        <v>2827</v>
      </c>
      <c r="E922" s="83" t="s">
        <v>3223</v>
      </c>
      <c r="F922" s="118" t="s">
        <v>81</v>
      </c>
    </row>
    <row r="923" spans="1:6" x14ac:dyDescent="0.25">
      <c r="A923" s="23">
        <v>1233</v>
      </c>
      <c r="B923" s="83" t="s">
        <v>364</v>
      </c>
      <c r="C923" s="83" t="s">
        <v>3850</v>
      </c>
      <c r="D923" s="83" t="s">
        <v>2775</v>
      </c>
      <c r="E923" s="83" t="s">
        <v>3851</v>
      </c>
      <c r="F923" s="118" t="s">
        <v>81</v>
      </c>
    </row>
    <row r="924" spans="1:6" x14ac:dyDescent="0.25">
      <c r="A924" s="23">
        <v>1241</v>
      </c>
      <c r="B924" s="83" t="s">
        <v>366</v>
      </c>
      <c r="C924" s="83" t="s">
        <v>3778</v>
      </c>
      <c r="D924" s="83" t="s">
        <v>2856</v>
      </c>
      <c r="E924" s="83" t="s">
        <v>3779</v>
      </c>
      <c r="F924" s="118" t="s">
        <v>81</v>
      </c>
    </row>
    <row r="925" spans="1:6" x14ac:dyDescent="0.25">
      <c r="A925" s="23">
        <v>1254</v>
      </c>
      <c r="B925" s="83" t="s">
        <v>367</v>
      </c>
      <c r="C925" s="83" t="s">
        <v>4070</v>
      </c>
      <c r="D925" s="83" t="s">
        <v>2775</v>
      </c>
      <c r="E925" s="83" t="s">
        <v>4071</v>
      </c>
      <c r="F925" s="118" t="s">
        <v>81</v>
      </c>
    </row>
    <row r="926" spans="1:6" x14ac:dyDescent="0.25">
      <c r="A926" s="23">
        <v>1255</v>
      </c>
      <c r="B926" s="83" t="s">
        <v>368</v>
      </c>
      <c r="C926" s="83" t="s">
        <v>3222</v>
      </c>
      <c r="D926" s="83" t="s">
        <v>2827</v>
      </c>
      <c r="E926" s="83" t="s">
        <v>3223</v>
      </c>
      <c r="F926" s="118" t="s">
        <v>81</v>
      </c>
    </row>
    <row r="927" spans="1:6" x14ac:dyDescent="0.25">
      <c r="A927" s="23">
        <v>1256</v>
      </c>
      <c r="B927" s="83" t="s">
        <v>369</v>
      </c>
      <c r="C927" s="83" t="s">
        <v>3257</v>
      </c>
      <c r="D927" s="83" t="s">
        <v>2775</v>
      </c>
      <c r="E927" s="83" t="s">
        <v>3258</v>
      </c>
      <c r="F927" s="118" t="s">
        <v>81</v>
      </c>
    </row>
    <row r="928" spans="1:6" x14ac:dyDescent="0.25">
      <c r="A928" s="23">
        <v>1258</v>
      </c>
      <c r="B928" s="83" t="s">
        <v>370</v>
      </c>
      <c r="C928" s="83" t="s">
        <v>2980</v>
      </c>
      <c r="D928" s="83" t="s">
        <v>2789</v>
      </c>
      <c r="E928" s="83" t="s">
        <v>2981</v>
      </c>
      <c r="F928" s="118" t="s">
        <v>81</v>
      </c>
    </row>
    <row r="929" spans="1:6" x14ac:dyDescent="0.25">
      <c r="A929" s="23">
        <v>1269</v>
      </c>
      <c r="B929" s="83" t="s">
        <v>371</v>
      </c>
      <c r="C929" s="83" t="s">
        <v>4340</v>
      </c>
      <c r="D929" s="83" t="s">
        <v>2772</v>
      </c>
      <c r="E929" s="83" t="s">
        <v>4341</v>
      </c>
      <c r="F929" s="118" t="s">
        <v>81</v>
      </c>
    </row>
    <row r="930" spans="1:6" x14ac:dyDescent="0.25">
      <c r="A930" s="23">
        <v>1270</v>
      </c>
      <c r="B930" s="83" t="s">
        <v>372</v>
      </c>
      <c r="C930" s="83" t="s">
        <v>4340</v>
      </c>
      <c r="D930" s="83" t="s">
        <v>2772</v>
      </c>
      <c r="E930" s="83" t="s">
        <v>4341</v>
      </c>
      <c r="F930" s="118" t="s">
        <v>81</v>
      </c>
    </row>
    <row r="931" spans="1:6" x14ac:dyDescent="0.25">
      <c r="A931" s="23">
        <v>1278</v>
      </c>
      <c r="B931" s="83" t="s">
        <v>375</v>
      </c>
      <c r="C931" s="83" t="s">
        <v>4342</v>
      </c>
      <c r="D931" s="83" t="s">
        <v>2827</v>
      </c>
      <c r="E931" s="83" t="s">
        <v>4343</v>
      </c>
      <c r="F931" s="118" t="s">
        <v>81</v>
      </c>
    </row>
    <row r="932" spans="1:6" x14ac:dyDescent="0.25">
      <c r="A932" s="23">
        <v>1284</v>
      </c>
      <c r="B932" s="83" t="s">
        <v>376</v>
      </c>
      <c r="C932" s="83" t="s">
        <v>4068</v>
      </c>
      <c r="D932" s="83" t="s">
        <v>2870</v>
      </c>
      <c r="E932" s="83" t="s">
        <v>4069</v>
      </c>
      <c r="F932" s="118" t="s">
        <v>81</v>
      </c>
    </row>
    <row r="933" spans="1:6" x14ac:dyDescent="0.25">
      <c r="A933" s="23">
        <v>1285</v>
      </c>
      <c r="B933" s="83" t="s">
        <v>377</v>
      </c>
      <c r="C933" s="83" t="s">
        <v>4068</v>
      </c>
      <c r="D933" s="83" t="s">
        <v>2870</v>
      </c>
      <c r="E933" s="83" t="s">
        <v>4069</v>
      </c>
      <c r="F933" s="118" t="s">
        <v>81</v>
      </c>
    </row>
    <row r="934" spans="1:6" x14ac:dyDescent="0.25">
      <c r="A934" s="23">
        <v>1286</v>
      </c>
      <c r="B934" s="83" t="s">
        <v>378</v>
      </c>
      <c r="C934" s="83" t="s">
        <v>2871</v>
      </c>
      <c r="D934" s="83" t="s">
        <v>2870</v>
      </c>
      <c r="E934" s="83" t="s">
        <v>2872</v>
      </c>
      <c r="F934" s="118" t="s">
        <v>81</v>
      </c>
    </row>
    <row r="935" spans="1:6" x14ac:dyDescent="0.25">
      <c r="A935" s="23">
        <v>1294</v>
      </c>
      <c r="B935" s="83" t="s">
        <v>381</v>
      </c>
      <c r="C935" s="83" t="s">
        <v>3112</v>
      </c>
      <c r="D935" s="83" t="s">
        <v>2827</v>
      </c>
      <c r="E935" s="83" t="s">
        <v>3113</v>
      </c>
      <c r="F935" s="118" t="s">
        <v>81</v>
      </c>
    </row>
    <row r="936" spans="1:6" x14ac:dyDescent="0.25">
      <c r="A936" s="23">
        <v>1311</v>
      </c>
      <c r="B936" s="83" t="s">
        <v>385</v>
      </c>
      <c r="C936" s="83" t="s">
        <v>4344</v>
      </c>
      <c r="D936" s="83" t="s">
        <v>2870</v>
      </c>
      <c r="E936" s="83" t="s">
        <v>4345</v>
      </c>
      <c r="F936" s="118" t="s">
        <v>81</v>
      </c>
    </row>
    <row r="937" spans="1:6" x14ac:dyDescent="0.25">
      <c r="A937" s="23">
        <v>1313</v>
      </c>
      <c r="B937" s="83" t="s">
        <v>386</v>
      </c>
      <c r="C937" s="83" t="s">
        <v>4338</v>
      </c>
      <c r="D937" s="83" t="s">
        <v>2827</v>
      </c>
      <c r="E937" s="83" t="s">
        <v>4339</v>
      </c>
      <c r="F937" s="118" t="s">
        <v>81</v>
      </c>
    </row>
    <row r="938" spans="1:6" x14ac:dyDescent="0.25">
      <c r="A938" s="23">
        <v>1319</v>
      </c>
      <c r="B938" s="83" t="s">
        <v>387</v>
      </c>
      <c r="C938" s="83" t="s">
        <v>3090</v>
      </c>
      <c r="D938" s="83" t="s">
        <v>2789</v>
      </c>
      <c r="E938" s="83" t="s">
        <v>3091</v>
      </c>
      <c r="F938" s="118" t="s">
        <v>81</v>
      </c>
    </row>
    <row r="939" spans="1:6" x14ac:dyDescent="0.25">
      <c r="A939" s="23">
        <v>1326</v>
      </c>
      <c r="B939" s="83" t="s">
        <v>390</v>
      </c>
      <c r="C939" s="83" t="s">
        <v>3713</v>
      </c>
      <c r="D939" s="83" t="s">
        <v>2827</v>
      </c>
      <c r="E939" s="83" t="s">
        <v>3714</v>
      </c>
      <c r="F939" s="118" t="s">
        <v>81</v>
      </c>
    </row>
    <row r="940" spans="1:6" x14ac:dyDescent="0.25">
      <c r="A940" s="23">
        <v>1334</v>
      </c>
      <c r="B940" s="83" t="s">
        <v>391</v>
      </c>
      <c r="C940" s="83" t="s">
        <v>3112</v>
      </c>
      <c r="D940" s="83" t="s">
        <v>2827</v>
      </c>
      <c r="E940" s="83" t="s">
        <v>3113</v>
      </c>
      <c r="F940" s="118" t="s">
        <v>81</v>
      </c>
    </row>
    <row r="941" spans="1:6" x14ac:dyDescent="0.25">
      <c r="A941" s="23">
        <v>1335</v>
      </c>
      <c r="B941" s="83" t="s">
        <v>392</v>
      </c>
      <c r="C941" s="83" t="s">
        <v>3604</v>
      </c>
      <c r="D941" s="83" t="s">
        <v>2856</v>
      </c>
      <c r="E941" s="83" t="s">
        <v>3605</v>
      </c>
      <c r="F941" s="118" t="s">
        <v>81</v>
      </c>
    </row>
    <row r="942" spans="1:6" x14ac:dyDescent="0.25">
      <c r="A942" s="23">
        <v>1339</v>
      </c>
      <c r="B942" s="83" t="s">
        <v>393</v>
      </c>
      <c r="C942" s="83" t="s">
        <v>3249</v>
      </c>
      <c r="D942" s="83" t="s">
        <v>2789</v>
      </c>
      <c r="E942" s="83" t="s">
        <v>3250</v>
      </c>
      <c r="F942" s="118" t="s">
        <v>81</v>
      </c>
    </row>
    <row r="943" spans="1:6" x14ac:dyDescent="0.25">
      <c r="A943" s="23">
        <v>1340</v>
      </c>
      <c r="B943" s="83" t="s">
        <v>394</v>
      </c>
      <c r="C943" s="83" t="s">
        <v>3249</v>
      </c>
      <c r="D943" s="83" t="s">
        <v>2789</v>
      </c>
      <c r="E943" s="83" t="s">
        <v>3250</v>
      </c>
      <c r="F943" s="118" t="s">
        <v>81</v>
      </c>
    </row>
    <row r="944" spans="1:6" x14ac:dyDescent="0.25">
      <c r="A944" s="23">
        <v>1346</v>
      </c>
      <c r="B944" s="83" t="s">
        <v>395</v>
      </c>
      <c r="C944" s="83" t="s">
        <v>3860</v>
      </c>
      <c r="D944" s="83" t="s">
        <v>2827</v>
      </c>
      <c r="E944" s="83" t="s">
        <v>3861</v>
      </c>
      <c r="F944" s="118" t="s">
        <v>81</v>
      </c>
    </row>
    <row r="945" spans="1:6" x14ac:dyDescent="0.25">
      <c r="A945" s="23">
        <v>1347</v>
      </c>
      <c r="B945" s="83" t="s">
        <v>396</v>
      </c>
      <c r="C945" s="83" t="s">
        <v>3249</v>
      </c>
      <c r="D945" s="83" t="s">
        <v>2789</v>
      </c>
      <c r="E945" s="83" t="s">
        <v>3250</v>
      </c>
      <c r="F945" s="118" t="s">
        <v>81</v>
      </c>
    </row>
    <row r="946" spans="1:6" x14ac:dyDescent="0.25">
      <c r="A946" s="23">
        <v>1358</v>
      </c>
      <c r="B946" s="83" t="s">
        <v>397</v>
      </c>
      <c r="C946" s="83" t="s">
        <v>3251</v>
      </c>
      <c r="D946" s="83" t="s">
        <v>2817</v>
      </c>
      <c r="E946" s="83" t="s">
        <v>2937</v>
      </c>
      <c r="F946" s="118" t="s">
        <v>81</v>
      </c>
    </row>
    <row r="947" spans="1:6" x14ac:dyDescent="0.25">
      <c r="A947" s="23">
        <v>1358</v>
      </c>
      <c r="B947" s="83" t="s">
        <v>397</v>
      </c>
      <c r="C947" s="83" t="s">
        <v>4035</v>
      </c>
      <c r="D947" s="83" t="s">
        <v>2817</v>
      </c>
      <c r="E947" s="83" t="s">
        <v>4036</v>
      </c>
      <c r="F947" s="118" t="s">
        <v>81</v>
      </c>
    </row>
    <row r="948" spans="1:6" x14ac:dyDescent="0.25">
      <c r="A948" s="23">
        <v>1358</v>
      </c>
      <c r="B948" s="83" t="s">
        <v>397</v>
      </c>
      <c r="C948" s="83" t="s">
        <v>3198</v>
      </c>
      <c r="D948" s="83" t="s">
        <v>2817</v>
      </c>
      <c r="E948" s="83" t="s">
        <v>3199</v>
      </c>
      <c r="F948" s="118" t="s">
        <v>81</v>
      </c>
    </row>
    <row r="949" spans="1:6" x14ac:dyDescent="0.25">
      <c r="A949" s="23">
        <v>1359</v>
      </c>
      <c r="B949" s="83" t="s">
        <v>4346</v>
      </c>
      <c r="C949" s="83" t="s">
        <v>3007</v>
      </c>
      <c r="D949" s="83" t="s">
        <v>2870</v>
      </c>
      <c r="E949" s="83" t="s">
        <v>3008</v>
      </c>
      <c r="F949" s="118" t="s">
        <v>81</v>
      </c>
    </row>
    <row r="950" spans="1:6" x14ac:dyDescent="0.25">
      <c r="A950" s="23">
        <v>1361</v>
      </c>
      <c r="B950" s="83" t="s">
        <v>398</v>
      </c>
      <c r="C950" s="83" t="s">
        <v>3198</v>
      </c>
      <c r="D950" s="83" t="s">
        <v>2817</v>
      </c>
      <c r="E950" s="83" t="s">
        <v>3199</v>
      </c>
      <c r="F950" s="118" t="s">
        <v>81</v>
      </c>
    </row>
    <row r="951" spans="1:6" x14ac:dyDescent="0.25">
      <c r="A951" s="23">
        <v>1366</v>
      </c>
      <c r="B951" s="83" t="s">
        <v>400</v>
      </c>
      <c r="C951" s="83" t="s">
        <v>4338</v>
      </c>
      <c r="D951" s="83" t="s">
        <v>2827</v>
      </c>
      <c r="E951" s="83" t="s">
        <v>4339</v>
      </c>
      <c r="F951" s="118" t="s">
        <v>81</v>
      </c>
    </row>
    <row r="952" spans="1:6" x14ac:dyDescent="0.25">
      <c r="A952" s="23">
        <v>1367</v>
      </c>
      <c r="B952" s="83" t="s">
        <v>401</v>
      </c>
      <c r="C952" s="83" t="s">
        <v>3063</v>
      </c>
      <c r="D952" s="83" t="s">
        <v>2827</v>
      </c>
      <c r="E952" s="83" t="s">
        <v>3064</v>
      </c>
      <c r="F952" s="118" t="s">
        <v>81</v>
      </c>
    </row>
    <row r="953" spans="1:6" x14ac:dyDescent="0.25">
      <c r="A953" s="23">
        <v>1379</v>
      </c>
      <c r="B953" s="83" t="s">
        <v>404</v>
      </c>
      <c r="C953" s="83" t="s">
        <v>3694</v>
      </c>
      <c r="D953" s="83" t="s">
        <v>2827</v>
      </c>
      <c r="E953" s="83" t="s">
        <v>3695</v>
      </c>
      <c r="F953" s="118" t="s">
        <v>81</v>
      </c>
    </row>
    <row r="954" spans="1:6" x14ac:dyDescent="0.25">
      <c r="A954" s="23">
        <v>1391</v>
      </c>
      <c r="B954" s="83" t="s">
        <v>407</v>
      </c>
      <c r="C954" s="83" t="s">
        <v>3204</v>
      </c>
      <c r="D954" s="83" t="s">
        <v>2827</v>
      </c>
      <c r="E954" s="83" t="s">
        <v>3205</v>
      </c>
      <c r="F954" s="118" t="s">
        <v>81</v>
      </c>
    </row>
    <row r="955" spans="1:6" x14ac:dyDescent="0.25">
      <c r="A955" s="23">
        <v>1394</v>
      </c>
      <c r="B955" s="83" t="s">
        <v>408</v>
      </c>
      <c r="C955" s="83" t="s">
        <v>4347</v>
      </c>
      <c r="D955" s="83" t="s">
        <v>2827</v>
      </c>
      <c r="E955" s="83" t="s">
        <v>2865</v>
      </c>
      <c r="F955" s="118" t="s">
        <v>81</v>
      </c>
    </row>
    <row r="956" spans="1:6" x14ac:dyDescent="0.25">
      <c r="A956" s="23">
        <v>1395</v>
      </c>
      <c r="B956" s="83" t="s">
        <v>4348</v>
      </c>
      <c r="C956" s="83" t="s">
        <v>4043</v>
      </c>
      <c r="D956" s="83" t="s">
        <v>2775</v>
      </c>
      <c r="E956" s="83" t="s">
        <v>2775</v>
      </c>
      <c r="F956" s="118" t="s">
        <v>81</v>
      </c>
    </row>
    <row r="957" spans="1:6" x14ac:dyDescent="0.25">
      <c r="A957" s="23">
        <v>1410</v>
      </c>
      <c r="B957" s="83" t="s">
        <v>411</v>
      </c>
      <c r="C957" s="83" t="s">
        <v>3142</v>
      </c>
      <c r="D957" s="83" t="s">
        <v>2789</v>
      </c>
      <c r="E957" s="83" t="s">
        <v>3143</v>
      </c>
      <c r="F957" s="118" t="s">
        <v>81</v>
      </c>
    </row>
    <row r="958" spans="1:6" x14ac:dyDescent="0.25">
      <c r="A958" s="23">
        <v>1423</v>
      </c>
      <c r="B958" s="83" t="s">
        <v>412</v>
      </c>
      <c r="C958" s="83" t="s">
        <v>3850</v>
      </c>
      <c r="D958" s="83" t="s">
        <v>2775</v>
      </c>
      <c r="E958" s="83" t="s">
        <v>3851</v>
      </c>
      <c r="F958" s="118" t="s">
        <v>81</v>
      </c>
    </row>
    <row r="959" spans="1:6" x14ac:dyDescent="0.25">
      <c r="A959" s="23">
        <v>1435</v>
      </c>
      <c r="B959" s="83" t="s">
        <v>414</v>
      </c>
      <c r="C959" s="83" t="s">
        <v>3065</v>
      </c>
      <c r="D959" s="83" t="s">
        <v>2789</v>
      </c>
      <c r="E959" s="83" t="s">
        <v>3066</v>
      </c>
      <c r="F959" s="118" t="s">
        <v>81</v>
      </c>
    </row>
    <row r="960" spans="1:6" x14ac:dyDescent="0.25">
      <c r="A960" s="23">
        <v>1452</v>
      </c>
      <c r="B960" s="83" t="s">
        <v>417</v>
      </c>
      <c r="C960" s="83" t="s">
        <v>4023</v>
      </c>
      <c r="D960" s="83" t="s">
        <v>2912</v>
      </c>
      <c r="E960" s="83" t="s">
        <v>4024</v>
      </c>
      <c r="F960" s="118" t="s">
        <v>81</v>
      </c>
    </row>
    <row r="961" spans="1:6" x14ac:dyDescent="0.25">
      <c r="A961" s="23">
        <v>1468</v>
      </c>
      <c r="B961" s="83" t="s">
        <v>420</v>
      </c>
      <c r="C961" s="83" t="s">
        <v>4347</v>
      </c>
      <c r="D961" s="83" t="s">
        <v>2827</v>
      </c>
      <c r="E961" s="83" t="s">
        <v>2865</v>
      </c>
      <c r="F961" s="118" t="s">
        <v>81</v>
      </c>
    </row>
    <row r="962" spans="1:6" x14ac:dyDescent="0.25">
      <c r="A962" s="23">
        <v>1468</v>
      </c>
      <c r="B962" s="83" t="s">
        <v>420</v>
      </c>
      <c r="C962" s="83" t="s">
        <v>4349</v>
      </c>
      <c r="D962" s="83" t="s">
        <v>2827</v>
      </c>
      <c r="E962" s="83" t="s">
        <v>4350</v>
      </c>
      <c r="F962" s="118" t="s">
        <v>81</v>
      </c>
    </row>
    <row r="963" spans="1:6" x14ac:dyDescent="0.25">
      <c r="A963" s="23">
        <v>1468</v>
      </c>
      <c r="B963" s="83" t="s">
        <v>420</v>
      </c>
      <c r="C963" s="83" t="s">
        <v>4351</v>
      </c>
      <c r="D963" s="83" t="s">
        <v>2827</v>
      </c>
      <c r="E963" s="83" t="s">
        <v>4352</v>
      </c>
      <c r="F963" s="118" t="s">
        <v>81</v>
      </c>
    </row>
    <row r="964" spans="1:6" x14ac:dyDescent="0.25">
      <c r="A964" s="23">
        <v>1519</v>
      </c>
      <c r="B964" s="83" t="s">
        <v>431</v>
      </c>
      <c r="C964" s="83" t="s">
        <v>3202</v>
      </c>
      <c r="D964" s="83" t="s">
        <v>2789</v>
      </c>
      <c r="E964" s="83" t="s">
        <v>3203</v>
      </c>
      <c r="F964" s="118" t="s">
        <v>81</v>
      </c>
    </row>
    <row r="965" spans="1:6" x14ac:dyDescent="0.25">
      <c r="A965" s="23">
        <v>1523</v>
      </c>
      <c r="B965" s="83" t="s">
        <v>4353</v>
      </c>
      <c r="C965" s="83" t="s">
        <v>3007</v>
      </c>
      <c r="D965" s="83" t="s">
        <v>2870</v>
      </c>
      <c r="E965" s="83" t="s">
        <v>3008</v>
      </c>
      <c r="F965" s="118" t="s">
        <v>81</v>
      </c>
    </row>
    <row r="966" spans="1:6" x14ac:dyDescent="0.25">
      <c r="A966" s="23">
        <v>1537</v>
      </c>
      <c r="B966" s="83" t="s">
        <v>435</v>
      </c>
      <c r="C966" s="83" t="s">
        <v>3202</v>
      </c>
      <c r="D966" s="83" t="s">
        <v>2789</v>
      </c>
      <c r="E966" s="83" t="s">
        <v>3203</v>
      </c>
      <c r="F966" s="118" t="s">
        <v>81</v>
      </c>
    </row>
    <row r="967" spans="1:6" x14ac:dyDescent="0.25">
      <c r="A967" s="23">
        <v>1548</v>
      </c>
      <c r="B967" s="83" t="s">
        <v>436</v>
      </c>
      <c r="C967" s="83" t="s">
        <v>4177</v>
      </c>
      <c r="D967" s="83" t="s">
        <v>2870</v>
      </c>
      <c r="E967" s="83" t="s">
        <v>4178</v>
      </c>
      <c r="F967" s="118" t="s">
        <v>81</v>
      </c>
    </row>
    <row r="968" spans="1:6" x14ac:dyDescent="0.25">
      <c r="A968" s="23">
        <v>1580</v>
      </c>
      <c r="B968" s="83" t="s">
        <v>440</v>
      </c>
      <c r="C968" s="83" t="s">
        <v>2980</v>
      </c>
      <c r="D968" s="83" t="s">
        <v>2789</v>
      </c>
      <c r="E968" s="83" t="s">
        <v>2981</v>
      </c>
      <c r="F968" s="118" t="s">
        <v>81</v>
      </c>
    </row>
    <row r="969" spans="1:6" x14ac:dyDescent="0.25">
      <c r="A969" s="23">
        <v>1613</v>
      </c>
      <c r="B969" s="83" t="s">
        <v>441</v>
      </c>
      <c r="C969" s="83" t="s">
        <v>4354</v>
      </c>
      <c r="D969" s="83" t="s">
        <v>2789</v>
      </c>
      <c r="E969" s="83" t="s">
        <v>4355</v>
      </c>
      <c r="F969" s="118" t="s">
        <v>81</v>
      </c>
    </row>
    <row r="970" spans="1:6" x14ac:dyDescent="0.25">
      <c r="A970" s="23">
        <v>1631</v>
      </c>
      <c r="B970" s="83" t="s">
        <v>442</v>
      </c>
      <c r="C970" s="83" t="s">
        <v>3287</v>
      </c>
      <c r="D970" s="83" t="s">
        <v>2789</v>
      </c>
      <c r="E970" s="83" t="s">
        <v>3288</v>
      </c>
      <c r="F970" s="118" t="s">
        <v>81</v>
      </c>
    </row>
    <row r="971" spans="1:6" x14ac:dyDescent="0.25">
      <c r="A971" s="23">
        <v>1680</v>
      </c>
      <c r="B971" s="83" t="s">
        <v>446</v>
      </c>
      <c r="C971" s="83" t="s">
        <v>4259</v>
      </c>
      <c r="D971" s="83" t="s">
        <v>2897</v>
      </c>
      <c r="E971" s="83" t="s">
        <v>4260</v>
      </c>
      <c r="F971" s="118" t="s">
        <v>81</v>
      </c>
    </row>
    <row r="972" spans="1:6" x14ac:dyDescent="0.25">
      <c r="A972" s="23">
        <v>1688</v>
      </c>
      <c r="B972" s="83" t="s">
        <v>448</v>
      </c>
      <c r="C972" s="83" t="s">
        <v>3200</v>
      </c>
      <c r="D972" s="83" t="s">
        <v>2876</v>
      </c>
      <c r="E972" s="83" t="s">
        <v>3201</v>
      </c>
      <c r="F972" s="118" t="s">
        <v>81</v>
      </c>
    </row>
    <row r="973" spans="1:6" x14ac:dyDescent="0.25">
      <c r="A973" s="23">
        <v>1712</v>
      </c>
      <c r="B973" s="83" t="s">
        <v>450</v>
      </c>
      <c r="C973" s="83" t="s">
        <v>3031</v>
      </c>
      <c r="D973" s="83" t="s">
        <v>2827</v>
      </c>
      <c r="E973" s="83" t="s">
        <v>3032</v>
      </c>
      <c r="F973" s="118" t="s">
        <v>81</v>
      </c>
    </row>
    <row r="974" spans="1:6" x14ac:dyDescent="0.25">
      <c r="A974" s="23">
        <v>1724</v>
      </c>
      <c r="B974" s="83" t="s">
        <v>453</v>
      </c>
      <c r="C974" s="83" t="s">
        <v>4356</v>
      </c>
      <c r="D974" s="83" t="s">
        <v>2789</v>
      </c>
      <c r="E974" s="83" t="s">
        <v>4357</v>
      </c>
      <c r="F974" s="118" t="s">
        <v>81</v>
      </c>
    </row>
    <row r="975" spans="1:6" x14ac:dyDescent="0.25">
      <c r="A975" s="23">
        <v>1729</v>
      </c>
      <c r="B975" s="83" t="s">
        <v>454</v>
      </c>
      <c r="C975" s="83" t="s">
        <v>3904</v>
      </c>
      <c r="D975" s="83" t="s">
        <v>2912</v>
      </c>
      <c r="E975" s="83" t="s">
        <v>3905</v>
      </c>
      <c r="F975" s="118" t="s">
        <v>81</v>
      </c>
    </row>
    <row r="976" spans="1:6" x14ac:dyDescent="0.25">
      <c r="A976" s="23">
        <v>1733</v>
      </c>
      <c r="B976" s="83" t="s">
        <v>456</v>
      </c>
      <c r="C976" s="83" t="s">
        <v>4342</v>
      </c>
      <c r="D976" s="83" t="s">
        <v>2827</v>
      </c>
      <c r="E976" s="83" t="s">
        <v>4343</v>
      </c>
      <c r="F976" s="118" t="s">
        <v>81</v>
      </c>
    </row>
    <row r="977" spans="1:6" x14ac:dyDescent="0.25">
      <c r="A977" s="23">
        <v>1733</v>
      </c>
      <c r="B977" s="83" t="s">
        <v>456</v>
      </c>
      <c r="C977" s="83" t="s">
        <v>4358</v>
      </c>
      <c r="D977" s="83" t="s">
        <v>2827</v>
      </c>
      <c r="E977" s="83" t="s">
        <v>3274</v>
      </c>
      <c r="F977" s="118" t="s">
        <v>81</v>
      </c>
    </row>
    <row r="978" spans="1:6" x14ac:dyDescent="0.25">
      <c r="A978" s="23">
        <v>1749</v>
      </c>
      <c r="B978" s="83" t="s">
        <v>460</v>
      </c>
      <c r="C978" s="83" t="s">
        <v>2800</v>
      </c>
      <c r="D978" s="83" t="s">
        <v>2794</v>
      </c>
      <c r="E978" s="83" t="s">
        <v>2801</v>
      </c>
      <c r="F978" s="118" t="s">
        <v>81</v>
      </c>
    </row>
    <row r="979" spans="1:6" x14ac:dyDescent="0.25">
      <c r="A979" s="23">
        <v>1754</v>
      </c>
      <c r="B979" s="83" t="s">
        <v>461</v>
      </c>
      <c r="C979" s="83" t="s">
        <v>4284</v>
      </c>
      <c r="D979" s="83" t="s">
        <v>2827</v>
      </c>
      <c r="E979" s="83" t="s">
        <v>4285</v>
      </c>
      <c r="F979" s="118" t="s">
        <v>81</v>
      </c>
    </row>
    <row r="980" spans="1:6" x14ac:dyDescent="0.25">
      <c r="A980" s="23">
        <v>1754</v>
      </c>
      <c r="B980" s="83" t="s">
        <v>461</v>
      </c>
      <c r="C980" s="83" t="s">
        <v>2833</v>
      </c>
      <c r="D980" s="83" t="s">
        <v>2827</v>
      </c>
      <c r="E980" s="83" t="s">
        <v>2834</v>
      </c>
      <c r="F980" s="118" t="s">
        <v>81</v>
      </c>
    </row>
    <row r="981" spans="1:6" x14ac:dyDescent="0.25">
      <c r="A981" s="23">
        <v>1762</v>
      </c>
      <c r="B981" s="83" t="s">
        <v>463</v>
      </c>
      <c r="C981" s="83" t="s">
        <v>4342</v>
      </c>
      <c r="D981" s="83" t="s">
        <v>2827</v>
      </c>
      <c r="E981" s="83" t="s">
        <v>4343</v>
      </c>
      <c r="F981" s="118" t="s">
        <v>81</v>
      </c>
    </row>
    <row r="982" spans="1:6" x14ac:dyDescent="0.25">
      <c r="A982" s="23">
        <v>1766</v>
      </c>
      <c r="B982" s="83" t="s">
        <v>464</v>
      </c>
      <c r="C982" s="83" t="s">
        <v>3941</v>
      </c>
      <c r="D982" s="83" t="s">
        <v>2827</v>
      </c>
      <c r="E982" s="83" t="s">
        <v>3942</v>
      </c>
      <c r="F982" s="118" t="s">
        <v>81</v>
      </c>
    </row>
    <row r="983" spans="1:6" x14ac:dyDescent="0.25">
      <c r="A983" s="23">
        <v>1766</v>
      </c>
      <c r="B983" s="83" t="s">
        <v>464</v>
      </c>
      <c r="C983" s="83" t="s">
        <v>4207</v>
      </c>
      <c r="D983" s="83" t="s">
        <v>2827</v>
      </c>
      <c r="E983" s="83" t="s">
        <v>4208</v>
      </c>
      <c r="F983" s="118" t="s">
        <v>81</v>
      </c>
    </row>
    <row r="984" spans="1:6" x14ac:dyDescent="0.25">
      <c r="A984" s="23">
        <v>1767</v>
      </c>
      <c r="B984" s="83" t="s">
        <v>465</v>
      </c>
      <c r="C984" s="83" t="s">
        <v>3063</v>
      </c>
      <c r="D984" s="83" t="s">
        <v>2827</v>
      </c>
      <c r="E984" s="83" t="s">
        <v>3064</v>
      </c>
      <c r="F984" s="118" t="s">
        <v>81</v>
      </c>
    </row>
    <row r="985" spans="1:6" x14ac:dyDescent="0.25">
      <c r="A985" s="23">
        <v>1775</v>
      </c>
      <c r="B985" s="83" t="s">
        <v>466</v>
      </c>
      <c r="C985" s="83" t="s">
        <v>2777</v>
      </c>
      <c r="D985" s="83" t="s">
        <v>2775</v>
      </c>
      <c r="E985" s="83" t="s">
        <v>2778</v>
      </c>
      <c r="F985" s="118" t="s">
        <v>81</v>
      </c>
    </row>
    <row r="986" spans="1:6" x14ac:dyDescent="0.25">
      <c r="A986" s="23">
        <v>1802</v>
      </c>
      <c r="B986" s="83" t="s">
        <v>470</v>
      </c>
      <c r="C986" s="83" t="s">
        <v>4272</v>
      </c>
      <c r="D986" s="83" t="s">
        <v>2912</v>
      </c>
      <c r="E986" s="83" t="s">
        <v>4273</v>
      </c>
      <c r="F986" s="118" t="s">
        <v>81</v>
      </c>
    </row>
    <row r="987" spans="1:6" x14ac:dyDescent="0.25">
      <c r="A987" s="23">
        <v>1819</v>
      </c>
      <c r="B987" s="83" t="s">
        <v>472</v>
      </c>
      <c r="C987" s="83" t="s">
        <v>3324</v>
      </c>
      <c r="D987" s="83" t="s">
        <v>2827</v>
      </c>
      <c r="E987" s="83" t="s">
        <v>3325</v>
      </c>
      <c r="F987" s="118" t="s">
        <v>81</v>
      </c>
    </row>
    <row r="988" spans="1:6" x14ac:dyDescent="0.25">
      <c r="A988" s="23">
        <v>1819</v>
      </c>
      <c r="B988" s="83" t="s">
        <v>472</v>
      </c>
      <c r="C988" s="83" t="s">
        <v>3533</v>
      </c>
      <c r="D988" s="83" t="s">
        <v>2827</v>
      </c>
      <c r="E988" s="83" t="s">
        <v>3534</v>
      </c>
      <c r="F988" s="118" t="s">
        <v>81</v>
      </c>
    </row>
    <row r="989" spans="1:6" x14ac:dyDescent="0.25">
      <c r="A989" s="23">
        <v>1821</v>
      </c>
      <c r="B989" s="83" t="s">
        <v>473</v>
      </c>
      <c r="C989" s="83" t="s">
        <v>4074</v>
      </c>
      <c r="D989" s="83" t="s">
        <v>2897</v>
      </c>
      <c r="E989" s="83" t="s">
        <v>4075</v>
      </c>
      <c r="F989" s="118" t="s">
        <v>81</v>
      </c>
    </row>
    <row r="990" spans="1:6" x14ac:dyDescent="0.25">
      <c r="A990" s="23">
        <v>1856</v>
      </c>
      <c r="B990" s="83" t="s">
        <v>478</v>
      </c>
      <c r="C990" s="83" t="s">
        <v>3228</v>
      </c>
      <c r="D990" s="83" t="s">
        <v>2862</v>
      </c>
      <c r="E990" s="83" t="s">
        <v>3229</v>
      </c>
      <c r="F990" s="118" t="s">
        <v>81</v>
      </c>
    </row>
    <row r="991" spans="1:6" x14ac:dyDescent="0.25">
      <c r="A991" s="23">
        <v>1910</v>
      </c>
      <c r="B991" s="83" t="s">
        <v>482</v>
      </c>
      <c r="C991" s="83" t="s">
        <v>3941</v>
      </c>
      <c r="D991" s="83" t="s">
        <v>2827</v>
      </c>
      <c r="E991" s="83" t="s">
        <v>3942</v>
      </c>
      <c r="F991" s="118" t="s">
        <v>81</v>
      </c>
    </row>
    <row r="992" spans="1:6" x14ac:dyDescent="0.25">
      <c r="A992" s="23">
        <v>2031</v>
      </c>
      <c r="B992" s="83" t="s">
        <v>487</v>
      </c>
      <c r="C992" s="83" t="s">
        <v>4320</v>
      </c>
      <c r="D992" s="83" t="s">
        <v>2789</v>
      </c>
      <c r="E992" s="83" t="s">
        <v>2906</v>
      </c>
      <c r="F992" s="118" t="s">
        <v>81</v>
      </c>
    </row>
    <row r="993" spans="1:6" x14ac:dyDescent="0.25">
      <c r="A993" s="23">
        <v>2033</v>
      </c>
      <c r="B993" s="83" t="s">
        <v>488</v>
      </c>
      <c r="C993" s="83" t="s">
        <v>4359</v>
      </c>
      <c r="D993" s="83" t="s">
        <v>2789</v>
      </c>
      <c r="E993" s="83" t="s">
        <v>4360</v>
      </c>
      <c r="F993" s="118" t="s">
        <v>81</v>
      </c>
    </row>
    <row r="994" spans="1:6" x14ac:dyDescent="0.25">
      <c r="A994" s="23">
        <v>2033</v>
      </c>
      <c r="B994" s="83" t="s">
        <v>488</v>
      </c>
      <c r="C994" s="83" t="s">
        <v>4361</v>
      </c>
      <c r="D994" s="83" t="s">
        <v>2789</v>
      </c>
      <c r="E994" s="83" t="s">
        <v>4362</v>
      </c>
      <c r="F994" s="118" t="s">
        <v>81</v>
      </c>
    </row>
    <row r="995" spans="1:6" x14ac:dyDescent="0.25">
      <c r="A995" s="23">
        <v>2045</v>
      </c>
      <c r="B995" s="83" t="s">
        <v>489</v>
      </c>
      <c r="C995" s="83" t="s">
        <v>3204</v>
      </c>
      <c r="D995" s="83" t="s">
        <v>2827</v>
      </c>
      <c r="E995" s="83" t="s">
        <v>3205</v>
      </c>
      <c r="F995" s="118" t="s">
        <v>81</v>
      </c>
    </row>
    <row r="996" spans="1:6" x14ac:dyDescent="0.25">
      <c r="A996" s="23">
        <v>2060</v>
      </c>
      <c r="B996" s="83" t="s">
        <v>492</v>
      </c>
      <c r="C996" s="83" t="s">
        <v>4070</v>
      </c>
      <c r="D996" s="83" t="s">
        <v>2775</v>
      </c>
      <c r="E996" s="83" t="s">
        <v>4071</v>
      </c>
      <c r="F996" s="118" t="s">
        <v>81</v>
      </c>
    </row>
    <row r="997" spans="1:6" x14ac:dyDescent="0.25">
      <c r="A997" s="23">
        <v>2065</v>
      </c>
      <c r="B997" s="83" t="s">
        <v>493</v>
      </c>
      <c r="C997" s="83" t="s">
        <v>4326</v>
      </c>
      <c r="D997" s="83" t="s">
        <v>2856</v>
      </c>
      <c r="E997" s="83" t="s">
        <v>4327</v>
      </c>
      <c r="F997" s="118" t="s">
        <v>81</v>
      </c>
    </row>
    <row r="998" spans="1:6" x14ac:dyDescent="0.25">
      <c r="A998" s="23">
        <v>2066</v>
      </c>
      <c r="B998" s="83" t="s">
        <v>494</v>
      </c>
      <c r="C998" s="83" t="s">
        <v>4326</v>
      </c>
      <c r="D998" s="83" t="s">
        <v>2856</v>
      </c>
      <c r="E998" s="83" t="s">
        <v>4327</v>
      </c>
      <c r="F998" s="118" t="s">
        <v>81</v>
      </c>
    </row>
    <row r="999" spans="1:6" x14ac:dyDescent="0.25">
      <c r="A999" s="23">
        <v>2068</v>
      </c>
      <c r="B999" s="83" t="s">
        <v>495</v>
      </c>
      <c r="C999" s="83" t="s">
        <v>4079</v>
      </c>
      <c r="D999" s="83" t="s">
        <v>2827</v>
      </c>
      <c r="E999" s="83" t="s">
        <v>4080</v>
      </c>
      <c r="F999" s="118" t="s">
        <v>81</v>
      </c>
    </row>
    <row r="1000" spans="1:6" x14ac:dyDescent="0.25">
      <c r="A1000" s="23">
        <v>2071</v>
      </c>
      <c r="B1000" s="83" t="s">
        <v>496</v>
      </c>
      <c r="C1000" s="83" t="s">
        <v>4354</v>
      </c>
      <c r="D1000" s="83" t="s">
        <v>2789</v>
      </c>
      <c r="E1000" s="83" t="s">
        <v>4355</v>
      </c>
      <c r="F1000" s="118" t="s">
        <v>81</v>
      </c>
    </row>
    <row r="1001" spans="1:6" x14ac:dyDescent="0.25">
      <c r="A1001" s="23">
        <v>2075</v>
      </c>
      <c r="B1001" s="83" t="s">
        <v>497</v>
      </c>
      <c r="C1001" s="83" t="s">
        <v>2886</v>
      </c>
      <c r="D1001" s="83" t="s">
        <v>2867</v>
      </c>
      <c r="E1001" s="83" t="s">
        <v>2887</v>
      </c>
      <c r="F1001" s="118" t="s">
        <v>81</v>
      </c>
    </row>
    <row r="1002" spans="1:6" x14ac:dyDescent="0.25">
      <c r="A1002" s="23">
        <v>2087</v>
      </c>
      <c r="B1002" s="83" t="s">
        <v>500</v>
      </c>
      <c r="C1002" s="83" t="s">
        <v>4321</v>
      </c>
      <c r="D1002" s="83" t="s">
        <v>2789</v>
      </c>
      <c r="E1002" s="83" t="s">
        <v>4322</v>
      </c>
      <c r="F1002" s="118" t="s">
        <v>81</v>
      </c>
    </row>
    <row r="1003" spans="1:6" x14ac:dyDescent="0.25">
      <c r="A1003" s="23">
        <v>2092</v>
      </c>
      <c r="B1003" s="83" t="s">
        <v>501</v>
      </c>
      <c r="C1003" s="83" t="s">
        <v>2934</v>
      </c>
      <c r="D1003" s="83" t="s">
        <v>2856</v>
      </c>
      <c r="E1003" s="83" t="s">
        <v>2935</v>
      </c>
      <c r="F1003" s="118" t="s">
        <v>81</v>
      </c>
    </row>
    <row r="1004" spans="1:6" x14ac:dyDescent="0.25">
      <c r="A1004" s="23">
        <v>2102</v>
      </c>
      <c r="B1004" s="83" t="s">
        <v>503</v>
      </c>
      <c r="C1004" s="83" t="s">
        <v>4211</v>
      </c>
      <c r="D1004" s="83" t="s">
        <v>2827</v>
      </c>
      <c r="E1004" s="83" t="s">
        <v>4212</v>
      </c>
      <c r="F1004" s="118" t="s">
        <v>81</v>
      </c>
    </row>
    <row r="1005" spans="1:6" x14ac:dyDescent="0.25">
      <c r="A1005" s="23">
        <v>2106</v>
      </c>
      <c r="B1005" s="83" t="s">
        <v>504</v>
      </c>
      <c r="C1005" s="83" t="s">
        <v>2826</v>
      </c>
      <c r="D1005" s="83" t="s">
        <v>2827</v>
      </c>
      <c r="E1005" s="83" t="s">
        <v>2828</v>
      </c>
      <c r="F1005" s="118" t="s">
        <v>81</v>
      </c>
    </row>
    <row r="1006" spans="1:6" x14ac:dyDescent="0.25">
      <c r="A1006" s="23">
        <v>2106</v>
      </c>
      <c r="B1006" s="83" t="s">
        <v>504</v>
      </c>
      <c r="C1006" s="83" t="s">
        <v>4079</v>
      </c>
      <c r="D1006" s="83" t="s">
        <v>2827</v>
      </c>
      <c r="E1006" s="83" t="s">
        <v>4080</v>
      </c>
      <c r="F1006" s="118" t="s">
        <v>81</v>
      </c>
    </row>
    <row r="1007" spans="1:6" x14ac:dyDescent="0.25">
      <c r="A1007" s="23">
        <v>2106</v>
      </c>
      <c r="B1007" s="83" t="s">
        <v>504</v>
      </c>
      <c r="C1007" s="83" t="s">
        <v>3031</v>
      </c>
      <c r="D1007" s="83" t="s">
        <v>2827</v>
      </c>
      <c r="E1007" s="83" t="s">
        <v>3032</v>
      </c>
      <c r="F1007" s="118" t="s">
        <v>81</v>
      </c>
    </row>
    <row r="1008" spans="1:6" x14ac:dyDescent="0.25">
      <c r="A1008" s="23">
        <v>2106</v>
      </c>
      <c r="B1008" s="83" t="s">
        <v>504</v>
      </c>
      <c r="C1008" s="83" t="s">
        <v>4363</v>
      </c>
      <c r="D1008" s="83" t="s">
        <v>2827</v>
      </c>
      <c r="E1008" s="83" t="s">
        <v>4364</v>
      </c>
      <c r="F1008" s="118" t="s">
        <v>81</v>
      </c>
    </row>
    <row r="1009" spans="1:6" x14ac:dyDescent="0.25">
      <c r="A1009" s="23">
        <v>2122</v>
      </c>
      <c r="B1009" s="83" t="s">
        <v>505</v>
      </c>
      <c r="C1009" s="83" t="s">
        <v>4338</v>
      </c>
      <c r="D1009" s="83" t="s">
        <v>2827</v>
      </c>
      <c r="E1009" s="83" t="s">
        <v>4339</v>
      </c>
      <c r="F1009" s="118" t="s">
        <v>81</v>
      </c>
    </row>
    <row r="1010" spans="1:6" x14ac:dyDescent="0.25">
      <c r="A1010" s="23">
        <v>2142</v>
      </c>
      <c r="B1010" s="83" t="s">
        <v>510</v>
      </c>
      <c r="C1010" s="83" t="s">
        <v>2806</v>
      </c>
      <c r="D1010" s="83" t="s">
        <v>2794</v>
      </c>
      <c r="E1010" s="83" t="s">
        <v>2807</v>
      </c>
      <c r="F1010" s="118" t="s">
        <v>81</v>
      </c>
    </row>
    <row r="1011" spans="1:6" x14ac:dyDescent="0.25">
      <c r="A1011" s="23">
        <v>2155</v>
      </c>
      <c r="B1011" s="83" t="s">
        <v>516</v>
      </c>
      <c r="C1011" s="83" t="s">
        <v>4365</v>
      </c>
      <c r="D1011" s="83" t="s">
        <v>3438</v>
      </c>
      <c r="E1011" s="83" t="s">
        <v>4366</v>
      </c>
      <c r="F1011" s="118" t="s">
        <v>81</v>
      </c>
    </row>
    <row r="1012" spans="1:6" x14ac:dyDescent="0.25">
      <c r="A1012" s="23">
        <v>2166</v>
      </c>
      <c r="B1012" s="83" t="s">
        <v>519</v>
      </c>
      <c r="C1012" s="83" t="s">
        <v>4365</v>
      </c>
      <c r="D1012" s="83" t="s">
        <v>3438</v>
      </c>
      <c r="E1012" s="83" t="s">
        <v>4366</v>
      </c>
      <c r="F1012" s="118" t="s">
        <v>81</v>
      </c>
    </row>
    <row r="1013" spans="1:6" x14ac:dyDescent="0.25">
      <c r="A1013" s="23">
        <v>2179</v>
      </c>
      <c r="B1013" s="83" t="s">
        <v>522</v>
      </c>
      <c r="C1013" s="83" t="s">
        <v>4321</v>
      </c>
      <c r="D1013" s="83" t="s">
        <v>2789</v>
      </c>
      <c r="E1013" s="83" t="s">
        <v>4322</v>
      </c>
      <c r="F1013" s="118" t="s">
        <v>81</v>
      </c>
    </row>
    <row r="1014" spans="1:6" x14ac:dyDescent="0.25">
      <c r="A1014" s="23">
        <v>2204</v>
      </c>
      <c r="B1014" s="83" t="s">
        <v>529</v>
      </c>
      <c r="C1014" s="83" t="s">
        <v>4367</v>
      </c>
      <c r="D1014" s="83" t="s">
        <v>2912</v>
      </c>
      <c r="E1014" s="83" t="s">
        <v>4368</v>
      </c>
      <c r="F1014" s="118" t="s">
        <v>81</v>
      </c>
    </row>
    <row r="1015" spans="1:6" x14ac:dyDescent="0.25">
      <c r="A1015" s="23">
        <v>2213</v>
      </c>
      <c r="B1015" s="83" t="s">
        <v>531</v>
      </c>
      <c r="C1015" s="83" t="s">
        <v>3694</v>
      </c>
      <c r="D1015" s="83" t="s">
        <v>2827</v>
      </c>
      <c r="E1015" s="83" t="s">
        <v>3695</v>
      </c>
      <c r="F1015" s="118" t="s">
        <v>81</v>
      </c>
    </row>
    <row r="1016" spans="1:6" x14ac:dyDescent="0.25">
      <c r="A1016" s="23">
        <v>2219</v>
      </c>
      <c r="B1016" s="83" t="s">
        <v>533</v>
      </c>
      <c r="C1016" s="83" t="s">
        <v>4347</v>
      </c>
      <c r="D1016" s="83" t="s">
        <v>2827</v>
      </c>
      <c r="E1016" s="83" t="s">
        <v>2865</v>
      </c>
      <c r="F1016" s="118" t="s">
        <v>81</v>
      </c>
    </row>
    <row r="1017" spans="1:6" x14ac:dyDescent="0.25">
      <c r="A1017" s="23">
        <v>2224</v>
      </c>
      <c r="B1017" s="83" t="s">
        <v>534</v>
      </c>
      <c r="C1017" s="83" t="s">
        <v>3691</v>
      </c>
      <c r="D1017" s="83" t="s">
        <v>2775</v>
      </c>
      <c r="E1017" s="83" t="s">
        <v>2772</v>
      </c>
      <c r="F1017" s="118" t="s">
        <v>81</v>
      </c>
    </row>
    <row r="1018" spans="1:6" x14ac:dyDescent="0.25">
      <c r="A1018" s="23">
        <v>2241</v>
      </c>
      <c r="B1018" s="83" t="s">
        <v>537</v>
      </c>
      <c r="C1018" s="83" t="s">
        <v>3142</v>
      </c>
      <c r="D1018" s="83" t="s">
        <v>2789</v>
      </c>
      <c r="E1018" s="83" t="s">
        <v>3143</v>
      </c>
      <c r="F1018" s="118" t="s">
        <v>81</v>
      </c>
    </row>
    <row r="1019" spans="1:6" x14ac:dyDescent="0.25">
      <c r="A1019" s="23">
        <v>2274</v>
      </c>
      <c r="B1019" s="83" t="s">
        <v>543</v>
      </c>
      <c r="C1019" s="83" t="s">
        <v>4369</v>
      </c>
      <c r="D1019" s="83" t="s">
        <v>3438</v>
      </c>
      <c r="E1019" s="83" t="s">
        <v>4370</v>
      </c>
      <c r="F1019" s="118" t="s">
        <v>81</v>
      </c>
    </row>
    <row r="1020" spans="1:6" x14ac:dyDescent="0.25">
      <c r="A1020" s="23">
        <v>2289</v>
      </c>
      <c r="B1020" s="83" t="s">
        <v>544</v>
      </c>
      <c r="C1020" s="83" t="s">
        <v>3836</v>
      </c>
      <c r="D1020" s="83" t="s">
        <v>2827</v>
      </c>
      <c r="E1020" s="83" t="s">
        <v>3837</v>
      </c>
      <c r="F1020" s="118" t="s">
        <v>81</v>
      </c>
    </row>
    <row r="1021" spans="1:6" x14ac:dyDescent="0.25">
      <c r="A1021" s="23">
        <v>2300</v>
      </c>
      <c r="B1021" s="83" t="s">
        <v>547</v>
      </c>
      <c r="C1021" s="83" t="s">
        <v>4371</v>
      </c>
      <c r="D1021" s="83" t="s">
        <v>2897</v>
      </c>
      <c r="E1021" s="83" t="s">
        <v>4372</v>
      </c>
      <c r="F1021" s="118" t="s">
        <v>81</v>
      </c>
    </row>
    <row r="1022" spans="1:6" x14ac:dyDescent="0.25">
      <c r="A1022" s="23">
        <v>2324</v>
      </c>
      <c r="B1022" s="83" t="s">
        <v>552</v>
      </c>
      <c r="C1022" s="83" t="s">
        <v>4373</v>
      </c>
      <c r="D1022" s="83" t="s">
        <v>3438</v>
      </c>
      <c r="E1022" s="83" t="s">
        <v>4374</v>
      </c>
      <c r="F1022" s="118" t="s">
        <v>81</v>
      </c>
    </row>
    <row r="1023" spans="1:6" x14ac:dyDescent="0.25">
      <c r="A1023" s="23">
        <v>2329</v>
      </c>
      <c r="B1023" s="83" t="s">
        <v>553</v>
      </c>
      <c r="C1023" s="83" t="s">
        <v>3976</v>
      </c>
      <c r="D1023" s="83" t="s">
        <v>2827</v>
      </c>
      <c r="E1023" s="83" t="s">
        <v>3977</v>
      </c>
      <c r="F1023" s="118" t="s">
        <v>81</v>
      </c>
    </row>
    <row r="1024" spans="1:6" x14ac:dyDescent="0.25">
      <c r="A1024" s="23">
        <v>2336</v>
      </c>
      <c r="B1024" s="83" t="s">
        <v>555</v>
      </c>
      <c r="C1024" s="83" t="s">
        <v>2980</v>
      </c>
      <c r="D1024" s="83" t="s">
        <v>2789</v>
      </c>
      <c r="E1024" s="83" t="s">
        <v>2981</v>
      </c>
      <c r="F1024" s="118" t="s">
        <v>81</v>
      </c>
    </row>
    <row r="1025" spans="1:6" x14ac:dyDescent="0.25">
      <c r="A1025" s="23">
        <v>2338</v>
      </c>
      <c r="B1025" s="83" t="s">
        <v>556</v>
      </c>
      <c r="C1025" s="83" t="s">
        <v>2980</v>
      </c>
      <c r="D1025" s="83" t="s">
        <v>2789</v>
      </c>
      <c r="E1025" s="83" t="s">
        <v>2981</v>
      </c>
      <c r="F1025" s="118" t="s">
        <v>81</v>
      </c>
    </row>
    <row r="1026" spans="1:6" x14ac:dyDescent="0.25">
      <c r="A1026" s="23">
        <v>2338</v>
      </c>
      <c r="B1026" s="83" t="s">
        <v>556</v>
      </c>
      <c r="C1026" s="83" t="s">
        <v>4320</v>
      </c>
      <c r="D1026" s="83" t="s">
        <v>2789</v>
      </c>
      <c r="E1026" s="83" t="s">
        <v>2906</v>
      </c>
      <c r="F1026" s="118" t="s">
        <v>81</v>
      </c>
    </row>
    <row r="1027" spans="1:6" x14ac:dyDescent="0.25">
      <c r="A1027" s="23">
        <v>2353</v>
      </c>
      <c r="B1027" s="83" t="s">
        <v>558</v>
      </c>
      <c r="C1027" s="83" t="s">
        <v>4375</v>
      </c>
      <c r="D1027" s="83" t="s">
        <v>3438</v>
      </c>
      <c r="E1027" s="83" t="s">
        <v>4376</v>
      </c>
      <c r="F1027" s="118" t="s">
        <v>81</v>
      </c>
    </row>
    <row r="1028" spans="1:6" x14ac:dyDescent="0.25">
      <c r="A1028" s="23">
        <v>2355</v>
      </c>
      <c r="B1028" s="83" t="s">
        <v>559</v>
      </c>
      <c r="C1028" s="83" t="s">
        <v>3257</v>
      </c>
      <c r="D1028" s="83" t="s">
        <v>2775</v>
      </c>
      <c r="E1028" s="83" t="s">
        <v>3258</v>
      </c>
      <c r="F1028" s="118" t="s">
        <v>81</v>
      </c>
    </row>
    <row r="1029" spans="1:6" x14ac:dyDescent="0.25">
      <c r="A1029" s="23">
        <v>2362</v>
      </c>
      <c r="B1029" s="83" t="s">
        <v>561</v>
      </c>
      <c r="C1029" s="83" t="s">
        <v>2798</v>
      </c>
      <c r="D1029" s="83" t="s">
        <v>2794</v>
      </c>
      <c r="E1029" s="83" t="s">
        <v>2799</v>
      </c>
      <c r="F1029" s="118" t="s">
        <v>81</v>
      </c>
    </row>
    <row r="1030" spans="1:6" x14ac:dyDescent="0.25">
      <c r="A1030" s="23">
        <v>2362</v>
      </c>
      <c r="B1030" s="83" t="s">
        <v>561</v>
      </c>
      <c r="C1030" s="83" t="s">
        <v>4377</v>
      </c>
      <c r="D1030" s="83" t="s">
        <v>3572</v>
      </c>
      <c r="E1030" s="83" t="s">
        <v>4378</v>
      </c>
      <c r="F1030" s="118" t="s">
        <v>81</v>
      </c>
    </row>
    <row r="1031" spans="1:6" x14ac:dyDescent="0.25">
      <c r="A1031" s="23">
        <v>2363</v>
      </c>
      <c r="B1031" s="83" t="s">
        <v>562</v>
      </c>
      <c r="C1031" s="83" t="s">
        <v>3928</v>
      </c>
      <c r="D1031" s="83" t="s">
        <v>2775</v>
      </c>
      <c r="E1031" s="83" t="s">
        <v>3929</v>
      </c>
      <c r="F1031" s="118" t="s">
        <v>81</v>
      </c>
    </row>
    <row r="1032" spans="1:6" x14ac:dyDescent="0.25">
      <c r="A1032" s="23">
        <v>2374</v>
      </c>
      <c r="B1032" s="83" t="s">
        <v>564</v>
      </c>
      <c r="C1032" s="83" t="s">
        <v>4379</v>
      </c>
      <c r="D1032" s="83" t="s">
        <v>2867</v>
      </c>
      <c r="E1032" s="83" t="s">
        <v>4380</v>
      </c>
      <c r="F1032" s="118" t="s">
        <v>81</v>
      </c>
    </row>
    <row r="1033" spans="1:6" x14ac:dyDescent="0.25">
      <c r="A1033" s="23">
        <v>2375</v>
      </c>
      <c r="B1033" s="83" t="s">
        <v>565</v>
      </c>
      <c r="C1033" s="83" t="s">
        <v>4381</v>
      </c>
      <c r="D1033" s="83" t="s">
        <v>2870</v>
      </c>
      <c r="E1033" s="83" t="s">
        <v>4382</v>
      </c>
      <c r="F1033" s="118" t="s">
        <v>81</v>
      </c>
    </row>
    <row r="1034" spans="1:6" x14ac:dyDescent="0.25">
      <c r="A1034" s="23">
        <v>2376</v>
      </c>
      <c r="B1034" s="83" t="s">
        <v>566</v>
      </c>
      <c r="C1034" s="83" t="s">
        <v>4320</v>
      </c>
      <c r="D1034" s="83" t="s">
        <v>2789</v>
      </c>
      <c r="E1034" s="83" t="s">
        <v>2906</v>
      </c>
      <c r="F1034" s="118" t="s">
        <v>81</v>
      </c>
    </row>
    <row r="1035" spans="1:6" x14ac:dyDescent="0.25">
      <c r="A1035" s="23">
        <v>2390</v>
      </c>
      <c r="B1035" s="83" t="s">
        <v>571</v>
      </c>
      <c r="C1035" s="83" t="s">
        <v>4280</v>
      </c>
      <c r="D1035" s="83" t="s">
        <v>2817</v>
      </c>
      <c r="E1035" s="83" t="s">
        <v>4281</v>
      </c>
      <c r="F1035" s="118" t="s">
        <v>81</v>
      </c>
    </row>
    <row r="1036" spans="1:6" x14ac:dyDescent="0.25">
      <c r="A1036" s="23">
        <v>2391</v>
      </c>
      <c r="B1036" s="83" t="s">
        <v>572</v>
      </c>
      <c r="C1036" s="83" t="s">
        <v>4272</v>
      </c>
      <c r="D1036" s="83" t="s">
        <v>2912</v>
      </c>
      <c r="E1036" s="83" t="s">
        <v>4273</v>
      </c>
      <c r="F1036" s="118" t="s">
        <v>81</v>
      </c>
    </row>
    <row r="1037" spans="1:6" x14ac:dyDescent="0.25">
      <c r="A1037" s="23">
        <v>2400</v>
      </c>
      <c r="B1037" s="83" t="s">
        <v>574</v>
      </c>
      <c r="C1037" s="83" t="s">
        <v>2833</v>
      </c>
      <c r="D1037" s="83" t="s">
        <v>2827</v>
      </c>
      <c r="E1037" s="83" t="s">
        <v>2834</v>
      </c>
      <c r="F1037" s="118" t="s">
        <v>81</v>
      </c>
    </row>
    <row r="1038" spans="1:6" x14ac:dyDescent="0.25">
      <c r="A1038" s="23">
        <v>2402</v>
      </c>
      <c r="B1038" s="83" t="s">
        <v>575</v>
      </c>
      <c r="C1038" s="83" t="s">
        <v>4363</v>
      </c>
      <c r="D1038" s="83" t="s">
        <v>2827</v>
      </c>
      <c r="E1038" s="83" t="s">
        <v>4364</v>
      </c>
      <c r="F1038" s="118" t="s">
        <v>81</v>
      </c>
    </row>
    <row r="1039" spans="1:6" x14ac:dyDescent="0.25">
      <c r="A1039" s="23">
        <v>2438</v>
      </c>
      <c r="B1039" s="83" t="s">
        <v>584</v>
      </c>
      <c r="C1039" s="83" t="s">
        <v>3437</v>
      </c>
      <c r="D1039" s="83" t="s">
        <v>3438</v>
      </c>
      <c r="E1039" s="83" t="s">
        <v>3439</v>
      </c>
      <c r="F1039" s="118" t="s">
        <v>81</v>
      </c>
    </row>
    <row r="1040" spans="1:6" x14ac:dyDescent="0.25">
      <c r="A1040" s="23">
        <v>2438</v>
      </c>
      <c r="B1040" s="83" t="s">
        <v>584</v>
      </c>
      <c r="C1040" s="83" t="s">
        <v>4383</v>
      </c>
      <c r="D1040" s="83" t="s">
        <v>3438</v>
      </c>
      <c r="E1040" s="83" t="s">
        <v>4384</v>
      </c>
      <c r="F1040" s="118" t="s">
        <v>81</v>
      </c>
    </row>
    <row r="1041" spans="1:6" x14ac:dyDescent="0.25">
      <c r="A1041" s="23">
        <v>2440</v>
      </c>
      <c r="B1041" s="83" t="s">
        <v>585</v>
      </c>
      <c r="C1041" s="83" t="s">
        <v>2888</v>
      </c>
      <c r="D1041" s="83" t="s">
        <v>2867</v>
      </c>
      <c r="E1041" s="83" t="s">
        <v>2889</v>
      </c>
      <c r="F1041" s="118" t="s">
        <v>81</v>
      </c>
    </row>
    <row r="1042" spans="1:6" x14ac:dyDescent="0.25">
      <c r="A1042" s="23">
        <v>2441</v>
      </c>
      <c r="B1042" s="83" t="s">
        <v>586</v>
      </c>
      <c r="C1042" s="83" t="s">
        <v>2888</v>
      </c>
      <c r="D1042" s="83" t="s">
        <v>2867</v>
      </c>
      <c r="E1042" s="83" t="s">
        <v>2889</v>
      </c>
      <c r="F1042" s="118" t="s">
        <v>81</v>
      </c>
    </row>
    <row r="1043" spans="1:6" x14ac:dyDescent="0.25">
      <c r="A1043" s="23">
        <v>2446</v>
      </c>
      <c r="B1043" s="83" t="s">
        <v>588</v>
      </c>
      <c r="C1043" s="83" t="s">
        <v>4358</v>
      </c>
      <c r="D1043" s="83" t="s">
        <v>2827</v>
      </c>
      <c r="E1043" s="83" t="s">
        <v>3274</v>
      </c>
      <c r="F1043" s="118" t="s">
        <v>81</v>
      </c>
    </row>
    <row r="1044" spans="1:6" x14ac:dyDescent="0.25">
      <c r="A1044" s="23">
        <v>2453</v>
      </c>
      <c r="B1044" s="83" t="s">
        <v>590</v>
      </c>
      <c r="C1044" s="83" t="s">
        <v>4349</v>
      </c>
      <c r="D1044" s="83" t="s">
        <v>2827</v>
      </c>
      <c r="E1044" s="83" t="s">
        <v>4350</v>
      </c>
      <c r="F1044" s="118" t="s">
        <v>81</v>
      </c>
    </row>
    <row r="1045" spans="1:6" x14ac:dyDescent="0.25">
      <c r="A1045" s="23">
        <v>2459</v>
      </c>
      <c r="B1045" s="83" t="s">
        <v>591</v>
      </c>
      <c r="C1045" s="83" t="s">
        <v>4385</v>
      </c>
      <c r="D1045" s="83" t="s">
        <v>2876</v>
      </c>
      <c r="E1045" s="83" t="s">
        <v>4386</v>
      </c>
      <c r="F1045" s="118" t="s">
        <v>81</v>
      </c>
    </row>
    <row r="1046" spans="1:6" x14ac:dyDescent="0.25">
      <c r="A1046" s="23">
        <v>2482</v>
      </c>
      <c r="B1046" s="83" t="s">
        <v>597</v>
      </c>
      <c r="C1046" s="83" t="s">
        <v>4323</v>
      </c>
      <c r="D1046" s="83" t="s">
        <v>2789</v>
      </c>
      <c r="E1046" s="83" t="s">
        <v>2772</v>
      </c>
      <c r="F1046" s="118" t="s">
        <v>81</v>
      </c>
    </row>
    <row r="1047" spans="1:6" x14ac:dyDescent="0.25">
      <c r="A1047" s="23">
        <v>2493</v>
      </c>
      <c r="B1047" s="83" t="s">
        <v>601</v>
      </c>
      <c r="C1047" s="83" t="s">
        <v>4365</v>
      </c>
      <c r="D1047" s="83" t="s">
        <v>3438</v>
      </c>
      <c r="E1047" s="83" t="s">
        <v>4366</v>
      </c>
      <c r="F1047" s="118" t="s">
        <v>81</v>
      </c>
    </row>
    <row r="1048" spans="1:6" x14ac:dyDescent="0.25">
      <c r="A1048" s="23">
        <v>2497</v>
      </c>
      <c r="B1048" s="83" t="s">
        <v>603</v>
      </c>
      <c r="C1048" s="83" t="s">
        <v>4387</v>
      </c>
      <c r="D1048" s="83" t="s">
        <v>2789</v>
      </c>
      <c r="E1048" s="83" t="s">
        <v>4388</v>
      </c>
      <c r="F1048" s="118" t="s">
        <v>81</v>
      </c>
    </row>
    <row r="1049" spans="1:6" x14ac:dyDescent="0.25">
      <c r="A1049" s="23">
        <v>2520</v>
      </c>
      <c r="B1049" s="83" t="s">
        <v>611</v>
      </c>
      <c r="C1049" s="83" t="s">
        <v>4274</v>
      </c>
      <c r="D1049" s="83" t="s">
        <v>2789</v>
      </c>
      <c r="E1049" s="83" t="s">
        <v>4275</v>
      </c>
      <c r="F1049" s="118" t="s">
        <v>81</v>
      </c>
    </row>
    <row r="1050" spans="1:6" x14ac:dyDescent="0.25">
      <c r="A1050" s="23">
        <v>2528</v>
      </c>
      <c r="B1050" s="83" t="s">
        <v>616</v>
      </c>
      <c r="C1050" s="83" t="s">
        <v>4272</v>
      </c>
      <c r="D1050" s="83" t="s">
        <v>2912</v>
      </c>
      <c r="E1050" s="83" t="s">
        <v>4273</v>
      </c>
      <c r="F1050" s="118" t="s">
        <v>81</v>
      </c>
    </row>
    <row r="1051" spans="1:6" x14ac:dyDescent="0.25">
      <c r="A1051" s="23">
        <v>2542</v>
      </c>
      <c r="B1051" s="83" t="s">
        <v>621</v>
      </c>
      <c r="C1051" s="83" t="s">
        <v>4389</v>
      </c>
      <c r="D1051" s="83" t="s">
        <v>2870</v>
      </c>
      <c r="E1051" s="83" t="s">
        <v>4390</v>
      </c>
      <c r="F1051" s="118" t="s">
        <v>81</v>
      </c>
    </row>
    <row r="1052" spans="1:6" x14ac:dyDescent="0.25">
      <c r="A1052" s="23">
        <v>2543</v>
      </c>
      <c r="B1052" s="83" t="s">
        <v>622</v>
      </c>
      <c r="C1052" s="83" t="s">
        <v>4276</v>
      </c>
      <c r="D1052" s="83" t="s">
        <v>2789</v>
      </c>
      <c r="E1052" s="83" t="s">
        <v>4277</v>
      </c>
      <c r="F1052" s="118" t="s">
        <v>81</v>
      </c>
    </row>
    <row r="1053" spans="1:6" x14ac:dyDescent="0.25">
      <c r="A1053" s="23">
        <v>2543</v>
      </c>
      <c r="B1053" s="83" t="s">
        <v>622</v>
      </c>
      <c r="C1053" s="83" t="s">
        <v>3500</v>
      </c>
      <c r="D1053" s="83" t="s">
        <v>2789</v>
      </c>
      <c r="E1053" s="83" t="s">
        <v>3501</v>
      </c>
      <c r="F1053" s="118" t="s">
        <v>81</v>
      </c>
    </row>
    <row r="1054" spans="1:6" x14ac:dyDescent="0.25">
      <c r="A1054" s="23">
        <v>2543</v>
      </c>
      <c r="B1054" s="83" t="s">
        <v>622</v>
      </c>
      <c r="C1054" s="83" t="s">
        <v>4391</v>
      </c>
      <c r="D1054" s="83" t="s">
        <v>2789</v>
      </c>
      <c r="E1054" s="83" t="s">
        <v>4392</v>
      </c>
      <c r="F1054" s="118" t="s">
        <v>81</v>
      </c>
    </row>
    <row r="1055" spans="1:6" x14ac:dyDescent="0.25">
      <c r="A1055" s="23">
        <v>2547</v>
      </c>
      <c r="B1055" s="83" t="s">
        <v>623</v>
      </c>
      <c r="C1055" s="83" t="s">
        <v>3941</v>
      </c>
      <c r="D1055" s="83" t="s">
        <v>2827</v>
      </c>
      <c r="E1055" s="83" t="s">
        <v>3942</v>
      </c>
      <c r="F1055" s="118" t="s">
        <v>81</v>
      </c>
    </row>
    <row r="1056" spans="1:6" x14ac:dyDescent="0.25">
      <c r="A1056" s="23">
        <v>2550</v>
      </c>
      <c r="B1056" s="83" t="s">
        <v>624</v>
      </c>
      <c r="C1056" s="83" t="s">
        <v>4087</v>
      </c>
      <c r="D1056" s="83" t="s">
        <v>2789</v>
      </c>
      <c r="E1056" s="83" t="s">
        <v>4088</v>
      </c>
      <c r="F1056" s="118" t="s">
        <v>81</v>
      </c>
    </row>
    <row r="1057" spans="1:6" x14ac:dyDescent="0.25">
      <c r="A1057" s="23">
        <v>2550</v>
      </c>
      <c r="B1057" s="83" t="s">
        <v>624</v>
      </c>
      <c r="C1057" s="83" t="s">
        <v>4393</v>
      </c>
      <c r="D1057" s="83" t="s">
        <v>2789</v>
      </c>
      <c r="E1057" s="83" t="s">
        <v>4394</v>
      </c>
      <c r="F1057" s="118" t="s">
        <v>81</v>
      </c>
    </row>
    <row r="1058" spans="1:6" x14ac:dyDescent="0.25">
      <c r="A1058" s="23">
        <v>2550</v>
      </c>
      <c r="B1058" s="83" t="s">
        <v>624</v>
      </c>
      <c r="C1058" s="83" t="s">
        <v>3715</v>
      </c>
      <c r="D1058" s="83" t="s">
        <v>2789</v>
      </c>
      <c r="E1058" s="83" t="s">
        <v>3716</v>
      </c>
      <c r="F1058" s="118" t="s">
        <v>81</v>
      </c>
    </row>
    <row r="1059" spans="1:6" x14ac:dyDescent="0.25">
      <c r="A1059" s="23">
        <v>2555</v>
      </c>
      <c r="B1059" s="83" t="s">
        <v>627</v>
      </c>
      <c r="C1059" s="83" t="s">
        <v>4387</v>
      </c>
      <c r="D1059" s="83" t="s">
        <v>2789</v>
      </c>
      <c r="E1059" s="83" t="s">
        <v>4388</v>
      </c>
      <c r="F1059" s="118" t="s">
        <v>81</v>
      </c>
    </row>
    <row r="1060" spans="1:6" x14ac:dyDescent="0.25">
      <c r="A1060" s="23">
        <v>2561</v>
      </c>
      <c r="B1060" s="83" t="s">
        <v>628</v>
      </c>
      <c r="C1060" s="83" t="s">
        <v>4395</v>
      </c>
      <c r="D1060" s="83" t="s">
        <v>2789</v>
      </c>
      <c r="E1060" s="83" t="s">
        <v>4396</v>
      </c>
      <c r="F1060" s="118" t="s">
        <v>81</v>
      </c>
    </row>
    <row r="1061" spans="1:6" x14ac:dyDescent="0.25">
      <c r="A1061" s="23">
        <v>2565</v>
      </c>
      <c r="B1061" s="83" t="s">
        <v>629</v>
      </c>
      <c r="C1061" s="83" t="s">
        <v>4391</v>
      </c>
      <c r="D1061" s="83" t="s">
        <v>2789</v>
      </c>
      <c r="E1061" s="83" t="s">
        <v>4392</v>
      </c>
      <c r="F1061" s="118" t="s">
        <v>81</v>
      </c>
    </row>
    <row r="1062" spans="1:6" x14ac:dyDescent="0.25">
      <c r="A1062" s="23">
        <v>2568</v>
      </c>
      <c r="B1062" s="83" t="s">
        <v>630</v>
      </c>
      <c r="C1062" s="83" t="s">
        <v>4397</v>
      </c>
      <c r="D1062" s="83" t="s">
        <v>2789</v>
      </c>
      <c r="E1062" s="83" t="s">
        <v>4398</v>
      </c>
      <c r="F1062" s="118" t="s">
        <v>81</v>
      </c>
    </row>
    <row r="1063" spans="1:6" x14ac:dyDescent="0.25">
      <c r="A1063" s="23">
        <v>2569</v>
      </c>
      <c r="B1063" s="83" t="s">
        <v>631</v>
      </c>
      <c r="C1063" s="83" t="s">
        <v>3941</v>
      </c>
      <c r="D1063" s="83" t="s">
        <v>2827</v>
      </c>
      <c r="E1063" s="83" t="s">
        <v>3942</v>
      </c>
      <c r="F1063" s="118" t="s">
        <v>81</v>
      </c>
    </row>
    <row r="1064" spans="1:6" x14ac:dyDescent="0.25">
      <c r="A1064" s="23">
        <v>2570</v>
      </c>
      <c r="B1064" s="83" t="s">
        <v>632</v>
      </c>
      <c r="C1064" s="83" t="s">
        <v>3208</v>
      </c>
      <c r="D1064" s="83" t="s">
        <v>2789</v>
      </c>
      <c r="E1064" s="83" t="s">
        <v>3209</v>
      </c>
      <c r="F1064" s="118" t="s">
        <v>81</v>
      </c>
    </row>
    <row r="1065" spans="1:6" x14ac:dyDescent="0.25">
      <c r="A1065" s="23">
        <v>2577</v>
      </c>
      <c r="B1065" s="83" t="s">
        <v>637</v>
      </c>
      <c r="C1065" s="83" t="s">
        <v>3850</v>
      </c>
      <c r="D1065" s="83" t="s">
        <v>2775</v>
      </c>
      <c r="E1065" s="83" t="s">
        <v>3851</v>
      </c>
      <c r="F1065" s="118" t="s">
        <v>81</v>
      </c>
    </row>
    <row r="1066" spans="1:6" x14ac:dyDescent="0.25">
      <c r="A1066" s="23">
        <v>2595</v>
      </c>
      <c r="B1066" s="83" t="s">
        <v>640</v>
      </c>
      <c r="C1066" s="83" t="s">
        <v>4399</v>
      </c>
      <c r="D1066" s="83" t="s">
        <v>2912</v>
      </c>
      <c r="E1066" s="83" t="s">
        <v>4400</v>
      </c>
      <c r="F1066" s="118" t="s">
        <v>81</v>
      </c>
    </row>
    <row r="1067" spans="1:6" x14ac:dyDescent="0.25">
      <c r="A1067" s="23">
        <v>2613</v>
      </c>
      <c r="B1067" s="83" t="s">
        <v>646</v>
      </c>
      <c r="C1067" s="83" t="s">
        <v>4369</v>
      </c>
      <c r="D1067" s="83" t="s">
        <v>3438</v>
      </c>
      <c r="E1067" s="83" t="s">
        <v>4370</v>
      </c>
      <c r="F1067" s="118" t="s">
        <v>81</v>
      </c>
    </row>
    <row r="1068" spans="1:6" x14ac:dyDescent="0.25">
      <c r="A1068" s="23">
        <v>2622</v>
      </c>
      <c r="B1068" s="83" t="s">
        <v>648</v>
      </c>
      <c r="C1068" s="83" t="s">
        <v>4161</v>
      </c>
      <c r="D1068" s="83" t="s">
        <v>2912</v>
      </c>
      <c r="E1068" s="83" t="s">
        <v>4162</v>
      </c>
      <c r="F1068" s="118" t="s">
        <v>81</v>
      </c>
    </row>
    <row r="1069" spans="1:6" x14ac:dyDescent="0.25">
      <c r="A1069" s="23">
        <v>2624</v>
      </c>
      <c r="B1069" s="83" t="s">
        <v>649</v>
      </c>
      <c r="C1069" s="83" t="s">
        <v>4338</v>
      </c>
      <c r="D1069" s="83" t="s">
        <v>2827</v>
      </c>
      <c r="E1069" s="83" t="s">
        <v>4339</v>
      </c>
      <c r="F1069" s="118" t="s">
        <v>81</v>
      </c>
    </row>
    <row r="1070" spans="1:6" x14ac:dyDescent="0.25">
      <c r="A1070" s="23">
        <v>2649</v>
      </c>
      <c r="B1070" s="83" t="s">
        <v>655</v>
      </c>
      <c r="C1070" s="83" t="s">
        <v>4274</v>
      </c>
      <c r="D1070" s="83" t="s">
        <v>2789</v>
      </c>
      <c r="E1070" s="83" t="s">
        <v>4275</v>
      </c>
      <c r="F1070" s="118" t="s">
        <v>81</v>
      </c>
    </row>
    <row r="1071" spans="1:6" x14ac:dyDescent="0.25">
      <c r="A1071" s="23">
        <v>2655</v>
      </c>
      <c r="B1071" s="83" t="s">
        <v>659</v>
      </c>
      <c r="C1071" s="83" t="s">
        <v>4320</v>
      </c>
      <c r="D1071" s="83" t="s">
        <v>2789</v>
      </c>
      <c r="E1071" s="83" t="s">
        <v>2906</v>
      </c>
      <c r="F1071" s="118" t="s">
        <v>81</v>
      </c>
    </row>
    <row r="1072" spans="1:6" x14ac:dyDescent="0.25">
      <c r="A1072" s="23">
        <v>2661</v>
      </c>
      <c r="B1072" s="83" t="s">
        <v>662</v>
      </c>
      <c r="C1072" s="83" t="s">
        <v>4373</v>
      </c>
      <c r="D1072" s="83" t="s">
        <v>3438</v>
      </c>
      <c r="E1072" s="83" t="s">
        <v>4374</v>
      </c>
      <c r="F1072" s="118" t="s">
        <v>81</v>
      </c>
    </row>
    <row r="1073" spans="1:6" x14ac:dyDescent="0.25">
      <c r="A1073" s="23">
        <v>2663</v>
      </c>
      <c r="B1073" s="83" t="s">
        <v>664</v>
      </c>
      <c r="C1073" s="83" t="s">
        <v>4274</v>
      </c>
      <c r="D1073" s="83" t="s">
        <v>2789</v>
      </c>
      <c r="E1073" s="83" t="s">
        <v>4275</v>
      </c>
      <c r="F1073" s="118" t="s">
        <v>81</v>
      </c>
    </row>
    <row r="1074" spans="1:6" x14ac:dyDescent="0.25">
      <c r="A1074" s="23">
        <v>2665</v>
      </c>
      <c r="B1074" s="83" t="s">
        <v>665</v>
      </c>
      <c r="C1074" s="83" t="s">
        <v>4387</v>
      </c>
      <c r="D1074" s="83" t="s">
        <v>2789</v>
      </c>
      <c r="E1074" s="83" t="s">
        <v>4388</v>
      </c>
      <c r="F1074" s="118" t="s">
        <v>81</v>
      </c>
    </row>
    <row r="1075" spans="1:6" x14ac:dyDescent="0.25">
      <c r="A1075" s="23">
        <v>2669</v>
      </c>
      <c r="B1075" s="83" t="s">
        <v>667</v>
      </c>
      <c r="C1075" s="83" t="s">
        <v>4274</v>
      </c>
      <c r="D1075" s="83" t="s">
        <v>2789</v>
      </c>
      <c r="E1075" s="83" t="s">
        <v>4275</v>
      </c>
      <c r="F1075" s="118" t="s">
        <v>81</v>
      </c>
    </row>
    <row r="1076" spans="1:6" x14ac:dyDescent="0.25">
      <c r="A1076" s="23">
        <v>2670</v>
      </c>
      <c r="B1076" s="83" t="s">
        <v>668</v>
      </c>
      <c r="C1076" s="83" t="s">
        <v>2814</v>
      </c>
      <c r="D1076" s="83" t="s">
        <v>2789</v>
      </c>
      <c r="E1076" s="83" t="s">
        <v>2815</v>
      </c>
      <c r="F1076" s="118" t="s">
        <v>81</v>
      </c>
    </row>
    <row r="1077" spans="1:6" x14ac:dyDescent="0.25">
      <c r="A1077" s="23">
        <v>2671</v>
      </c>
      <c r="B1077" s="83" t="s">
        <v>669</v>
      </c>
      <c r="C1077" s="83" t="s">
        <v>4274</v>
      </c>
      <c r="D1077" s="83" t="s">
        <v>2789</v>
      </c>
      <c r="E1077" s="83" t="s">
        <v>4275</v>
      </c>
      <c r="F1077" s="118" t="s">
        <v>81</v>
      </c>
    </row>
    <row r="1078" spans="1:6" x14ac:dyDescent="0.25">
      <c r="A1078" s="23">
        <v>2674</v>
      </c>
      <c r="B1078" s="83" t="s">
        <v>670</v>
      </c>
      <c r="C1078" s="83" t="s">
        <v>4274</v>
      </c>
      <c r="D1078" s="83" t="s">
        <v>2789</v>
      </c>
      <c r="E1078" s="83" t="s">
        <v>4275</v>
      </c>
      <c r="F1078" s="118" t="s">
        <v>81</v>
      </c>
    </row>
    <row r="1079" spans="1:6" x14ac:dyDescent="0.25">
      <c r="A1079" s="23">
        <v>2687</v>
      </c>
      <c r="B1079" s="83" t="s">
        <v>671</v>
      </c>
      <c r="C1079" s="83" t="s">
        <v>4401</v>
      </c>
      <c r="D1079" s="83" t="s">
        <v>2794</v>
      </c>
      <c r="E1079" s="83" t="s">
        <v>4402</v>
      </c>
      <c r="F1079" s="118" t="s">
        <v>81</v>
      </c>
    </row>
    <row r="1080" spans="1:6" x14ac:dyDescent="0.25">
      <c r="A1080" s="23">
        <v>2707</v>
      </c>
      <c r="B1080" s="83" t="s">
        <v>673</v>
      </c>
      <c r="C1080" s="83" t="s">
        <v>4387</v>
      </c>
      <c r="D1080" s="83" t="s">
        <v>2789</v>
      </c>
      <c r="E1080" s="83" t="s">
        <v>4388</v>
      </c>
      <c r="F1080" s="118" t="s">
        <v>81</v>
      </c>
    </row>
    <row r="1081" spans="1:6" x14ac:dyDescent="0.25">
      <c r="A1081" s="23">
        <v>2714</v>
      </c>
      <c r="B1081" s="83" t="s">
        <v>675</v>
      </c>
      <c r="C1081" s="83" t="s">
        <v>4334</v>
      </c>
      <c r="D1081" s="83" t="s">
        <v>2789</v>
      </c>
      <c r="E1081" s="83" t="s">
        <v>4335</v>
      </c>
      <c r="F1081" s="118" t="s">
        <v>81</v>
      </c>
    </row>
    <row r="1082" spans="1:6" x14ac:dyDescent="0.25">
      <c r="A1082" s="23">
        <v>2715</v>
      </c>
      <c r="B1082" s="83" t="s">
        <v>676</v>
      </c>
      <c r="C1082" s="83" t="s">
        <v>4179</v>
      </c>
      <c r="D1082" s="83" t="s">
        <v>2789</v>
      </c>
      <c r="E1082" s="83" t="s">
        <v>4180</v>
      </c>
      <c r="F1082" s="118" t="s">
        <v>81</v>
      </c>
    </row>
    <row r="1083" spans="1:6" x14ac:dyDescent="0.25">
      <c r="A1083" s="23">
        <v>2728</v>
      </c>
      <c r="B1083" s="83" t="s">
        <v>681</v>
      </c>
      <c r="C1083" s="83" t="s">
        <v>3498</v>
      </c>
      <c r="D1083" s="83" t="s">
        <v>2789</v>
      </c>
      <c r="E1083" s="83" t="s">
        <v>3499</v>
      </c>
      <c r="F1083" s="118" t="s">
        <v>81</v>
      </c>
    </row>
    <row r="1084" spans="1:6" x14ac:dyDescent="0.25">
      <c r="A1084" s="23">
        <v>2729</v>
      </c>
      <c r="B1084" s="83" t="s">
        <v>682</v>
      </c>
      <c r="C1084" s="83" t="s">
        <v>3999</v>
      </c>
      <c r="D1084" s="83" t="s">
        <v>2897</v>
      </c>
      <c r="E1084" s="83" t="s">
        <v>4000</v>
      </c>
      <c r="F1084" s="118" t="s">
        <v>81</v>
      </c>
    </row>
    <row r="1085" spans="1:6" x14ac:dyDescent="0.25">
      <c r="A1085" s="23">
        <v>2729</v>
      </c>
      <c r="B1085" s="83" t="s">
        <v>682</v>
      </c>
      <c r="C1085" s="83" t="s">
        <v>3798</v>
      </c>
      <c r="D1085" s="83" t="s">
        <v>2897</v>
      </c>
      <c r="E1085" s="83" t="s">
        <v>2975</v>
      </c>
      <c r="F1085" s="118" t="s">
        <v>81</v>
      </c>
    </row>
    <row r="1086" spans="1:6" x14ac:dyDescent="0.25">
      <c r="A1086" s="23">
        <v>2729</v>
      </c>
      <c r="B1086" s="83" t="s">
        <v>682</v>
      </c>
      <c r="C1086" s="83" t="s">
        <v>3486</v>
      </c>
      <c r="D1086" s="83" t="s">
        <v>2897</v>
      </c>
      <c r="E1086" s="83" t="s">
        <v>3487</v>
      </c>
      <c r="F1086" s="118" t="s">
        <v>81</v>
      </c>
    </row>
    <row r="1087" spans="1:6" x14ac:dyDescent="0.25">
      <c r="A1087" s="23">
        <v>2733</v>
      </c>
      <c r="B1087" s="83" t="s">
        <v>684</v>
      </c>
      <c r="C1087" s="83" t="s">
        <v>4323</v>
      </c>
      <c r="D1087" s="83" t="s">
        <v>2789</v>
      </c>
      <c r="E1087" s="83" t="s">
        <v>2772</v>
      </c>
      <c r="F1087" s="118" t="s">
        <v>81</v>
      </c>
    </row>
    <row r="1088" spans="1:6" x14ac:dyDescent="0.25">
      <c r="A1088" s="23">
        <v>2739</v>
      </c>
      <c r="B1088" s="83" t="s">
        <v>685</v>
      </c>
      <c r="C1088" s="83" t="s">
        <v>4334</v>
      </c>
      <c r="D1088" s="83" t="s">
        <v>2789</v>
      </c>
      <c r="E1088" s="83" t="s">
        <v>4335</v>
      </c>
      <c r="F1088" s="118" t="s">
        <v>81</v>
      </c>
    </row>
    <row r="1089" spans="1:6" x14ac:dyDescent="0.25">
      <c r="A1089" s="23">
        <v>2749</v>
      </c>
      <c r="B1089" s="83" t="s">
        <v>686</v>
      </c>
      <c r="C1089" s="83" t="s">
        <v>4320</v>
      </c>
      <c r="D1089" s="83" t="s">
        <v>2789</v>
      </c>
      <c r="E1089" s="83" t="s">
        <v>2906</v>
      </c>
      <c r="F1089" s="118" t="s">
        <v>81</v>
      </c>
    </row>
    <row r="1090" spans="1:6" x14ac:dyDescent="0.25">
      <c r="A1090" s="23">
        <v>2750</v>
      </c>
      <c r="B1090" s="83" t="s">
        <v>687</v>
      </c>
      <c r="C1090" s="83" t="s">
        <v>4403</v>
      </c>
      <c r="D1090" s="83" t="s">
        <v>2789</v>
      </c>
      <c r="E1090" s="83" t="s">
        <v>4404</v>
      </c>
      <c r="F1090" s="118" t="s">
        <v>81</v>
      </c>
    </row>
    <row r="1091" spans="1:6" x14ac:dyDescent="0.25">
      <c r="A1091" s="23">
        <v>2750</v>
      </c>
      <c r="B1091" s="83" t="s">
        <v>687</v>
      </c>
      <c r="C1091" s="83" t="s">
        <v>4405</v>
      </c>
      <c r="D1091" s="83" t="s">
        <v>2789</v>
      </c>
      <c r="E1091" s="83" t="s">
        <v>4406</v>
      </c>
      <c r="F1091" s="118" t="s">
        <v>81</v>
      </c>
    </row>
    <row r="1092" spans="1:6" x14ac:dyDescent="0.25">
      <c r="A1092" s="23">
        <v>2751</v>
      </c>
      <c r="B1092" s="83" t="s">
        <v>688</v>
      </c>
      <c r="C1092" s="83" t="s">
        <v>4321</v>
      </c>
      <c r="D1092" s="83" t="s">
        <v>2789</v>
      </c>
      <c r="E1092" s="83" t="s">
        <v>4322</v>
      </c>
      <c r="F1092" s="118" t="s">
        <v>81</v>
      </c>
    </row>
    <row r="1093" spans="1:6" x14ac:dyDescent="0.25">
      <c r="A1093" s="23">
        <v>2754</v>
      </c>
      <c r="B1093" s="83" t="s">
        <v>689</v>
      </c>
      <c r="C1093" s="83" t="s">
        <v>4266</v>
      </c>
      <c r="D1093" s="83" t="s">
        <v>2789</v>
      </c>
      <c r="E1093" s="83" t="s">
        <v>4267</v>
      </c>
      <c r="F1093" s="118" t="s">
        <v>81</v>
      </c>
    </row>
    <row r="1094" spans="1:6" x14ac:dyDescent="0.25">
      <c r="A1094" s="23">
        <v>2766</v>
      </c>
      <c r="B1094" s="83" t="s">
        <v>692</v>
      </c>
      <c r="C1094" s="83" t="s">
        <v>4403</v>
      </c>
      <c r="D1094" s="83" t="s">
        <v>2789</v>
      </c>
      <c r="E1094" s="83" t="s">
        <v>4404</v>
      </c>
      <c r="F1094" s="118" t="s">
        <v>81</v>
      </c>
    </row>
    <row r="1095" spans="1:6" x14ac:dyDescent="0.25">
      <c r="A1095" s="23">
        <v>2771</v>
      </c>
      <c r="B1095" s="83" t="s">
        <v>693</v>
      </c>
      <c r="C1095" s="83" t="s">
        <v>4193</v>
      </c>
      <c r="D1095" s="83" t="s">
        <v>3108</v>
      </c>
      <c r="E1095" s="83" t="s">
        <v>4194</v>
      </c>
      <c r="F1095" s="118" t="s">
        <v>81</v>
      </c>
    </row>
    <row r="1096" spans="1:6" x14ac:dyDescent="0.25">
      <c r="A1096" s="23">
        <v>2775</v>
      </c>
      <c r="B1096" s="83" t="s">
        <v>694</v>
      </c>
      <c r="C1096" s="83" t="s">
        <v>4272</v>
      </c>
      <c r="D1096" s="83" t="s">
        <v>2912</v>
      </c>
      <c r="E1096" s="83" t="s">
        <v>4273</v>
      </c>
      <c r="F1096" s="118" t="s">
        <v>81</v>
      </c>
    </row>
    <row r="1097" spans="1:6" x14ac:dyDescent="0.25">
      <c r="A1097" s="23">
        <v>2784</v>
      </c>
      <c r="B1097" s="83" t="s">
        <v>695</v>
      </c>
      <c r="C1097" s="83" t="s">
        <v>3361</v>
      </c>
      <c r="D1097" s="83" t="s">
        <v>2827</v>
      </c>
      <c r="E1097" s="83" t="s">
        <v>3362</v>
      </c>
      <c r="F1097" s="118" t="s">
        <v>81</v>
      </c>
    </row>
    <row r="1098" spans="1:6" x14ac:dyDescent="0.25">
      <c r="A1098" s="23">
        <v>2789</v>
      </c>
      <c r="B1098" s="83" t="s">
        <v>697</v>
      </c>
      <c r="C1098" s="83" t="s">
        <v>4369</v>
      </c>
      <c r="D1098" s="83" t="s">
        <v>3438</v>
      </c>
      <c r="E1098" s="83" t="s">
        <v>4370</v>
      </c>
      <c r="F1098" s="118" t="s">
        <v>81</v>
      </c>
    </row>
    <row r="1099" spans="1:6" x14ac:dyDescent="0.25">
      <c r="A1099" s="23">
        <v>2794</v>
      </c>
      <c r="B1099" s="83" t="s">
        <v>698</v>
      </c>
      <c r="C1099" s="83" t="s">
        <v>2980</v>
      </c>
      <c r="D1099" s="83" t="s">
        <v>2789</v>
      </c>
      <c r="E1099" s="83" t="s">
        <v>2981</v>
      </c>
      <c r="F1099" s="118" t="s">
        <v>81</v>
      </c>
    </row>
    <row r="1100" spans="1:6" x14ac:dyDescent="0.25">
      <c r="A1100" s="23">
        <v>2797</v>
      </c>
      <c r="B1100" s="83" t="s">
        <v>699</v>
      </c>
      <c r="C1100" s="83" t="s">
        <v>4373</v>
      </c>
      <c r="D1100" s="83" t="s">
        <v>3438</v>
      </c>
      <c r="E1100" s="83" t="s">
        <v>4374</v>
      </c>
      <c r="F1100" s="118" t="s">
        <v>81</v>
      </c>
    </row>
    <row r="1101" spans="1:6" x14ac:dyDescent="0.25">
      <c r="A1101" s="23">
        <v>2799</v>
      </c>
      <c r="B1101" s="83" t="s">
        <v>700</v>
      </c>
      <c r="C1101" s="83" t="s">
        <v>4403</v>
      </c>
      <c r="D1101" s="83" t="s">
        <v>2789</v>
      </c>
      <c r="E1101" s="83" t="s">
        <v>4404</v>
      </c>
      <c r="F1101" s="118" t="s">
        <v>81</v>
      </c>
    </row>
    <row r="1102" spans="1:6" x14ac:dyDescent="0.25">
      <c r="A1102" s="23">
        <v>2800</v>
      </c>
      <c r="B1102" s="83" t="s">
        <v>701</v>
      </c>
      <c r="C1102" s="83" t="s">
        <v>4369</v>
      </c>
      <c r="D1102" s="83" t="s">
        <v>3438</v>
      </c>
      <c r="E1102" s="83" t="s">
        <v>4370</v>
      </c>
      <c r="F1102" s="118" t="s">
        <v>81</v>
      </c>
    </row>
    <row r="1103" spans="1:6" x14ac:dyDescent="0.25">
      <c r="A1103" s="23">
        <v>2808</v>
      </c>
      <c r="B1103" s="83" t="s">
        <v>702</v>
      </c>
      <c r="C1103" s="83" t="s">
        <v>3498</v>
      </c>
      <c r="D1103" s="83" t="s">
        <v>2789</v>
      </c>
      <c r="E1103" s="83" t="s">
        <v>3499</v>
      </c>
      <c r="F1103" s="118" t="s">
        <v>81</v>
      </c>
    </row>
    <row r="1104" spans="1:6" x14ac:dyDescent="0.25">
      <c r="A1104" s="23">
        <v>2810</v>
      </c>
      <c r="B1104" s="83" t="s">
        <v>704</v>
      </c>
      <c r="C1104" s="83" t="s">
        <v>2833</v>
      </c>
      <c r="D1104" s="83" t="s">
        <v>2827</v>
      </c>
      <c r="E1104" s="83" t="s">
        <v>2834</v>
      </c>
      <c r="F1104" s="118" t="s">
        <v>81</v>
      </c>
    </row>
    <row r="1105" spans="1:6" x14ac:dyDescent="0.25">
      <c r="A1105" s="23">
        <v>2825</v>
      </c>
      <c r="B1105" s="83" t="s">
        <v>706</v>
      </c>
      <c r="C1105" s="83" t="s">
        <v>4330</v>
      </c>
      <c r="D1105" s="83" t="s">
        <v>2789</v>
      </c>
      <c r="E1105" s="83" t="s">
        <v>4331</v>
      </c>
      <c r="F1105" s="118" t="s">
        <v>81</v>
      </c>
    </row>
    <row r="1106" spans="1:6" x14ac:dyDescent="0.25">
      <c r="A1106" s="23">
        <v>2827</v>
      </c>
      <c r="B1106" s="83" t="s">
        <v>707</v>
      </c>
      <c r="C1106" s="83" t="s">
        <v>4274</v>
      </c>
      <c r="D1106" s="83" t="s">
        <v>2789</v>
      </c>
      <c r="E1106" s="83" t="s">
        <v>4275</v>
      </c>
      <c r="F1106" s="118" t="s">
        <v>81</v>
      </c>
    </row>
    <row r="1107" spans="1:6" x14ac:dyDescent="0.25">
      <c r="A1107" s="23">
        <v>2828</v>
      </c>
      <c r="B1107" s="83" t="s">
        <v>708</v>
      </c>
      <c r="C1107" s="83" t="s">
        <v>4274</v>
      </c>
      <c r="D1107" s="83" t="s">
        <v>2789</v>
      </c>
      <c r="E1107" s="83" t="s">
        <v>4275</v>
      </c>
      <c r="F1107" s="118" t="s">
        <v>81</v>
      </c>
    </row>
    <row r="1108" spans="1:6" x14ac:dyDescent="0.25">
      <c r="A1108" s="23">
        <v>2829</v>
      </c>
      <c r="B1108" s="83" t="s">
        <v>709</v>
      </c>
      <c r="C1108" s="83" t="s">
        <v>4334</v>
      </c>
      <c r="D1108" s="83" t="s">
        <v>2789</v>
      </c>
      <c r="E1108" s="83" t="s">
        <v>4335</v>
      </c>
      <c r="F1108" s="118" t="s">
        <v>81</v>
      </c>
    </row>
    <row r="1109" spans="1:6" x14ac:dyDescent="0.25">
      <c r="A1109" s="23">
        <v>2830</v>
      </c>
      <c r="B1109" s="83" t="s">
        <v>710</v>
      </c>
      <c r="C1109" s="83" t="s">
        <v>4369</v>
      </c>
      <c r="D1109" s="83" t="s">
        <v>3438</v>
      </c>
      <c r="E1109" s="83" t="s">
        <v>4370</v>
      </c>
      <c r="F1109" s="118" t="s">
        <v>81</v>
      </c>
    </row>
    <row r="1110" spans="1:6" x14ac:dyDescent="0.25">
      <c r="A1110" s="23">
        <v>2831</v>
      </c>
      <c r="B1110" s="83" t="s">
        <v>711</v>
      </c>
      <c r="C1110" s="83" t="s">
        <v>4369</v>
      </c>
      <c r="D1110" s="83" t="s">
        <v>3438</v>
      </c>
      <c r="E1110" s="83" t="s">
        <v>4370</v>
      </c>
      <c r="F1110" s="118" t="s">
        <v>81</v>
      </c>
    </row>
    <row r="1111" spans="1:6" x14ac:dyDescent="0.25">
      <c r="A1111" s="23">
        <v>2834</v>
      </c>
      <c r="B1111" s="83" t="s">
        <v>713</v>
      </c>
      <c r="C1111" s="83" t="s">
        <v>2814</v>
      </c>
      <c r="D1111" s="83" t="s">
        <v>2789</v>
      </c>
      <c r="E1111" s="83" t="s">
        <v>2815</v>
      </c>
      <c r="F1111" s="118" t="s">
        <v>81</v>
      </c>
    </row>
    <row r="1112" spans="1:6" x14ac:dyDescent="0.25">
      <c r="A1112" s="23">
        <v>2835</v>
      </c>
      <c r="B1112" s="83" t="s">
        <v>714</v>
      </c>
      <c r="C1112" s="83" t="s">
        <v>2814</v>
      </c>
      <c r="D1112" s="83" t="s">
        <v>2789</v>
      </c>
      <c r="E1112" s="83" t="s">
        <v>2815</v>
      </c>
      <c r="F1112" s="118" t="s">
        <v>81</v>
      </c>
    </row>
    <row r="1113" spans="1:6" x14ac:dyDescent="0.25">
      <c r="A1113" s="23">
        <v>2836</v>
      </c>
      <c r="B1113" s="83" t="s">
        <v>715</v>
      </c>
      <c r="C1113" s="83" t="s">
        <v>2814</v>
      </c>
      <c r="D1113" s="83" t="s">
        <v>2789</v>
      </c>
      <c r="E1113" s="83" t="s">
        <v>2815</v>
      </c>
      <c r="F1113" s="118" t="s">
        <v>81</v>
      </c>
    </row>
    <row r="1114" spans="1:6" x14ac:dyDescent="0.25">
      <c r="A1114" s="23">
        <v>2837</v>
      </c>
      <c r="B1114" s="83" t="s">
        <v>716</v>
      </c>
      <c r="C1114" s="83" t="s">
        <v>2814</v>
      </c>
      <c r="D1114" s="83" t="s">
        <v>2789</v>
      </c>
      <c r="E1114" s="83" t="s">
        <v>2815</v>
      </c>
      <c r="F1114" s="118" t="s">
        <v>81</v>
      </c>
    </row>
    <row r="1115" spans="1:6" x14ac:dyDescent="0.25">
      <c r="A1115" s="23">
        <v>2838</v>
      </c>
      <c r="B1115" s="83" t="s">
        <v>717</v>
      </c>
      <c r="C1115" s="83" t="s">
        <v>2814</v>
      </c>
      <c r="D1115" s="83" t="s">
        <v>2789</v>
      </c>
      <c r="E1115" s="83" t="s">
        <v>2815</v>
      </c>
      <c r="F1115" s="118" t="s">
        <v>81</v>
      </c>
    </row>
    <row r="1116" spans="1:6" x14ac:dyDescent="0.25">
      <c r="A1116" s="23">
        <v>2839</v>
      </c>
      <c r="B1116" s="83" t="s">
        <v>718</v>
      </c>
      <c r="C1116" s="83" t="s">
        <v>4334</v>
      </c>
      <c r="D1116" s="83" t="s">
        <v>2789</v>
      </c>
      <c r="E1116" s="83" t="s">
        <v>4335</v>
      </c>
      <c r="F1116" s="118" t="s">
        <v>81</v>
      </c>
    </row>
    <row r="1117" spans="1:6" x14ac:dyDescent="0.25">
      <c r="A1117" s="23">
        <v>2840</v>
      </c>
      <c r="B1117" s="83" t="s">
        <v>719</v>
      </c>
      <c r="C1117" s="83" t="s">
        <v>4334</v>
      </c>
      <c r="D1117" s="83" t="s">
        <v>2789</v>
      </c>
      <c r="E1117" s="83" t="s">
        <v>4335</v>
      </c>
      <c r="F1117" s="118" t="s">
        <v>81</v>
      </c>
    </row>
    <row r="1118" spans="1:6" x14ac:dyDescent="0.25">
      <c r="A1118" s="23">
        <v>2842</v>
      </c>
      <c r="B1118" s="83" t="s">
        <v>720</v>
      </c>
      <c r="C1118" s="83" t="s">
        <v>4395</v>
      </c>
      <c r="D1118" s="83" t="s">
        <v>2789</v>
      </c>
      <c r="E1118" s="83" t="s">
        <v>4396</v>
      </c>
      <c r="F1118" s="118" t="s">
        <v>81</v>
      </c>
    </row>
    <row r="1119" spans="1:6" x14ac:dyDescent="0.25">
      <c r="A1119" s="23">
        <v>2843</v>
      </c>
      <c r="B1119" s="83" t="s">
        <v>721</v>
      </c>
      <c r="C1119" s="83" t="s">
        <v>4321</v>
      </c>
      <c r="D1119" s="83" t="s">
        <v>2789</v>
      </c>
      <c r="E1119" s="83" t="s">
        <v>4322</v>
      </c>
      <c r="F1119" s="118" t="s">
        <v>81</v>
      </c>
    </row>
    <row r="1120" spans="1:6" x14ac:dyDescent="0.25">
      <c r="A1120" s="23">
        <v>2846</v>
      </c>
      <c r="B1120" s="83" t="s">
        <v>724</v>
      </c>
      <c r="C1120" s="83" t="s">
        <v>3204</v>
      </c>
      <c r="D1120" s="83" t="s">
        <v>2827</v>
      </c>
      <c r="E1120" s="83" t="s">
        <v>3205</v>
      </c>
      <c r="F1120" s="118" t="s">
        <v>81</v>
      </c>
    </row>
    <row r="1121" spans="1:6" x14ac:dyDescent="0.25">
      <c r="A1121" s="23">
        <v>2857</v>
      </c>
      <c r="B1121" s="83" t="s">
        <v>726</v>
      </c>
      <c r="C1121" s="83" t="s">
        <v>4079</v>
      </c>
      <c r="D1121" s="83" t="s">
        <v>2827</v>
      </c>
      <c r="E1121" s="83" t="s">
        <v>4080</v>
      </c>
      <c r="F1121" s="118" t="s">
        <v>81</v>
      </c>
    </row>
    <row r="1122" spans="1:6" x14ac:dyDescent="0.25">
      <c r="A1122" s="23">
        <v>2860</v>
      </c>
      <c r="B1122" s="83" t="s">
        <v>727</v>
      </c>
      <c r="C1122" s="83" t="s">
        <v>4274</v>
      </c>
      <c r="D1122" s="83" t="s">
        <v>2789</v>
      </c>
      <c r="E1122" s="83" t="s">
        <v>4275</v>
      </c>
      <c r="F1122" s="118" t="s">
        <v>81</v>
      </c>
    </row>
    <row r="1123" spans="1:6" x14ac:dyDescent="0.25">
      <c r="A1123" s="23">
        <v>2861</v>
      </c>
      <c r="B1123" s="83" t="s">
        <v>728</v>
      </c>
      <c r="C1123" s="83" t="s">
        <v>4179</v>
      </c>
      <c r="D1123" s="83" t="s">
        <v>2789</v>
      </c>
      <c r="E1123" s="83" t="s">
        <v>4180</v>
      </c>
      <c r="F1123" s="118" t="s">
        <v>81</v>
      </c>
    </row>
    <row r="1124" spans="1:6" x14ac:dyDescent="0.25">
      <c r="A1124" s="23">
        <v>2864</v>
      </c>
      <c r="B1124" s="83" t="s">
        <v>729</v>
      </c>
      <c r="C1124" s="83" t="s">
        <v>4397</v>
      </c>
      <c r="D1124" s="83" t="s">
        <v>2789</v>
      </c>
      <c r="E1124" s="83" t="s">
        <v>4398</v>
      </c>
      <c r="F1124" s="118" t="s">
        <v>81</v>
      </c>
    </row>
    <row r="1125" spans="1:6" x14ac:dyDescent="0.25">
      <c r="A1125" s="23">
        <v>2867</v>
      </c>
      <c r="B1125" s="83" t="s">
        <v>731</v>
      </c>
      <c r="C1125" s="83" t="s">
        <v>4397</v>
      </c>
      <c r="D1125" s="83" t="s">
        <v>2789</v>
      </c>
      <c r="E1125" s="83" t="s">
        <v>4398</v>
      </c>
      <c r="F1125" s="118" t="s">
        <v>81</v>
      </c>
    </row>
    <row r="1126" spans="1:6" x14ac:dyDescent="0.25">
      <c r="A1126" s="23">
        <v>2871</v>
      </c>
      <c r="B1126" s="83" t="s">
        <v>733</v>
      </c>
      <c r="C1126" s="83" t="s">
        <v>4387</v>
      </c>
      <c r="D1126" s="83" t="s">
        <v>2789</v>
      </c>
      <c r="E1126" s="83" t="s">
        <v>4388</v>
      </c>
      <c r="F1126" s="118" t="s">
        <v>81</v>
      </c>
    </row>
    <row r="1127" spans="1:6" x14ac:dyDescent="0.25">
      <c r="A1127" s="23">
        <v>2872</v>
      </c>
      <c r="B1127" s="83" t="s">
        <v>734</v>
      </c>
      <c r="C1127" s="83" t="s">
        <v>4274</v>
      </c>
      <c r="D1127" s="83" t="s">
        <v>2789</v>
      </c>
      <c r="E1127" s="83" t="s">
        <v>4275</v>
      </c>
      <c r="F1127" s="118" t="s">
        <v>81</v>
      </c>
    </row>
    <row r="1128" spans="1:6" x14ac:dyDescent="0.25">
      <c r="A1128" s="23">
        <v>2879</v>
      </c>
      <c r="B1128" s="83" t="s">
        <v>736</v>
      </c>
      <c r="C1128" s="83" t="s">
        <v>4369</v>
      </c>
      <c r="D1128" s="83" t="s">
        <v>3438</v>
      </c>
      <c r="E1128" s="83" t="s">
        <v>4370</v>
      </c>
      <c r="F1128" s="118" t="s">
        <v>81</v>
      </c>
    </row>
    <row r="1129" spans="1:6" x14ac:dyDescent="0.25">
      <c r="A1129" s="23">
        <v>2882</v>
      </c>
      <c r="B1129" s="83" t="s">
        <v>737</v>
      </c>
      <c r="C1129" s="83" t="s">
        <v>4369</v>
      </c>
      <c r="D1129" s="83" t="s">
        <v>3438</v>
      </c>
      <c r="E1129" s="83" t="s">
        <v>4370</v>
      </c>
      <c r="F1129" s="118" t="s">
        <v>81</v>
      </c>
    </row>
    <row r="1130" spans="1:6" x14ac:dyDescent="0.25">
      <c r="A1130" s="23">
        <v>2885</v>
      </c>
      <c r="B1130" s="83" t="s">
        <v>738</v>
      </c>
      <c r="C1130" s="83" t="s">
        <v>4266</v>
      </c>
      <c r="D1130" s="83" t="s">
        <v>2789</v>
      </c>
      <c r="E1130" s="83" t="s">
        <v>4267</v>
      </c>
      <c r="F1130" s="118" t="s">
        <v>81</v>
      </c>
    </row>
    <row r="1131" spans="1:6" x14ac:dyDescent="0.25">
      <c r="A1131" s="23">
        <v>2892</v>
      </c>
      <c r="B1131" s="83" t="s">
        <v>742</v>
      </c>
      <c r="C1131" s="83" t="s">
        <v>3850</v>
      </c>
      <c r="D1131" s="83" t="s">
        <v>2775</v>
      </c>
      <c r="E1131" s="83" t="s">
        <v>3851</v>
      </c>
      <c r="F1131" s="118" t="s">
        <v>81</v>
      </c>
    </row>
    <row r="1132" spans="1:6" x14ac:dyDescent="0.25">
      <c r="A1132" s="23">
        <v>2899</v>
      </c>
      <c r="B1132" s="83" t="s">
        <v>745</v>
      </c>
      <c r="C1132" s="83" t="s">
        <v>4266</v>
      </c>
      <c r="D1132" s="83" t="s">
        <v>2789</v>
      </c>
      <c r="E1132" s="83" t="s">
        <v>4267</v>
      </c>
      <c r="F1132" s="118" t="s">
        <v>81</v>
      </c>
    </row>
    <row r="1133" spans="1:6" x14ac:dyDescent="0.25">
      <c r="A1133" s="23">
        <v>2913</v>
      </c>
      <c r="B1133" s="83" t="s">
        <v>751</v>
      </c>
      <c r="C1133" s="83" t="s">
        <v>4397</v>
      </c>
      <c r="D1133" s="83" t="s">
        <v>2789</v>
      </c>
      <c r="E1133" s="83" t="s">
        <v>4398</v>
      </c>
      <c r="F1133" s="118" t="s">
        <v>81</v>
      </c>
    </row>
    <row r="1134" spans="1:6" x14ac:dyDescent="0.25">
      <c r="A1134" s="23">
        <v>2917</v>
      </c>
      <c r="B1134" s="83" t="s">
        <v>752</v>
      </c>
      <c r="C1134" s="83" t="s">
        <v>4338</v>
      </c>
      <c r="D1134" s="83" t="s">
        <v>2827</v>
      </c>
      <c r="E1134" s="83" t="s">
        <v>4339</v>
      </c>
      <c r="F1134" s="118" t="s">
        <v>81</v>
      </c>
    </row>
    <row r="1135" spans="1:6" x14ac:dyDescent="0.25">
      <c r="A1135" s="23">
        <v>2921</v>
      </c>
      <c r="B1135" s="83" t="s">
        <v>754</v>
      </c>
      <c r="C1135" s="83" t="s">
        <v>4369</v>
      </c>
      <c r="D1135" s="83" t="s">
        <v>3438</v>
      </c>
      <c r="E1135" s="83" t="s">
        <v>4370</v>
      </c>
      <c r="F1135" s="118" t="s">
        <v>81</v>
      </c>
    </row>
    <row r="1136" spans="1:6" x14ac:dyDescent="0.25">
      <c r="A1136" s="23">
        <v>2922</v>
      </c>
      <c r="B1136" s="83" t="s">
        <v>755</v>
      </c>
      <c r="C1136" s="83" t="s">
        <v>4369</v>
      </c>
      <c r="D1136" s="83" t="s">
        <v>3438</v>
      </c>
      <c r="E1136" s="83" t="s">
        <v>4370</v>
      </c>
      <c r="F1136" s="118" t="s">
        <v>81</v>
      </c>
    </row>
    <row r="1137" spans="1:6" x14ac:dyDescent="0.25">
      <c r="A1137" s="23">
        <v>2935</v>
      </c>
      <c r="B1137" s="83" t="s">
        <v>758</v>
      </c>
      <c r="C1137" s="83" t="s">
        <v>4274</v>
      </c>
      <c r="D1137" s="83" t="s">
        <v>2789</v>
      </c>
      <c r="E1137" s="83" t="s">
        <v>4275</v>
      </c>
      <c r="F1137" s="118" t="s">
        <v>81</v>
      </c>
    </row>
    <row r="1138" spans="1:6" x14ac:dyDescent="0.25">
      <c r="A1138" s="23">
        <v>2941</v>
      </c>
      <c r="B1138" s="83" t="s">
        <v>760</v>
      </c>
      <c r="C1138" s="83" t="s">
        <v>4403</v>
      </c>
      <c r="D1138" s="83" t="s">
        <v>2789</v>
      </c>
      <c r="E1138" s="83" t="s">
        <v>4404</v>
      </c>
      <c r="F1138" s="118" t="s">
        <v>81</v>
      </c>
    </row>
    <row r="1139" spans="1:6" x14ac:dyDescent="0.25">
      <c r="A1139" s="23">
        <v>2942</v>
      </c>
      <c r="B1139" s="83" t="s">
        <v>761</v>
      </c>
      <c r="C1139" s="83" t="s">
        <v>4321</v>
      </c>
      <c r="D1139" s="83" t="s">
        <v>2789</v>
      </c>
      <c r="E1139" s="83" t="s">
        <v>4322</v>
      </c>
      <c r="F1139" s="118" t="s">
        <v>81</v>
      </c>
    </row>
    <row r="1140" spans="1:6" x14ac:dyDescent="0.25">
      <c r="A1140" s="23">
        <v>2949</v>
      </c>
      <c r="B1140" s="83" t="s">
        <v>764</v>
      </c>
      <c r="C1140" s="83" t="s">
        <v>4407</v>
      </c>
      <c r="D1140" s="83" t="s">
        <v>2856</v>
      </c>
      <c r="E1140" s="83" t="s">
        <v>4408</v>
      </c>
      <c r="F1140" s="118" t="s">
        <v>81</v>
      </c>
    </row>
    <row r="1141" spans="1:6" x14ac:dyDescent="0.25">
      <c r="A1141" s="23">
        <v>2955</v>
      </c>
      <c r="B1141" s="83" t="s">
        <v>767</v>
      </c>
      <c r="C1141" s="83" t="s">
        <v>4403</v>
      </c>
      <c r="D1141" s="83" t="s">
        <v>2789</v>
      </c>
      <c r="E1141" s="83" t="s">
        <v>4404</v>
      </c>
      <c r="F1141" s="118" t="s">
        <v>81</v>
      </c>
    </row>
    <row r="1142" spans="1:6" x14ac:dyDescent="0.25">
      <c r="A1142" s="23">
        <v>2957</v>
      </c>
      <c r="B1142" s="83" t="s">
        <v>768</v>
      </c>
      <c r="C1142" s="83" t="s">
        <v>4409</v>
      </c>
      <c r="D1142" s="83" t="s">
        <v>3262</v>
      </c>
      <c r="E1142" s="83" t="s">
        <v>4410</v>
      </c>
      <c r="F1142" s="118" t="s">
        <v>81</v>
      </c>
    </row>
    <row r="1143" spans="1:6" x14ac:dyDescent="0.25">
      <c r="A1143" s="23">
        <v>2958</v>
      </c>
      <c r="B1143" s="83" t="s">
        <v>769</v>
      </c>
      <c r="C1143" s="83" t="s">
        <v>3110</v>
      </c>
      <c r="D1143" s="83" t="s">
        <v>2789</v>
      </c>
      <c r="E1143" s="83" t="s">
        <v>3111</v>
      </c>
      <c r="F1143" s="118" t="s">
        <v>81</v>
      </c>
    </row>
    <row r="1144" spans="1:6" x14ac:dyDescent="0.25">
      <c r="A1144" s="23">
        <v>2961</v>
      </c>
      <c r="B1144" s="83" t="s">
        <v>770</v>
      </c>
      <c r="C1144" s="83" t="s">
        <v>4320</v>
      </c>
      <c r="D1144" s="83" t="s">
        <v>2789</v>
      </c>
      <c r="E1144" s="83" t="s">
        <v>2906</v>
      </c>
      <c r="F1144" s="118" t="s">
        <v>81</v>
      </c>
    </row>
    <row r="1145" spans="1:6" x14ac:dyDescent="0.25">
      <c r="A1145" s="23">
        <v>2965</v>
      </c>
      <c r="B1145" s="83" t="s">
        <v>773</v>
      </c>
      <c r="C1145" s="83" t="s">
        <v>4320</v>
      </c>
      <c r="D1145" s="83" t="s">
        <v>2789</v>
      </c>
      <c r="E1145" s="83" t="s">
        <v>2906</v>
      </c>
      <c r="F1145" s="118" t="s">
        <v>81</v>
      </c>
    </row>
    <row r="1146" spans="1:6" x14ac:dyDescent="0.25">
      <c r="A1146" s="23">
        <v>2966</v>
      </c>
      <c r="B1146" s="83" t="s">
        <v>774</v>
      </c>
      <c r="C1146" s="83" t="s">
        <v>4320</v>
      </c>
      <c r="D1146" s="83" t="s">
        <v>2789</v>
      </c>
      <c r="E1146" s="83" t="s">
        <v>2906</v>
      </c>
      <c r="F1146" s="118" t="s">
        <v>81</v>
      </c>
    </row>
    <row r="1147" spans="1:6" x14ac:dyDescent="0.25">
      <c r="A1147" s="23">
        <v>2968</v>
      </c>
      <c r="B1147" s="83" t="s">
        <v>775</v>
      </c>
      <c r="C1147" s="83" t="s">
        <v>4338</v>
      </c>
      <c r="D1147" s="83" t="s">
        <v>2827</v>
      </c>
      <c r="E1147" s="83" t="s">
        <v>4339</v>
      </c>
      <c r="F1147" s="118" t="s">
        <v>81</v>
      </c>
    </row>
    <row r="1148" spans="1:6" x14ac:dyDescent="0.25">
      <c r="A1148" s="23">
        <v>2970</v>
      </c>
      <c r="B1148" s="83" t="s">
        <v>776</v>
      </c>
      <c r="C1148" s="83" t="s">
        <v>4395</v>
      </c>
      <c r="D1148" s="83" t="s">
        <v>2789</v>
      </c>
      <c r="E1148" s="83" t="s">
        <v>4396</v>
      </c>
      <c r="F1148" s="118" t="s">
        <v>81</v>
      </c>
    </row>
    <row r="1149" spans="1:6" x14ac:dyDescent="0.25">
      <c r="A1149" s="23">
        <v>2977</v>
      </c>
      <c r="B1149" s="83" t="s">
        <v>777</v>
      </c>
      <c r="C1149" s="83" t="s">
        <v>4207</v>
      </c>
      <c r="D1149" s="83" t="s">
        <v>2827</v>
      </c>
      <c r="E1149" s="83" t="s">
        <v>4208</v>
      </c>
      <c r="F1149" s="118" t="s">
        <v>81</v>
      </c>
    </row>
    <row r="1150" spans="1:6" x14ac:dyDescent="0.25">
      <c r="A1150" s="23">
        <v>2984</v>
      </c>
      <c r="B1150" s="83" t="s">
        <v>781</v>
      </c>
      <c r="C1150" s="83" t="s">
        <v>4411</v>
      </c>
      <c r="D1150" s="83" t="s">
        <v>2775</v>
      </c>
      <c r="E1150" s="83" t="s">
        <v>4412</v>
      </c>
      <c r="F1150" s="118" t="s">
        <v>81</v>
      </c>
    </row>
    <row r="1151" spans="1:6" x14ac:dyDescent="0.25">
      <c r="A1151" s="23">
        <v>2997</v>
      </c>
      <c r="B1151" s="83" t="s">
        <v>786</v>
      </c>
      <c r="C1151" s="83" t="s">
        <v>4274</v>
      </c>
      <c r="D1151" s="83" t="s">
        <v>2789</v>
      </c>
      <c r="E1151" s="83" t="s">
        <v>4275</v>
      </c>
      <c r="F1151" s="118" t="s">
        <v>81</v>
      </c>
    </row>
    <row r="1152" spans="1:6" x14ac:dyDescent="0.25">
      <c r="A1152" s="23">
        <v>3010</v>
      </c>
      <c r="B1152" s="83" t="s">
        <v>788</v>
      </c>
      <c r="C1152" s="83" t="s">
        <v>4338</v>
      </c>
      <c r="D1152" s="83" t="s">
        <v>2827</v>
      </c>
      <c r="E1152" s="83" t="s">
        <v>4339</v>
      </c>
      <c r="F1152" s="118" t="s">
        <v>81</v>
      </c>
    </row>
    <row r="1153" spans="1:6" x14ac:dyDescent="0.25">
      <c r="A1153" s="23">
        <v>3011</v>
      </c>
      <c r="B1153" s="83" t="s">
        <v>789</v>
      </c>
      <c r="C1153" s="83" t="s">
        <v>4338</v>
      </c>
      <c r="D1153" s="83" t="s">
        <v>2827</v>
      </c>
      <c r="E1153" s="83" t="s">
        <v>4339</v>
      </c>
      <c r="F1153" s="118" t="s">
        <v>81</v>
      </c>
    </row>
    <row r="1154" spans="1:6" x14ac:dyDescent="0.25">
      <c r="A1154" s="23">
        <v>3013</v>
      </c>
      <c r="B1154" s="83" t="s">
        <v>790</v>
      </c>
      <c r="C1154" s="83" t="s">
        <v>2888</v>
      </c>
      <c r="D1154" s="83" t="s">
        <v>2867</v>
      </c>
      <c r="E1154" s="83" t="s">
        <v>2889</v>
      </c>
      <c r="F1154" s="118" t="s">
        <v>81</v>
      </c>
    </row>
    <row r="1155" spans="1:6" x14ac:dyDescent="0.25">
      <c r="A1155" s="23">
        <v>3029</v>
      </c>
      <c r="B1155" s="83" t="s">
        <v>793</v>
      </c>
      <c r="C1155" s="83" t="s">
        <v>4363</v>
      </c>
      <c r="D1155" s="83" t="s">
        <v>2827</v>
      </c>
      <c r="E1155" s="83" t="s">
        <v>4364</v>
      </c>
      <c r="F1155" s="118" t="s">
        <v>81</v>
      </c>
    </row>
    <row r="1156" spans="1:6" x14ac:dyDescent="0.25">
      <c r="A1156" s="23">
        <v>3034</v>
      </c>
      <c r="B1156" s="83" t="s">
        <v>794</v>
      </c>
      <c r="C1156" s="83" t="s">
        <v>4330</v>
      </c>
      <c r="D1156" s="83" t="s">
        <v>2789</v>
      </c>
      <c r="E1156" s="83" t="s">
        <v>4331</v>
      </c>
      <c r="F1156" s="118" t="s">
        <v>81</v>
      </c>
    </row>
    <row r="1157" spans="1:6" x14ac:dyDescent="0.25">
      <c r="A1157" s="23">
        <v>3039</v>
      </c>
      <c r="B1157" s="83" t="s">
        <v>795</v>
      </c>
      <c r="C1157" s="83" t="s">
        <v>4397</v>
      </c>
      <c r="D1157" s="83" t="s">
        <v>2789</v>
      </c>
      <c r="E1157" s="83" t="s">
        <v>4398</v>
      </c>
      <c r="F1157" s="118" t="s">
        <v>81</v>
      </c>
    </row>
    <row r="1158" spans="1:6" x14ac:dyDescent="0.25">
      <c r="A1158" s="23">
        <v>3043</v>
      </c>
      <c r="B1158" s="83" t="s">
        <v>796</v>
      </c>
      <c r="C1158" s="83" t="s">
        <v>3401</v>
      </c>
      <c r="D1158" s="83" t="s">
        <v>2912</v>
      </c>
      <c r="E1158" s="83" t="s">
        <v>3402</v>
      </c>
      <c r="F1158" s="118" t="s">
        <v>81</v>
      </c>
    </row>
    <row r="1159" spans="1:6" x14ac:dyDescent="0.25">
      <c r="A1159" s="23">
        <v>3045</v>
      </c>
      <c r="B1159" s="83" t="s">
        <v>797</v>
      </c>
      <c r="C1159" s="83" t="s">
        <v>3177</v>
      </c>
      <c r="D1159" s="83" t="s">
        <v>2827</v>
      </c>
      <c r="E1159" s="83" t="s">
        <v>3178</v>
      </c>
      <c r="F1159" s="118" t="s">
        <v>81</v>
      </c>
    </row>
    <row r="1160" spans="1:6" x14ac:dyDescent="0.25">
      <c r="A1160" s="23">
        <v>3047</v>
      </c>
      <c r="B1160" s="83" t="s">
        <v>798</v>
      </c>
      <c r="C1160" s="83" t="s">
        <v>3440</v>
      </c>
      <c r="D1160" s="83" t="s">
        <v>3438</v>
      </c>
      <c r="E1160" s="83" t="s">
        <v>3441</v>
      </c>
      <c r="F1160" s="118" t="s">
        <v>81</v>
      </c>
    </row>
    <row r="1161" spans="1:6" x14ac:dyDescent="0.25">
      <c r="A1161" s="23">
        <v>3054</v>
      </c>
      <c r="B1161" s="83" t="s">
        <v>799</v>
      </c>
      <c r="C1161" s="83" t="s">
        <v>4274</v>
      </c>
      <c r="D1161" s="83" t="s">
        <v>2789</v>
      </c>
      <c r="E1161" s="83" t="s">
        <v>4275</v>
      </c>
      <c r="F1161" s="118" t="s">
        <v>81</v>
      </c>
    </row>
    <row r="1162" spans="1:6" x14ac:dyDescent="0.25">
      <c r="A1162" s="23">
        <v>3059</v>
      </c>
      <c r="B1162" s="83" t="s">
        <v>800</v>
      </c>
      <c r="C1162" s="83" t="s">
        <v>4338</v>
      </c>
      <c r="D1162" s="83" t="s">
        <v>2827</v>
      </c>
      <c r="E1162" s="83" t="s">
        <v>4339</v>
      </c>
      <c r="F1162" s="118" t="s">
        <v>81</v>
      </c>
    </row>
    <row r="1163" spans="1:6" x14ac:dyDescent="0.25">
      <c r="A1163" s="23">
        <v>3061</v>
      </c>
      <c r="B1163" s="83" t="s">
        <v>801</v>
      </c>
      <c r="C1163" s="83" t="s">
        <v>4387</v>
      </c>
      <c r="D1163" s="83" t="s">
        <v>2789</v>
      </c>
      <c r="E1163" s="83" t="s">
        <v>4388</v>
      </c>
      <c r="F1163" s="118" t="s">
        <v>81</v>
      </c>
    </row>
    <row r="1164" spans="1:6" x14ac:dyDescent="0.25">
      <c r="A1164" s="23">
        <v>3067</v>
      </c>
      <c r="B1164" s="83" t="s">
        <v>802</v>
      </c>
      <c r="C1164" s="83" t="s">
        <v>3090</v>
      </c>
      <c r="D1164" s="83" t="s">
        <v>2789</v>
      </c>
      <c r="E1164" s="83" t="s">
        <v>3091</v>
      </c>
      <c r="F1164" s="118" t="s">
        <v>81</v>
      </c>
    </row>
    <row r="1165" spans="1:6" x14ac:dyDescent="0.25">
      <c r="A1165" s="23">
        <v>3071</v>
      </c>
      <c r="B1165" s="83" t="s">
        <v>803</v>
      </c>
      <c r="C1165" s="83" t="s">
        <v>4274</v>
      </c>
      <c r="D1165" s="83" t="s">
        <v>2789</v>
      </c>
      <c r="E1165" s="83" t="s">
        <v>4275</v>
      </c>
      <c r="F1165" s="118" t="s">
        <v>81</v>
      </c>
    </row>
    <row r="1166" spans="1:6" x14ac:dyDescent="0.25">
      <c r="A1166" s="23">
        <v>3075</v>
      </c>
      <c r="B1166" s="83" t="s">
        <v>804</v>
      </c>
      <c r="C1166" s="83" t="s">
        <v>4369</v>
      </c>
      <c r="D1166" s="83" t="s">
        <v>3438</v>
      </c>
      <c r="E1166" s="83" t="s">
        <v>4370</v>
      </c>
      <c r="F1166" s="118" t="s">
        <v>81</v>
      </c>
    </row>
    <row r="1167" spans="1:6" x14ac:dyDescent="0.25">
      <c r="A1167" s="23">
        <v>3090</v>
      </c>
      <c r="B1167" s="83" t="s">
        <v>806</v>
      </c>
      <c r="C1167" s="83" t="s">
        <v>4413</v>
      </c>
      <c r="D1167" s="83" t="s">
        <v>3438</v>
      </c>
      <c r="E1167" s="83" t="s">
        <v>4414</v>
      </c>
      <c r="F1167" s="118" t="s">
        <v>81</v>
      </c>
    </row>
    <row r="1168" spans="1:6" x14ac:dyDescent="0.25">
      <c r="A1168" s="23">
        <v>3096</v>
      </c>
      <c r="B1168" s="83" t="s">
        <v>808</v>
      </c>
      <c r="C1168" s="83" t="s">
        <v>2833</v>
      </c>
      <c r="D1168" s="83" t="s">
        <v>2827</v>
      </c>
      <c r="E1168" s="83" t="s">
        <v>2834</v>
      </c>
      <c r="F1168" s="118" t="s">
        <v>81</v>
      </c>
    </row>
    <row r="1169" spans="1:6" x14ac:dyDescent="0.25">
      <c r="A1169" s="23">
        <v>3097</v>
      </c>
      <c r="B1169" s="83" t="s">
        <v>809</v>
      </c>
      <c r="C1169" s="83" t="s">
        <v>4264</v>
      </c>
      <c r="D1169" s="83" t="s">
        <v>2827</v>
      </c>
      <c r="E1169" s="83" t="s">
        <v>4265</v>
      </c>
      <c r="F1169" s="118" t="s">
        <v>81</v>
      </c>
    </row>
    <row r="1170" spans="1:6" x14ac:dyDescent="0.25">
      <c r="A1170" s="23">
        <v>3098</v>
      </c>
      <c r="B1170" s="83" t="s">
        <v>810</v>
      </c>
      <c r="C1170" s="83" t="s">
        <v>4415</v>
      </c>
      <c r="D1170" s="83" t="s">
        <v>2859</v>
      </c>
      <c r="E1170" s="83" t="s">
        <v>4416</v>
      </c>
      <c r="F1170" s="118" t="s">
        <v>81</v>
      </c>
    </row>
    <row r="1171" spans="1:6" x14ac:dyDescent="0.25">
      <c r="A1171" s="23">
        <v>3116</v>
      </c>
      <c r="B1171" s="83" t="s">
        <v>812</v>
      </c>
      <c r="C1171" s="83" t="s">
        <v>3890</v>
      </c>
      <c r="D1171" s="83" t="s">
        <v>2827</v>
      </c>
      <c r="E1171" s="83" t="s">
        <v>3891</v>
      </c>
      <c r="F1171" s="118" t="s">
        <v>81</v>
      </c>
    </row>
    <row r="1172" spans="1:6" x14ac:dyDescent="0.25">
      <c r="A1172" s="23">
        <v>3118</v>
      </c>
      <c r="B1172" s="83" t="s">
        <v>813</v>
      </c>
      <c r="C1172" s="83" t="s">
        <v>4276</v>
      </c>
      <c r="D1172" s="83" t="s">
        <v>2789</v>
      </c>
      <c r="E1172" s="83" t="s">
        <v>4277</v>
      </c>
      <c r="F1172" s="118" t="s">
        <v>81</v>
      </c>
    </row>
    <row r="1173" spans="1:6" x14ac:dyDescent="0.25">
      <c r="A1173" s="23">
        <v>3121</v>
      </c>
      <c r="B1173" s="83" t="s">
        <v>814</v>
      </c>
      <c r="C1173" s="83" t="s">
        <v>4276</v>
      </c>
      <c r="D1173" s="83" t="s">
        <v>2789</v>
      </c>
      <c r="E1173" s="83" t="s">
        <v>4277</v>
      </c>
      <c r="F1173" s="118" t="s">
        <v>81</v>
      </c>
    </row>
    <row r="1174" spans="1:6" x14ac:dyDescent="0.25">
      <c r="A1174" s="23">
        <v>3122</v>
      </c>
      <c r="B1174" s="83" t="s">
        <v>815</v>
      </c>
      <c r="C1174" s="83" t="s">
        <v>4338</v>
      </c>
      <c r="D1174" s="83" t="s">
        <v>2827</v>
      </c>
      <c r="E1174" s="83" t="s">
        <v>4339</v>
      </c>
      <c r="F1174" s="118" t="s">
        <v>81</v>
      </c>
    </row>
    <row r="1175" spans="1:6" x14ac:dyDescent="0.25">
      <c r="A1175" s="23">
        <v>3125</v>
      </c>
      <c r="B1175" s="83" t="s">
        <v>816</v>
      </c>
      <c r="C1175" s="83" t="s">
        <v>3941</v>
      </c>
      <c r="D1175" s="83" t="s">
        <v>2827</v>
      </c>
      <c r="E1175" s="83" t="s">
        <v>3942</v>
      </c>
      <c r="F1175" s="118" t="s">
        <v>81</v>
      </c>
    </row>
    <row r="1176" spans="1:6" x14ac:dyDescent="0.25">
      <c r="A1176" s="23">
        <v>3127</v>
      </c>
      <c r="B1176" s="83" t="s">
        <v>818</v>
      </c>
      <c r="C1176" s="83" t="s">
        <v>4276</v>
      </c>
      <c r="D1176" s="83" t="s">
        <v>2789</v>
      </c>
      <c r="E1176" s="83" t="s">
        <v>4277</v>
      </c>
      <c r="F1176" s="118" t="s">
        <v>81</v>
      </c>
    </row>
    <row r="1177" spans="1:6" x14ac:dyDescent="0.25">
      <c r="A1177" s="23">
        <v>3128</v>
      </c>
      <c r="B1177" s="83" t="s">
        <v>819</v>
      </c>
      <c r="C1177" s="83" t="s">
        <v>4417</v>
      </c>
      <c r="D1177" s="83" t="s">
        <v>2789</v>
      </c>
      <c r="E1177" s="83" t="s">
        <v>3622</v>
      </c>
      <c r="F1177" s="118" t="s">
        <v>81</v>
      </c>
    </row>
    <row r="1178" spans="1:6" x14ac:dyDescent="0.25">
      <c r="A1178" s="23">
        <v>3130</v>
      </c>
      <c r="B1178" s="83" t="s">
        <v>820</v>
      </c>
      <c r="C1178" s="83" t="s">
        <v>3941</v>
      </c>
      <c r="D1178" s="83" t="s">
        <v>2827</v>
      </c>
      <c r="E1178" s="83" t="s">
        <v>3942</v>
      </c>
      <c r="F1178" s="118" t="s">
        <v>81</v>
      </c>
    </row>
    <row r="1179" spans="1:6" x14ac:dyDescent="0.25">
      <c r="A1179" s="23">
        <v>3132</v>
      </c>
      <c r="B1179" s="83" t="s">
        <v>821</v>
      </c>
      <c r="C1179" s="83" t="s">
        <v>4276</v>
      </c>
      <c r="D1179" s="83" t="s">
        <v>2789</v>
      </c>
      <c r="E1179" s="83" t="s">
        <v>4277</v>
      </c>
      <c r="F1179" s="118" t="s">
        <v>81</v>
      </c>
    </row>
    <row r="1180" spans="1:6" x14ac:dyDescent="0.25">
      <c r="A1180" s="23">
        <v>3142</v>
      </c>
      <c r="B1180" s="83" t="s">
        <v>824</v>
      </c>
      <c r="C1180" s="83" t="s">
        <v>2980</v>
      </c>
      <c r="D1180" s="83" t="s">
        <v>2789</v>
      </c>
      <c r="E1180" s="83" t="s">
        <v>2981</v>
      </c>
      <c r="F1180" s="118" t="s">
        <v>81</v>
      </c>
    </row>
    <row r="1181" spans="1:6" x14ac:dyDescent="0.25">
      <c r="A1181" s="23">
        <v>3145</v>
      </c>
      <c r="B1181" s="83" t="s">
        <v>825</v>
      </c>
      <c r="C1181" s="83" t="s">
        <v>4276</v>
      </c>
      <c r="D1181" s="83" t="s">
        <v>2789</v>
      </c>
      <c r="E1181" s="83" t="s">
        <v>4277</v>
      </c>
      <c r="F1181" s="118" t="s">
        <v>81</v>
      </c>
    </row>
    <row r="1182" spans="1:6" x14ac:dyDescent="0.25">
      <c r="A1182" s="23">
        <v>3147</v>
      </c>
      <c r="B1182" s="83" t="s">
        <v>826</v>
      </c>
      <c r="C1182" s="83" t="s">
        <v>4081</v>
      </c>
      <c r="D1182" s="83" t="s">
        <v>2827</v>
      </c>
      <c r="E1182" s="83" t="s">
        <v>4082</v>
      </c>
      <c r="F1182" s="118" t="s">
        <v>81</v>
      </c>
    </row>
    <row r="1183" spans="1:6" x14ac:dyDescent="0.25">
      <c r="A1183" s="23">
        <v>3152</v>
      </c>
      <c r="B1183" s="83" t="s">
        <v>827</v>
      </c>
      <c r="C1183" s="83" t="s">
        <v>2833</v>
      </c>
      <c r="D1183" s="83" t="s">
        <v>2827</v>
      </c>
      <c r="E1183" s="83" t="s">
        <v>2834</v>
      </c>
      <c r="F1183" s="118" t="s">
        <v>81</v>
      </c>
    </row>
    <row r="1184" spans="1:6" x14ac:dyDescent="0.25">
      <c r="A1184" s="23">
        <v>3156</v>
      </c>
      <c r="B1184" s="83" t="s">
        <v>828</v>
      </c>
      <c r="C1184" s="83" t="s">
        <v>4418</v>
      </c>
      <c r="D1184" s="83" t="s">
        <v>3237</v>
      </c>
      <c r="E1184" s="83" t="s">
        <v>4419</v>
      </c>
      <c r="F1184" s="118" t="s">
        <v>81</v>
      </c>
    </row>
    <row r="1185" spans="1:6" x14ac:dyDescent="0.25">
      <c r="A1185" s="23">
        <v>3163</v>
      </c>
      <c r="B1185" s="83" t="s">
        <v>830</v>
      </c>
      <c r="C1185" s="83" t="s">
        <v>4420</v>
      </c>
      <c r="D1185" s="83" t="s">
        <v>2789</v>
      </c>
      <c r="E1185" s="83" t="s">
        <v>4421</v>
      </c>
      <c r="F1185" s="118" t="s">
        <v>81</v>
      </c>
    </row>
    <row r="1186" spans="1:6" x14ac:dyDescent="0.25">
      <c r="A1186" s="23">
        <v>3164</v>
      </c>
      <c r="B1186" s="83" t="s">
        <v>831</v>
      </c>
      <c r="C1186" s="83" t="s">
        <v>3498</v>
      </c>
      <c r="D1186" s="83" t="s">
        <v>2789</v>
      </c>
      <c r="E1186" s="83" t="s">
        <v>3499</v>
      </c>
      <c r="F1186" s="118" t="s">
        <v>81</v>
      </c>
    </row>
    <row r="1187" spans="1:6" x14ac:dyDescent="0.25">
      <c r="A1187" s="23">
        <v>3174</v>
      </c>
      <c r="B1187" s="83" t="s">
        <v>834</v>
      </c>
      <c r="C1187" s="83" t="s">
        <v>4276</v>
      </c>
      <c r="D1187" s="83" t="s">
        <v>2789</v>
      </c>
      <c r="E1187" s="83" t="s">
        <v>4277</v>
      </c>
      <c r="F1187" s="118" t="s">
        <v>81</v>
      </c>
    </row>
    <row r="1188" spans="1:6" x14ac:dyDescent="0.25">
      <c r="A1188" s="23">
        <v>3180</v>
      </c>
      <c r="B1188" s="83" t="s">
        <v>835</v>
      </c>
      <c r="C1188" s="83" t="s">
        <v>2958</v>
      </c>
      <c r="D1188" s="83" t="s">
        <v>2775</v>
      </c>
      <c r="E1188" s="83" t="s">
        <v>2959</v>
      </c>
      <c r="F1188" s="118" t="s">
        <v>81</v>
      </c>
    </row>
    <row r="1189" spans="1:6" x14ac:dyDescent="0.25">
      <c r="A1189" s="23">
        <v>3182</v>
      </c>
      <c r="B1189" s="83" t="s">
        <v>836</v>
      </c>
      <c r="C1189" s="83" t="s">
        <v>3976</v>
      </c>
      <c r="D1189" s="83" t="s">
        <v>2827</v>
      </c>
      <c r="E1189" s="83" t="s">
        <v>3977</v>
      </c>
      <c r="F1189" s="118" t="s">
        <v>81</v>
      </c>
    </row>
    <row r="1190" spans="1:6" x14ac:dyDescent="0.25">
      <c r="A1190" s="23">
        <v>3201</v>
      </c>
      <c r="B1190" s="83" t="s">
        <v>839</v>
      </c>
      <c r="C1190" s="83" t="s">
        <v>4422</v>
      </c>
      <c r="D1190" s="83" t="s">
        <v>2897</v>
      </c>
      <c r="E1190" s="83" t="s">
        <v>4423</v>
      </c>
      <c r="F1190" s="118" t="s">
        <v>81</v>
      </c>
    </row>
    <row r="1191" spans="1:6" x14ac:dyDescent="0.25">
      <c r="A1191" s="23">
        <v>3208</v>
      </c>
      <c r="B1191" s="83" t="s">
        <v>841</v>
      </c>
      <c r="C1191" s="83" t="s">
        <v>4424</v>
      </c>
      <c r="D1191" s="83" t="s">
        <v>2897</v>
      </c>
      <c r="E1191" s="83" t="s">
        <v>4425</v>
      </c>
      <c r="F1191" s="118" t="s">
        <v>81</v>
      </c>
    </row>
    <row r="1192" spans="1:6" x14ac:dyDescent="0.25">
      <c r="A1192" s="23">
        <v>3210</v>
      </c>
      <c r="B1192" s="83" t="s">
        <v>842</v>
      </c>
      <c r="C1192" s="83" t="s">
        <v>4426</v>
      </c>
      <c r="D1192" s="83" t="s">
        <v>2794</v>
      </c>
      <c r="E1192" s="83" t="s">
        <v>4427</v>
      </c>
      <c r="F1192" s="118" t="s">
        <v>81</v>
      </c>
    </row>
    <row r="1193" spans="1:6" x14ac:dyDescent="0.25">
      <c r="A1193" s="23">
        <v>3211</v>
      </c>
      <c r="B1193" s="83" t="s">
        <v>843</v>
      </c>
      <c r="C1193" s="83" t="s">
        <v>4428</v>
      </c>
      <c r="D1193" s="83" t="s">
        <v>3157</v>
      </c>
      <c r="E1193" s="83" t="s">
        <v>4429</v>
      </c>
      <c r="F1193" s="118" t="s">
        <v>81</v>
      </c>
    </row>
    <row r="1194" spans="1:6" x14ac:dyDescent="0.25">
      <c r="A1194" s="23">
        <v>3211</v>
      </c>
      <c r="B1194" s="83" t="s">
        <v>843</v>
      </c>
      <c r="C1194" s="83" t="s">
        <v>4430</v>
      </c>
      <c r="D1194" s="83" t="s">
        <v>3157</v>
      </c>
      <c r="E1194" s="83" t="s">
        <v>4431</v>
      </c>
      <c r="F1194" s="118" t="s">
        <v>81</v>
      </c>
    </row>
    <row r="1195" spans="1:6" x14ac:dyDescent="0.25">
      <c r="A1195" s="23">
        <v>3214</v>
      </c>
      <c r="B1195" s="83" t="s">
        <v>844</v>
      </c>
      <c r="C1195" s="83" t="s">
        <v>2972</v>
      </c>
      <c r="D1195" s="83" t="s">
        <v>2827</v>
      </c>
      <c r="E1195" s="83" t="s">
        <v>2973</v>
      </c>
      <c r="F1195" s="118" t="s">
        <v>81</v>
      </c>
    </row>
    <row r="1196" spans="1:6" x14ac:dyDescent="0.25">
      <c r="A1196" s="23">
        <v>3215</v>
      </c>
      <c r="B1196" s="83" t="s">
        <v>845</v>
      </c>
      <c r="C1196" s="83" t="s">
        <v>4284</v>
      </c>
      <c r="D1196" s="83" t="s">
        <v>2827</v>
      </c>
      <c r="E1196" s="83" t="s">
        <v>4285</v>
      </c>
      <c r="F1196" s="118" t="s">
        <v>81</v>
      </c>
    </row>
    <row r="1197" spans="1:6" x14ac:dyDescent="0.25">
      <c r="A1197" s="23">
        <v>3217</v>
      </c>
      <c r="B1197" s="83" t="s">
        <v>846</v>
      </c>
      <c r="C1197" s="83" t="s">
        <v>4373</v>
      </c>
      <c r="D1197" s="83" t="s">
        <v>3438</v>
      </c>
      <c r="E1197" s="83" t="s">
        <v>4374</v>
      </c>
      <c r="F1197" s="118" t="s">
        <v>81</v>
      </c>
    </row>
    <row r="1198" spans="1:6" x14ac:dyDescent="0.25">
      <c r="A1198" s="23">
        <v>3222</v>
      </c>
      <c r="B1198" s="83" t="s">
        <v>848</v>
      </c>
      <c r="C1198" s="83" t="s">
        <v>2888</v>
      </c>
      <c r="D1198" s="83" t="s">
        <v>2867</v>
      </c>
      <c r="E1198" s="83" t="s">
        <v>2889</v>
      </c>
      <c r="F1198" s="118" t="s">
        <v>81</v>
      </c>
    </row>
    <row r="1199" spans="1:6" x14ac:dyDescent="0.25">
      <c r="A1199" s="23">
        <v>3235</v>
      </c>
      <c r="B1199" s="83" t="s">
        <v>849</v>
      </c>
      <c r="C1199" s="83" t="s">
        <v>3440</v>
      </c>
      <c r="D1199" s="83" t="s">
        <v>3438</v>
      </c>
      <c r="E1199" s="83" t="s">
        <v>3441</v>
      </c>
      <c r="F1199" s="118" t="s">
        <v>81</v>
      </c>
    </row>
    <row r="1200" spans="1:6" x14ac:dyDescent="0.25">
      <c r="A1200" s="23">
        <v>3239</v>
      </c>
      <c r="B1200" s="83" t="s">
        <v>850</v>
      </c>
      <c r="C1200" s="83" t="s">
        <v>2847</v>
      </c>
      <c r="D1200" s="83" t="s">
        <v>2827</v>
      </c>
      <c r="E1200" s="83" t="s">
        <v>2848</v>
      </c>
      <c r="F1200" s="118" t="s">
        <v>81</v>
      </c>
    </row>
    <row r="1201" spans="1:6" x14ac:dyDescent="0.25">
      <c r="A1201" s="23">
        <v>3240</v>
      </c>
      <c r="B1201" s="83" t="s">
        <v>851</v>
      </c>
      <c r="C1201" s="83" t="s">
        <v>3764</v>
      </c>
      <c r="D1201" s="83" t="s">
        <v>2827</v>
      </c>
      <c r="E1201" s="83" t="s">
        <v>3765</v>
      </c>
      <c r="F1201" s="118" t="s">
        <v>81</v>
      </c>
    </row>
    <row r="1202" spans="1:6" x14ac:dyDescent="0.25">
      <c r="A1202" s="23">
        <v>3240</v>
      </c>
      <c r="B1202" s="83" t="s">
        <v>851</v>
      </c>
      <c r="C1202" s="83" t="s">
        <v>3122</v>
      </c>
      <c r="D1202" s="83" t="s">
        <v>2827</v>
      </c>
      <c r="E1202" s="83" t="s">
        <v>3123</v>
      </c>
      <c r="F1202" s="118" t="s">
        <v>81</v>
      </c>
    </row>
    <row r="1203" spans="1:6" x14ac:dyDescent="0.25">
      <c r="A1203" s="23">
        <v>3249</v>
      </c>
      <c r="B1203" s="83" t="s">
        <v>854</v>
      </c>
      <c r="C1203" s="83" t="s">
        <v>2888</v>
      </c>
      <c r="D1203" s="83" t="s">
        <v>2867</v>
      </c>
      <c r="E1203" s="83" t="s">
        <v>2889</v>
      </c>
      <c r="F1203" s="118" t="s">
        <v>81</v>
      </c>
    </row>
    <row r="1204" spans="1:6" x14ac:dyDescent="0.25">
      <c r="A1204" s="23">
        <v>3251</v>
      </c>
      <c r="B1204" s="83" t="s">
        <v>855</v>
      </c>
      <c r="C1204" s="83" t="s">
        <v>4373</v>
      </c>
      <c r="D1204" s="83" t="s">
        <v>3438</v>
      </c>
      <c r="E1204" s="83" t="s">
        <v>4374</v>
      </c>
      <c r="F1204" s="118" t="s">
        <v>81</v>
      </c>
    </row>
    <row r="1205" spans="1:6" x14ac:dyDescent="0.25">
      <c r="A1205" s="23">
        <v>3261</v>
      </c>
      <c r="B1205" s="83" t="s">
        <v>858</v>
      </c>
      <c r="C1205" s="83" t="s">
        <v>3031</v>
      </c>
      <c r="D1205" s="83" t="s">
        <v>2827</v>
      </c>
      <c r="E1205" s="83" t="s">
        <v>3032</v>
      </c>
      <c r="F1205" s="118" t="s">
        <v>81</v>
      </c>
    </row>
    <row r="1206" spans="1:6" x14ac:dyDescent="0.25">
      <c r="A1206" s="23">
        <v>3270</v>
      </c>
      <c r="B1206" s="83" t="s">
        <v>859</v>
      </c>
      <c r="C1206" s="83" t="s">
        <v>3090</v>
      </c>
      <c r="D1206" s="83" t="s">
        <v>2789</v>
      </c>
      <c r="E1206" s="83" t="s">
        <v>3091</v>
      </c>
      <c r="F1206" s="118" t="s">
        <v>81</v>
      </c>
    </row>
    <row r="1207" spans="1:6" x14ac:dyDescent="0.25">
      <c r="A1207" s="23">
        <v>3273</v>
      </c>
      <c r="B1207" s="83" t="s">
        <v>860</v>
      </c>
      <c r="C1207" s="83" t="s">
        <v>4403</v>
      </c>
      <c r="D1207" s="83" t="s">
        <v>2789</v>
      </c>
      <c r="E1207" s="83" t="s">
        <v>4404</v>
      </c>
      <c r="F1207" s="118" t="s">
        <v>81</v>
      </c>
    </row>
    <row r="1208" spans="1:6" x14ac:dyDescent="0.25">
      <c r="A1208" s="23">
        <v>3274</v>
      </c>
      <c r="B1208" s="83" t="s">
        <v>861</v>
      </c>
      <c r="C1208" s="83" t="s">
        <v>4399</v>
      </c>
      <c r="D1208" s="83" t="s">
        <v>2912</v>
      </c>
      <c r="E1208" s="83" t="s">
        <v>4400</v>
      </c>
      <c r="F1208" s="118" t="s">
        <v>81</v>
      </c>
    </row>
    <row r="1209" spans="1:6" x14ac:dyDescent="0.25">
      <c r="A1209" s="23">
        <v>3275</v>
      </c>
      <c r="B1209" s="83" t="s">
        <v>862</v>
      </c>
      <c r="C1209" s="83" t="s">
        <v>2814</v>
      </c>
      <c r="D1209" s="83" t="s">
        <v>2789</v>
      </c>
      <c r="E1209" s="83" t="s">
        <v>2815</v>
      </c>
      <c r="F1209" s="118" t="s">
        <v>81</v>
      </c>
    </row>
    <row r="1210" spans="1:6" x14ac:dyDescent="0.25">
      <c r="A1210" s="23">
        <v>3276</v>
      </c>
      <c r="B1210" s="83" t="s">
        <v>863</v>
      </c>
      <c r="C1210" s="83" t="s">
        <v>2980</v>
      </c>
      <c r="D1210" s="83" t="s">
        <v>2789</v>
      </c>
      <c r="E1210" s="83" t="s">
        <v>2981</v>
      </c>
      <c r="F1210" s="118" t="s">
        <v>81</v>
      </c>
    </row>
    <row r="1211" spans="1:6" x14ac:dyDescent="0.25">
      <c r="A1211" s="23">
        <v>3276</v>
      </c>
      <c r="B1211" s="83" t="s">
        <v>863</v>
      </c>
      <c r="C1211" s="83" t="s">
        <v>4320</v>
      </c>
      <c r="D1211" s="83" t="s">
        <v>2789</v>
      </c>
      <c r="E1211" s="83" t="s">
        <v>2906</v>
      </c>
      <c r="F1211" s="118" t="s">
        <v>81</v>
      </c>
    </row>
    <row r="1212" spans="1:6" x14ac:dyDescent="0.25">
      <c r="A1212" s="23">
        <v>3277</v>
      </c>
      <c r="B1212" s="83" t="s">
        <v>864</v>
      </c>
      <c r="C1212" s="83" t="s">
        <v>4432</v>
      </c>
      <c r="D1212" s="83" t="s">
        <v>3438</v>
      </c>
      <c r="E1212" s="83" t="s">
        <v>4433</v>
      </c>
      <c r="F1212" s="118" t="s">
        <v>81</v>
      </c>
    </row>
    <row r="1213" spans="1:6" x14ac:dyDescent="0.25">
      <c r="A1213" s="23">
        <v>3284</v>
      </c>
      <c r="B1213" s="83" t="s">
        <v>866</v>
      </c>
      <c r="C1213" s="83" t="s">
        <v>3126</v>
      </c>
      <c r="D1213" s="83" t="s">
        <v>2827</v>
      </c>
      <c r="E1213" s="83" t="s">
        <v>3127</v>
      </c>
      <c r="F1213" s="118" t="s">
        <v>81</v>
      </c>
    </row>
    <row r="1214" spans="1:6" x14ac:dyDescent="0.25">
      <c r="A1214" s="23">
        <v>3294</v>
      </c>
      <c r="B1214" s="83" t="s">
        <v>870</v>
      </c>
      <c r="C1214" s="83" t="s">
        <v>4434</v>
      </c>
      <c r="D1214" s="83" t="s">
        <v>2786</v>
      </c>
      <c r="E1214" s="83" t="s">
        <v>4435</v>
      </c>
      <c r="F1214" s="118" t="s">
        <v>81</v>
      </c>
    </row>
    <row r="1215" spans="1:6" x14ac:dyDescent="0.25">
      <c r="A1215" s="23">
        <v>3295</v>
      </c>
      <c r="B1215" s="83" t="s">
        <v>871</v>
      </c>
      <c r="C1215" s="83" t="s">
        <v>4321</v>
      </c>
      <c r="D1215" s="83" t="s">
        <v>2789</v>
      </c>
      <c r="E1215" s="83" t="s">
        <v>4322</v>
      </c>
      <c r="F1215" s="118" t="s">
        <v>81</v>
      </c>
    </row>
    <row r="1216" spans="1:6" x14ac:dyDescent="0.25">
      <c r="A1216" s="23">
        <v>3296</v>
      </c>
      <c r="B1216" s="83" t="s">
        <v>872</v>
      </c>
      <c r="C1216" s="83" t="s">
        <v>4321</v>
      </c>
      <c r="D1216" s="83" t="s">
        <v>2789</v>
      </c>
      <c r="E1216" s="83" t="s">
        <v>4322</v>
      </c>
      <c r="F1216" s="118" t="s">
        <v>81</v>
      </c>
    </row>
    <row r="1217" spans="1:6" x14ac:dyDescent="0.25">
      <c r="A1217" s="23">
        <v>3301</v>
      </c>
      <c r="B1217" s="83" t="s">
        <v>875</v>
      </c>
      <c r="C1217" s="83" t="s">
        <v>4436</v>
      </c>
      <c r="D1217" s="83" t="s">
        <v>2859</v>
      </c>
      <c r="E1217" s="83" t="s">
        <v>4437</v>
      </c>
      <c r="F1217" s="118" t="s">
        <v>81</v>
      </c>
    </row>
    <row r="1218" spans="1:6" x14ac:dyDescent="0.25">
      <c r="A1218" s="23">
        <v>3307</v>
      </c>
      <c r="B1218" s="83" t="s">
        <v>876</v>
      </c>
      <c r="C1218" s="83" t="s">
        <v>4438</v>
      </c>
      <c r="D1218" s="83" t="s">
        <v>2859</v>
      </c>
      <c r="E1218" s="83" t="s">
        <v>4439</v>
      </c>
      <c r="F1218" s="118" t="s">
        <v>81</v>
      </c>
    </row>
    <row r="1219" spans="1:6" x14ac:dyDescent="0.25">
      <c r="A1219" s="23">
        <v>3310</v>
      </c>
      <c r="B1219" s="83" t="s">
        <v>877</v>
      </c>
      <c r="C1219" s="83" t="s">
        <v>3222</v>
      </c>
      <c r="D1219" s="83" t="s">
        <v>2827</v>
      </c>
      <c r="E1219" s="83" t="s">
        <v>3223</v>
      </c>
      <c r="F1219" s="118" t="s">
        <v>81</v>
      </c>
    </row>
    <row r="1220" spans="1:6" x14ac:dyDescent="0.25">
      <c r="A1220" s="23">
        <v>3316</v>
      </c>
      <c r="B1220" s="83" t="s">
        <v>878</v>
      </c>
      <c r="C1220" s="83" t="s">
        <v>4276</v>
      </c>
      <c r="D1220" s="83" t="s">
        <v>2789</v>
      </c>
      <c r="E1220" s="83" t="s">
        <v>4277</v>
      </c>
      <c r="F1220" s="118" t="s">
        <v>81</v>
      </c>
    </row>
    <row r="1221" spans="1:6" x14ac:dyDescent="0.25">
      <c r="A1221" s="23">
        <v>3317</v>
      </c>
      <c r="B1221" s="83" t="s">
        <v>879</v>
      </c>
      <c r="C1221" s="83" t="s">
        <v>4440</v>
      </c>
      <c r="D1221" s="83" t="s">
        <v>2789</v>
      </c>
      <c r="E1221" s="83" t="s">
        <v>4423</v>
      </c>
      <c r="F1221" s="118" t="s">
        <v>81</v>
      </c>
    </row>
    <row r="1222" spans="1:6" x14ac:dyDescent="0.25">
      <c r="A1222" s="23">
        <v>3324</v>
      </c>
      <c r="B1222" s="83" t="s">
        <v>880</v>
      </c>
      <c r="C1222" s="83" t="s">
        <v>4441</v>
      </c>
      <c r="D1222" s="83" t="s">
        <v>2772</v>
      </c>
      <c r="E1222" s="83" t="s">
        <v>4337</v>
      </c>
      <c r="F1222" s="118" t="s">
        <v>81</v>
      </c>
    </row>
    <row r="1223" spans="1:6" x14ac:dyDescent="0.25">
      <c r="A1223" s="23">
        <v>3329</v>
      </c>
      <c r="B1223" s="83" t="s">
        <v>881</v>
      </c>
      <c r="C1223" s="83" t="s">
        <v>2909</v>
      </c>
      <c r="D1223" s="83" t="s">
        <v>2827</v>
      </c>
      <c r="E1223" s="83" t="s">
        <v>2910</v>
      </c>
      <c r="F1223" s="118" t="s">
        <v>81</v>
      </c>
    </row>
    <row r="1224" spans="1:6" x14ac:dyDescent="0.25">
      <c r="A1224" s="23">
        <v>3340</v>
      </c>
      <c r="B1224" s="83" t="s">
        <v>883</v>
      </c>
      <c r="C1224" s="83" t="s">
        <v>3303</v>
      </c>
      <c r="D1224" s="83" t="s">
        <v>2827</v>
      </c>
      <c r="E1224" s="83" t="s">
        <v>3304</v>
      </c>
      <c r="F1224" s="118" t="s">
        <v>81</v>
      </c>
    </row>
    <row r="1225" spans="1:6" x14ac:dyDescent="0.25">
      <c r="A1225" s="23">
        <v>3344</v>
      </c>
      <c r="B1225" s="83" t="s">
        <v>884</v>
      </c>
      <c r="C1225" s="83" t="s">
        <v>4312</v>
      </c>
      <c r="D1225" s="83" t="s">
        <v>3438</v>
      </c>
      <c r="E1225" s="83" t="s">
        <v>4313</v>
      </c>
      <c r="F1225" s="118" t="s">
        <v>81</v>
      </c>
    </row>
    <row r="1226" spans="1:6" x14ac:dyDescent="0.25">
      <c r="A1226" s="23">
        <v>3345</v>
      </c>
      <c r="B1226" s="83" t="s">
        <v>885</v>
      </c>
      <c r="C1226" s="83" t="s">
        <v>4365</v>
      </c>
      <c r="D1226" s="83" t="s">
        <v>3438</v>
      </c>
      <c r="E1226" s="83" t="s">
        <v>4366</v>
      </c>
      <c r="F1226" s="118" t="s">
        <v>81</v>
      </c>
    </row>
    <row r="1227" spans="1:6" x14ac:dyDescent="0.25">
      <c r="A1227" s="23">
        <v>3345</v>
      </c>
      <c r="B1227" s="83" t="s">
        <v>885</v>
      </c>
      <c r="C1227" s="83" t="s">
        <v>4432</v>
      </c>
      <c r="D1227" s="83" t="s">
        <v>3438</v>
      </c>
      <c r="E1227" s="83" t="s">
        <v>4433</v>
      </c>
      <c r="F1227" s="118" t="s">
        <v>81</v>
      </c>
    </row>
    <row r="1228" spans="1:6" x14ac:dyDescent="0.25">
      <c r="A1228" s="23">
        <v>3347</v>
      </c>
      <c r="B1228" s="83" t="s">
        <v>886</v>
      </c>
      <c r="C1228" s="83" t="s">
        <v>2980</v>
      </c>
      <c r="D1228" s="83" t="s">
        <v>2789</v>
      </c>
      <c r="E1228" s="83" t="s">
        <v>2981</v>
      </c>
      <c r="F1228" s="118" t="s">
        <v>81</v>
      </c>
    </row>
    <row r="1229" spans="1:6" x14ac:dyDescent="0.25">
      <c r="A1229" s="23">
        <v>3347</v>
      </c>
      <c r="B1229" s="83" t="s">
        <v>886</v>
      </c>
      <c r="C1229" s="83" t="s">
        <v>4274</v>
      </c>
      <c r="D1229" s="83" t="s">
        <v>2789</v>
      </c>
      <c r="E1229" s="83" t="s">
        <v>4275</v>
      </c>
      <c r="F1229" s="118" t="s">
        <v>81</v>
      </c>
    </row>
    <row r="1230" spans="1:6" x14ac:dyDescent="0.25">
      <c r="A1230" s="23">
        <v>3347</v>
      </c>
      <c r="B1230" s="83" t="s">
        <v>886</v>
      </c>
      <c r="C1230" s="83" t="s">
        <v>4320</v>
      </c>
      <c r="D1230" s="83" t="s">
        <v>2789</v>
      </c>
      <c r="E1230" s="83" t="s">
        <v>2906</v>
      </c>
      <c r="F1230" s="118" t="s">
        <v>81</v>
      </c>
    </row>
    <row r="1231" spans="1:6" x14ac:dyDescent="0.25">
      <c r="A1231" s="23">
        <v>3350</v>
      </c>
      <c r="B1231" s="83" t="s">
        <v>888</v>
      </c>
      <c r="C1231" s="83" t="s">
        <v>4321</v>
      </c>
      <c r="D1231" s="83" t="s">
        <v>2789</v>
      </c>
      <c r="E1231" s="83" t="s">
        <v>4322</v>
      </c>
      <c r="F1231" s="118" t="s">
        <v>81</v>
      </c>
    </row>
    <row r="1232" spans="1:6" x14ac:dyDescent="0.25">
      <c r="A1232" s="23">
        <v>3353</v>
      </c>
      <c r="B1232" s="83" t="s">
        <v>889</v>
      </c>
      <c r="C1232" s="83" t="s">
        <v>4442</v>
      </c>
      <c r="D1232" s="83" t="s">
        <v>3332</v>
      </c>
      <c r="E1232" s="83" t="s">
        <v>4443</v>
      </c>
      <c r="F1232" s="118" t="s">
        <v>81</v>
      </c>
    </row>
    <row r="1233" spans="1:6" x14ac:dyDescent="0.25">
      <c r="A1233" s="23">
        <v>3354</v>
      </c>
      <c r="B1233" s="83" t="s">
        <v>890</v>
      </c>
      <c r="C1233" s="83" t="s">
        <v>4347</v>
      </c>
      <c r="D1233" s="83" t="s">
        <v>2827</v>
      </c>
      <c r="E1233" s="83" t="s">
        <v>2865</v>
      </c>
      <c r="F1233" s="118" t="s">
        <v>81</v>
      </c>
    </row>
    <row r="1234" spans="1:6" x14ac:dyDescent="0.25">
      <c r="A1234" s="23">
        <v>3357</v>
      </c>
      <c r="B1234" s="83" t="s">
        <v>891</v>
      </c>
      <c r="C1234" s="83" t="s">
        <v>3228</v>
      </c>
      <c r="D1234" s="83" t="s">
        <v>2862</v>
      </c>
      <c r="E1234" s="83" t="s">
        <v>3229</v>
      </c>
      <c r="F1234" s="118" t="s">
        <v>81</v>
      </c>
    </row>
    <row r="1235" spans="1:6" x14ac:dyDescent="0.25">
      <c r="A1235" s="23">
        <v>3360</v>
      </c>
      <c r="B1235" s="83" t="s">
        <v>892</v>
      </c>
      <c r="C1235" s="83" t="s">
        <v>4444</v>
      </c>
      <c r="D1235" s="83" t="s">
        <v>3332</v>
      </c>
      <c r="E1235" s="83" t="s">
        <v>4445</v>
      </c>
      <c r="F1235" s="118" t="s">
        <v>81</v>
      </c>
    </row>
    <row r="1236" spans="1:6" x14ac:dyDescent="0.25">
      <c r="A1236" s="23">
        <v>3360</v>
      </c>
      <c r="B1236" s="83" t="s">
        <v>892</v>
      </c>
      <c r="C1236" s="83" t="s">
        <v>4446</v>
      </c>
      <c r="D1236" s="83" t="s">
        <v>3332</v>
      </c>
      <c r="E1236" s="83" t="s">
        <v>4447</v>
      </c>
      <c r="F1236" s="118" t="s">
        <v>81</v>
      </c>
    </row>
    <row r="1237" spans="1:6" x14ac:dyDescent="0.25">
      <c r="A1237" s="23">
        <v>3361</v>
      </c>
      <c r="B1237" s="83" t="s">
        <v>893</v>
      </c>
      <c r="C1237" s="83" t="s">
        <v>4266</v>
      </c>
      <c r="D1237" s="83" t="s">
        <v>2789</v>
      </c>
      <c r="E1237" s="83" t="s">
        <v>4267</v>
      </c>
      <c r="F1237" s="118" t="s">
        <v>81</v>
      </c>
    </row>
    <row r="1238" spans="1:6" x14ac:dyDescent="0.25">
      <c r="A1238" s="23">
        <v>3371</v>
      </c>
      <c r="B1238" s="83" t="s">
        <v>897</v>
      </c>
      <c r="C1238" s="83" t="s">
        <v>3208</v>
      </c>
      <c r="D1238" s="83" t="s">
        <v>2789</v>
      </c>
      <c r="E1238" s="83" t="s">
        <v>3209</v>
      </c>
      <c r="F1238" s="118" t="s">
        <v>81</v>
      </c>
    </row>
    <row r="1239" spans="1:6" x14ac:dyDescent="0.25">
      <c r="A1239" s="23">
        <v>3373</v>
      </c>
      <c r="B1239" s="83" t="s">
        <v>898</v>
      </c>
      <c r="C1239" s="83" t="s">
        <v>3031</v>
      </c>
      <c r="D1239" s="83" t="s">
        <v>2827</v>
      </c>
      <c r="E1239" s="83" t="s">
        <v>3032</v>
      </c>
      <c r="F1239" s="118" t="s">
        <v>81</v>
      </c>
    </row>
    <row r="1240" spans="1:6" x14ac:dyDescent="0.25">
      <c r="A1240" s="23">
        <v>3377</v>
      </c>
      <c r="B1240" s="83" t="s">
        <v>899</v>
      </c>
      <c r="C1240" s="83" t="s">
        <v>4448</v>
      </c>
      <c r="D1240" s="83" t="s">
        <v>3438</v>
      </c>
      <c r="E1240" s="83" t="s">
        <v>4449</v>
      </c>
      <c r="F1240" s="118" t="s">
        <v>81</v>
      </c>
    </row>
    <row r="1241" spans="1:6" x14ac:dyDescent="0.25">
      <c r="A1241" s="23">
        <v>3380</v>
      </c>
      <c r="B1241" s="83" t="s">
        <v>901</v>
      </c>
      <c r="C1241" s="83" t="s">
        <v>4397</v>
      </c>
      <c r="D1241" s="83" t="s">
        <v>2789</v>
      </c>
      <c r="E1241" s="83" t="s">
        <v>4398</v>
      </c>
      <c r="F1241" s="118" t="s">
        <v>81</v>
      </c>
    </row>
    <row r="1242" spans="1:6" x14ac:dyDescent="0.25">
      <c r="A1242" s="23">
        <v>3384</v>
      </c>
      <c r="B1242" s="83" t="s">
        <v>903</v>
      </c>
      <c r="C1242" s="83" t="s">
        <v>4417</v>
      </c>
      <c r="D1242" s="83" t="s">
        <v>2789</v>
      </c>
      <c r="E1242" s="83" t="s">
        <v>3622</v>
      </c>
      <c r="F1242" s="118" t="s">
        <v>81</v>
      </c>
    </row>
    <row r="1243" spans="1:6" x14ac:dyDescent="0.25">
      <c r="A1243" s="23">
        <v>3387</v>
      </c>
      <c r="B1243" s="83" t="s">
        <v>905</v>
      </c>
      <c r="C1243" s="83" t="s">
        <v>3148</v>
      </c>
      <c r="D1243" s="83" t="s">
        <v>2789</v>
      </c>
      <c r="E1243" s="83" t="s">
        <v>3149</v>
      </c>
      <c r="F1243" s="118" t="s">
        <v>81</v>
      </c>
    </row>
    <row r="1244" spans="1:6" x14ac:dyDescent="0.25">
      <c r="A1244" s="23">
        <v>3389</v>
      </c>
      <c r="B1244" s="83" t="s">
        <v>906</v>
      </c>
      <c r="C1244" s="83" t="s">
        <v>4417</v>
      </c>
      <c r="D1244" s="83" t="s">
        <v>2789</v>
      </c>
      <c r="E1244" s="83" t="s">
        <v>3622</v>
      </c>
      <c r="F1244" s="118" t="s">
        <v>81</v>
      </c>
    </row>
    <row r="1245" spans="1:6" x14ac:dyDescent="0.25">
      <c r="A1245" s="23">
        <v>3390</v>
      </c>
      <c r="B1245" s="83" t="s">
        <v>907</v>
      </c>
      <c r="C1245" s="83" t="s">
        <v>4276</v>
      </c>
      <c r="D1245" s="83" t="s">
        <v>2789</v>
      </c>
      <c r="E1245" s="83" t="s">
        <v>4277</v>
      </c>
      <c r="F1245" s="118" t="s">
        <v>81</v>
      </c>
    </row>
    <row r="1246" spans="1:6" x14ac:dyDescent="0.25">
      <c r="A1246" s="23">
        <v>4843</v>
      </c>
      <c r="B1246" s="83" t="s">
        <v>910</v>
      </c>
      <c r="C1246" s="83" t="s">
        <v>4272</v>
      </c>
      <c r="D1246" s="83" t="s">
        <v>2912</v>
      </c>
      <c r="E1246" s="83" t="s">
        <v>4273</v>
      </c>
      <c r="F1246" s="118" t="s">
        <v>81</v>
      </c>
    </row>
    <row r="1247" spans="1:6" x14ac:dyDescent="0.25">
      <c r="A1247" s="23">
        <v>5006</v>
      </c>
      <c r="B1247" s="83" t="s">
        <v>913</v>
      </c>
      <c r="C1247" s="83" t="s">
        <v>3850</v>
      </c>
      <c r="D1247" s="83" t="s">
        <v>2775</v>
      </c>
      <c r="E1247" s="83" t="s">
        <v>3851</v>
      </c>
      <c r="F1247" s="118" t="s">
        <v>81</v>
      </c>
    </row>
    <row r="1248" spans="1:6" x14ac:dyDescent="0.25">
      <c r="A1248" s="23">
        <v>5362</v>
      </c>
      <c r="B1248" s="83" t="s">
        <v>915</v>
      </c>
      <c r="C1248" s="83" t="s">
        <v>4328</v>
      </c>
      <c r="D1248" s="83" t="s">
        <v>2862</v>
      </c>
      <c r="E1248" s="83" t="s">
        <v>4329</v>
      </c>
      <c r="F1248" s="118" t="s">
        <v>81</v>
      </c>
    </row>
    <row r="1249" spans="1:6" x14ac:dyDescent="0.25">
      <c r="A1249" s="23">
        <v>7087</v>
      </c>
      <c r="B1249" s="83" t="s">
        <v>916</v>
      </c>
      <c r="C1249" s="83" t="s">
        <v>3251</v>
      </c>
      <c r="D1249" s="83" t="s">
        <v>2817</v>
      </c>
      <c r="E1249" s="83" t="s">
        <v>2937</v>
      </c>
      <c r="F1249" s="118" t="s">
        <v>81</v>
      </c>
    </row>
    <row r="1250" spans="1:6" x14ac:dyDescent="0.25">
      <c r="A1250" s="23">
        <v>8504</v>
      </c>
      <c r="B1250" s="83" t="s">
        <v>917</v>
      </c>
      <c r="C1250" s="83" t="s">
        <v>4369</v>
      </c>
      <c r="D1250" s="83" t="s">
        <v>3438</v>
      </c>
      <c r="E1250" s="83" t="s">
        <v>4370</v>
      </c>
      <c r="F1250" s="118" t="s">
        <v>81</v>
      </c>
    </row>
    <row r="1251" spans="1:6" x14ac:dyDescent="0.25">
      <c r="A1251" s="23">
        <v>8565</v>
      </c>
      <c r="B1251" s="83" t="s">
        <v>918</v>
      </c>
      <c r="C1251" s="83" t="s">
        <v>2788</v>
      </c>
      <c r="D1251" s="83" t="s">
        <v>2789</v>
      </c>
      <c r="E1251" s="83" t="s">
        <v>2790</v>
      </c>
      <c r="F1251" s="118" t="s">
        <v>81</v>
      </c>
    </row>
    <row r="1252" spans="1:6" x14ac:dyDescent="0.25">
      <c r="A1252" s="23">
        <v>8777</v>
      </c>
      <c r="B1252" s="83" t="s">
        <v>919</v>
      </c>
      <c r="C1252" s="83" t="s">
        <v>4081</v>
      </c>
      <c r="D1252" s="83" t="s">
        <v>2827</v>
      </c>
      <c r="E1252" s="83" t="s">
        <v>4082</v>
      </c>
      <c r="F1252" s="118" t="s">
        <v>81</v>
      </c>
    </row>
    <row r="1253" spans="1:6" x14ac:dyDescent="0.25">
      <c r="A1253" s="23">
        <v>20009</v>
      </c>
      <c r="B1253" s="83" t="s">
        <v>921</v>
      </c>
      <c r="C1253" s="83" t="s">
        <v>4369</v>
      </c>
      <c r="D1253" s="83" t="s">
        <v>3438</v>
      </c>
      <c r="E1253" s="83" t="s">
        <v>4370</v>
      </c>
      <c r="F1253" s="118" t="s">
        <v>81</v>
      </c>
    </row>
    <row r="1254" spans="1:6" x14ac:dyDescent="0.25">
      <c r="A1254" s="23">
        <v>20014</v>
      </c>
      <c r="B1254" s="83" t="s">
        <v>923</v>
      </c>
      <c r="C1254" s="83" t="s">
        <v>4320</v>
      </c>
      <c r="D1254" s="83" t="s">
        <v>2789</v>
      </c>
      <c r="E1254" s="83" t="s">
        <v>2906</v>
      </c>
      <c r="F1254" s="118" t="s">
        <v>81</v>
      </c>
    </row>
    <row r="1255" spans="1:6" x14ac:dyDescent="0.25">
      <c r="A1255" s="23">
        <v>20039</v>
      </c>
      <c r="B1255" s="83" t="s">
        <v>929</v>
      </c>
      <c r="C1255" s="83" t="s">
        <v>3356</v>
      </c>
      <c r="D1255" s="83" t="s">
        <v>2827</v>
      </c>
      <c r="E1255" s="83" t="s">
        <v>3357</v>
      </c>
      <c r="F1255" s="118" t="s">
        <v>81</v>
      </c>
    </row>
    <row r="1256" spans="1:6" x14ac:dyDescent="0.25">
      <c r="A1256" s="23">
        <v>20040</v>
      </c>
      <c r="B1256" s="83" t="s">
        <v>930</v>
      </c>
      <c r="C1256" s="83" t="s">
        <v>4369</v>
      </c>
      <c r="D1256" s="83" t="s">
        <v>3438</v>
      </c>
      <c r="E1256" s="83" t="s">
        <v>4370</v>
      </c>
      <c r="F1256" s="118" t="s">
        <v>81</v>
      </c>
    </row>
    <row r="1257" spans="1:6" x14ac:dyDescent="0.25">
      <c r="A1257" s="23">
        <v>20042</v>
      </c>
      <c r="B1257" s="83" t="s">
        <v>933</v>
      </c>
      <c r="C1257" s="83" t="s">
        <v>3015</v>
      </c>
      <c r="D1257" s="83" t="s">
        <v>2827</v>
      </c>
      <c r="E1257" s="83" t="s">
        <v>3016</v>
      </c>
      <c r="F1257" s="118" t="s">
        <v>81</v>
      </c>
    </row>
    <row r="1258" spans="1:6" x14ac:dyDescent="0.25">
      <c r="A1258" s="23">
        <v>20043</v>
      </c>
      <c r="B1258" s="83" t="s">
        <v>934</v>
      </c>
      <c r="C1258" s="83" t="s">
        <v>4450</v>
      </c>
      <c r="D1258" s="83" t="s">
        <v>2817</v>
      </c>
      <c r="E1258" s="83" t="s">
        <v>2945</v>
      </c>
      <c r="F1258" s="118" t="s">
        <v>81</v>
      </c>
    </row>
    <row r="1259" spans="1:6" x14ac:dyDescent="0.25">
      <c r="A1259" s="23">
        <v>20043</v>
      </c>
      <c r="B1259" s="83" t="s">
        <v>934</v>
      </c>
      <c r="C1259" s="83" t="s">
        <v>2956</v>
      </c>
      <c r="D1259" s="83" t="s">
        <v>2817</v>
      </c>
      <c r="E1259" s="83" t="s">
        <v>2957</v>
      </c>
      <c r="F1259" s="118" t="s">
        <v>81</v>
      </c>
    </row>
    <row r="1260" spans="1:6" x14ac:dyDescent="0.25">
      <c r="A1260" s="23">
        <v>20045</v>
      </c>
      <c r="B1260" s="83" t="s">
        <v>935</v>
      </c>
      <c r="C1260" s="83" t="s">
        <v>4266</v>
      </c>
      <c r="D1260" s="83" t="s">
        <v>2789</v>
      </c>
      <c r="E1260" s="83" t="s">
        <v>4267</v>
      </c>
      <c r="F1260" s="118" t="s">
        <v>81</v>
      </c>
    </row>
    <row r="1261" spans="1:6" x14ac:dyDescent="0.25">
      <c r="A1261" s="23">
        <v>20054</v>
      </c>
      <c r="B1261" s="83" t="s">
        <v>936</v>
      </c>
      <c r="C1261" s="83" t="s">
        <v>4397</v>
      </c>
      <c r="D1261" s="83" t="s">
        <v>2789</v>
      </c>
      <c r="E1261" s="83" t="s">
        <v>4398</v>
      </c>
      <c r="F1261" s="118" t="s">
        <v>81</v>
      </c>
    </row>
    <row r="1262" spans="1:6" x14ac:dyDescent="0.25">
      <c r="A1262" s="23">
        <v>20056</v>
      </c>
      <c r="B1262" s="83" t="s">
        <v>937</v>
      </c>
      <c r="C1262" s="83" t="s">
        <v>4451</v>
      </c>
      <c r="D1262" s="83" t="s">
        <v>2786</v>
      </c>
      <c r="E1262" s="83" t="s">
        <v>4452</v>
      </c>
      <c r="F1262" s="118" t="s">
        <v>81</v>
      </c>
    </row>
    <row r="1263" spans="1:6" x14ac:dyDescent="0.25">
      <c r="A1263" s="23">
        <v>20058</v>
      </c>
      <c r="B1263" s="83" t="s">
        <v>938</v>
      </c>
      <c r="C1263" s="83" t="s">
        <v>4405</v>
      </c>
      <c r="D1263" s="83" t="s">
        <v>2789</v>
      </c>
      <c r="E1263" s="83" t="s">
        <v>4406</v>
      </c>
      <c r="F1263" s="118" t="s">
        <v>81</v>
      </c>
    </row>
    <row r="1264" spans="1:6" x14ac:dyDescent="0.25">
      <c r="A1264" s="23">
        <v>20096</v>
      </c>
      <c r="B1264" s="83" t="s">
        <v>947</v>
      </c>
      <c r="C1264" s="83" t="s">
        <v>4211</v>
      </c>
      <c r="D1264" s="83" t="s">
        <v>2827</v>
      </c>
      <c r="E1264" s="83" t="s">
        <v>4212</v>
      </c>
      <c r="F1264" s="118" t="s">
        <v>81</v>
      </c>
    </row>
    <row r="1265" spans="1:6" x14ac:dyDescent="0.25">
      <c r="A1265" s="23">
        <v>20097</v>
      </c>
      <c r="B1265" s="83" t="s">
        <v>948</v>
      </c>
      <c r="C1265" s="83" t="s">
        <v>4453</v>
      </c>
      <c r="D1265" s="83" t="s">
        <v>2827</v>
      </c>
      <c r="E1265" s="83" t="s">
        <v>4454</v>
      </c>
      <c r="F1265" s="118" t="s">
        <v>81</v>
      </c>
    </row>
    <row r="1266" spans="1:6" x14ac:dyDescent="0.25">
      <c r="A1266" s="23">
        <v>20100</v>
      </c>
      <c r="B1266" s="83" t="s">
        <v>951</v>
      </c>
      <c r="C1266" s="83" t="s">
        <v>4369</v>
      </c>
      <c r="D1266" s="83" t="s">
        <v>3438</v>
      </c>
      <c r="E1266" s="83" t="s">
        <v>4370</v>
      </c>
      <c r="F1266" s="118" t="s">
        <v>81</v>
      </c>
    </row>
    <row r="1267" spans="1:6" x14ac:dyDescent="0.25">
      <c r="A1267" s="23">
        <v>20114</v>
      </c>
      <c r="B1267" s="83" t="s">
        <v>954</v>
      </c>
      <c r="C1267" s="83" t="s">
        <v>3836</v>
      </c>
      <c r="D1267" s="83" t="s">
        <v>2827</v>
      </c>
      <c r="E1267" s="83" t="s">
        <v>3837</v>
      </c>
      <c r="F1267" s="118" t="s">
        <v>81</v>
      </c>
    </row>
    <row r="1268" spans="1:6" x14ac:dyDescent="0.25">
      <c r="A1268" s="23">
        <v>20116</v>
      </c>
      <c r="B1268" s="83" t="s">
        <v>955</v>
      </c>
      <c r="C1268" s="83" t="s">
        <v>4415</v>
      </c>
      <c r="D1268" s="83" t="s">
        <v>2859</v>
      </c>
      <c r="E1268" s="83" t="s">
        <v>4416</v>
      </c>
      <c r="F1268" s="118" t="s">
        <v>81</v>
      </c>
    </row>
    <row r="1269" spans="1:6" x14ac:dyDescent="0.25">
      <c r="A1269" s="23">
        <v>20120</v>
      </c>
      <c r="B1269" s="83" t="s">
        <v>958</v>
      </c>
      <c r="C1269" s="83" t="s">
        <v>2980</v>
      </c>
      <c r="D1269" s="83" t="s">
        <v>2789</v>
      </c>
      <c r="E1269" s="83" t="s">
        <v>2981</v>
      </c>
      <c r="F1269" s="118" t="s">
        <v>81</v>
      </c>
    </row>
    <row r="1270" spans="1:6" x14ac:dyDescent="0.25">
      <c r="A1270" s="23">
        <v>20124</v>
      </c>
      <c r="B1270" s="83" t="s">
        <v>960</v>
      </c>
      <c r="C1270" s="83" t="s">
        <v>3027</v>
      </c>
      <c r="D1270" s="83" t="s">
        <v>2789</v>
      </c>
      <c r="E1270" s="83" t="s">
        <v>3028</v>
      </c>
      <c r="F1270" s="118" t="s">
        <v>81</v>
      </c>
    </row>
    <row r="1271" spans="1:6" x14ac:dyDescent="0.25">
      <c r="A1271" s="23">
        <v>20126</v>
      </c>
      <c r="B1271" s="83" t="s">
        <v>961</v>
      </c>
      <c r="C1271" s="83" t="s">
        <v>3027</v>
      </c>
      <c r="D1271" s="83" t="s">
        <v>2789</v>
      </c>
      <c r="E1271" s="83" t="s">
        <v>3028</v>
      </c>
      <c r="F1271" s="118" t="s">
        <v>81</v>
      </c>
    </row>
    <row r="1272" spans="1:6" x14ac:dyDescent="0.25">
      <c r="A1272" s="23">
        <v>20131</v>
      </c>
      <c r="B1272" s="83" t="s">
        <v>962</v>
      </c>
      <c r="C1272" s="83" t="s">
        <v>4387</v>
      </c>
      <c r="D1272" s="83" t="s">
        <v>2789</v>
      </c>
      <c r="E1272" s="83" t="s">
        <v>4388</v>
      </c>
      <c r="F1272" s="118" t="s">
        <v>81</v>
      </c>
    </row>
    <row r="1273" spans="1:6" x14ac:dyDescent="0.25">
      <c r="A1273" s="23">
        <v>20132</v>
      </c>
      <c r="B1273" s="83" t="s">
        <v>963</v>
      </c>
      <c r="C1273" s="83" t="s">
        <v>4455</v>
      </c>
      <c r="D1273" s="83" t="s">
        <v>2786</v>
      </c>
      <c r="E1273" s="83" t="s">
        <v>4456</v>
      </c>
      <c r="F1273" s="118" t="s">
        <v>81</v>
      </c>
    </row>
    <row r="1274" spans="1:6" x14ac:dyDescent="0.25">
      <c r="A1274" s="23">
        <v>20132</v>
      </c>
      <c r="B1274" s="83" t="s">
        <v>963</v>
      </c>
      <c r="C1274" s="83" t="s">
        <v>4457</v>
      </c>
      <c r="D1274" s="83" t="s">
        <v>2786</v>
      </c>
      <c r="E1274" s="83" t="s">
        <v>4458</v>
      </c>
      <c r="F1274" s="118" t="s">
        <v>81</v>
      </c>
    </row>
    <row r="1275" spans="1:6" x14ac:dyDescent="0.25">
      <c r="A1275" s="23">
        <v>20143</v>
      </c>
      <c r="B1275" s="83" t="s">
        <v>4459</v>
      </c>
      <c r="C1275" s="83" t="s">
        <v>3027</v>
      </c>
      <c r="D1275" s="83" t="s">
        <v>2789</v>
      </c>
      <c r="E1275" s="83" t="s">
        <v>3028</v>
      </c>
      <c r="F1275" s="118" t="s">
        <v>81</v>
      </c>
    </row>
    <row r="1276" spans="1:6" x14ac:dyDescent="0.25">
      <c r="A1276" s="23">
        <v>20163</v>
      </c>
      <c r="B1276" s="83" t="s">
        <v>971</v>
      </c>
      <c r="C1276" s="83" t="s">
        <v>2873</v>
      </c>
      <c r="D1276" s="83" t="s">
        <v>2870</v>
      </c>
      <c r="E1276" s="83" t="s">
        <v>2874</v>
      </c>
      <c r="F1276" s="118" t="s">
        <v>81</v>
      </c>
    </row>
    <row r="1277" spans="1:6" x14ac:dyDescent="0.25">
      <c r="A1277" s="23">
        <v>20190</v>
      </c>
      <c r="B1277" s="83" t="s">
        <v>977</v>
      </c>
      <c r="C1277" s="83" t="s">
        <v>2909</v>
      </c>
      <c r="D1277" s="83" t="s">
        <v>2827</v>
      </c>
      <c r="E1277" s="83" t="s">
        <v>2910</v>
      </c>
      <c r="F1277" s="118" t="s">
        <v>81</v>
      </c>
    </row>
    <row r="1278" spans="1:6" x14ac:dyDescent="0.25">
      <c r="A1278" s="23">
        <v>20198</v>
      </c>
      <c r="B1278" s="83" t="s">
        <v>980</v>
      </c>
      <c r="C1278" s="83" t="s">
        <v>3980</v>
      </c>
      <c r="D1278" s="83" t="s">
        <v>2789</v>
      </c>
      <c r="E1278" s="83" t="s">
        <v>3302</v>
      </c>
      <c r="F1278" s="118" t="s">
        <v>81</v>
      </c>
    </row>
    <row r="1279" spans="1:6" x14ac:dyDescent="0.25">
      <c r="A1279" s="23">
        <v>20210</v>
      </c>
      <c r="B1279" s="83" t="s">
        <v>984</v>
      </c>
      <c r="C1279" s="83" t="s">
        <v>3576</v>
      </c>
      <c r="D1279" s="83" t="s">
        <v>2912</v>
      </c>
      <c r="E1279" s="83" t="s">
        <v>3577</v>
      </c>
      <c r="F1279" s="118" t="s">
        <v>81</v>
      </c>
    </row>
    <row r="1280" spans="1:6" x14ac:dyDescent="0.25">
      <c r="A1280" s="23">
        <v>20212</v>
      </c>
      <c r="B1280" s="83" t="s">
        <v>985</v>
      </c>
      <c r="C1280" s="83" t="s">
        <v>4460</v>
      </c>
      <c r="D1280" s="83" t="s">
        <v>2789</v>
      </c>
      <c r="E1280" s="83" t="s">
        <v>4461</v>
      </c>
      <c r="F1280" s="118" t="s">
        <v>81</v>
      </c>
    </row>
    <row r="1281" spans="1:6" x14ac:dyDescent="0.25">
      <c r="A1281" s="23">
        <v>20235</v>
      </c>
      <c r="B1281" s="83" t="s">
        <v>988</v>
      </c>
      <c r="C1281" s="83" t="s">
        <v>3836</v>
      </c>
      <c r="D1281" s="83" t="s">
        <v>2827</v>
      </c>
      <c r="E1281" s="83" t="s">
        <v>3837</v>
      </c>
      <c r="F1281" s="118" t="s">
        <v>81</v>
      </c>
    </row>
    <row r="1282" spans="1:6" x14ac:dyDescent="0.25">
      <c r="A1282" s="23">
        <v>20269</v>
      </c>
      <c r="B1282" s="83" t="s">
        <v>991</v>
      </c>
      <c r="C1282" s="83" t="s">
        <v>3086</v>
      </c>
      <c r="D1282" s="83" t="s">
        <v>2827</v>
      </c>
      <c r="E1282" s="83" t="s">
        <v>3087</v>
      </c>
      <c r="F1282" s="118" t="s">
        <v>81</v>
      </c>
    </row>
    <row r="1283" spans="1:6" x14ac:dyDescent="0.25">
      <c r="A1283" s="23">
        <v>20275</v>
      </c>
      <c r="B1283" s="83" t="s">
        <v>993</v>
      </c>
      <c r="C1283" s="83" t="s">
        <v>4462</v>
      </c>
      <c r="D1283" s="83" t="s">
        <v>2786</v>
      </c>
      <c r="E1283" s="83" t="s">
        <v>4463</v>
      </c>
      <c r="F1283" s="118" t="s">
        <v>81</v>
      </c>
    </row>
    <row r="1284" spans="1:6" x14ac:dyDescent="0.25">
      <c r="A1284" s="23">
        <v>20275</v>
      </c>
      <c r="B1284" s="83" t="s">
        <v>993</v>
      </c>
      <c r="C1284" s="83" t="s">
        <v>4464</v>
      </c>
      <c r="D1284" s="83" t="s">
        <v>2786</v>
      </c>
      <c r="E1284" s="83" t="s">
        <v>4059</v>
      </c>
      <c r="F1284" s="118" t="s">
        <v>81</v>
      </c>
    </row>
    <row r="1285" spans="1:6" x14ac:dyDescent="0.25">
      <c r="A1285" s="23">
        <v>20275</v>
      </c>
      <c r="B1285" s="83" t="s">
        <v>993</v>
      </c>
      <c r="C1285" s="83" t="s">
        <v>4465</v>
      </c>
      <c r="D1285" s="83" t="s">
        <v>2786</v>
      </c>
      <c r="E1285" s="83" t="s">
        <v>4466</v>
      </c>
      <c r="F1285" s="118" t="s">
        <v>81</v>
      </c>
    </row>
    <row r="1286" spans="1:6" x14ac:dyDescent="0.25">
      <c r="A1286" s="23">
        <v>20275</v>
      </c>
      <c r="B1286" s="83" t="s">
        <v>993</v>
      </c>
      <c r="C1286" s="83" t="s">
        <v>4467</v>
      </c>
      <c r="D1286" s="83" t="s">
        <v>2786</v>
      </c>
      <c r="E1286" s="83" t="s">
        <v>3487</v>
      </c>
      <c r="F1286" s="118" t="s">
        <v>81</v>
      </c>
    </row>
    <row r="1287" spans="1:6" x14ac:dyDescent="0.25">
      <c r="A1287" s="23">
        <v>20278</v>
      </c>
      <c r="B1287" s="83" t="s">
        <v>994</v>
      </c>
      <c r="C1287" s="83" t="s">
        <v>2814</v>
      </c>
      <c r="D1287" s="83" t="s">
        <v>2789</v>
      </c>
      <c r="E1287" s="83" t="s">
        <v>2815</v>
      </c>
      <c r="F1287" s="118" t="s">
        <v>81</v>
      </c>
    </row>
    <row r="1288" spans="1:6" x14ac:dyDescent="0.25">
      <c r="A1288" s="23">
        <v>20279</v>
      </c>
      <c r="B1288" s="83" t="s">
        <v>995</v>
      </c>
      <c r="C1288" s="83" t="s">
        <v>2814</v>
      </c>
      <c r="D1288" s="83" t="s">
        <v>2789</v>
      </c>
      <c r="E1288" s="83" t="s">
        <v>2815</v>
      </c>
      <c r="F1288" s="118" t="s">
        <v>81</v>
      </c>
    </row>
    <row r="1289" spans="1:6" x14ac:dyDescent="0.25">
      <c r="A1289" s="23">
        <v>20282</v>
      </c>
      <c r="B1289" s="83" t="s">
        <v>996</v>
      </c>
      <c r="C1289" s="83" t="s">
        <v>4411</v>
      </c>
      <c r="D1289" s="83" t="s">
        <v>2775</v>
      </c>
      <c r="E1289" s="83" t="s">
        <v>4412</v>
      </c>
      <c r="F1289" s="118" t="s">
        <v>81</v>
      </c>
    </row>
    <row r="1290" spans="1:6" x14ac:dyDescent="0.25">
      <c r="A1290" s="23">
        <v>20301</v>
      </c>
      <c r="B1290" s="83" t="s">
        <v>1000</v>
      </c>
      <c r="C1290" s="83" t="s">
        <v>3850</v>
      </c>
      <c r="D1290" s="83" t="s">
        <v>2775</v>
      </c>
      <c r="E1290" s="83" t="s">
        <v>3851</v>
      </c>
      <c r="F1290" s="118" t="s">
        <v>81</v>
      </c>
    </row>
    <row r="1291" spans="1:6" x14ac:dyDescent="0.25">
      <c r="A1291" s="23">
        <v>20303</v>
      </c>
      <c r="B1291" s="83" t="s">
        <v>1001</v>
      </c>
      <c r="C1291" s="83" t="s">
        <v>4468</v>
      </c>
      <c r="D1291" s="83" t="s">
        <v>2999</v>
      </c>
      <c r="E1291" s="83" t="s">
        <v>4469</v>
      </c>
      <c r="F1291" s="118" t="s">
        <v>81</v>
      </c>
    </row>
    <row r="1292" spans="1:6" x14ac:dyDescent="0.25">
      <c r="A1292" s="23">
        <v>20304</v>
      </c>
      <c r="B1292" s="83" t="s">
        <v>1002</v>
      </c>
      <c r="C1292" s="83" t="s">
        <v>4403</v>
      </c>
      <c r="D1292" s="83" t="s">
        <v>2789</v>
      </c>
      <c r="E1292" s="83" t="s">
        <v>4404</v>
      </c>
      <c r="F1292" s="118" t="s">
        <v>81</v>
      </c>
    </row>
    <row r="1293" spans="1:6" x14ac:dyDescent="0.25">
      <c r="A1293" s="23">
        <v>20305</v>
      </c>
      <c r="B1293" s="83" t="s">
        <v>1003</v>
      </c>
      <c r="C1293" s="83" t="s">
        <v>4405</v>
      </c>
      <c r="D1293" s="83" t="s">
        <v>2789</v>
      </c>
      <c r="E1293" s="83" t="s">
        <v>4406</v>
      </c>
      <c r="F1293" s="118" t="s">
        <v>81</v>
      </c>
    </row>
    <row r="1294" spans="1:6" x14ac:dyDescent="0.25">
      <c r="A1294" s="23">
        <v>20306</v>
      </c>
      <c r="B1294" s="83" t="s">
        <v>1004</v>
      </c>
      <c r="C1294" s="83" t="s">
        <v>4276</v>
      </c>
      <c r="D1294" s="83" t="s">
        <v>2789</v>
      </c>
      <c r="E1294" s="83" t="s">
        <v>4277</v>
      </c>
      <c r="F1294" s="118" t="s">
        <v>81</v>
      </c>
    </row>
    <row r="1295" spans="1:6" x14ac:dyDescent="0.25">
      <c r="A1295" s="23">
        <v>20310</v>
      </c>
      <c r="B1295" s="83" t="s">
        <v>1007</v>
      </c>
      <c r="C1295" s="83" t="s">
        <v>2922</v>
      </c>
      <c r="D1295" s="83" t="s">
        <v>2923</v>
      </c>
      <c r="E1295" s="83" t="s">
        <v>2923</v>
      </c>
      <c r="F1295" s="118" t="s">
        <v>81</v>
      </c>
    </row>
    <row r="1296" spans="1:6" x14ac:dyDescent="0.25">
      <c r="A1296" s="23">
        <v>20315</v>
      </c>
      <c r="B1296" s="83" t="s">
        <v>1008</v>
      </c>
      <c r="C1296" s="83" t="s">
        <v>3017</v>
      </c>
      <c r="D1296" s="83" t="s">
        <v>2827</v>
      </c>
      <c r="E1296" s="83" t="s">
        <v>3018</v>
      </c>
      <c r="F1296" s="118" t="s">
        <v>81</v>
      </c>
    </row>
    <row r="1297" spans="1:6" x14ac:dyDescent="0.25">
      <c r="A1297" s="23">
        <v>20362</v>
      </c>
      <c r="B1297" s="83" t="s">
        <v>1015</v>
      </c>
      <c r="C1297" s="83" t="s">
        <v>3287</v>
      </c>
      <c r="D1297" s="83" t="s">
        <v>2789</v>
      </c>
      <c r="E1297" s="83" t="s">
        <v>3288</v>
      </c>
      <c r="F1297" s="118" t="s">
        <v>81</v>
      </c>
    </row>
    <row r="1298" spans="1:6" x14ac:dyDescent="0.25">
      <c r="A1298" s="23">
        <v>20363</v>
      </c>
      <c r="B1298" s="83" t="s">
        <v>1016</v>
      </c>
      <c r="C1298" s="83" t="s">
        <v>3510</v>
      </c>
      <c r="D1298" s="83" t="s">
        <v>2859</v>
      </c>
      <c r="E1298" s="83" t="s">
        <v>3203</v>
      </c>
      <c r="F1298" s="118" t="s">
        <v>81</v>
      </c>
    </row>
    <row r="1299" spans="1:6" x14ac:dyDescent="0.25">
      <c r="A1299" s="23">
        <v>20371</v>
      </c>
      <c r="B1299" s="83" t="s">
        <v>1019</v>
      </c>
      <c r="C1299" s="83" t="s">
        <v>4347</v>
      </c>
      <c r="D1299" s="83" t="s">
        <v>2827</v>
      </c>
      <c r="E1299" s="83" t="s">
        <v>2865</v>
      </c>
      <c r="F1299" s="118" t="s">
        <v>81</v>
      </c>
    </row>
    <row r="1300" spans="1:6" x14ac:dyDescent="0.25">
      <c r="A1300" s="23">
        <v>20373</v>
      </c>
      <c r="B1300" s="83" t="s">
        <v>1020</v>
      </c>
      <c r="C1300" s="83" t="s">
        <v>2958</v>
      </c>
      <c r="D1300" s="83" t="s">
        <v>2775</v>
      </c>
      <c r="E1300" s="83" t="s">
        <v>2959</v>
      </c>
      <c r="F1300" s="118" t="s">
        <v>81</v>
      </c>
    </row>
    <row r="1301" spans="1:6" x14ac:dyDescent="0.25">
      <c r="A1301" s="23">
        <v>20382</v>
      </c>
      <c r="B1301" s="83" t="s">
        <v>1021</v>
      </c>
      <c r="C1301" s="83" t="s">
        <v>3086</v>
      </c>
      <c r="D1301" s="83" t="s">
        <v>2827</v>
      </c>
      <c r="E1301" s="83" t="s">
        <v>3087</v>
      </c>
      <c r="F1301" s="118" t="s">
        <v>81</v>
      </c>
    </row>
    <row r="1302" spans="1:6" x14ac:dyDescent="0.25">
      <c r="A1302" s="23">
        <v>20382</v>
      </c>
      <c r="B1302" s="83" t="s">
        <v>1021</v>
      </c>
      <c r="C1302" s="83" t="s">
        <v>3063</v>
      </c>
      <c r="D1302" s="83" t="s">
        <v>2827</v>
      </c>
      <c r="E1302" s="83" t="s">
        <v>3064</v>
      </c>
      <c r="F1302" s="118" t="s">
        <v>81</v>
      </c>
    </row>
    <row r="1303" spans="1:6" x14ac:dyDescent="0.25">
      <c r="A1303" s="23">
        <v>20382</v>
      </c>
      <c r="B1303" s="83" t="s">
        <v>1021</v>
      </c>
      <c r="C1303" s="83" t="s">
        <v>3941</v>
      </c>
      <c r="D1303" s="83" t="s">
        <v>2827</v>
      </c>
      <c r="E1303" s="83" t="s">
        <v>3942</v>
      </c>
      <c r="F1303" s="118" t="s">
        <v>81</v>
      </c>
    </row>
    <row r="1304" spans="1:6" x14ac:dyDescent="0.25">
      <c r="A1304" s="23">
        <v>20385</v>
      </c>
      <c r="B1304" s="83" t="s">
        <v>1022</v>
      </c>
      <c r="C1304" s="83" t="s">
        <v>4468</v>
      </c>
      <c r="D1304" s="83" t="s">
        <v>2999</v>
      </c>
      <c r="E1304" s="83" t="s">
        <v>4469</v>
      </c>
      <c r="F1304" s="118" t="s">
        <v>81</v>
      </c>
    </row>
    <row r="1305" spans="1:6" x14ac:dyDescent="0.25">
      <c r="A1305" s="23">
        <v>20385</v>
      </c>
      <c r="B1305" s="83" t="s">
        <v>1022</v>
      </c>
      <c r="C1305" s="83" t="s">
        <v>4470</v>
      </c>
      <c r="D1305" s="83" t="s">
        <v>2999</v>
      </c>
      <c r="E1305" s="83" t="s">
        <v>4471</v>
      </c>
      <c r="F1305" s="118" t="s">
        <v>81</v>
      </c>
    </row>
    <row r="1306" spans="1:6" x14ac:dyDescent="0.25">
      <c r="A1306" s="23">
        <v>20417</v>
      </c>
      <c r="B1306" s="83" t="s">
        <v>1030</v>
      </c>
      <c r="C1306" s="83" t="s">
        <v>4288</v>
      </c>
      <c r="D1306" s="83" t="s">
        <v>2827</v>
      </c>
      <c r="E1306" s="83" t="s">
        <v>4166</v>
      </c>
      <c r="F1306" s="118" t="s">
        <v>81</v>
      </c>
    </row>
    <row r="1307" spans="1:6" x14ac:dyDescent="0.25">
      <c r="A1307" s="23">
        <v>20425</v>
      </c>
      <c r="B1307" s="83" t="s">
        <v>1032</v>
      </c>
      <c r="C1307" s="83" t="s">
        <v>4207</v>
      </c>
      <c r="D1307" s="83" t="s">
        <v>2827</v>
      </c>
      <c r="E1307" s="83" t="s">
        <v>4208</v>
      </c>
      <c r="F1307" s="118" t="s">
        <v>81</v>
      </c>
    </row>
    <row r="1308" spans="1:6" x14ac:dyDescent="0.25">
      <c r="A1308" s="23">
        <v>20429</v>
      </c>
      <c r="B1308" s="83" t="s">
        <v>1035</v>
      </c>
      <c r="C1308" s="83" t="s">
        <v>4472</v>
      </c>
      <c r="D1308" s="83" t="s">
        <v>2789</v>
      </c>
      <c r="E1308" s="83" t="s">
        <v>4473</v>
      </c>
      <c r="F1308" s="118" t="s">
        <v>81</v>
      </c>
    </row>
    <row r="1309" spans="1:6" x14ac:dyDescent="0.25">
      <c r="A1309" s="23">
        <v>20433</v>
      </c>
      <c r="B1309" s="83" t="s">
        <v>1036</v>
      </c>
      <c r="C1309" s="83" t="s">
        <v>4338</v>
      </c>
      <c r="D1309" s="83" t="s">
        <v>2827</v>
      </c>
      <c r="E1309" s="83" t="s">
        <v>4339</v>
      </c>
      <c r="F1309" s="118" t="s">
        <v>81</v>
      </c>
    </row>
    <row r="1310" spans="1:6" x14ac:dyDescent="0.25">
      <c r="A1310" s="23">
        <v>20440</v>
      </c>
      <c r="B1310" s="83" t="s">
        <v>1038</v>
      </c>
      <c r="C1310" s="83" t="s">
        <v>4354</v>
      </c>
      <c r="D1310" s="83" t="s">
        <v>2789</v>
      </c>
      <c r="E1310" s="83" t="s">
        <v>4355</v>
      </c>
      <c r="F1310" s="118" t="s">
        <v>81</v>
      </c>
    </row>
    <row r="1311" spans="1:6" x14ac:dyDescent="0.25">
      <c r="A1311" s="23">
        <v>20441</v>
      </c>
      <c r="B1311" s="83" t="s">
        <v>1039</v>
      </c>
      <c r="C1311" s="83" t="s">
        <v>3334</v>
      </c>
      <c r="D1311" s="83" t="s">
        <v>2789</v>
      </c>
      <c r="E1311" s="83" t="s">
        <v>3335</v>
      </c>
      <c r="F1311" s="118" t="s">
        <v>81</v>
      </c>
    </row>
    <row r="1312" spans="1:6" x14ac:dyDescent="0.25">
      <c r="A1312" s="23">
        <v>20448</v>
      </c>
      <c r="B1312" s="83" t="s">
        <v>1041</v>
      </c>
      <c r="C1312" s="83" t="s">
        <v>3334</v>
      </c>
      <c r="D1312" s="83" t="s">
        <v>2789</v>
      </c>
      <c r="E1312" s="83" t="s">
        <v>3335</v>
      </c>
      <c r="F1312" s="118" t="s">
        <v>81</v>
      </c>
    </row>
    <row r="1313" spans="1:6" x14ac:dyDescent="0.25">
      <c r="A1313" s="23">
        <v>20462</v>
      </c>
      <c r="B1313" s="83" t="s">
        <v>1044</v>
      </c>
      <c r="C1313" s="83" t="s">
        <v>4177</v>
      </c>
      <c r="D1313" s="83" t="s">
        <v>2870</v>
      </c>
      <c r="E1313" s="83" t="s">
        <v>4178</v>
      </c>
      <c r="F1313" s="118" t="s">
        <v>81</v>
      </c>
    </row>
    <row r="1314" spans="1:6" x14ac:dyDescent="0.25">
      <c r="A1314" s="23">
        <v>20489</v>
      </c>
      <c r="B1314" s="83" t="s">
        <v>1050</v>
      </c>
      <c r="C1314" s="83" t="s">
        <v>4474</v>
      </c>
      <c r="D1314" s="83" t="s">
        <v>2786</v>
      </c>
      <c r="E1314" s="83" t="s">
        <v>4475</v>
      </c>
      <c r="F1314" s="118" t="s">
        <v>81</v>
      </c>
    </row>
    <row r="1315" spans="1:6" x14ac:dyDescent="0.25">
      <c r="A1315" s="23">
        <v>20501</v>
      </c>
      <c r="B1315" s="83" t="s">
        <v>1055</v>
      </c>
      <c r="C1315" s="83" t="s">
        <v>2980</v>
      </c>
      <c r="D1315" s="83" t="s">
        <v>2789</v>
      </c>
      <c r="E1315" s="83" t="s">
        <v>2981</v>
      </c>
      <c r="F1315" s="118" t="s">
        <v>81</v>
      </c>
    </row>
    <row r="1316" spans="1:6" x14ac:dyDescent="0.25">
      <c r="A1316" s="23">
        <v>20506</v>
      </c>
      <c r="B1316" s="83" t="s">
        <v>1057</v>
      </c>
      <c r="C1316" s="83" t="s">
        <v>3063</v>
      </c>
      <c r="D1316" s="83" t="s">
        <v>2827</v>
      </c>
      <c r="E1316" s="83" t="s">
        <v>3064</v>
      </c>
      <c r="F1316" s="118" t="s">
        <v>81</v>
      </c>
    </row>
    <row r="1317" spans="1:6" x14ac:dyDescent="0.25">
      <c r="A1317" s="23">
        <v>20509</v>
      </c>
      <c r="B1317" s="83" t="s">
        <v>1059</v>
      </c>
      <c r="C1317" s="83" t="s">
        <v>4303</v>
      </c>
      <c r="D1317" s="83" t="s">
        <v>2912</v>
      </c>
      <c r="E1317" s="83" t="s">
        <v>4304</v>
      </c>
      <c r="F1317" s="118" t="s">
        <v>81</v>
      </c>
    </row>
    <row r="1318" spans="1:6" x14ac:dyDescent="0.25">
      <c r="A1318" s="23">
        <v>20513</v>
      </c>
      <c r="B1318" s="83" t="s">
        <v>1061</v>
      </c>
      <c r="C1318" s="83" t="s">
        <v>4399</v>
      </c>
      <c r="D1318" s="83" t="s">
        <v>2912</v>
      </c>
      <c r="E1318" s="83" t="s">
        <v>4400</v>
      </c>
      <c r="F1318" s="118" t="s">
        <v>81</v>
      </c>
    </row>
    <row r="1319" spans="1:6" x14ac:dyDescent="0.25">
      <c r="A1319" s="23">
        <v>20516</v>
      </c>
      <c r="B1319" s="83" t="s">
        <v>1063</v>
      </c>
      <c r="C1319" s="83" t="s">
        <v>4023</v>
      </c>
      <c r="D1319" s="83" t="s">
        <v>2912</v>
      </c>
      <c r="E1319" s="83" t="s">
        <v>4024</v>
      </c>
      <c r="F1319" s="118" t="s">
        <v>81</v>
      </c>
    </row>
    <row r="1320" spans="1:6" x14ac:dyDescent="0.25">
      <c r="A1320" s="23">
        <v>20525</v>
      </c>
      <c r="B1320" s="83" t="s">
        <v>1064</v>
      </c>
      <c r="C1320" s="83" t="s">
        <v>3251</v>
      </c>
      <c r="D1320" s="83" t="s">
        <v>2817</v>
      </c>
      <c r="E1320" s="83" t="s">
        <v>2937</v>
      </c>
      <c r="F1320" s="118" t="s">
        <v>81</v>
      </c>
    </row>
    <row r="1321" spans="1:6" x14ac:dyDescent="0.25">
      <c r="A1321" s="23">
        <v>20529</v>
      </c>
      <c r="B1321" s="83" t="s">
        <v>1066</v>
      </c>
      <c r="C1321" s="83" t="s">
        <v>3440</v>
      </c>
      <c r="D1321" s="83" t="s">
        <v>3438</v>
      </c>
      <c r="E1321" s="83" t="s">
        <v>3441</v>
      </c>
      <c r="F1321" s="118" t="s">
        <v>81</v>
      </c>
    </row>
    <row r="1322" spans="1:6" x14ac:dyDescent="0.25">
      <c r="A1322" s="23">
        <v>20532</v>
      </c>
      <c r="B1322" s="83" t="s">
        <v>1068</v>
      </c>
      <c r="C1322" s="83" t="s">
        <v>4476</v>
      </c>
      <c r="D1322" s="83" t="s">
        <v>4477</v>
      </c>
      <c r="E1322" s="83" t="s">
        <v>4477</v>
      </c>
      <c r="F1322" s="118" t="s">
        <v>81</v>
      </c>
    </row>
    <row r="1323" spans="1:6" x14ac:dyDescent="0.25">
      <c r="A1323" s="23">
        <v>20540</v>
      </c>
      <c r="B1323" s="83" t="s">
        <v>1072</v>
      </c>
      <c r="C1323" s="83" t="s">
        <v>4478</v>
      </c>
      <c r="D1323" s="83" t="s">
        <v>2859</v>
      </c>
      <c r="E1323" s="83" t="s">
        <v>4479</v>
      </c>
      <c r="F1323" s="118" t="s">
        <v>81</v>
      </c>
    </row>
    <row r="1324" spans="1:6" x14ac:dyDescent="0.25">
      <c r="A1324" s="23">
        <v>20542</v>
      </c>
      <c r="B1324" s="83" t="s">
        <v>1073</v>
      </c>
      <c r="C1324" s="83" t="s">
        <v>4320</v>
      </c>
      <c r="D1324" s="83" t="s">
        <v>2789</v>
      </c>
      <c r="E1324" s="83" t="s">
        <v>2906</v>
      </c>
      <c r="F1324" s="118" t="s">
        <v>81</v>
      </c>
    </row>
    <row r="1325" spans="1:6" x14ac:dyDescent="0.25">
      <c r="A1325" s="23">
        <v>20543</v>
      </c>
      <c r="B1325" s="83" t="s">
        <v>1074</v>
      </c>
      <c r="C1325" s="83" t="s">
        <v>4320</v>
      </c>
      <c r="D1325" s="83" t="s">
        <v>2789</v>
      </c>
      <c r="E1325" s="83" t="s">
        <v>2906</v>
      </c>
      <c r="F1325" s="118" t="s">
        <v>81</v>
      </c>
    </row>
    <row r="1326" spans="1:6" x14ac:dyDescent="0.25">
      <c r="A1326" s="23">
        <v>20544</v>
      </c>
      <c r="B1326" s="83" t="s">
        <v>1075</v>
      </c>
      <c r="C1326" s="83" t="s">
        <v>4338</v>
      </c>
      <c r="D1326" s="83" t="s">
        <v>2827</v>
      </c>
      <c r="E1326" s="83" t="s">
        <v>4339</v>
      </c>
      <c r="F1326" s="118" t="s">
        <v>81</v>
      </c>
    </row>
    <row r="1327" spans="1:6" x14ac:dyDescent="0.25">
      <c r="A1327" s="23">
        <v>20547</v>
      </c>
      <c r="B1327" s="83" t="s">
        <v>1076</v>
      </c>
      <c r="C1327" s="83" t="s">
        <v>3303</v>
      </c>
      <c r="D1327" s="83" t="s">
        <v>2827</v>
      </c>
      <c r="E1327" s="83" t="s">
        <v>3304</v>
      </c>
      <c r="F1327" s="118" t="s">
        <v>81</v>
      </c>
    </row>
    <row r="1328" spans="1:6" x14ac:dyDescent="0.25">
      <c r="A1328" s="23">
        <v>20551</v>
      </c>
      <c r="B1328" s="83" t="s">
        <v>1078</v>
      </c>
      <c r="C1328" s="83" t="s">
        <v>2976</v>
      </c>
      <c r="D1328" s="83" t="s">
        <v>2827</v>
      </c>
      <c r="E1328" s="83" t="s">
        <v>2977</v>
      </c>
      <c r="F1328" s="118" t="s">
        <v>81</v>
      </c>
    </row>
    <row r="1329" spans="1:6" x14ac:dyDescent="0.25">
      <c r="A1329" s="23">
        <v>20553</v>
      </c>
      <c r="B1329" s="83" t="s">
        <v>1079</v>
      </c>
      <c r="C1329" s="83" t="s">
        <v>4480</v>
      </c>
      <c r="D1329" s="83" t="s">
        <v>2786</v>
      </c>
      <c r="E1329" s="83" t="s">
        <v>4481</v>
      </c>
      <c r="F1329" s="118" t="s">
        <v>81</v>
      </c>
    </row>
    <row r="1330" spans="1:6" x14ac:dyDescent="0.25">
      <c r="A1330" s="23">
        <v>20554</v>
      </c>
      <c r="B1330" s="83" t="s">
        <v>1080</v>
      </c>
      <c r="C1330" s="83" t="s">
        <v>4323</v>
      </c>
      <c r="D1330" s="83" t="s">
        <v>2789</v>
      </c>
      <c r="E1330" s="83" t="s">
        <v>2772</v>
      </c>
      <c r="F1330" s="118" t="s">
        <v>81</v>
      </c>
    </row>
    <row r="1331" spans="1:6" x14ac:dyDescent="0.25">
      <c r="A1331" s="23">
        <v>20556</v>
      </c>
      <c r="B1331" s="83" t="s">
        <v>1081</v>
      </c>
      <c r="C1331" s="83" t="s">
        <v>2980</v>
      </c>
      <c r="D1331" s="83" t="s">
        <v>2789</v>
      </c>
      <c r="E1331" s="83" t="s">
        <v>2981</v>
      </c>
      <c r="F1331" s="118" t="s">
        <v>81</v>
      </c>
    </row>
    <row r="1332" spans="1:6" x14ac:dyDescent="0.25">
      <c r="A1332" s="23">
        <v>20563</v>
      </c>
      <c r="B1332" s="83" t="s">
        <v>1084</v>
      </c>
      <c r="C1332" s="83" t="s">
        <v>3086</v>
      </c>
      <c r="D1332" s="83" t="s">
        <v>2827</v>
      </c>
      <c r="E1332" s="83" t="s">
        <v>3087</v>
      </c>
      <c r="F1332" s="118" t="s">
        <v>81</v>
      </c>
    </row>
    <row r="1333" spans="1:6" x14ac:dyDescent="0.25">
      <c r="A1333" s="23">
        <v>20566</v>
      </c>
      <c r="B1333" s="83" t="s">
        <v>1086</v>
      </c>
      <c r="C1333" s="83" t="s">
        <v>4320</v>
      </c>
      <c r="D1333" s="83" t="s">
        <v>2789</v>
      </c>
      <c r="E1333" s="83" t="s">
        <v>2906</v>
      </c>
      <c r="F1333" s="118" t="s">
        <v>81</v>
      </c>
    </row>
    <row r="1334" spans="1:6" x14ac:dyDescent="0.25">
      <c r="A1334" s="23">
        <v>20581</v>
      </c>
      <c r="B1334" s="83" t="s">
        <v>1091</v>
      </c>
      <c r="C1334" s="83" t="s">
        <v>2814</v>
      </c>
      <c r="D1334" s="83" t="s">
        <v>2789</v>
      </c>
      <c r="E1334" s="83" t="s">
        <v>2815</v>
      </c>
      <c r="F1334" s="118" t="s">
        <v>81</v>
      </c>
    </row>
    <row r="1335" spans="1:6" x14ac:dyDescent="0.25">
      <c r="A1335" s="23">
        <v>20589</v>
      </c>
      <c r="B1335" s="83" t="s">
        <v>1092</v>
      </c>
      <c r="C1335" s="83" t="s">
        <v>2905</v>
      </c>
      <c r="D1335" s="83" t="s">
        <v>2897</v>
      </c>
      <c r="E1335" s="83" t="s">
        <v>2906</v>
      </c>
      <c r="F1335" s="118" t="s">
        <v>81</v>
      </c>
    </row>
    <row r="1336" spans="1:6" x14ac:dyDescent="0.25">
      <c r="A1336" s="23">
        <v>20590</v>
      </c>
      <c r="B1336" s="83" t="s">
        <v>1093</v>
      </c>
      <c r="C1336" s="83" t="s">
        <v>3021</v>
      </c>
      <c r="D1336" s="83" t="s">
        <v>2912</v>
      </c>
      <c r="E1336" s="83" t="s">
        <v>3022</v>
      </c>
      <c r="F1336" s="118" t="s">
        <v>81</v>
      </c>
    </row>
    <row r="1337" spans="1:6" x14ac:dyDescent="0.25">
      <c r="A1337" s="23">
        <v>20596</v>
      </c>
      <c r="B1337" s="83" t="s">
        <v>1095</v>
      </c>
      <c r="C1337" s="83" t="s">
        <v>4482</v>
      </c>
      <c r="D1337" s="83" t="s">
        <v>2789</v>
      </c>
      <c r="E1337" s="83" t="s">
        <v>4483</v>
      </c>
      <c r="F1337" s="118" t="s">
        <v>81</v>
      </c>
    </row>
    <row r="1338" spans="1:6" x14ac:dyDescent="0.25">
      <c r="A1338" s="23">
        <v>20606</v>
      </c>
      <c r="B1338" s="83" t="s">
        <v>1098</v>
      </c>
      <c r="C1338" s="83" t="s">
        <v>4276</v>
      </c>
      <c r="D1338" s="83" t="s">
        <v>2789</v>
      </c>
      <c r="E1338" s="83" t="s">
        <v>4277</v>
      </c>
      <c r="F1338" s="118" t="s">
        <v>81</v>
      </c>
    </row>
    <row r="1339" spans="1:6" x14ac:dyDescent="0.25">
      <c r="A1339" s="23">
        <v>20610</v>
      </c>
      <c r="B1339" s="83" t="s">
        <v>1099</v>
      </c>
      <c r="C1339" s="83" t="s">
        <v>2978</v>
      </c>
      <c r="D1339" s="83" t="s">
        <v>2789</v>
      </c>
      <c r="E1339" s="83" t="s">
        <v>2979</v>
      </c>
      <c r="F1339" s="118" t="s">
        <v>81</v>
      </c>
    </row>
    <row r="1340" spans="1:6" x14ac:dyDescent="0.25">
      <c r="A1340" s="23">
        <v>20614</v>
      </c>
      <c r="B1340" s="83" t="s">
        <v>1100</v>
      </c>
      <c r="C1340" s="83" t="s">
        <v>4266</v>
      </c>
      <c r="D1340" s="83" t="s">
        <v>2789</v>
      </c>
      <c r="E1340" s="83" t="s">
        <v>4267</v>
      </c>
      <c r="F1340" s="118" t="s">
        <v>81</v>
      </c>
    </row>
    <row r="1341" spans="1:6" x14ac:dyDescent="0.25">
      <c r="A1341" s="23">
        <v>20617</v>
      </c>
      <c r="B1341" s="83" t="s">
        <v>1101</v>
      </c>
      <c r="C1341" s="83" t="s">
        <v>4320</v>
      </c>
      <c r="D1341" s="83" t="s">
        <v>2789</v>
      </c>
      <c r="E1341" s="83" t="s">
        <v>2906</v>
      </c>
      <c r="F1341" s="118" t="s">
        <v>81</v>
      </c>
    </row>
    <row r="1342" spans="1:6" x14ac:dyDescent="0.25">
      <c r="A1342" s="23">
        <v>20620</v>
      </c>
      <c r="B1342" s="83" t="s">
        <v>1103</v>
      </c>
      <c r="C1342" s="83" t="s">
        <v>4328</v>
      </c>
      <c r="D1342" s="83" t="s">
        <v>2862</v>
      </c>
      <c r="E1342" s="83" t="s">
        <v>4329</v>
      </c>
      <c r="F1342" s="118" t="s">
        <v>81</v>
      </c>
    </row>
    <row r="1343" spans="1:6" x14ac:dyDescent="0.25">
      <c r="A1343" s="23">
        <v>20627</v>
      </c>
      <c r="B1343" s="83" t="s">
        <v>1105</v>
      </c>
      <c r="C1343" s="83" t="s">
        <v>4484</v>
      </c>
      <c r="D1343" s="83" t="s">
        <v>2789</v>
      </c>
      <c r="E1343" s="83" t="s">
        <v>4485</v>
      </c>
      <c r="F1343" s="118" t="s">
        <v>81</v>
      </c>
    </row>
    <row r="1344" spans="1:6" x14ac:dyDescent="0.25">
      <c r="A1344" s="23">
        <v>20630</v>
      </c>
      <c r="B1344" s="83" t="s">
        <v>1106</v>
      </c>
      <c r="C1344" s="83" t="s">
        <v>3729</v>
      </c>
      <c r="D1344" s="83" t="s">
        <v>2789</v>
      </c>
      <c r="E1344" s="83" t="s">
        <v>3730</v>
      </c>
      <c r="F1344" s="118" t="s">
        <v>81</v>
      </c>
    </row>
    <row r="1345" spans="1:6" x14ac:dyDescent="0.25">
      <c r="A1345" s="23">
        <v>20634</v>
      </c>
      <c r="B1345" s="83" t="s">
        <v>1107</v>
      </c>
      <c r="C1345" s="83" t="s">
        <v>4486</v>
      </c>
      <c r="D1345" s="83" t="s">
        <v>3438</v>
      </c>
      <c r="E1345" s="83" t="s">
        <v>3560</v>
      </c>
      <c r="F1345" s="118" t="s">
        <v>81</v>
      </c>
    </row>
    <row r="1346" spans="1:6" x14ac:dyDescent="0.25">
      <c r="A1346" s="23">
        <v>20642</v>
      </c>
      <c r="B1346" s="83" t="s">
        <v>1111</v>
      </c>
      <c r="C1346" s="83" t="s">
        <v>4276</v>
      </c>
      <c r="D1346" s="83" t="s">
        <v>2789</v>
      </c>
      <c r="E1346" s="83" t="s">
        <v>4277</v>
      </c>
      <c r="F1346" s="118" t="s">
        <v>81</v>
      </c>
    </row>
    <row r="1347" spans="1:6" x14ac:dyDescent="0.25">
      <c r="A1347" s="23">
        <v>20643</v>
      </c>
      <c r="B1347" s="83" t="s">
        <v>1112</v>
      </c>
      <c r="C1347" s="83" t="s">
        <v>4369</v>
      </c>
      <c r="D1347" s="83" t="s">
        <v>3438</v>
      </c>
      <c r="E1347" s="83" t="s">
        <v>4370</v>
      </c>
      <c r="F1347" s="118" t="s">
        <v>81</v>
      </c>
    </row>
    <row r="1348" spans="1:6" x14ac:dyDescent="0.25">
      <c r="A1348" s="23">
        <v>20646</v>
      </c>
      <c r="B1348" s="83" t="s">
        <v>1114</v>
      </c>
      <c r="C1348" s="83" t="s">
        <v>2819</v>
      </c>
      <c r="D1348" s="83" t="s">
        <v>2817</v>
      </c>
      <c r="E1348" s="83" t="s">
        <v>2820</v>
      </c>
      <c r="F1348" s="118" t="s">
        <v>81</v>
      </c>
    </row>
    <row r="1349" spans="1:6" x14ac:dyDescent="0.25">
      <c r="A1349" s="23">
        <v>20647</v>
      </c>
      <c r="B1349" s="83" t="s">
        <v>1115</v>
      </c>
      <c r="C1349" s="83" t="s">
        <v>3148</v>
      </c>
      <c r="D1349" s="83" t="s">
        <v>2789</v>
      </c>
      <c r="E1349" s="83" t="s">
        <v>3149</v>
      </c>
      <c r="F1349" s="118" t="s">
        <v>81</v>
      </c>
    </row>
    <row r="1350" spans="1:6" x14ac:dyDescent="0.25">
      <c r="A1350" s="23">
        <v>20649</v>
      </c>
      <c r="B1350" s="83" t="s">
        <v>1116</v>
      </c>
      <c r="C1350" s="83" t="s">
        <v>4397</v>
      </c>
      <c r="D1350" s="83" t="s">
        <v>2789</v>
      </c>
      <c r="E1350" s="83" t="s">
        <v>4398</v>
      </c>
      <c r="F1350" s="118" t="s">
        <v>81</v>
      </c>
    </row>
    <row r="1351" spans="1:6" x14ac:dyDescent="0.25">
      <c r="A1351" s="23">
        <v>20653</v>
      </c>
      <c r="B1351" s="83" t="s">
        <v>1117</v>
      </c>
      <c r="C1351" s="83" t="s">
        <v>2976</v>
      </c>
      <c r="D1351" s="83" t="s">
        <v>2827</v>
      </c>
      <c r="E1351" s="83" t="s">
        <v>2977</v>
      </c>
      <c r="F1351" s="118" t="s">
        <v>81</v>
      </c>
    </row>
    <row r="1352" spans="1:6" x14ac:dyDescent="0.25">
      <c r="A1352" s="23">
        <v>20659</v>
      </c>
      <c r="B1352" s="83" t="s">
        <v>1118</v>
      </c>
      <c r="C1352" s="83" t="s">
        <v>2920</v>
      </c>
      <c r="D1352" s="83" t="s">
        <v>2912</v>
      </c>
      <c r="E1352" s="83" t="s">
        <v>2921</v>
      </c>
      <c r="F1352" s="118" t="s">
        <v>81</v>
      </c>
    </row>
    <row r="1353" spans="1:6" x14ac:dyDescent="0.25">
      <c r="A1353" s="23">
        <v>20666</v>
      </c>
      <c r="B1353" s="83" t="s">
        <v>1120</v>
      </c>
      <c r="C1353" s="83" t="s">
        <v>4487</v>
      </c>
      <c r="D1353" s="83" t="s">
        <v>2775</v>
      </c>
      <c r="E1353" s="83" t="s">
        <v>4488</v>
      </c>
      <c r="F1353" s="118" t="s">
        <v>81</v>
      </c>
    </row>
    <row r="1354" spans="1:6" x14ac:dyDescent="0.25">
      <c r="A1354" s="23">
        <v>20670</v>
      </c>
      <c r="B1354" s="83" t="s">
        <v>1122</v>
      </c>
      <c r="C1354" s="83" t="s">
        <v>4332</v>
      </c>
      <c r="D1354" s="83" t="s">
        <v>3438</v>
      </c>
      <c r="E1354" s="83" t="s">
        <v>4333</v>
      </c>
      <c r="F1354" s="118" t="s">
        <v>81</v>
      </c>
    </row>
    <row r="1355" spans="1:6" x14ac:dyDescent="0.25">
      <c r="A1355" s="23">
        <v>20672</v>
      </c>
      <c r="B1355" s="83" t="s">
        <v>1123</v>
      </c>
      <c r="C1355" s="83" t="s">
        <v>3729</v>
      </c>
      <c r="D1355" s="83" t="s">
        <v>2789</v>
      </c>
      <c r="E1355" s="83" t="s">
        <v>3730</v>
      </c>
      <c r="F1355" s="118" t="s">
        <v>81</v>
      </c>
    </row>
    <row r="1356" spans="1:6" x14ac:dyDescent="0.25">
      <c r="A1356" s="23">
        <v>20689</v>
      </c>
      <c r="B1356" s="83" t="s">
        <v>1129</v>
      </c>
      <c r="C1356" s="83" t="s">
        <v>4403</v>
      </c>
      <c r="D1356" s="83" t="s">
        <v>2789</v>
      </c>
      <c r="E1356" s="83" t="s">
        <v>4404</v>
      </c>
      <c r="F1356" s="118" t="s">
        <v>81</v>
      </c>
    </row>
    <row r="1357" spans="1:6" x14ac:dyDescent="0.25">
      <c r="A1357" s="23">
        <v>20692</v>
      </c>
      <c r="B1357" s="83" t="s">
        <v>1130</v>
      </c>
      <c r="C1357" s="83" t="s">
        <v>3836</v>
      </c>
      <c r="D1357" s="83" t="s">
        <v>2827</v>
      </c>
      <c r="E1357" s="83" t="s">
        <v>3837</v>
      </c>
      <c r="F1357" s="118" t="s">
        <v>81</v>
      </c>
    </row>
    <row r="1358" spans="1:6" x14ac:dyDescent="0.25">
      <c r="A1358" s="23">
        <v>20700</v>
      </c>
      <c r="B1358" s="83" t="s">
        <v>1133</v>
      </c>
      <c r="C1358" s="83" t="s">
        <v>4286</v>
      </c>
      <c r="D1358" s="83" t="s">
        <v>2827</v>
      </c>
      <c r="E1358" s="83" t="s">
        <v>4287</v>
      </c>
      <c r="F1358" s="118" t="s">
        <v>81</v>
      </c>
    </row>
    <row r="1359" spans="1:6" x14ac:dyDescent="0.25">
      <c r="A1359" s="23">
        <v>20702</v>
      </c>
      <c r="B1359" s="83" t="s">
        <v>1134</v>
      </c>
      <c r="C1359" s="83" t="s">
        <v>3962</v>
      </c>
      <c r="D1359" s="83" t="s">
        <v>2827</v>
      </c>
      <c r="E1359" s="83" t="s">
        <v>3963</v>
      </c>
      <c r="F1359" s="118" t="s">
        <v>81</v>
      </c>
    </row>
    <row r="1360" spans="1:6" x14ac:dyDescent="0.25">
      <c r="A1360" s="23">
        <v>20714</v>
      </c>
      <c r="B1360" s="83" t="s">
        <v>1136</v>
      </c>
      <c r="C1360" s="83" t="s">
        <v>4081</v>
      </c>
      <c r="D1360" s="83" t="s">
        <v>2827</v>
      </c>
      <c r="E1360" s="83" t="s">
        <v>4082</v>
      </c>
      <c r="F1360" s="118" t="s">
        <v>81</v>
      </c>
    </row>
    <row r="1361" spans="1:6" x14ac:dyDescent="0.25">
      <c r="A1361" s="23">
        <v>20715</v>
      </c>
      <c r="B1361" s="83" t="s">
        <v>1137</v>
      </c>
      <c r="C1361" s="83" t="s">
        <v>4081</v>
      </c>
      <c r="D1361" s="83" t="s">
        <v>2827</v>
      </c>
      <c r="E1361" s="83" t="s">
        <v>4082</v>
      </c>
      <c r="F1361" s="118" t="s">
        <v>81</v>
      </c>
    </row>
    <row r="1362" spans="1:6" x14ac:dyDescent="0.25">
      <c r="A1362" s="23">
        <v>20716</v>
      </c>
      <c r="B1362" s="83" t="s">
        <v>1138</v>
      </c>
      <c r="C1362" s="83" t="s">
        <v>4081</v>
      </c>
      <c r="D1362" s="83" t="s">
        <v>2827</v>
      </c>
      <c r="E1362" s="83" t="s">
        <v>4082</v>
      </c>
      <c r="F1362" s="118" t="s">
        <v>81</v>
      </c>
    </row>
    <row r="1363" spans="1:6" x14ac:dyDescent="0.25">
      <c r="A1363" s="23">
        <v>20719</v>
      </c>
      <c r="B1363" s="83" t="s">
        <v>1139</v>
      </c>
      <c r="C1363" s="83" t="s">
        <v>4081</v>
      </c>
      <c r="D1363" s="83" t="s">
        <v>2827</v>
      </c>
      <c r="E1363" s="83" t="s">
        <v>4082</v>
      </c>
      <c r="F1363" s="118" t="s">
        <v>81</v>
      </c>
    </row>
    <row r="1364" spans="1:6" x14ac:dyDescent="0.25">
      <c r="A1364" s="23">
        <v>20720</v>
      </c>
      <c r="B1364" s="83" t="s">
        <v>1140</v>
      </c>
      <c r="C1364" s="83" t="s">
        <v>4081</v>
      </c>
      <c r="D1364" s="83" t="s">
        <v>2827</v>
      </c>
      <c r="E1364" s="83" t="s">
        <v>4082</v>
      </c>
      <c r="F1364" s="118" t="s">
        <v>81</v>
      </c>
    </row>
    <row r="1365" spans="1:6" x14ac:dyDescent="0.25">
      <c r="A1365" s="23">
        <v>20721</v>
      </c>
      <c r="B1365" s="83" t="s">
        <v>1141</v>
      </c>
      <c r="C1365" s="83" t="s">
        <v>4081</v>
      </c>
      <c r="D1365" s="83" t="s">
        <v>2827</v>
      </c>
      <c r="E1365" s="83" t="s">
        <v>4082</v>
      </c>
      <c r="F1365" s="118" t="s">
        <v>81</v>
      </c>
    </row>
    <row r="1366" spans="1:6" x14ac:dyDescent="0.25">
      <c r="A1366" s="23">
        <v>20722</v>
      </c>
      <c r="B1366" s="83" t="s">
        <v>1142</v>
      </c>
      <c r="C1366" s="83" t="s">
        <v>4081</v>
      </c>
      <c r="D1366" s="83" t="s">
        <v>2827</v>
      </c>
      <c r="E1366" s="83" t="s">
        <v>4082</v>
      </c>
      <c r="F1366" s="118" t="s">
        <v>81</v>
      </c>
    </row>
    <row r="1367" spans="1:6" x14ac:dyDescent="0.25">
      <c r="A1367" s="23">
        <v>20724</v>
      </c>
      <c r="B1367" s="83" t="s">
        <v>1143</v>
      </c>
      <c r="C1367" s="83" t="s">
        <v>4081</v>
      </c>
      <c r="D1367" s="83" t="s">
        <v>2827</v>
      </c>
      <c r="E1367" s="83" t="s">
        <v>4082</v>
      </c>
      <c r="F1367" s="118" t="s">
        <v>81</v>
      </c>
    </row>
    <row r="1368" spans="1:6" x14ac:dyDescent="0.25">
      <c r="A1368" s="23">
        <v>20725</v>
      </c>
      <c r="B1368" s="83" t="s">
        <v>1144</v>
      </c>
      <c r="C1368" s="83" t="s">
        <v>4081</v>
      </c>
      <c r="D1368" s="83" t="s">
        <v>2827</v>
      </c>
      <c r="E1368" s="83" t="s">
        <v>4082</v>
      </c>
      <c r="F1368" s="118" t="s">
        <v>81</v>
      </c>
    </row>
    <row r="1369" spans="1:6" x14ac:dyDescent="0.25">
      <c r="A1369" s="23">
        <v>20731</v>
      </c>
      <c r="B1369" s="83" t="s">
        <v>1145</v>
      </c>
      <c r="C1369" s="83" t="s">
        <v>4081</v>
      </c>
      <c r="D1369" s="83" t="s">
        <v>2827</v>
      </c>
      <c r="E1369" s="83" t="s">
        <v>4082</v>
      </c>
      <c r="F1369" s="118" t="s">
        <v>81</v>
      </c>
    </row>
    <row r="1370" spans="1:6" x14ac:dyDescent="0.25">
      <c r="A1370" s="23">
        <v>20734</v>
      </c>
      <c r="B1370" s="83" t="s">
        <v>1146</v>
      </c>
      <c r="C1370" s="83" t="s">
        <v>4336</v>
      </c>
      <c r="D1370" s="83" t="s">
        <v>2856</v>
      </c>
      <c r="E1370" s="83" t="s">
        <v>4337</v>
      </c>
      <c r="F1370" s="118" t="s">
        <v>81</v>
      </c>
    </row>
    <row r="1371" spans="1:6" x14ac:dyDescent="0.25">
      <c r="A1371" s="23">
        <v>20736</v>
      </c>
      <c r="B1371" s="83" t="s">
        <v>1147</v>
      </c>
      <c r="C1371" s="83" t="s">
        <v>4035</v>
      </c>
      <c r="D1371" s="83" t="s">
        <v>2817</v>
      </c>
      <c r="E1371" s="83" t="s">
        <v>4036</v>
      </c>
      <c r="F1371" s="118" t="s">
        <v>81</v>
      </c>
    </row>
    <row r="1372" spans="1:6" x14ac:dyDescent="0.25">
      <c r="A1372" s="23">
        <v>20736</v>
      </c>
      <c r="B1372" s="83" t="s">
        <v>1147</v>
      </c>
      <c r="C1372" s="83" t="s">
        <v>3198</v>
      </c>
      <c r="D1372" s="83" t="s">
        <v>2817</v>
      </c>
      <c r="E1372" s="83" t="s">
        <v>3199</v>
      </c>
      <c r="F1372" s="118" t="s">
        <v>81</v>
      </c>
    </row>
    <row r="1373" spans="1:6" x14ac:dyDescent="0.25">
      <c r="A1373" s="23">
        <v>20740</v>
      </c>
      <c r="B1373" s="83" t="s">
        <v>1149</v>
      </c>
      <c r="C1373" s="83" t="s">
        <v>3486</v>
      </c>
      <c r="D1373" s="83" t="s">
        <v>2897</v>
      </c>
      <c r="E1373" s="83" t="s">
        <v>3487</v>
      </c>
      <c r="F1373" s="118" t="s">
        <v>81</v>
      </c>
    </row>
    <row r="1374" spans="1:6" x14ac:dyDescent="0.25">
      <c r="A1374" s="23">
        <v>20747</v>
      </c>
      <c r="B1374" s="83" t="s">
        <v>1150</v>
      </c>
      <c r="C1374" s="83" t="s">
        <v>4081</v>
      </c>
      <c r="D1374" s="83" t="s">
        <v>2827</v>
      </c>
      <c r="E1374" s="83" t="s">
        <v>4082</v>
      </c>
      <c r="F1374" s="118" t="s">
        <v>81</v>
      </c>
    </row>
    <row r="1375" spans="1:6" x14ac:dyDescent="0.25">
      <c r="A1375" s="23">
        <v>20748</v>
      </c>
      <c r="B1375" s="83" t="s">
        <v>1151</v>
      </c>
      <c r="C1375" s="83" t="s">
        <v>4081</v>
      </c>
      <c r="D1375" s="83" t="s">
        <v>2827</v>
      </c>
      <c r="E1375" s="83" t="s">
        <v>4082</v>
      </c>
      <c r="F1375" s="118" t="s">
        <v>81</v>
      </c>
    </row>
    <row r="1376" spans="1:6" x14ac:dyDescent="0.25">
      <c r="A1376" s="23">
        <v>20758</v>
      </c>
      <c r="B1376" s="83" t="s">
        <v>1152</v>
      </c>
      <c r="C1376" s="83" t="s">
        <v>3860</v>
      </c>
      <c r="D1376" s="83" t="s">
        <v>2827</v>
      </c>
      <c r="E1376" s="83" t="s">
        <v>3861</v>
      </c>
      <c r="F1376" s="118" t="s">
        <v>81</v>
      </c>
    </row>
    <row r="1377" spans="1:6" x14ac:dyDescent="0.25">
      <c r="A1377" s="23">
        <v>20763</v>
      </c>
      <c r="B1377" s="83" t="s">
        <v>1153</v>
      </c>
      <c r="C1377" s="83" t="s">
        <v>2774</v>
      </c>
      <c r="D1377" s="83" t="s">
        <v>2775</v>
      </c>
      <c r="E1377" s="83" t="s">
        <v>2776</v>
      </c>
      <c r="F1377" s="118" t="s">
        <v>81</v>
      </c>
    </row>
    <row r="1378" spans="1:6" x14ac:dyDescent="0.25">
      <c r="A1378" s="23">
        <v>20766</v>
      </c>
      <c r="B1378" s="83" t="s">
        <v>1154</v>
      </c>
      <c r="C1378" s="83" t="s">
        <v>4440</v>
      </c>
      <c r="D1378" s="83" t="s">
        <v>2789</v>
      </c>
      <c r="E1378" s="83" t="s">
        <v>4423</v>
      </c>
      <c r="F1378" s="118" t="s">
        <v>81</v>
      </c>
    </row>
    <row r="1379" spans="1:6" x14ac:dyDescent="0.25">
      <c r="A1379" s="23">
        <v>20774</v>
      </c>
      <c r="B1379" s="83" t="s">
        <v>1156</v>
      </c>
      <c r="C1379" s="83" t="s">
        <v>3486</v>
      </c>
      <c r="D1379" s="83" t="s">
        <v>2897</v>
      </c>
      <c r="E1379" s="83" t="s">
        <v>3487</v>
      </c>
      <c r="F1379" s="118" t="s">
        <v>81</v>
      </c>
    </row>
    <row r="1380" spans="1:6" x14ac:dyDescent="0.25">
      <c r="A1380" s="23">
        <v>20775</v>
      </c>
      <c r="B1380" s="83" t="s">
        <v>1157</v>
      </c>
      <c r="C1380" s="83" t="s">
        <v>3486</v>
      </c>
      <c r="D1380" s="83" t="s">
        <v>2897</v>
      </c>
      <c r="E1380" s="83" t="s">
        <v>3487</v>
      </c>
      <c r="F1380" s="118" t="s">
        <v>81</v>
      </c>
    </row>
    <row r="1381" spans="1:6" x14ac:dyDescent="0.25">
      <c r="A1381" s="23">
        <v>20782</v>
      </c>
      <c r="B1381" s="83" t="s">
        <v>1158</v>
      </c>
      <c r="C1381" s="83" t="s">
        <v>3222</v>
      </c>
      <c r="D1381" s="83" t="s">
        <v>2827</v>
      </c>
      <c r="E1381" s="83" t="s">
        <v>3223</v>
      </c>
      <c r="F1381" s="118" t="s">
        <v>81</v>
      </c>
    </row>
    <row r="1382" spans="1:6" x14ac:dyDescent="0.25">
      <c r="A1382" s="23">
        <v>20792</v>
      </c>
      <c r="B1382" s="83" t="s">
        <v>1160</v>
      </c>
      <c r="C1382" s="83" t="s">
        <v>4081</v>
      </c>
      <c r="D1382" s="83" t="s">
        <v>2827</v>
      </c>
      <c r="E1382" s="83" t="s">
        <v>4082</v>
      </c>
      <c r="F1382" s="118" t="s">
        <v>81</v>
      </c>
    </row>
    <row r="1383" spans="1:6" x14ac:dyDescent="0.25">
      <c r="A1383" s="23">
        <v>20794</v>
      </c>
      <c r="B1383" s="83" t="s">
        <v>1161</v>
      </c>
      <c r="C1383" s="83" t="s">
        <v>4081</v>
      </c>
      <c r="D1383" s="83" t="s">
        <v>2827</v>
      </c>
      <c r="E1383" s="83" t="s">
        <v>4082</v>
      </c>
      <c r="F1383" s="118" t="s">
        <v>81</v>
      </c>
    </row>
    <row r="1384" spans="1:6" x14ac:dyDescent="0.25">
      <c r="A1384" s="23">
        <v>20795</v>
      </c>
      <c r="B1384" s="83" t="s">
        <v>1162</v>
      </c>
      <c r="C1384" s="83" t="s">
        <v>4081</v>
      </c>
      <c r="D1384" s="83" t="s">
        <v>2827</v>
      </c>
      <c r="E1384" s="83" t="s">
        <v>4082</v>
      </c>
      <c r="F1384" s="118" t="s">
        <v>81</v>
      </c>
    </row>
    <row r="1385" spans="1:6" x14ac:dyDescent="0.25">
      <c r="A1385" s="23">
        <v>20796</v>
      </c>
      <c r="B1385" s="83" t="s">
        <v>1163</v>
      </c>
      <c r="C1385" s="83" t="s">
        <v>3086</v>
      </c>
      <c r="D1385" s="83" t="s">
        <v>2827</v>
      </c>
      <c r="E1385" s="83" t="s">
        <v>3087</v>
      </c>
      <c r="F1385" s="118" t="s">
        <v>81</v>
      </c>
    </row>
    <row r="1386" spans="1:6" x14ac:dyDescent="0.25">
      <c r="A1386" s="23">
        <v>20803</v>
      </c>
      <c r="B1386" s="83" t="s">
        <v>1165</v>
      </c>
      <c r="C1386" s="83" t="s">
        <v>4276</v>
      </c>
      <c r="D1386" s="83" t="s">
        <v>2789</v>
      </c>
      <c r="E1386" s="83" t="s">
        <v>4277</v>
      </c>
      <c r="F1386" s="118" t="s">
        <v>81</v>
      </c>
    </row>
    <row r="1387" spans="1:6" x14ac:dyDescent="0.25">
      <c r="A1387" s="23">
        <v>20810</v>
      </c>
      <c r="B1387" s="83" t="s">
        <v>1168</v>
      </c>
      <c r="C1387" s="83" t="s">
        <v>3549</v>
      </c>
      <c r="D1387" s="83" t="s">
        <v>2775</v>
      </c>
      <c r="E1387" s="83" t="s">
        <v>3550</v>
      </c>
      <c r="F1387" s="118" t="s">
        <v>81</v>
      </c>
    </row>
    <row r="1388" spans="1:6" x14ac:dyDescent="0.25">
      <c r="A1388" s="23">
        <v>20818</v>
      </c>
      <c r="B1388" s="83" t="s">
        <v>1169</v>
      </c>
      <c r="C1388" s="83" t="s">
        <v>2888</v>
      </c>
      <c r="D1388" s="83" t="s">
        <v>2867</v>
      </c>
      <c r="E1388" s="83" t="s">
        <v>2889</v>
      </c>
      <c r="F1388" s="118" t="s">
        <v>81</v>
      </c>
    </row>
    <row r="1389" spans="1:6" x14ac:dyDescent="0.25">
      <c r="A1389" s="23">
        <v>20819</v>
      </c>
      <c r="B1389" s="83" t="s">
        <v>1170</v>
      </c>
      <c r="C1389" s="83" t="s">
        <v>2888</v>
      </c>
      <c r="D1389" s="83" t="s">
        <v>2867</v>
      </c>
      <c r="E1389" s="83" t="s">
        <v>2889</v>
      </c>
      <c r="F1389" s="118" t="s">
        <v>81</v>
      </c>
    </row>
    <row r="1390" spans="1:6" x14ac:dyDescent="0.25">
      <c r="A1390" s="23">
        <v>20821</v>
      </c>
      <c r="B1390" s="83" t="s">
        <v>1171</v>
      </c>
      <c r="C1390" s="83" t="s">
        <v>2888</v>
      </c>
      <c r="D1390" s="83" t="s">
        <v>2867</v>
      </c>
      <c r="E1390" s="83" t="s">
        <v>2889</v>
      </c>
      <c r="F1390" s="118" t="s">
        <v>81</v>
      </c>
    </row>
    <row r="1391" spans="1:6" x14ac:dyDescent="0.25">
      <c r="A1391" s="23">
        <v>20822</v>
      </c>
      <c r="B1391" s="83" t="s">
        <v>1172</v>
      </c>
      <c r="C1391" s="83" t="s">
        <v>2888</v>
      </c>
      <c r="D1391" s="83" t="s">
        <v>2867</v>
      </c>
      <c r="E1391" s="83" t="s">
        <v>2889</v>
      </c>
      <c r="F1391" s="118" t="s">
        <v>81</v>
      </c>
    </row>
    <row r="1392" spans="1:6" x14ac:dyDescent="0.25">
      <c r="A1392" s="23">
        <v>20825</v>
      </c>
      <c r="B1392" s="83" t="s">
        <v>1173</v>
      </c>
      <c r="C1392" s="83" t="s">
        <v>2888</v>
      </c>
      <c r="D1392" s="83" t="s">
        <v>2867</v>
      </c>
      <c r="E1392" s="83" t="s">
        <v>2889</v>
      </c>
      <c r="F1392" s="118" t="s">
        <v>81</v>
      </c>
    </row>
    <row r="1393" spans="1:6" x14ac:dyDescent="0.25">
      <c r="A1393" s="23">
        <v>20827</v>
      </c>
      <c r="B1393" s="83" t="s">
        <v>1174</v>
      </c>
      <c r="C1393" s="83" t="s">
        <v>2888</v>
      </c>
      <c r="D1393" s="83" t="s">
        <v>2867</v>
      </c>
      <c r="E1393" s="83" t="s">
        <v>2889</v>
      </c>
      <c r="F1393" s="118" t="s">
        <v>81</v>
      </c>
    </row>
    <row r="1394" spans="1:6" x14ac:dyDescent="0.25">
      <c r="A1394" s="23">
        <v>20828</v>
      </c>
      <c r="B1394" s="83" t="s">
        <v>1175</v>
      </c>
      <c r="C1394" s="83" t="s">
        <v>2888</v>
      </c>
      <c r="D1394" s="83" t="s">
        <v>2867</v>
      </c>
      <c r="E1394" s="83" t="s">
        <v>2889</v>
      </c>
      <c r="F1394" s="118" t="s">
        <v>81</v>
      </c>
    </row>
    <row r="1395" spans="1:6" x14ac:dyDescent="0.25">
      <c r="A1395" s="23">
        <v>20829</v>
      </c>
      <c r="B1395" s="83" t="s">
        <v>1176</v>
      </c>
      <c r="C1395" s="83" t="s">
        <v>2888</v>
      </c>
      <c r="D1395" s="83" t="s">
        <v>2867</v>
      </c>
      <c r="E1395" s="83" t="s">
        <v>2889</v>
      </c>
      <c r="F1395" s="118" t="s">
        <v>81</v>
      </c>
    </row>
    <row r="1396" spans="1:6" x14ac:dyDescent="0.25">
      <c r="A1396" s="23">
        <v>20830</v>
      </c>
      <c r="B1396" s="83" t="s">
        <v>1177</v>
      </c>
      <c r="C1396" s="83" t="s">
        <v>2888</v>
      </c>
      <c r="D1396" s="83" t="s">
        <v>2867</v>
      </c>
      <c r="E1396" s="83" t="s">
        <v>2889</v>
      </c>
      <c r="F1396" s="118" t="s">
        <v>81</v>
      </c>
    </row>
    <row r="1397" spans="1:6" x14ac:dyDescent="0.25">
      <c r="A1397" s="23">
        <v>20834</v>
      </c>
      <c r="B1397" s="83" t="s">
        <v>1178</v>
      </c>
      <c r="C1397" s="83" t="s">
        <v>3941</v>
      </c>
      <c r="D1397" s="83" t="s">
        <v>2827</v>
      </c>
      <c r="E1397" s="83" t="s">
        <v>3942</v>
      </c>
      <c r="F1397" s="118" t="s">
        <v>81</v>
      </c>
    </row>
    <row r="1398" spans="1:6" x14ac:dyDescent="0.25">
      <c r="A1398" s="23">
        <v>20835</v>
      </c>
      <c r="B1398" s="83" t="s">
        <v>4489</v>
      </c>
      <c r="C1398" s="83" t="s">
        <v>2888</v>
      </c>
      <c r="D1398" s="83" t="s">
        <v>2867</v>
      </c>
      <c r="E1398" s="83" t="s">
        <v>2889</v>
      </c>
      <c r="F1398" s="118" t="s">
        <v>81</v>
      </c>
    </row>
    <row r="1399" spans="1:6" x14ac:dyDescent="0.25">
      <c r="A1399" s="23">
        <v>20837</v>
      </c>
      <c r="B1399" s="83" t="s">
        <v>1179</v>
      </c>
      <c r="C1399" s="83" t="s">
        <v>4399</v>
      </c>
      <c r="D1399" s="83" t="s">
        <v>2912</v>
      </c>
      <c r="E1399" s="83" t="s">
        <v>4400</v>
      </c>
      <c r="F1399" s="118" t="s">
        <v>81</v>
      </c>
    </row>
    <row r="1400" spans="1:6" x14ac:dyDescent="0.25">
      <c r="A1400" s="23">
        <v>20842</v>
      </c>
      <c r="B1400" s="83" t="s">
        <v>1182</v>
      </c>
      <c r="C1400" s="83" t="s">
        <v>4415</v>
      </c>
      <c r="D1400" s="83" t="s">
        <v>2859</v>
      </c>
      <c r="E1400" s="83" t="s">
        <v>4416</v>
      </c>
      <c r="F1400" s="118" t="s">
        <v>81</v>
      </c>
    </row>
    <row r="1401" spans="1:6" x14ac:dyDescent="0.25">
      <c r="A1401" s="23">
        <v>20854</v>
      </c>
      <c r="B1401" s="83" t="s">
        <v>1184</v>
      </c>
      <c r="C1401" s="83" t="s">
        <v>3259</v>
      </c>
      <c r="D1401" s="83" t="s">
        <v>2827</v>
      </c>
      <c r="E1401" s="83" t="s">
        <v>3260</v>
      </c>
      <c r="F1401" s="118" t="s">
        <v>81</v>
      </c>
    </row>
    <row r="1402" spans="1:6" x14ac:dyDescent="0.25">
      <c r="A1402" s="23">
        <v>20856</v>
      </c>
      <c r="B1402" s="83" t="s">
        <v>1185</v>
      </c>
      <c r="C1402" s="83" t="s">
        <v>4468</v>
      </c>
      <c r="D1402" s="83" t="s">
        <v>2999</v>
      </c>
      <c r="E1402" s="83" t="s">
        <v>4469</v>
      </c>
      <c r="F1402" s="118" t="s">
        <v>81</v>
      </c>
    </row>
    <row r="1403" spans="1:6" x14ac:dyDescent="0.25">
      <c r="A1403" s="23">
        <v>20856</v>
      </c>
      <c r="B1403" s="83" t="s">
        <v>1185</v>
      </c>
      <c r="C1403" s="83" t="s">
        <v>4490</v>
      </c>
      <c r="D1403" s="83" t="s">
        <v>2999</v>
      </c>
      <c r="E1403" s="83" t="s">
        <v>4491</v>
      </c>
      <c r="F1403" s="118" t="s">
        <v>81</v>
      </c>
    </row>
    <row r="1404" spans="1:6" x14ac:dyDescent="0.25">
      <c r="A1404" s="23">
        <v>20856</v>
      </c>
      <c r="B1404" s="83" t="s">
        <v>1185</v>
      </c>
      <c r="C1404" s="83" t="s">
        <v>4470</v>
      </c>
      <c r="D1404" s="83" t="s">
        <v>2999</v>
      </c>
      <c r="E1404" s="83" t="s">
        <v>4471</v>
      </c>
      <c r="F1404" s="118" t="s">
        <v>81</v>
      </c>
    </row>
    <row r="1405" spans="1:6" x14ac:dyDescent="0.25">
      <c r="A1405" s="23">
        <v>20862</v>
      </c>
      <c r="B1405" s="83" t="s">
        <v>1187</v>
      </c>
      <c r="C1405" s="83" t="s">
        <v>3365</v>
      </c>
      <c r="D1405" s="83" t="s">
        <v>2775</v>
      </c>
      <c r="E1405" s="83" t="s">
        <v>3366</v>
      </c>
      <c r="F1405" s="118" t="s">
        <v>81</v>
      </c>
    </row>
    <row r="1406" spans="1:6" x14ac:dyDescent="0.25">
      <c r="A1406" s="23">
        <v>20907</v>
      </c>
      <c r="B1406" s="83" t="s">
        <v>1194</v>
      </c>
      <c r="C1406" s="83" t="s">
        <v>4276</v>
      </c>
      <c r="D1406" s="83" t="s">
        <v>2789</v>
      </c>
      <c r="E1406" s="83" t="s">
        <v>4277</v>
      </c>
      <c r="F1406" s="118" t="s">
        <v>81</v>
      </c>
    </row>
    <row r="1407" spans="1:6" x14ac:dyDescent="0.25">
      <c r="A1407" s="23">
        <v>20914</v>
      </c>
      <c r="B1407" s="83" t="s">
        <v>1196</v>
      </c>
      <c r="C1407" s="83" t="s">
        <v>4081</v>
      </c>
      <c r="D1407" s="83" t="s">
        <v>2827</v>
      </c>
      <c r="E1407" s="83" t="s">
        <v>4082</v>
      </c>
      <c r="F1407" s="118" t="s">
        <v>81</v>
      </c>
    </row>
    <row r="1408" spans="1:6" x14ac:dyDescent="0.25">
      <c r="A1408" s="23">
        <v>20925</v>
      </c>
      <c r="B1408" s="83" t="s">
        <v>1197</v>
      </c>
      <c r="C1408" s="83" t="s">
        <v>4492</v>
      </c>
      <c r="D1408" s="83" t="s">
        <v>2786</v>
      </c>
      <c r="E1408" s="83" t="s">
        <v>4493</v>
      </c>
      <c r="F1408" s="118" t="s">
        <v>81</v>
      </c>
    </row>
    <row r="1409" spans="1:6" x14ac:dyDescent="0.25">
      <c r="A1409" s="23">
        <v>20928</v>
      </c>
      <c r="B1409" s="83" t="s">
        <v>1198</v>
      </c>
      <c r="C1409" s="83" t="s">
        <v>3642</v>
      </c>
      <c r="D1409" s="83" t="s">
        <v>2827</v>
      </c>
      <c r="E1409" s="83" t="s">
        <v>3643</v>
      </c>
      <c r="F1409" s="118" t="s">
        <v>81</v>
      </c>
    </row>
    <row r="1410" spans="1:6" x14ac:dyDescent="0.25">
      <c r="A1410" s="23">
        <v>20929</v>
      </c>
      <c r="B1410" s="83" t="s">
        <v>1199</v>
      </c>
      <c r="C1410" s="83" t="s">
        <v>4328</v>
      </c>
      <c r="D1410" s="83" t="s">
        <v>2862</v>
      </c>
      <c r="E1410" s="83" t="s">
        <v>4329</v>
      </c>
      <c r="F1410" s="118" t="s">
        <v>81</v>
      </c>
    </row>
    <row r="1411" spans="1:6" x14ac:dyDescent="0.25">
      <c r="A1411" s="23">
        <v>20937</v>
      </c>
      <c r="B1411" s="83" t="s">
        <v>1201</v>
      </c>
      <c r="C1411" s="83" t="s">
        <v>3017</v>
      </c>
      <c r="D1411" s="83" t="s">
        <v>2827</v>
      </c>
      <c r="E1411" s="83" t="s">
        <v>3018</v>
      </c>
      <c r="F1411" s="118" t="s">
        <v>81</v>
      </c>
    </row>
    <row r="1412" spans="1:6" x14ac:dyDescent="0.25">
      <c r="A1412" s="23">
        <v>20938</v>
      </c>
      <c r="B1412" s="83" t="s">
        <v>1202</v>
      </c>
      <c r="C1412" s="83" t="s">
        <v>3159</v>
      </c>
      <c r="D1412" s="83" t="s">
        <v>2827</v>
      </c>
      <c r="E1412" s="83" t="s">
        <v>3160</v>
      </c>
      <c r="F1412" s="118" t="s">
        <v>81</v>
      </c>
    </row>
    <row r="1413" spans="1:6" x14ac:dyDescent="0.25">
      <c r="A1413" s="23">
        <v>20939</v>
      </c>
      <c r="B1413" s="83" t="s">
        <v>1203</v>
      </c>
      <c r="C1413" s="83" t="s">
        <v>4373</v>
      </c>
      <c r="D1413" s="83" t="s">
        <v>3438</v>
      </c>
      <c r="E1413" s="83" t="s">
        <v>4374</v>
      </c>
      <c r="F1413" s="118" t="s">
        <v>81</v>
      </c>
    </row>
    <row r="1414" spans="1:6" x14ac:dyDescent="0.25">
      <c r="A1414" s="23">
        <v>20940</v>
      </c>
      <c r="B1414" s="83" t="s">
        <v>1204</v>
      </c>
      <c r="C1414" s="83" t="s">
        <v>3259</v>
      </c>
      <c r="D1414" s="83" t="s">
        <v>2827</v>
      </c>
      <c r="E1414" s="83" t="s">
        <v>3260</v>
      </c>
      <c r="F1414" s="118" t="s">
        <v>81</v>
      </c>
    </row>
    <row r="1415" spans="1:6" x14ac:dyDescent="0.25">
      <c r="A1415" s="23">
        <v>20949</v>
      </c>
      <c r="B1415" s="83" t="s">
        <v>1207</v>
      </c>
      <c r="C1415" s="83" t="s">
        <v>4334</v>
      </c>
      <c r="D1415" s="83" t="s">
        <v>2789</v>
      </c>
      <c r="E1415" s="83" t="s">
        <v>4335</v>
      </c>
      <c r="F1415" s="118" t="s">
        <v>81</v>
      </c>
    </row>
    <row r="1416" spans="1:6" x14ac:dyDescent="0.25">
      <c r="A1416" s="23">
        <v>20954</v>
      </c>
      <c r="B1416" s="83" t="s">
        <v>1208</v>
      </c>
      <c r="C1416" s="83" t="s">
        <v>3208</v>
      </c>
      <c r="D1416" s="83" t="s">
        <v>2789</v>
      </c>
      <c r="E1416" s="83" t="s">
        <v>3209</v>
      </c>
      <c r="F1416" s="118" t="s">
        <v>81</v>
      </c>
    </row>
    <row r="1417" spans="1:6" x14ac:dyDescent="0.25">
      <c r="A1417" s="23">
        <v>20957</v>
      </c>
      <c r="B1417" s="83" t="s">
        <v>1209</v>
      </c>
      <c r="C1417" s="83" t="s">
        <v>4440</v>
      </c>
      <c r="D1417" s="83" t="s">
        <v>2789</v>
      </c>
      <c r="E1417" s="83" t="s">
        <v>4423</v>
      </c>
      <c r="F1417" s="118" t="s">
        <v>81</v>
      </c>
    </row>
    <row r="1418" spans="1:6" x14ac:dyDescent="0.25">
      <c r="A1418" s="23">
        <v>20975</v>
      </c>
      <c r="B1418" s="83" t="s">
        <v>1210</v>
      </c>
      <c r="C1418" s="83" t="s">
        <v>3816</v>
      </c>
      <c r="D1418" s="83" t="s">
        <v>2775</v>
      </c>
      <c r="E1418" s="83" t="s">
        <v>3817</v>
      </c>
      <c r="F1418" s="118" t="s">
        <v>81</v>
      </c>
    </row>
    <row r="1419" spans="1:6" x14ac:dyDescent="0.25">
      <c r="A1419" s="23">
        <v>20977</v>
      </c>
      <c r="B1419" s="83" t="s">
        <v>1211</v>
      </c>
      <c r="C1419" s="83" t="s">
        <v>4405</v>
      </c>
      <c r="D1419" s="83" t="s">
        <v>2789</v>
      </c>
      <c r="E1419" s="83" t="s">
        <v>4406</v>
      </c>
      <c r="F1419" s="118" t="s">
        <v>81</v>
      </c>
    </row>
    <row r="1420" spans="1:6" x14ac:dyDescent="0.25">
      <c r="A1420" s="23">
        <v>20983</v>
      </c>
      <c r="B1420" s="83" t="s">
        <v>1213</v>
      </c>
      <c r="C1420" s="83" t="s">
        <v>4262</v>
      </c>
      <c r="D1420" s="83" t="s">
        <v>2775</v>
      </c>
      <c r="E1420" s="83" t="s">
        <v>4263</v>
      </c>
      <c r="F1420" s="118" t="s">
        <v>81</v>
      </c>
    </row>
    <row r="1421" spans="1:6" x14ac:dyDescent="0.25">
      <c r="A1421" s="23">
        <v>20984</v>
      </c>
      <c r="B1421" s="83" t="s">
        <v>1214</v>
      </c>
      <c r="C1421" s="83" t="s">
        <v>4262</v>
      </c>
      <c r="D1421" s="83" t="s">
        <v>2775</v>
      </c>
      <c r="E1421" s="83" t="s">
        <v>4263</v>
      </c>
      <c r="F1421" s="118" t="s">
        <v>81</v>
      </c>
    </row>
    <row r="1422" spans="1:6" x14ac:dyDescent="0.25">
      <c r="A1422" s="23">
        <v>20985</v>
      </c>
      <c r="B1422" s="83" t="s">
        <v>1215</v>
      </c>
      <c r="C1422" s="83" t="s">
        <v>4262</v>
      </c>
      <c r="D1422" s="83" t="s">
        <v>2775</v>
      </c>
      <c r="E1422" s="83" t="s">
        <v>4263</v>
      </c>
      <c r="F1422" s="118" t="s">
        <v>81</v>
      </c>
    </row>
    <row r="1423" spans="1:6" x14ac:dyDescent="0.25">
      <c r="A1423" s="23">
        <v>21016</v>
      </c>
      <c r="B1423" s="83" t="s">
        <v>1218</v>
      </c>
      <c r="C1423" s="83" t="s">
        <v>4405</v>
      </c>
      <c r="D1423" s="83" t="s">
        <v>2789</v>
      </c>
      <c r="E1423" s="83" t="s">
        <v>4406</v>
      </c>
      <c r="F1423" s="118" t="s">
        <v>81</v>
      </c>
    </row>
    <row r="1424" spans="1:6" x14ac:dyDescent="0.25">
      <c r="A1424" s="23">
        <v>21021</v>
      </c>
      <c r="B1424" s="83" t="s">
        <v>1220</v>
      </c>
      <c r="C1424" s="83" t="s">
        <v>3670</v>
      </c>
      <c r="D1424" s="83" t="s">
        <v>2775</v>
      </c>
      <c r="E1424" s="83" t="s">
        <v>3671</v>
      </c>
      <c r="F1424" s="118" t="s">
        <v>81</v>
      </c>
    </row>
    <row r="1425" spans="1:6" x14ac:dyDescent="0.25">
      <c r="A1425" s="23">
        <v>21022</v>
      </c>
      <c r="B1425" s="83" t="s">
        <v>1221</v>
      </c>
      <c r="C1425" s="83" t="s">
        <v>3065</v>
      </c>
      <c r="D1425" s="83" t="s">
        <v>2789</v>
      </c>
      <c r="E1425" s="83" t="s">
        <v>3066</v>
      </c>
      <c r="F1425" s="118" t="s">
        <v>81</v>
      </c>
    </row>
    <row r="1426" spans="1:6" x14ac:dyDescent="0.25">
      <c r="A1426" s="23">
        <v>21023</v>
      </c>
      <c r="B1426" s="83" t="s">
        <v>1222</v>
      </c>
      <c r="C1426" s="83" t="s">
        <v>3224</v>
      </c>
      <c r="D1426" s="83" t="s">
        <v>2827</v>
      </c>
      <c r="E1426" s="83" t="s">
        <v>3225</v>
      </c>
      <c r="F1426" s="118" t="s">
        <v>81</v>
      </c>
    </row>
    <row r="1427" spans="1:6" x14ac:dyDescent="0.25">
      <c r="A1427" s="23">
        <v>21027</v>
      </c>
      <c r="B1427" s="83" t="s">
        <v>1223</v>
      </c>
      <c r="C1427" s="83" t="s">
        <v>4440</v>
      </c>
      <c r="D1427" s="83" t="s">
        <v>2789</v>
      </c>
      <c r="E1427" s="83" t="s">
        <v>4423</v>
      </c>
      <c r="F1427" s="118" t="s">
        <v>81</v>
      </c>
    </row>
    <row r="1428" spans="1:6" x14ac:dyDescent="0.25">
      <c r="A1428" s="23">
        <v>21033</v>
      </c>
      <c r="B1428" s="83" t="s">
        <v>1224</v>
      </c>
      <c r="C1428" s="83" t="s">
        <v>3670</v>
      </c>
      <c r="D1428" s="83" t="s">
        <v>2775</v>
      </c>
      <c r="E1428" s="83" t="s">
        <v>3671</v>
      </c>
      <c r="F1428" s="118" t="s">
        <v>81</v>
      </c>
    </row>
    <row r="1429" spans="1:6" x14ac:dyDescent="0.25">
      <c r="A1429" s="23">
        <v>21034</v>
      </c>
      <c r="B1429" s="83" t="s">
        <v>1225</v>
      </c>
      <c r="C1429" s="83" t="s">
        <v>4411</v>
      </c>
      <c r="D1429" s="83" t="s">
        <v>2775</v>
      </c>
      <c r="E1429" s="83" t="s">
        <v>4412</v>
      </c>
      <c r="F1429" s="118" t="s">
        <v>81</v>
      </c>
    </row>
    <row r="1430" spans="1:6" x14ac:dyDescent="0.25">
      <c r="A1430" s="23">
        <v>21038</v>
      </c>
      <c r="B1430" s="83" t="s">
        <v>1226</v>
      </c>
      <c r="C1430" s="83" t="s">
        <v>4411</v>
      </c>
      <c r="D1430" s="83" t="s">
        <v>2775</v>
      </c>
      <c r="E1430" s="83" t="s">
        <v>4412</v>
      </c>
      <c r="F1430" s="118" t="s">
        <v>81</v>
      </c>
    </row>
    <row r="1431" spans="1:6" x14ac:dyDescent="0.25">
      <c r="A1431" s="23">
        <v>21039</v>
      </c>
      <c r="B1431" s="83" t="s">
        <v>1227</v>
      </c>
      <c r="C1431" s="83" t="s">
        <v>3243</v>
      </c>
      <c r="D1431" s="83" t="s">
        <v>2897</v>
      </c>
      <c r="E1431" s="83" t="s">
        <v>3244</v>
      </c>
      <c r="F1431" s="118" t="s">
        <v>81</v>
      </c>
    </row>
    <row r="1432" spans="1:6" x14ac:dyDescent="0.25">
      <c r="A1432" s="23">
        <v>21044</v>
      </c>
      <c r="B1432" s="83" t="s">
        <v>1228</v>
      </c>
      <c r="C1432" s="83" t="s">
        <v>4440</v>
      </c>
      <c r="D1432" s="83" t="s">
        <v>2789</v>
      </c>
      <c r="E1432" s="83" t="s">
        <v>4423</v>
      </c>
      <c r="F1432" s="118" t="s">
        <v>81</v>
      </c>
    </row>
    <row r="1433" spans="1:6" x14ac:dyDescent="0.25">
      <c r="A1433" s="23">
        <v>21044</v>
      </c>
      <c r="B1433" s="83" t="s">
        <v>1228</v>
      </c>
      <c r="C1433" s="83" t="s">
        <v>4405</v>
      </c>
      <c r="D1433" s="83" t="s">
        <v>2789</v>
      </c>
      <c r="E1433" s="83" t="s">
        <v>4406</v>
      </c>
      <c r="F1433" s="118" t="s">
        <v>81</v>
      </c>
    </row>
    <row r="1434" spans="1:6" x14ac:dyDescent="0.25">
      <c r="A1434" s="23">
        <v>21044</v>
      </c>
      <c r="B1434" s="83" t="s">
        <v>1228</v>
      </c>
      <c r="C1434" s="83" t="s">
        <v>2980</v>
      </c>
      <c r="D1434" s="83" t="s">
        <v>2789</v>
      </c>
      <c r="E1434" s="83" t="s">
        <v>2981</v>
      </c>
      <c r="F1434" s="118" t="s">
        <v>81</v>
      </c>
    </row>
    <row r="1435" spans="1:6" x14ac:dyDescent="0.25">
      <c r="A1435" s="23">
        <v>21044</v>
      </c>
      <c r="B1435" s="83" t="s">
        <v>1228</v>
      </c>
      <c r="C1435" s="83" t="s">
        <v>3148</v>
      </c>
      <c r="D1435" s="83" t="s">
        <v>2789</v>
      </c>
      <c r="E1435" s="83" t="s">
        <v>3149</v>
      </c>
      <c r="F1435" s="118" t="s">
        <v>81</v>
      </c>
    </row>
    <row r="1436" spans="1:6" x14ac:dyDescent="0.25">
      <c r="A1436" s="23">
        <v>21046</v>
      </c>
      <c r="B1436" s="83" t="s">
        <v>1229</v>
      </c>
      <c r="C1436" s="83" t="s">
        <v>4137</v>
      </c>
      <c r="D1436" s="83" t="s">
        <v>2789</v>
      </c>
      <c r="E1436" s="83" t="s">
        <v>4138</v>
      </c>
      <c r="F1436" s="118" t="s">
        <v>81</v>
      </c>
    </row>
    <row r="1437" spans="1:6" x14ac:dyDescent="0.25">
      <c r="A1437" s="23">
        <v>21048</v>
      </c>
      <c r="B1437" s="83" t="s">
        <v>1230</v>
      </c>
      <c r="C1437" s="83" t="s">
        <v>3411</v>
      </c>
      <c r="D1437" s="83" t="s">
        <v>2775</v>
      </c>
      <c r="E1437" s="83" t="s">
        <v>3412</v>
      </c>
      <c r="F1437" s="118" t="s">
        <v>81</v>
      </c>
    </row>
    <row r="1438" spans="1:6" x14ac:dyDescent="0.25">
      <c r="A1438" s="23">
        <v>21049</v>
      </c>
      <c r="B1438" s="83" t="s">
        <v>1231</v>
      </c>
      <c r="C1438" s="83" t="s">
        <v>4405</v>
      </c>
      <c r="D1438" s="83" t="s">
        <v>2789</v>
      </c>
      <c r="E1438" s="83" t="s">
        <v>4406</v>
      </c>
      <c r="F1438" s="118" t="s">
        <v>81</v>
      </c>
    </row>
    <row r="1439" spans="1:6" x14ac:dyDescent="0.25">
      <c r="A1439" s="23">
        <v>21053</v>
      </c>
      <c r="B1439" s="83" t="s">
        <v>1233</v>
      </c>
      <c r="C1439" s="83" t="s">
        <v>4494</v>
      </c>
      <c r="D1439" s="83" t="s">
        <v>2775</v>
      </c>
      <c r="E1439" s="83" t="s">
        <v>4495</v>
      </c>
      <c r="F1439" s="118" t="s">
        <v>81</v>
      </c>
    </row>
    <row r="1440" spans="1:6" x14ac:dyDescent="0.25">
      <c r="A1440" s="23">
        <v>21058</v>
      </c>
      <c r="B1440" s="83" t="s">
        <v>1234</v>
      </c>
      <c r="C1440" s="83" t="s">
        <v>4137</v>
      </c>
      <c r="D1440" s="83" t="s">
        <v>2789</v>
      </c>
      <c r="E1440" s="83" t="s">
        <v>4138</v>
      </c>
      <c r="F1440" s="118" t="s">
        <v>81</v>
      </c>
    </row>
    <row r="1441" spans="1:6" x14ac:dyDescent="0.25">
      <c r="A1441" s="23">
        <v>21059</v>
      </c>
      <c r="B1441" s="83" t="s">
        <v>1235</v>
      </c>
      <c r="C1441" s="83" t="s">
        <v>4137</v>
      </c>
      <c r="D1441" s="83" t="s">
        <v>2789</v>
      </c>
      <c r="E1441" s="83" t="s">
        <v>4138</v>
      </c>
      <c r="F1441" s="118" t="s">
        <v>81</v>
      </c>
    </row>
    <row r="1442" spans="1:6" x14ac:dyDescent="0.25">
      <c r="A1442" s="23">
        <v>21068</v>
      </c>
      <c r="B1442" s="83" t="s">
        <v>1236</v>
      </c>
      <c r="C1442" s="83" t="s">
        <v>4496</v>
      </c>
      <c r="D1442" s="83" t="s">
        <v>3438</v>
      </c>
      <c r="E1442" s="83" t="s">
        <v>2813</v>
      </c>
      <c r="F1442" s="118" t="s">
        <v>81</v>
      </c>
    </row>
    <row r="1443" spans="1:6" x14ac:dyDescent="0.25">
      <c r="A1443" s="23">
        <v>21071</v>
      </c>
      <c r="B1443" s="83" t="s">
        <v>1237</v>
      </c>
      <c r="C1443" s="83" t="s">
        <v>4497</v>
      </c>
      <c r="D1443" s="83" t="s">
        <v>2862</v>
      </c>
      <c r="E1443" s="83" t="s">
        <v>3652</v>
      </c>
      <c r="F1443" s="118" t="s">
        <v>81</v>
      </c>
    </row>
    <row r="1444" spans="1:6" x14ac:dyDescent="0.25">
      <c r="A1444" s="23">
        <v>21079</v>
      </c>
      <c r="B1444" s="83" t="s">
        <v>1238</v>
      </c>
      <c r="C1444" s="83" t="s">
        <v>3086</v>
      </c>
      <c r="D1444" s="83" t="s">
        <v>2827</v>
      </c>
      <c r="E1444" s="83" t="s">
        <v>3087</v>
      </c>
      <c r="F1444" s="118" t="s">
        <v>81</v>
      </c>
    </row>
    <row r="1445" spans="1:6" x14ac:dyDescent="0.25">
      <c r="A1445" s="23">
        <v>21087</v>
      </c>
      <c r="B1445" s="83" t="s">
        <v>1239</v>
      </c>
      <c r="C1445" s="83" t="s">
        <v>3533</v>
      </c>
      <c r="D1445" s="83" t="s">
        <v>2827</v>
      </c>
      <c r="E1445" s="83" t="s">
        <v>3534</v>
      </c>
      <c r="F1445" s="118" t="s">
        <v>81</v>
      </c>
    </row>
    <row r="1446" spans="1:6" x14ac:dyDescent="0.25">
      <c r="A1446" s="23">
        <v>21088</v>
      </c>
      <c r="B1446" s="83" t="s">
        <v>1240</v>
      </c>
      <c r="C1446" s="83" t="s">
        <v>3208</v>
      </c>
      <c r="D1446" s="83" t="s">
        <v>2789</v>
      </c>
      <c r="E1446" s="83" t="s">
        <v>3209</v>
      </c>
      <c r="F1446" s="118" t="s">
        <v>81</v>
      </c>
    </row>
    <row r="1447" spans="1:6" x14ac:dyDescent="0.25">
      <c r="A1447" s="23">
        <v>21091</v>
      </c>
      <c r="B1447" s="83" t="s">
        <v>1241</v>
      </c>
      <c r="C1447" s="83" t="s">
        <v>3588</v>
      </c>
      <c r="D1447" s="83" t="s">
        <v>2775</v>
      </c>
      <c r="E1447" s="83" t="s">
        <v>3589</v>
      </c>
      <c r="F1447" s="118" t="s">
        <v>81</v>
      </c>
    </row>
    <row r="1448" spans="1:6" x14ac:dyDescent="0.25">
      <c r="A1448" s="23">
        <v>21092</v>
      </c>
      <c r="B1448" s="83" t="s">
        <v>1242</v>
      </c>
      <c r="C1448" s="83" t="s">
        <v>3239</v>
      </c>
      <c r="D1448" s="83" t="s">
        <v>2827</v>
      </c>
      <c r="E1448" s="83" t="s">
        <v>3240</v>
      </c>
      <c r="F1448" s="118" t="s">
        <v>81</v>
      </c>
    </row>
    <row r="1449" spans="1:6" x14ac:dyDescent="0.25">
      <c r="A1449" s="23">
        <v>21093</v>
      </c>
      <c r="B1449" s="83" t="s">
        <v>1244</v>
      </c>
      <c r="C1449" s="83" t="s">
        <v>3198</v>
      </c>
      <c r="D1449" s="83" t="s">
        <v>2817</v>
      </c>
      <c r="E1449" s="83" t="s">
        <v>3199</v>
      </c>
      <c r="F1449" s="118" t="s">
        <v>81</v>
      </c>
    </row>
    <row r="1450" spans="1:6" x14ac:dyDescent="0.25">
      <c r="A1450" s="23">
        <v>21094</v>
      </c>
      <c r="B1450" s="83" t="s">
        <v>1245</v>
      </c>
      <c r="C1450" s="83" t="s">
        <v>3198</v>
      </c>
      <c r="D1450" s="83" t="s">
        <v>2817</v>
      </c>
      <c r="E1450" s="83" t="s">
        <v>3199</v>
      </c>
      <c r="F1450" s="118" t="s">
        <v>81</v>
      </c>
    </row>
    <row r="1451" spans="1:6" x14ac:dyDescent="0.25">
      <c r="A1451" s="23">
        <v>21095</v>
      </c>
      <c r="B1451" s="83" t="s">
        <v>1246</v>
      </c>
      <c r="C1451" s="83" t="s">
        <v>3198</v>
      </c>
      <c r="D1451" s="83" t="s">
        <v>2817</v>
      </c>
      <c r="E1451" s="83" t="s">
        <v>3199</v>
      </c>
      <c r="F1451" s="118" t="s">
        <v>81</v>
      </c>
    </row>
    <row r="1452" spans="1:6" x14ac:dyDescent="0.25">
      <c r="A1452" s="23">
        <v>21099</v>
      </c>
      <c r="B1452" s="83" t="s">
        <v>1248</v>
      </c>
      <c r="C1452" s="83" t="s">
        <v>2950</v>
      </c>
      <c r="D1452" s="83" t="s">
        <v>2775</v>
      </c>
      <c r="E1452" s="83" t="s">
        <v>2951</v>
      </c>
      <c r="F1452" s="118" t="s">
        <v>81</v>
      </c>
    </row>
    <row r="1453" spans="1:6" x14ac:dyDescent="0.25">
      <c r="A1453" s="23">
        <v>21104</v>
      </c>
      <c r="B1453" s="83" t="s">
        <v>1250</v>
      </c>
      <c r="C1453" s="83" t="s">
        <v>4487</v>
      </c>
      <c r="D1453" s="83" t="s">
        <v>2775</v>
      </c>
      <c r="E1453" s="83" t="s">
        <v>4488</v>
      </c>
      <c r="F1453" s="118" t="s">
        <v>81</v>
      </c>
    </row>
    <row r="1454" spans="1:6" x14ac:dyDescent="0.25">
      <c r="A1454" s="23">
        <v>21106</v>
      </c>
      <c r="B1454" s="83" t="s">
        <v>1251</v>
      </c>
      <c r="C1454" s="83" t="s">
        <v>3208</v>
      </c>
      <c r="D1454" s="83" t="s">
        <v>2789</v>
      </c>
      <c r="E1454" s="83" t="s">
        <v>3209</v>
      </c>
      <c r="F1454" s="118" t="s">
        <v>81</v>
      </c>
    </row>
    <row r="1455" spans="1:6" x14ac:dyDescent="0.25">
      <c r="A1455" s="23">
        <v>21107</v>
      </c>
      <c r="B1455" s="83" t="s">
        <v>1252</v>
      </c>
      <c r="C1455" s="83" t="s">
        <v>2950</v>
      </c>
      <c r="D1455" s="83" t="s">
        <v>2775</v>
      </c>
      <c r="E1455" s="83" t="s">
        <v>2951</v>
      </c>
      <c r="F1455" s="118" t="s">
        <v>81</v>
      </c>
    </row>
    <row r="1456" spans="1:6" x14ac:dyDescent="0.25">
      <c r="A1456" s="23">
        <v>21110</v>
      </c>
      <c r="B1456" s="83" t="s">
        <v>1253</v>
      </c>
      <c r="C1456" s="83" t="s">
        <v>2990</v>
      </c>
      <c r="D1456" s="83" t="s">
        <v>2897</v>
      </c>
      <c r="E1456" s="83" t="s">
        <v>2991</v>
      </c>
      <c r="F1456" s="118" t="s">
        <v>81</v>
      </c>
    </row>
    <row r="1457" spans="1:6" x14ac:dyDescent="0.25">
      <c r="A1457" s="23">
        <v>21111</v>
      </c>
      <c r="B1457" s="83" t="s">
        <v>1254</v>
      </c>
      <c r="C1457" s="83" t="s">
        <v>4338</v>
      </c>
      <c r="D1457" s="83" t="s">
        <v>2827</v>
      </c>
      <c r="E1457" s="83" t="s">
        <v>4339</v>
      </c>
      <c r="F1457" s="118" t="s">
        <v>81</v>
      </c>
    </row>
    <row r="1458" spans="1:6" x14ac:dyDescent="0.25">
      <c r="A1458" s="23">
        <v>21115</v>
      </c>
      <c r="B1458" s="83" t="s">
        <v>1255</v>
      </c>
      <c r="C1458" s="83" t="s">
        <v>4494</v>
      </c>
      <c r="D1458" s="83" t="s">
        <v>2775</v>
      </c>
      <c r="E1458" s="83" t="s">
        <v>4495</v>
      </c>
      <c r="F1458" s="118" t="s">
        <v>81</v>
      </c>
    </row>
    <row r="1459" spans="1:6" x14ac:dyDescent="0.25">
      <c r="A1459" s="23">
        <v>21123</v>
      </c>
      <c r="B1459" s="83" t="s">
        <v>1256</v>
      </c>
      <c r="C1459" s="83" t="s">
        <v>4498</v>
      </c>
      <c r="D1459" s="83" t="s">
        <v>2867</v>
      </c>
      <c r="E1459" s="83" t="s">
        <v>4499</v>
      </c>
      <c r="F1459" s="118" t="s">
        <v>81</v>
      </c>
    </row>
    <row r="1460" spans="1:6" x14ac:dyDescent="0.25">
      <c r="A1460" s="23">
        <v>21126</v>
      </c>
      <c r="B1460" s="83" t="s">
        <v>1257</v>
      </c>
      <c r="C1460" s="83" t="s">
        <v>3015</v>
      </c>
      <c r="D1460" s="83" t="s">
        <v>2827</v>
      </c>
      <c r="E1460" s="83" t="s">
        <v>3016</v>
      </c>
      <c r="F1460" s="118" t="s">
        <v>81</v>
      </c>
    </row>
    <row r="1461" spans="1:6" x14ac:dyDescent="0.25">
      <c r="A1461" s="23">
        <v>21129</v>
      </c>
      <c r="B1461" s="83" t="s">
        <v>1258</v>
      </c>
      <c r="C1461" s="83" t="s">
        <v>4299</v>
      </c>
      <c r="D1461" s="83" t="s">
        <v>2772</v>
      </c>
      <c r="E1461" s="83" t="s">
        <v>4300</v>
      </c>
      <c r="F1461" s="118" t="s">
        <v>81</v>
      </c>
    </row>
    <row r="1462" spans="1:6" x14ac:dyDescent="0.25">
      <c r="A1462" s="23">
        <v>21129</v>
      </c>
      <c r="B1462" s="83" t="s">
        <v>1258</v>
      </c>
      <c r="C1462" s="83" t="s">
        <v>4441</v>
      </c>
      <c r="D1462" s="83" t="s">
        <v>2772</v>
      </c>
      <c r="E1462" s="83" t="s">
        <v>4337</v>
      </c>
      <c r="F1462" s="118" t="s">
        <v>81</v>
      </c>
    </row>
    <row r="1463" spans="1:6" x14ac:dyDescent="0.25">
      <c r="A1463" s="23">
        <v>21134</v>
      </c>
      <c r="B1463" s="83" t="s">
        <v>1259</v>
      </c>
      <c r="C1463" s="83" t="s">
        <v>3801</v>
      </c>
      <c r="D1463" s="83" t="s">
        <v>2856</v>
      </c>
      <c r="E1463" s="83" t="s">
        <v>3802</v>
      </c>
      <c r="F1463" s="118" t="s">
        <v>81</v>
      </c>
    </row>
    <row r="1464" spans="1:6" x14ac:dyDescent="0.25">
      <c r="A1464" s="23">
        <v>21137</v>
      </c>
      <c r="B1464" s="83" t="s">
        <v>1260</v>
      </c>
      <c r="C1464" s="83" t="s">
        <v>3576</v>
      </c>
      <c r="D1464" s="83" t="s">
        <v>2912</v>
      </c>
      <c r="E1464" s="83" t="s">
        <v>3577</v>
      </c>
      <c r="F1464" s="118" t="s">
        <v>81</v>
      </c>
    </row>
    <row r="1465" spans="1:6" x14ac:dyDescent="0.25">
      <c r="A1465" s="23">
        <v>21140</v>
      </c>
      <c r="B1465" s="83" t="s">
        <v>1261</v>
      </c>
      <c r="C1465" s="83" t="s">
        <v>3822</v>
      </c>
      <c r="D1465" s="83" t="s">
        <v>2856</v>
      </c>
      <c r="E1465" s="83" t="s">
        <v>3823</v>
      </c>
      <c r="F1465" s="118" t="s">
        <v>81</v>
      </c>
    </row>
    <row r="1466" spans="1:6" x14ac:dyDescent="0.25">
      <c r="A1466" s="23">
        <v>21141</v>
      </c>
      <c r="B1466" s="83" t="s">
        <v>1262</v>
      </c>
      <c r="C1466" s="83" t="s">
        <v>3126</v>
      </c>
      <c r="D1466" s="83" t="s">
        <v>2827</v>
      </c>
      <c r="E1466" s="83" t="s">
        <v>3127</v>
      </c>
      <c r="F1466" s="118" t="s">
        <v>81</v>
      </c>
    </row>
    <row r="1467" spans="1:6" x14ac:dyDescent="0.25">
      <c r="A1467" s="23">
        <v>21142</v>
      </c>
      <c r="B1467" s="83" t="s">
        <v>1263</v>
      </c>
      <c r="C1467" s="83" t="s">
        <v>4321</v>
      </c>
      <c r="D1467" s="83" t="s">
        <v>2789</v>
      </c>
      <c r="E1467" s="83" t="s">
        <v>4322</v>
      </c>
      <c r="F1467" s="118" t="s">
        <v>81</v>
      </c>
    </row>
    <row r="1468" spans="1:6" x14ac:dyDescent="0.25">
      <c r="A1468" s="23">
        <v>21145</v>
      </c>
      <c r="B1468" s="83" t="s">
        <v>1264</v>
      </c>
      <c r="C1468" s="83" t="s">
        <v>4262</v>
      </c>
      <c r="D1468" s="83" t="s">
        <v>2775</v>
      </c>
      <c r="E1468" s="83" t="s">
        <v>4263</v>
      </c>
      <c r="F1468" s="118" t="s">
        <v>81</v>
      </c>
    </row>
    <row r="1469" spans="1:6" x14ac:dyDescent="0.25">
      <c r="A1469" s="23">
        <v>21148</v>
      </c>
      <c r="B1469" s="83" t="s">
        <v>1265</v>
      </c>
      <c r="C1469" s="83" t="s">
        <v>4500</v>
      </c>
      <c r="D1469" s="83" t="s">
        <v>2786</v>
      </c>
      <c r="E1469" s="83" t="s">
        <v>4501</v>
      </c>
      <c r="F1469" s="118" t="s">
        <v>81</v>
      </c>
    </row>
    <row r="1470" spans="1:6" x14ac:dyDescent="0.25">
      <c r="A1470" s="23">
        <v>21149</v>
      </c>
      <c r="B1470" s="83" t="s">
        <v>1266</v>
      </c>
      <c r="C1470" s="83" t="s">
        <v>4502</v>
      </c>
      <c r="D1470" s="83" t="s">
        <v>2817</v>
      </c>
      <c r="E1470" s="83" t="s">
        <v>4503</v>
      </c>
      <c r="F1470" s="118" t="s">
        <v>81</v>
      </c>
    </row>
    <row r="1471" spans="1:6" x14ac:dyDescent="0.25">
      <c r="A1471" s="23">
        <v>21162</v>
      </c>
      <c r="B1471" s="83" t="s">
        <v>1268</v>
      </c>
      <c r="C1471" s="83" t="s">
        <v>3198</v>
      </c>
      <c r="D1471" s="83" t="s">
        <v>2817</v>
      </c>
      <c r="E1471" s="83" t="s">
        <v>3199</v>
      </c>
      <c r="F1471" s="118" t="s">
        <v>81</v>
      </c>
    </row>
    <row r="1472" spans="1:6" x14ac:dyDescent="0.25">
      <c r="A1472" s="23">
        <v>21164</v>
      </c>
      <c r="B1472" s="83" t="s">
        <v>1269</v>
      </c>
      <c r="C1472" s="83" t="s">
        <v>4276</v>
      </c>
      <c r="D1472" s="83" t="s">
        <v>2789</v>
      </c>
      <c r="E1472" s="83" t="s">
        <v>4277</v>
      </c>
      <c r="F1472" s="118" t="s">
        <v>81</v>
      </c>
    </row>
    <row r="1473" spans="1:6" x14ac:dyDescent="0.25">
      <c r="A1473" s="23">
        <v>21166</v>
      </c>
      <c r="B1473" s="83" t="s">
        <v>1270</v>
      </c>
      <c r="C1473" s="83" t="s">
        <v>3299</v>
      </c>
      <c r="D1473" s="83" t="s">
        <v>2827</v>
      </c>
      <c r="E1473" s="83" t="s">
        <v>3300</v>
      </c>
      <c r="F1473" s="118" t="s">
        <v>81</v>
      </c>
    </row>
    <row r="1474" spans="1:6" x14ac:dyDescent="0.25">
      <c r="A1474" s="23">
        <v>21171</v>
      </c>
      <c r="B1474" s="83" t="s">
        <v>1272</v>
      </c>
      <c r="C1474" s="83" t="s">
        <v>4334</v>
      </c>
      <c r="D1474" s="83" t="s">
        <v>2789</v>
      </c>
      <c r="E1474" s="83" t="s">
        <v>4335</v>
      </c>
      <c r="F1474" s="118" t="s">
        <v>81</v>
      </c>
    </row>
    <row r="1475" spans="1:6" x14ac:dyDescent="0.25">
      <c r="A1475" s="23">
        <v>21172</v>
      </c>
      <c r="B1475" s="83" t="s">
        <v>1273</v>
      </c>
      <c r="C1475" s="83" t="s">
        <v>4081</v>
      </c>
      <c r="D1475" s="83" t="s">
        <v>2827</v>
      </c>
      <c r="E1475" s="83" t="s">
        <v>4082</v>
      </c>
      <c r="F1475" s="118" t="s">
        <v>81</v>
      </c>
    </row>
    <row r="1476" spans="1:6" x14ac:dyDescent="0.25">
      <c r="A1476" s="23">
        <v>21173</v>
      </c>
      <c r="B1476" s="83" t="s">
        <v>1274</v>
      </c>
      <c r="C1476" s="83" t="s">
        <v>4211</v>
      </c>
      <c r="D1476" s="83" t="s">
        <v>2827</v>
      </c>
      <c r="E1476" s="83" t="s">
        <v>4212</v>
      </c>
      <c r="F1476" s="118" t="s">
        <v>81</v>
      </c>
    </row>
    <row r="1477" spans="1:6" x14ac:dyDescent="0.25">
      <c r="A1477" s="23">
        <v>21180</v>
      </c>
      <c r="B1477" s="83" t="s">
        <v>1275</v>
      </c>
      <c r="C1477" s="83" t="s">
        <v>4211</v>
      </c>
      <c r="D1477" s="83" t="s">
        <v>2827</v>
      </c>
      <c r="E1477" s="83" t="s">
        <v>4212</v>
      </c>
      <c r="F1477" s="118" t="s">
        <v>81</v>
      </c>
    </row>
    <row r="1478" spans="1:6" x14ac:dyDescent="0.25">
      <c r="A1478" s="23">
        <v>21182</v>
      </c>
      <c r="B1478" s="83" t="s">
        <v>1276</v>
      </c>
      <c r="C1478" s="83" t="s">
        <v>4504</v>
      </c>
      <c r="D1478" s="83" t="s">
        <v>2775</v>
      </c>
      <c r="E1478" s="83" t="s">
        <v>4505</v>
      </c>
      <c r="F1478" s="118" t="s">
        <v>81</v>
      </c>
    </row>
    <row r="1479" spans="1:6" x14ac:dyDescent="0.25">
      <c r="A1479" s="23">
        <v>21184</v>
      </c>
      <c r="B1479" s="83" t="s">
        <v>1277</v>
      </c>
      <c r="C1479" s="83" t="s">
        <v>4228</v>
      </c>
      <c r="D1479" s="83" t="s">
        <v>2789</v>
      </c>
      <c r="E1479" s="83" t="s">
        <v>2870</v>
      </c>
      <c r="F1479" s="118" t="s">
        <v>81</v>
      </c>
    </row>
    <row r="1480" spans="1:6" x14ac:dyDescent="0.25">
      <c r="A1480" s="23">
        <v>21186</v>
      </c>
      <c r="B1480" s="83" t="s">
        <v>1278</v>
      </c>
      <c r="C1480" s="83" t="s">
        <v>4502</v>
      </c>
      <c r="D1480" s="83" t="s">
        <v>2817</v>
      </c>
      <c r="E1480" s="83" t="s">
        <v>4503</v>
      </c>
      <c r="F1480" s="118" t="s">
        <v>81</v>
      </c>
    </row>
    <row r="1481" spans="1:6" x14ac:dyDescent="0.25">
      <c r="A1481" s="23">
        <v>21191</v>
      </c>
      <c r="B1481" s="83" t="s">
        <v>1279</v>
      </c>
      <c r="C1481" s="83" t="s">
        <v>4276</v>
      </c>
      <c r="D1481" s="83" t="s">
        <v>2789</v>
      </c>
      <c r="E1481" s="83" t="s">
        <v>4277</v>
      </c>
      <c r="F1481" s="118" t="s">
        <v>81</v>
      </c>
    </row>
    <row r="1482" spans="1:6" x14ac:dyDescent="0.25">
      <c r="A1482" s="23">
        <v>21194</v>
      </c>
      <c r="B1482" s="83" t="s">
        <v>1280</v>
      </c>
      <c r="C1482" s="83" t="s">
        <v>4081</v>
      </c>
      <c r="D1482" s="83" t="s">
        <v>2827</v>
      </c>
      <c r="E1482" s="83" t="s">
        <v>4082</v>
      </c>
      <c r="F1482" s="118" t="s">
        <v>81</v>
      </c>
    </row>
    <row r="1483" spans="1:6" x14ac:dyDescent="0.25">
      <c r="A1483" s="23">
        <v>21202</v>
      </c>
      <c r="B1483" s="83" t="s">
        <v>1281</v>
      </c>
      <c r="C1483" s="83" t="s">
        <v>4048</v>
      </c>
      <c r="D1483" s="83" t="s">
        <v>2775</v>
      </c>
      <c r="E1483" s="83" t="s">
        <v>4049</v>
      </c>
      <c r="F1483" s="118" t="s">
        <v>81</v>
      </c>
    </row>
    <row r="1484" spans="1:6" x14ac:dyDescent="0.25">
      <c r="A1484" s="23">
        <v>21204</v>
      </c>
      <c r="B1484" s="83" t="s">
        <v>1283</v>
      </c>
      <c r="C1484" s="83" t="s">
        <v>2976</v>
      </c>
      <c r="D1484" s="83" t="s">
        <v>2827</v>
      </c>
      <c r="E1484" s="83" t="s">
        <v>2977</v>
      </c>
      <c r="F1484" s="118" t="s">
        <v>81</v>
      </c>
    </row>
    <row r="1485" spans="1:6" x14ac:dyDescent="0.25">
      <c r="A1485" s="23">
        <v>21205</v>
      </c>
      <c r="B1485" s="83" t="s">
        <v>1284</v>
      </c>
      <c r="C1485" s="83" t="s">
        <v>4373</v>
      </c>
      <c r="D1485" s="83" t="s">
        <v>3438</v>
      </c>
      <c r="E1485" s="83" t="s">
        <v>4374</v>
      </c>
      <c r="F1485" s="118" t="s">
        <v>81</v>
      </c>
    </row>
    <row r="1486" spans="1:6" x14ac:dyDescent="0.25">
      <c r="A1486" s="23">
        <v>21209</v>
      </c>
      <c r="B1486" s="83" t="s">
        <v>1285</v>
      </c>
      <c r="C1486" s="83" t="s">
        <v>3533</v>
      </c>
      <c r="D1486" s="83" t="s">
        <v>2827</v>
      </c>
      <c r="E1486" s="83" t="s">
        <v>3534</v>
      </c>
      <c r="F1486" s="118" t="s">
        <v>81</v>
      </c>
    </row>
    <row r="1487" spans="1:6" x14ac:dyDescent="0.25">
      <c r="A1487" s="23">
        <v>21211</v>
      </c>
      <c r="B1487" s="83" t="s">
        <v>1286</v>
      </c>
      <c r="C1487" s="83" t="s">
        <v>3588</v>
      </c>
      <c r="D1487" s="83" t="s">
        <v>2775</v>
      </c>
      <c r="E1487" s="83" t="s">
        <v>3589</v>
      </c>
      <c r="F1487" s="118" t="s">
        <v>81</v>
      </c>
    </row>
    <row r="1488" spans="1:6" x14ac:dyDescent="0.25">
      <c r="A1488" s="23">
        <v>21224</v>
      </c>
      <c r="B1488" s="83" t="s">
        <v>1287</v>
      </c>
      <c r="C1488" s="83" t="s">
        <v>2806</v>
      </c>
      <c r="D1488" s="83" t="s">
        <v>2794</v>
      </c>
      <c r="E1488" s="83" t="s">
        <v>2807</v>
      </c>
      <c r="F1488" s="118" t="s">
        <v>81</v>
      </c>
    </row>
    <row r="1489" spans="1:6" x14ac:dyDescent="0.25">
      <c r="A1489" s="23">
        <v>21225</v>
      </c>
      <c r="B1489" s="83" t="s">
        <v>1288</v>
      </c>
      <c r="C1489" s="83" t="s">
        <v>2806</v>
      </c>
      <c r="D1489" s="83" t="s">
        <v>2794</v>
      </c>
      <c r="E1489" s="83" t="s">
        <v>2807</v>
      </c>
      <c r="F1489" s="118" t="s">
        <v>81</v>
      </c>
    </row>
    <row r="1490" spans="1:6" x14ac:dyDescent="0.25">
      <c r="A1490" s="23">
        <v>21226</v>
      </c>
      <c r="B1490" s="83" t="s">
        <v>1289</v>
      </c>
      <c r="C1490" s="83" t="s">
        <v>2810</v>
      </c>
      <c r="D1490" s="83" t="s">
        <v>2794</v>
      </c>
      <c r="E1490" s="83" t="s">
        <v>2811</v>
      </c>
      <c r="F1490" s="118" t="s">
        <v>81</v>
      </c>
    </row>
    <row r="1491" spans="1:6" x14ac:dyDescent="0.25">
      <c r="A1491" s="23">
        <v>21230</v>
      </c>
      <c r="B1491" s="83" t="s">
        <v>1291</v>
      </c>
      <c r="C1491" s="83" t="s">
        <v>4081</v>
      </c>
      <c r="D1491" s="83" t="s">
        <v>2827</v>
      </c>
      <c r="E1491" s="83" t="s">
        <v>4082</v>
      </c>
      <c r="F1491" s="118" t="s">
        <v>81</v>
      </c>
    </row>
    <row r="1492" spans="1:6" x14ac:dyDescent="0.25">
      <c r="A1492" s="23">
        <v>21231</v>
      </c>
      <c r="B1492" s="83" t="s">
        <v>1292</v>
      </c>
      <c r="C1492" s="83" t="s">
        <v>2793</v>
      </c>
      <c r="D1492" s="83" t="s">
        <v>2794</v>
      </c>
      <c r="E1492" s="83" t="s">
        <v>2795</v>
      </c>
      <c r="F1492" s="118" t="s">
        <v>81</v>
      </c>
    </row>
    <row r="1493" spans="1:6" x14ac:dyDescent="0.25">
      <c r="A1493" s="23">
        <v>21234</v>
      </c>
      <c r="B1493" s="83" t="s">
        <v>1293</v>
      </c>
      <c r="C1493" s="83" t="s">
        <v>2800</v>
      </c>
      <c r="D1493" s="83" t="s">
        <v>2794</v>
      </c>
      <c r="E1493" s="83" t="s">
        <v>2801</v>
      </c>
      <c r="F1493" s="118" t="s">
        <v>81</v>
      </c>
    </row>
    <row r="1494" spans="1:6" x14ac:dyDescent="0.25">
      <c r="A1494" s="23">
        <v>21235</v>
      </c>
      <c r="B1494" s="83" t="s">
        <v>1294</v>
      </c>
      <c r="C1494" s="83" t="s">
        <v>4506</v>
      </c>
      <c r="D1494" s="83" t="s">
        <v>2794</v>
      </c>
      <c r="E1494" s="83" t="s">
        <v>4507</v>
      </c>
      <c r="F1494" s="118" t="s">
        <v>81</v>
      </c>
    </row>
    <row r="1495" spans="1:6" x14ac:dyDescent="0.25">
      <c r="A1495" s="23">
        <v>21238</v>
      </c>
      <c r="B1495" s="83" t="s">
        <v>1295</v>
      </c>
      <c r="C1495" s="83" t="s">
        <v>4508</v>
      </c>
      <c r="D1495" s="83" t="s">
        <v>2794</v>
      </c>
      <c r="E1495" s="83" t="s">
        <v>4509</v>
      </c>
      <c r="F1495" s="118" t="s">
        <v>81</v>
      </c>
    </row>
    <row r="1496" spans="1:6" x14ac:dyDescent="0.25">
      <c r="A1496" s="23">
        <v>21239</v>
      </c>
      <c r="B1496" s="83" t="s">
        <v>1296</v>
      </c>
      <c r="C1496" s="83" t="s">
        <v>4426</v>
      </c>
      <c r="D1496" s="83" t="s">
        <v>2794</v>
      </c>
      <c r="E1496" s="83" t="s">
        <v>4427</v>
      </c>
      <c r="F1496" s="118" t="s">
        <v>81</v>
      </c>
    </row>
    <row r="1497" spans="1:6" x14ac:dyDescent="0.25">
      <c r="A1497" s="23">
        <v>21240</v>
      </c>
      <c r="B1497" s="83" t="s">
        <v>1297</v>
      </c>
      <c r="C1497" s="83" t="s">
        <v>2806</v>
      </c>
      <c r="D1497" s="83" t="s">
        <v>2794</v>
      </c>
      <c r="E1497" s="83" t="s">
        <v>2807</v>
      </c>
      <c r="F1497" s="118" t="s">
        <v>81</v>
      </c>
    </row>
    <row r="1498" spans="1:6" x14ac:dyDescent="0.25">
      <c r="A1498" s="23">
        <v>21241</v>
      </c>
      <c r="B1498" s="83" t="s">
        <v>1298</v>
      </c>
      <c r="C1498" s="83" t="s">
        <v>4276</v>
      </c>
      <c r="D1498" s="83" t="s">
        <v>2789</v>
      </c>
      <c r="E1498" s="83" t="s">
        <v>4277</v>
      </c>
      <c r="F1498" s="118" t="s">
        <v>81</v>
      </c>
    </row>
    <row r="1499" spans="1:6" x14ac:dyDescent="0.25">
      <c r="A1499" s="23">
        <v>21244</v>
      </c>
      <c r="B1499" s="83" t="s">
        <v>1299</v>
      </c>
      <c r="C1499" s="83" t="s">
        <v>4373</v>
      </c>
      <c r="D1499" s="83" t="s">
        <v>3438</v>
      </c>
      <c r="E1499" s="83" t="s">
        <v>4374</v>
      </c>
      <c r="F1499" s="118" t="s">
        <v>81</v>
      </c>
    </row>
    <row r="1500" spans="1:6" x14ac:dyDescent="0.25">
      <c r="A1500" s="23">
        <v>21245</v>
      </c>
      <c r="B1500" s="83" t="s">
        <v>1300</v>
      </c>
      <c r="C1500" s="83" t="s">
        <v>4440</v>
      </c>
      <c r="D1500" s="83" t="s">
        <v>2789</v>
      </c>
      <c r="E1500" s="83" t="s">
        <v>4423</v>
      </c>
      <c r="F1500" s="118" t="s">
        <v>81</v>
      </c>
    </row>
    <row r="1501" spans="1:6" x14ac:dyDescent="0.25">
      <c r="A1501" s="23">
        <v>21247</v>
      </c>
      <c r="B1501" s="83" t="s">
        <v>1301</v>
      </c>
      <c r="C1501" s="83" t="s">
        <v>4440</v>
      </c>
      <c r="D1501" s="83" t="s">
        <v>2789</v>
      </c>
      <c r="E1501" s="83" t="s">
        <v>4423</v>
      </c>
      <c r="F1501" s="118" t="s">
        <v>81</v>
      </c>
    </row>
    <row r="1502" spans="1:6" x14ac:dyDescent="0.25">
      <c r="A1502" s="23">
        <v>21251</v>
      </c>
      <c r="B1502" s="83" t="s">
        <v>1302</v>
      </c>
      <c r="C1502" s="83" t="s">
        <v>2806</v>
      </c>
      <c r="D1502" s="83" t="s">
        <v>2794</v>
      </c>
      <c r="E1502" s="83" t="s">
        <v>2807</v>
      </c>
      <c r="F1502" s="118" t="s">
        <v>81</v>
      </c>
    </row>
    <row r="1503" spans="1:6" x14ac:dyDescent="0.25">
      <c r="A1503" s="23">
        <v>21252</v>
      </c>
      <c r="B1503" s="83" t="s">
        <v>1303</v>
      </c>
      <c r="C1503" s="83" t="s">
        <v>2810</v>
      </c>
      <c r="D1503" s="83" t="s">
        <v>2794</v>
      </c>
      <c r="E1503" s="83" t="s">
        <v>2811</v>
      </c>
      <c r="F1503" s="118" t="s">
        <v>81</v>
      </c>
    </row>
    <row r="1504" spans="1:6" x14ac:dyDescent="0.25">
      <c r="A1504" s="23">
        <v>21253</v>
      </c>
      <c r="B1504" s="83" t="s">
        <v>1304</v>
      </c>
      <c r="C1504" s="83" t="s">
        <v>2806</v>
      </c>
      <c r="D1504" s="83" t="s">
        <v>2794</v>
      </c>
      <c r="E1504" s="83" t="s">
        <v>2807</v>
      </c>
      <c r="F1504" s="118" t="s">
        <v>81</v>
      </c>
    </row>
    <row r="1505" spans="1:6" x14ac:dyDescent="0.25">
      <c r="A1505" s="23">
        <v>21254</v>
      </c>
      <c r="B1505" s="83" t="s">
        <v>1305</v>
      </c>
      <c r="C1505" s="83" t="s">
        <v>4510</v>
      </c>
      <c r="D1505" s="83" t="s">
        <v>2794</v>
      </c>
      <c r="E1505" s="83" t="s">
        <v>4511</v>
      </c>
      <c r="F1505" s="118" t="s">
        <v>81</v>
      </c>
    </row>
    <row r="1506" spans="1:6" x14ac:dyDescent="0.25">
      <c r="A1506" s="23">
        <v>21258</v>
      </c>
      <c r="B1506" s="83" t="s">
        <v>1306</v>
      </c>
      <c r="C1506" s="83" t="s">
        <v>3086</v>
      </c>
      <c r="D1506" s="83" t="s">
        <v>2827</v>
      </c>
      <c r="E1506" s="83" t="s">
        <v>3087</v>
      </c>
      <c r="F1506" s="118" t="s">
        <v>81</v>
      </c>
    </row>
    <row r="1507" spans="1:6" x14ac:dyDescent="0.25">
      <c r="A1507" s="23">
        <v>21260</v>
      </c>
      <c r="B1507" s="83" t="s">
        <v>1307</v>
      </c>
      <c r="C1507" s="83" t="s">
        <v>4508</v>
      </c>
      <c r="D1507" s="83" t="s">
        <v>2794</v>
      </c>
      <c r="E1507" s="83" t="s">
        <v>4509</v>
      </c>
      <c r="F1507" s="118" t="s">
        <v>81</v>
      </c>
    </row>
    <row r="1508" spans="1:6" x14ac:dyDescent="0.25">
      <c r="A1508" s="23">
        <v>21415</v>
      </c>
      <c r="B1508" s="83" t="s">
        <v>1315</v>
      </c>
      <c r="C1508" s="83" t="s">
        <v>3033</v>
      </c>
      <c r="D1508" s="83" t="s">
        <v>2775</v>
      </c>
      <c r="E1508" s="83" t="s">
        <v>3034</v>
      </c>
      <c r="F1508" s="118" t="s">
        <v>81</v>
      </c>
    </row>
    <row r="1509" spans="1:6" x14ac:dyDescent="0.25">
      <c r="A1509" s="23">
        <v>21419</v>
      </c>
      <c r="B1509" s="83" t="s">
        <v>1316</v>
      </c>
      <c r="C1509" s="83" t="s">
        <v>3259</v>
      </c>
      <c r="D1509" s="83" t="s">
        <v>2827</v>
      </c>
      <c r="E1509" s="83" t="s">
        <v>3260</v>
      </c>
      <c r="F1509" s="118" t="s">
        <v>81</v>
      </c>
    </row>
    <row r="1510" spans="1:6" x14ac:dyDescent="0.25">
      <c r="A1510" s="23">
        <v>21422</v>
      </c>
      <c r="B1510" s="83" t="s">
        <v>4512</v>
      </c>
      <c r="C1510" s="83" t="s">
        <v>4323</v>
      </c>
      <c r="D1510" s="83" t="s">
        <v>2789</v>
      </c>
      <c r="E1510" s="83" t="s">
        <v>2772</v>
      </c>
      <c r="F1510" s="118" t="s">
        <v>81</v>
      </c>
    </row>
    <row r="1511" spans="1:6" x14ac:dyDescent="0.25">
      <c r="A1511" s="23">
        <v>21429</v>
      </c>
      <c r="B1511" s="83" t="s">
        <v>1318</v>
      </c>
      <c r="C1511" s="83" t="s">
        <v>3962</v>
      </c>
      <c r="D1511" s="83" t="s">
        <v>2827</v>
      </c>
      <c r="E1511" s="83" t="s">
        <v>3963</v>
      </c>
      <c r="F1511" s="118" t="s">
        <v>81</v>
      </c>
    </row>
    <row r="1512" spans="1:6" x14ac:dyDescent="0.25">
      <c r="A1512" s="23">
        <v>21432</v>
      </c>
      <c r="B1512" s="83" t="s">
        <v>1319</v>
      </c>
      <c r="C1512" s="83" t="s">
        <v>4276</v>
      </c>
      <c r="D1512" s="83" t="s">
        <v>2789</v>
      </c>
      <c r="E1512" s="83" t="s">
        <v>4277</v>
      </c>
      <c r="F1512" s="118" t="s">
        <v>81</v>
      </c>
    </row>
    <row r="1513" spans="1:6" x14ac:dyDescent="0.25">
      <c r="A1513" s="23">
        <v>21445</v>
      </c>
      <c r="B1513" s="83" t="s">
        <v>1321</v>
      </c>
      <c r="C1513" s="83" t="s">
        <v>3072</v>
      </c>
      <c r="D1513" s="83" t="s">
        <v>2775</v>
      </c>
      <c r="E1513" s="83" t="s">
        <v>3073</v>
      </c>
      <c r="F1513" s="118" t="s">
        <v>81</v>
      </c>
    </row>
    <row r="1514" spans="1:6" x14ac:dyDescent="0.25">
      <c r="A1514" s="23">
        <v>21449</v>
      </c>
      <c r="B1514" s="83" t="s">
        <v>1323</v>
      </c>
      <c r="C1514" s="83" t="s">
        <v>4081</v>
      </c>
      <c r="D1514" s="83" t="s">
        <v>2827</v>
      </c>
      <c r="E1514" s="83" t="s">
        <v>4082</v>
      </c>
      <c r="F1514" s="118" t="s">
        <v>81</v>
      </c>
    </row>
    <row r="1515" spans="1:6" x14ac:dyDescent="0.25">
      <c r="A1515" s="23">
        <v>21450</v>
      </c>
      <c r="B1515" s="83" t="s">
        <v>1324</v>
      </c>
      <c r="C1515" s="83" t="s">
        <v>4504</v>
      </c>
      <c r="D1515" s="83" t="s">
        <v>2775</v>
      </c>
      <c r="E1515" s="83" t="s">
        <v>4505</v>
      </c>
      <c r="F1515" s="118" t="s">
        <v>81</v>
      </c>
    </row>
    <row r="1516" spans="1:6" x14ac:dyDescent="0.25">
      <c r="A1516" s="23">
        <v>21457</v>
      </c>
      <c r="B1516" s="83" t="s">
        <v>1325</v>
      </c>
      <c r="C1516" s="83" t="s">
        <v>4262</v>
      </c>
      <c r="D1516" s="83" t="s">
        <v>2775</v>
      </c>
      <c r="E1516" s="83" t="s">
        <v>4263</v>
      </c>
      <c r="F1516" s="118" t="s">
        <v>81</v>
      </c>
    </row>
    <row r="1517" spans="1:6" x14ac:dyDescent="0.25">
      <c r="A1517" s="23">
        <v>21464</v>
      </c>
      <c r="B1517" s="83" t="s">
        <v>1326</v>
      </c>
      <c r="C1517" s="83" t="s">
        <v>4262</v>
      </c>
      <c r="D1517" s="83" t="s">
        <v>2775</v>
      </c>
      <c r="E1517" s="83" t="s">
        <v>4263</v>
      </c>
      <c r="F1517" s="118" t="s">
        <v>81</v>
      </c>
    </row>
    <row r="1518" spans="1:6" x14ac:dyDescent="0.25">
      <c r="A1518" s="23">
        <v>21472</v>
      </c>
      <c r="B1518" s="83" t="s">
        <v>1327</v>
      </c>
      <c r="C1518" s="83" t="s">
        <v>4262</v>
      </c>
      <c r="D1518" s="83" t="s">
        <v>2775</v>
      </c>
      <c r="E1518" s="83" t="s">
        <v>4263</v>
      </c>
      <c r="F1518" s="118" t="s">
        <v>81</v>
      </c>
    </row>
    <row r="1519" spans="1:6" x14ac:dyDescent="0.25">
      <c r="A1519" s="23">
        <v>21487</v>
      </c>
      <c r="B1519" s="83" t="s">
        <v>1332</v>
      </c>
      <c r="C1519" s="83" t="s">
        <v>4513</v>
      </c>
      <c r="D1519" s="83" t="s">
        <v>2786</v>
      </c>
      <c r="E1519" s="83" t="s">
        <v>4514</v>
      </c>
      <c r="F1519" s="118" t="s">
        <v>81</v>
      </c>
    </row>
    <row r="1520" spans="1:6" x14ac:dyDescent="0.25">
      <c r="A1520" s="23">
        <v>21491</v>
      </c>
      <c r="B1520" s="83" t="s">
        <v>1333</v>
      </c>
      <c r="C1520" s="83" t="s">
        <v>3448</v>
      </c>
      <c r="D1520" s="83" t="s">
        <v>2775</v>
      </c>
      <c r="E1520" s="83" t="s">
        <v>3449</v>
      </c>
      <c r="F1520" s="118" t="s">
        <v>81</v>
      </c>
    </row>
    <row r="1521" spans="1:6" x14ac:dyDescent="0.25">
      <c r="A1521" s="23">
        <v>21492</v>
      </c>
      <c r="B1521" s="83" t="s">
        <v>1334</v>
      </c>
      <c r="C1521" s="83" t="s">
        <v>2833</v>
      </c>
      <c r="D1521" s="83" t="s">
        <v>2827</v>
      </c>
      <c r="E1521" s="83" t="s">
        <v>2834</v>
      </c>
      <c r="F1521" s="118" t="s">
        <v>81</v>
      </c>
    </row>
    <row r="1522" spans="1:6" x14ac:dyDescent="0.25">
      <c r="A1522" s="23">
        <v>21493</v>
      </c>
      <c r="B1522" s="83" t="s">
        <v>1335</v>
      </c>
      <c r="C1522" s="83" t="s">
        <v>3251</v>
      </c>
      <c r="D1522" s="83" t="s">
        <v>2817</v>
      </c>
      <c r="E1522" s="83" t="s">
        <v>2937</v>
      </c>
      <c r="F1522" s="118" t="s">
        <v>81</v>
      </c>
    </row>
    <row r="1523" spans="1:6" x14ac:dyDescent="0.25">
      <c r="A1523" s="23">
        <v>21498</v>
      </c>
      <c r="B1523" s="83" t="s">
        <v>1336</v>
      </c>
      <c r="C1523" s="83" t="s">
        <v>3090</v>
      </c>
      <c r="D1523" s="83" t="s">
        <v>2789</v>
      </c>
      <c r="E1523" s="83" t="s">
        <v>3091</v>
      </c>
      <c r="F1523" s="118" t="s">
        <v>81</v>
      </c>
    </row>
    <row r="1524" spans="1:6" x14ac:dyDescent="0.25">
      <c r="A1524" s="23">
        <v>21503</v>
      </c>
      <c r="B1524" s="83" t="s">
        <v>1337</v>
      </c>
      <c r="C1524" s="83" t="s">
        <v>3086</v>
      </c>
      <c r="D1524" s="83" t="s">
        <v>2827</v>
      </c>
      <c r="E1524" s="83" t="s">
        <v>3087</v>
      </c>
      <c r="F1524" s="118" t="s">
        <v>81</v>
      </c>
    </row>
    <row r="1525" spans="1:6" x14ac:dyDescent="0.25">
      <c r="A1525" s="23">
        <v>21509</v>
      </c>
      <c r="B1525" s="83" t="s">
        <v>1338</v>
      </c>
      <c r="C1525" s="83" t="s">
        <v>4262</v>
      </c>
      <c r="D1525" s="83" t="s">
        <v>2775</v>
      </c>
      <c r="E1525" s="83" t="s">
        <v>4263</v>
      </c>
      <c r="F1525" s="118" t="s">
        <v>81</v>
      </c>
    </row>
    <row r="1526" spans="1:6" x14ac:dyDescent="0.25">
      <c r="A1526" s="23">
        <v>21519</v>
      </c>
      <c r="B1526" s="83" t="s">
        <v>1340</v>
      </c>
      <c r="C1526" s="83" t="s">
        <v>3850</v>
      </c>
      <c r="D1526" s="83" t="s">
        <v>2775</v>
      </c>
      <c r="E1526" s="83" t="s">
        <v>3851</v>
      </c>
      <c r="F1526" s="118" t="s">
        <v>81</v>
      </c>
    </row>
    <row r="1527" spans="1:6" x14ac:dyDescent="0.25">
      <c r="A1527" s="23">
        <v>21523</v>
      </c>
      <c r="B1527" s="83" t="s">
        <v>1341</v>
      </c>
      <c r="C1527" s="83" t="s">
        <v>2960</v>
      </c>
      <c r="D1527" s="83" t="s">
        <v>2775</v>
      </c>
      <c r="E1527" s="83" t="s">
        <v>2961</v>
      </c>
      <c r="F1527" s="118" t="s">
        <v>81</v>
      </c>
    </row>
    <row r="1528" spans="1:6" x14ac:dyDescent="0.25">
      <c r="A1528" s="23">
        <v>21529</v>
      </c>
      <c r="B1528" s="83" t="s">
        <v>1343</v>
      </c>
      <c r="C1528" s="83" t="s">
        <v>4407</v>
      </c>
      <c r="D1528" s="83" t="s">
        <v>2856</v>
      </c>
      <c r="E1528" s="83" t="s">
        <v>4408</v>
      </c>
      <c r="F1528" s="118" t="s">
        <v>81</v>
      </c>
    </row>
    <row r="1529" spans="1:6" x14ac:dyDescent="0.25">
      <c r="A1529" s="23">
        <v>21533</v>
      </c>
      <c r="B1529" s="83" t="s">
        <v>1344</v>
      </c>
      <c r="C1529" s="83" t="s">
        <v>2833</v>
      </c>
      <c r="D1529" s="83" t="s">
        <v>2827</v>
      </c>
      <c r="E1529" s="83" t="s">
        <v>2834</v>
      </c>
      <c r="F1529" s="118" t="s">
        <v>81</v>
      </c>
    </row>
    <row r="1530" spans="1:6" x14ac:dyDescent="0.25">
      <c r="A1530" s="23">
        <v>21534</v>
      </c>
      <c r="B1530" s="83" t="s">
        <v>1345</v>
      </c>
      <c r="C1530" s="83" t="s">
        <v>2833</v>
      </c>
      <c r="D1530" s="83" t="s">
        <v>2827</v>
      </c>
      <c r="E1530" s="83" t="s">
        <v>2834</v>
      </c>
      <c r="F1530" s="118" t="s">
        <v>81</v>
      </c>
    </row>
    <row r="1531" spans="1:6" x14ac:dyDescent="0.25">
      <c r="A1531" s="23">
        <v>21535</v>
      </c>
      <c r="B1531" s="83" t="s">
        <v>1346</v>
      </c>
      <c r="C1531" s="83" t="s">
        <v>2833</v>
      </c>
      <c r="D1531" s="83" t="s">
        <v>2827</v>
      </c>
      <c r="E1531" s="83" t="s">
        <v>2834</v>
      </c>
      <c r="F1531" s="118" t="s">
        <v>81</v>
      </c>
    </row>
    <row r="1532" spans="1:6" x14ac:dyDescent="0.25">
      <c r="A1532" s="23">
        <v>21539</v>
      </c>
      <c r="B1532" s="83" t="s">
        <v>1347</v>
      </c>
      <c r="C1532" s="83" t="s">
        <v>4081</v>
      </c>
      <c r="D1532" s="83" t="s">
        <v>2827</v>
      </c>
      <c r="E1532" s="83" t="s">
        <v>4082</v>
      </c>
      <c r="F1532" s="118" t="s">
        <v>81</v>
      </c>
    </row>
    <row r="1533" spans="1:6" x14ac:dyDescent="0.25">
      <c r="A1533" s="23">
        <v>21543</v>
      </c>
      <c r="B1533" s="83" t="s">
        <v>1348</v>
      </c>
      <c r="C1533" s="83" t="s">
        <v>3224</v>
      </c>
      <c r="D1533" s="83" t="s">
        <v>2827</v>
      </c>
      <c r="E1533" s="83" t="s">
        <v>3225</v>
      </c>
      <c r="F1533" s="118" t="s">
        <v>81</v>
      </c>
    </row>
    <row r="1534" spans="1:6" x14ac:dyDescent="0.25">
      <c r="A1534" s="23">
        <v>21548</v>
      </c>
      <c r="B1534" s="83" t="s">
        <v>1349</v>
      </c>
      <c r="C1534" s="83" t="s">
        <v>3836</v>
      </c>
      <c r="D1534" s="83" t="s">
        <v>2827</v>
      </c>
      <c r="E1534" s="83" t="s">
        <v>3837</v>
      </c>
      <c r="F1534" s="118" t="s">
        <v>81</v>
      </c>
    </row>
    <row r="1535" spans="1:6" x14ac:dyDescent="0.25">
      <c r="A1535" s="23">
        <v>21549</v>
      </c>
      <c r="B1535" s="83" t="s">
        <v>1350</v>
      </c>
      <c r="C1535" s="83" t="s">
        <v>3836</v>
      </c>
      <c r="D1535" s="83" t="s">
        <v>2827</v>
      </c>
      <c r="E1535" s="83" t="s">
        <v>3837</v>
      </c>
      <c r="F1535" s="118" t="s">
        <v>81</v>
      </c>
    </row>
    <row r="1536" spans="1:6" x14ac:dyDescent="0.25">
      <c r="A1536" s="23">
        <v>21550</v>
      </c>
      <c r="B1536" s="83" t="s">
        <v>1351</v>
      </c>
      <c r="C1536" s="83" t="s">
        <v>3277</v>
      </c>
      <c r="D1536" s="83" t="s">
        <v>2775</v>
      </c>
      <c r="E1536" s="83" t="s">
        <v>3278</v>
      </c>
      <c r="F1536" s="118" t="s">
        <v>81</v>
      </c>
    </row>
    <row r="1537" spans="1:6" x14ac:dyDescent="0.25">
      <c r="A1537" s="23">
        <v>21552</v>
      </c>
      <c r="B1537" s="83" t="s">
        <v>1352</v>
      </c>
      <c r="C1537" s="83" t="s">
        <v>3488</v>
      </c>
      <c r="D1537" s="83" t="s">
        <v>2775</v>
      </c>
      <c r="E1537" s="83" t="s">
        <v>3489</v>
      </c>
      <c r="F1537" s="118" t="s">
        <v>81</v>
      </c>
    </row>
    <row r="1538" spans="1:6" x14ac:dyDescent="0.25">
      <c r="A1538" s="23">
        <v>21554</v>
      </c>
      <c r="B1538" s="83" t="s">
        <v>1353</v>
      </c>
      <c r="C1538" s="83" t="s">
        <v>4504</v>
      </c>
      <c r="D1538" s="83" t="s">
        <v>2775</v>
      </c>
      <c r="E1538" s="83" t="s">
        <v>4505</v>
      </c>
      <c r="F1538" s="118" t="s">
        <v>81</v>
      </c>
    </row>
    <row r="1539" spans="1:6" x14ac:dyDescent="0.25">
      <c r="A1539" s="23">
        <v>21558</v>
      </c>
      <c r="B1539" s="83" t="s">
        <v>1354</v>
      </c>
      <c r="C1539" s="83" t="s">
        <v>4504</v>
      </c>
      <c r="D1539" s="83" t="s">
        <v>2775</v>
      </c>
      <c r="E1539" s="83" t="s">
        <v>4505</v>
      </c>
      <c r="F1539" s="118" t="s">
        <v>81</v>
      </c>
    </row>
    <row r="1540" spans="1:6" x14ac:dyDescent="0.25">
      <c r="A1540" s="23">
        <v>21559</v>
      </c>
      <c r="B1540" s="83" t="s">
        <v>1355</v>
      </c>
      <c r="C1540" s="83" t="s">
        <v>4504</v>
      </c>
      <c r="D1540" s="83" t="s">
        <v>2775</v>
      </c>
      <c r="E1540" s="83" t="s">
        <v>4505</v>
      </c>
      <c r="F1540" s="118" t="s">
        <v>81</v>
      </c>
    </row>
    <row r="1541" spans="1:6" x14ac:dyDescent="0.25">
      <c r="A1541" s="23">
        <v>21561</v>
      </c>
      <c r="B1541" s="83" t="s">
        <v>1356</v>
      </c>
      <c r="C1541" s="83" t="s">
        <v>3836</v>
      </c>
      <c r="D1541" s="83" t="s">
        <v>2827</v>
      </c>
      <c r="E1541" s="83" t="s">
        <v>3837</v>
      </c>
      <c r="F1541" s="118" t="s">
        <v>81</v>
      </c>
    </row>
    <row r="1542" spans="1:6" x14ac:dyDescent="0.25">
      <c r="A1542" s="23">
        <v>21562</v>
      </c>
      <c r="B1542" s="83" t="s">
        <v>1357</v>
      </c>
      <c r="C1542" s="83" t="s">
        <v>3535</v>
      </c>
      <c r="D1542" s="83" t="s">
        <v>2827</v>
      </c>
      <c r="E1542" s="83" t="s">
        <v>3536</v>
      </c>
      <c r="F1542" s="118" t="s">
        <v>81</v>
      </c>
    </row>
    <row r="1543" spans="1:6" x14ac:dyDescent="0.25">
      <c r="A1543" s="23">
        <v>21564</v>
      </c>
      <c r="B1543" s="83" t="s">
        <v>1358</v>
      </c>
      <c r="C1543" s="83" t="s">
        <v>2833</v>
      </c>
      <c r="D1543" s="83" t="s">
        <v>2827</v>
      </c>
      <c r="E1543" s="83" t="s">
        <v>2834</v>
      </c>
      <c r="F1543" s="118" t="s">
        <v>81</v>
      </c>
    </row>
    <row r="1544" spans="1:6" x14ac:dyDescent="0.25">
      <c r="A1544" s="23">
        <v>21582</v>
      </c>
      <c r="B1544" s="83" t="s">
        <v>1361</v>
      </c>
      <c r="C1544" s="83" t="s">
        <v>2833</v>
      </c>
      <c r="D1544" s="83" t="s">
        <v>2827</v>
      </c>
      <c r="E1544" s="83" t="s">
        <v>2834</v>
      </c>
      <c r="F1544" s="118" t="s">
        <v>81</v>
      </c>
    </row>
    <row r="1545" spans="1:6" x14ac:dyDescent="0.25">
      <c r="A1545" s="23">
        <v>21584</v>
      </c>
      <c r="B1545" s="83" t="s">
        <v>1362</v>
      </c>
      <c r="C1545" s="83" t="s">
        <v>4365</v>
      </c>
      <c r="D1545" s="83" t="s">
        <v>3438</v>
      </c>
      <c r="E1545" s="83" t="s">
        <v>4366</v>
      </c>
      <c r="F1545" s="118" t="s">
        <v>81</v>
      </c>
    </row>
    <row r="1546" spans="1:6" x14ac:dyDescent="0.25">
      <c r="A1546" s="23">
        <v>21588</v>
      </c>
      <c r="B1546" s="83" t="s">
        <v>1363</v>
      </c>
      <c r="C1546" s="83" t="s">
        <v>3033</v>
      </c>
      <c r="D1546" s="83" t="s">
        <v>2775</v>
      </c>
      <c r="E1546" s="83" t="s">
        <v>3034</v>
      </c>
      <c r="F1546" s="118" t="s">
        <v>81</v>
      </c>
    </row>
    <row r="1547" spans="1:6" x14ac:dyDescent="0.25">
      <c r="A1547" s="23">
        <v>21593</v>
      </c>
      <c r="B1547" s="83" t="s">
        <v>1364</v>
      </c>
      <c r="C1547" s="83" t="s">
        <v>3691</v>
      </c>
      <c r="D1547" s="83" t="s">
        <v>2775</v>
      </c>
      <c r="E1547" s="83" t="s">
        <v>2772</v>
      </c>
      <c r="F1547" s="118" t="s">
        <v>81</v>
      </c>
    </row>
    <row r="1548" spans="1:6" x14ac:dyDescent="0.25">
      <c r="A1548" s="23">
        <v>21605</v>
      </c>
      <c r="B1548" s="83" t="s">
        <v>1366</v>
      </c>
      <c r="C1548" s="83" t="s">
        <v>4422</v>
      </c>
      <c r="D1548" s="83" t="s">
        <v>2897</v>
      </c>
      <c r="E1548" s="83" t="s">
        <v>4423</v>
      </c>
      <c r="F1548" s="118" t="s">
        <v>81</v>
      </c>
    </row>
    <row r="1549" spans="1:6" x14ac:dyDescent="0.25">
      <c r="A1549" s="23">
        <v>21607</v>
      </c>
      <c r="B1549" s="83" t="s">
        <v>1367</v>
      </c>
      <c r="C1549" s="83" t="s">
        <v>4276</v>
      </c>
      <c r="D1549" s="83" t="s">
        <v>2789</v>
      </c>
      <c r="E1549" s="83" t="s">
        <v>4277</v>
      </c>
      <c r="F1549" s="118" t="s">
        <v>81</v>
      </c>
    </row>
    <row r="1550" spans="1:6" x14ac:dyDescent="0.25">
      <c r="A1550" s="23">
        <v>21609</v>
      </c>
      <c r="B1550" s="83" t="s">
        <v>1368</v>
      </c>
      <c r="C1550" s="83" t="s">
        <v>4262</v>
      </c>
      <c r="D1550" s="83" t="s">
        <v>2775</v>
      </c>
      <c r="E1550" s="83" t="s">
        <v>4263</v>
      </c>
      <c r="F1550" s="118" t="s">
        <v>81</v>
      </c>
    </row>
    <row r="1551" spans="1:6" x14ac:dyDescent="0.25">
      <c r="A1551" s="23">
        <v>21614</v>
      </c>
      <c r="B1551" s="83" t="s">
        <v>1369</v>
      </c>
      <c r="C1551" s="83" t="s">
        <v>2833</v>
      </c>
      <c r="D1551" s="83" t="s">
        <v>2827</v>
      </c>
      <c r="E1551" s="83" t="s">
        <v>2834</v>
      </c>
      <c r="F1551" s="118" t="s">
        <v>81</v>
      </c>
    </row>
    <row r="1552" spans="1:6" x14ac:dyDescent="0.25">
      <c r="A1552" s="23">
        <v>21628</v>
      </c>
      <c r="B1552" s="83" t="s">
        <v>1372</v>
      </c>
      <c r="C1552" s="83" t="s">
        <v>3976</v>
      </c>
      <c r="D1552" s="83" t="s">
        <v>2827</v>
      </c>
      <c r="E1552" s="83" t="s">
        <v>3977</v>
      </c>
      <c r="F1552" s="118" t="s">
        <v>81</v>
      </c>
    </row>
    <row r="1553" spans="1:6" x14ac:dyDescent="0.25">
      <c r="A1553" s="23">
        <v>21630</v>
      </c>
      <c r="B1553" s="83" t="s">
        <v>1374</v>
      </c>
      <c r="C1553" s="83" t="s">
        <v>4515</v>
      </c>
      <c r="D1553" s="83" t="s">
        <v>2789</v>
      </c>
      <c r="E1553" s="83" t="s">
        <v>4516</v>
      </c>
      <c r="F1553" s="118" t="s">
        <v>81</v>
      </c>
    </row>
    <row r="1554" spans="1:6" x14ac:dyDescent="0.25">
      <c r="A1554" s="23">
        <v>21634</v>
      </c>
      <c r="B1554" s="83" t="s">
        <v>1376</v>
      </c>
      <c r="C1554" s="83" t="s">
        <v>4369</v>
      </c>
      <c r="D1554" s="83" t="s">
        <v>3438</v>
      </c>
      <c r="E1554" s="83" t="s">
        <v>4370</v>
      </c>
      <c r="F1554" s="118" t="s">
        <v>81</v>
      </c>
    </row>
    <row r="1555" spans="1:6" x14ac:dyDescent="0.25">
      <c r="A1555" s="23">
        <v>21635</v>
      </c>
      <c r="B1555" s="83" t="s">
        <v>1377</v>
      </c>
      <c r="C1555" s="83" t="s">
        <v>2833</v>
      </c>
      <c r="D1555" s="83" t="s">
        <v>2827</v>
      </c>
      <c r="E1555" s="83" t="s">
        <v>2834</v>
      </c>
      <c r="F1555" s="118" t="s">
        <v>81</v>
      </c>
    </row>
    <row r="1556" spans="1:6" x14ac:dyDescent="0.25">
      <c r="A1556" s="23">
        <v>21637</v>
      </c>
      <c r="B1556" s="83" t="s">
        <v>1378</v>
      </c>
      <c r="C1556" s="83" t="s">
        <v>3148</v>
      </c>
      <c r="D1556" s="83" t="s">
        <v>2789</v>
      </c>
      <c r="E1556" s="83" t="s">
        <v>3149</v>
      </c>
      <c r="F1556" s="118" t="s">
        <v>81</v>
      </c>
    </row>
    <row r="1557" spans="1:6" x14ac:dyDescent="0.25">
      <c r="A1557" s="23">
        <v>21654</v>
      </c>
      <c r="B1557" s="83" t="s">
        <v>1379</v>
      </c>
      <c r="C1557" s="83" t="s">
        <v>4328</v>
      </c>
      <c r="D1557" s="83" t="s">
        <v>2862</v>
      </c>
      <c r="E1557" s="83" t="s">
        <v>4329</v>
      </c>
      <c r="F1557" s="118" t="s">
        <v>81</v>
      </c>
    </row>
    <row r="1558" spans="1:6" x14ac:dyDescent="0.25">
      <c r="A1558" s="23">
        <v>21657</v>
      </c>
      <c r="B1558" s="83" t="s">
        <v>1380</v>
      </c>
      <c r="C1558" s="83" t="s">
        <v>4426</v>
      </c>
      <c r="D1558" s="83" t="s">
        <v>2794</v>
      </c>
      <c r="E1558" s="83" t="s">
        <v>4427</v>
      </c>
      <c r="F1558" s="118" t="s">
        <v>81</v>
      </c>
    </row>
    <row r="1559" spans="1:6" x14ac:dyDescent="0.25">
      <c r="A1559" s="23">
        <v>21661</v>
      </c>
      <c r="B1559" s="83" t="s">
        <v>1381</v>
      </c>
      <c r="C1559" s="83" t="s">
        <v>4262</v>
      </c>
      <c r="D1559" s="83" t="s">
        <v>2775</v>
      </c>
      <c r="E1559" s="83" t="s">
        <v>4263</v>
      </c>
      <c r="F1559" s="118" t="s">
        <v>81</v>
      </c>
    </row>
    <row r="1560" spans="1:6" x14ac:dyDescent="0.25">
      <c r="A1560" s="23">
        <v>21672</v>
      </c>
      <c r="B1560" s="83" t="s">
        <v>1382</v>
      </c>
      <c r="C1560" s="83" t="s">
        <v>4320</v>
      </c>
      <c r="D1560" s="83" t="s">
        <v>2789</v>
      </c>
      <c r="E1560" s="83" t="s">
        <v>2906</v>
      </c>
      <c r="F1560" s="118" t="s">
        <v>81</v>
      </c>
    </row>
    <row r="1561" spans="1:6" x14ac:dyDescent="0.25">
      <c r="A1561" s="23">
        <v>21681</v>
      </c>
      <c r="B1561" s="83" t="s">
        <v>1383</v>
      </c>
      <c r="C1561" s="83" t="s">
        <v>2833</v>
      </c>
      <c r="D1561" s="83" t="s">
        <v>2827</v>
      </c>
      <c r="E1561" s="83" t="s">
        <v>2834</v>
      </c>
      <c r="F1561" s="118" t="s">
        <v>81</v>
      </c>
    </row>
    <row r="1562" spans="1:6" x14ac:dyDescent="0.25">
      <c r="A1562" s="23">
        <v>21689</v>
      </c>
      <c r="B1562" s="83" t="s">
        <v>1384</v>
      </c>
      <c r="C1562" s="83" t="s">
        <v>4497</v>
      </c>
      <c r="D1562" s="83" t="s">
        <v>2862</v>
      </c>
      <c r="E1562" s="83" t="s">
        <v>3652</v>
      </c>
      <c r="F1562" s="118" t="s">
        <v>81</v>
      </c>
    </row>
    <row r="1563" spans="1:6" x14ac:dyDescent="0.25">
      <c r="A1563" s="23">
        <v>21690</v>
      </c>
      <c r="B1563" s="83" t="s">
        <v>1385</v>
      </c>
      <c r="C1563" s="83" t="s">
        <v>2833</v>
      </c>
      <c r="D1563" s="83" t="s">
        <v>2827</v>
      </c>
      <c r="E1563" s="83" t="s">
        <v>2834</v>
      </c>
      <c r="F1563" s="118" t="s">
        <v>81</v>
      </c>
    </row>
    <row r="1564" spans="1:6" x14ac:dyDescent="0.25">
      <c r="A1564" s="23">
        <v>21691</v>
      </c>
      <c r="B1564" s="83" t="s">
        <v>1386</v>
      </c>
      <c r="C1564" s="83" t="s">
        <v>2833</v>
      </c>
      <c r="D1564" s="83" t="s">
        <v>2827</v>
      </c>
      <c r="E1564" s="83" t="s">
        <v>2834</v>
      </c>
      <c r="F1564" s="118" t="s">
        <v>81</v>
      </c>
    </row>
    <row r="1565" spans="1:6" x14ac:dyDescent="0.25">
      <c r="A1565" s="23">
        <v>21696</v>
      </c>
      <c r="B1565" s="83" t="s">
        <v>1387</v>
      </c>
      <c r="C1565" s="83" t="s">
        <v>4081</v>
      </c>
      <c r="D1565" s="83" t="s">
        <v>2827</v>
      </c>
      <c r="E1565" s="83" t="s">
        <v>4082</v>
      </c>
      <c r="F1565" s="118" t="s">
        <v>81</v>
      </c>
    </row>
    <row r="1566" spans="1:6" x14ac:dyDescent="0.25">
      <c r="A1566" s="23">
        <v>21710</v>
      </c>
      <c r="B1566" s="83" t="s">
        <v>1389</v>
      </c>
      <c r="C1566" s="83" t="s">
        <v>2958</v>
      </c>
      <c r="D1566" s="83" t="s">
        <v>2775</v>
      </c>
      <c r="E1566" s="83" t="s">
        <v>2959</v>
      </c>
      <c r="F1566" s="118" t="s">
        <v>81</v>
      </c>
    </row>
    <row r="1567" spans="1:6" x14ac:dyDescent="0.25">
      <c r="A1567" s="23">
        <v>21727</v>
      </c>
      <c r="B1567" s="83" t="s">
        <v>1392</v>
      </c>
      <c r="C1567" s="83" t="s">
        <v>2833</v>
      </c>
      <c r="D1567" s="83" t="s">
        <v>2827</v>
      </c>
      <c r="E1567" s="83" t="s">
        <v>2834</v>
      </c>
      <c r="F1567" s="118" t="s">
        <v>81</v>
      </c>
    </row>
    <row r="1568" spans="1:6" x14ac:dyDescent="0.25">
      <c r="A1568" s="23">
        <v>21729</v>
      </c>
      <c r="B1568" s="83" t="s">
        <v>1393</v>
      </c>
      <c r="C1568" s="83" t="s">
        <v>2886</v>
      </c>
      <c r="D1568" s="83" t="s">
        <v>2867</v>
      </c>
      <c r="E1568" s="83" t="s">
        <v>2887</v>
      </c>
      <c r="F1568" s="118" t="s">
        <v>81</v>
      </c>
    </row>
    <row r="1569" spans="1:6" x14ac:dyDescent="0.25">
      <c r="A1569" s="23">
        <v>21731</v>
      </c>
      <c r="B1569" s="83" t="s">
        <v>1394</v>
      </c>
      <c r="C1569" s="83" t="s">
        <v>4081</v>
      </c>
      <c r="D1569" s="83" t="s">
        <v>2827</v>
      </c>
      <c r="E1569" s="83" t="s">
        <v>4082</v>
      </c>
      <c r="F1569" s="118" t="s">
        <v>81</v>
      </c>
    </row>
    <row r="1570" spans="1:6" x14ac:dyDescent="0.25">
      <c r="A1570" s="23">
        <v>21740</v>
      </c>
      <c r="B1570" s="83" t="s">
        <v>1396</v>
      </c>
      <c r="C1570" s="83" t="s">
        <v>3553</v>
      </c>
      <c r="D1570" s="83" t="s">
        <v>2775</v>
      </c>
      <c r="E1570" s="83" t="s">
        <v>3554</v>
      </c>
      <c r="F1570" s="118" t="s">
        <v>81</v>
      </c>
    </row>
    <row r="1571" spans="1:6" x14ac:dyDescent="0.25">
      <c r="A1571" s="23">
        <v>21744</v>
      </c>
      <c r="B1571" s="83" t="s">
        <v>1397</v>
      </c>
      <c r="C1571" s="83" t="s">
        <v>4076</v>
      </c>
      <c r="D1571" s="83" t="s">
        <v>2912</v>
      </c>
      <c r="E1571" s="83" t="s">
        <v>3454</v>
      </c>
      <c r="F1571" s="118" t="s">
        <v>81</v>
      </c>
    </row>
    <row r="1572" spans="1:6" x14ac:dyDescent="0.25">
      <c r="A1572" s="23">
        <v>21753</v>
      </c>
      <c r="B1572" s="83" t="s">
        <v>1400</v>
      </c>
      <c r="C1572" s="83" t="s">
        <v>3756</v>
      </c>
      <c r="D1572" s="83" t="s">
        <v>2912</v>
      </c>
      <c r="E1572" s="83" t="s">
        <v>3757</v>
      </c>
      <c r="F1572" s="118" t="s">
        <v>81</v>
      </c>
    </row>
    <row r="1573" spans="1:6" x14ac:dyDescent="0.25">
      <c r="A1573" s="23">
        <v>21754</v>
      </c>
      <c r="B1573" s="83" t="s">
        <v>1401</v>
      </c>
      <c r="C1573" s="83" t="s">
        <v>4369</v>
      </c>
      <c r="D1573" s="83" t="s">
        <v>3438</v>
      </c>
      <c r="E1573" s="83" t="s">
        <v>4370</v>
      </c>
      <c r="F1573" s="118" t="s">
        <v>81</v>
      </c>
    </row>
    <row r="1574" spans="1:6" x14ac:dyDescent="0.25">
      <c r="A1574" s="23">
        <v>21756</v>
      </c>
      <c r="B1574" s="83" t="s">
        <v>1402</v>
      </c>
      <c r="C1574" s="83" t="s">
        <v>4349</v>
      </c>
      <c r="D1574" s="83" t="s">
        <v>2827</v>
      </c>
      <c r="E1574" s="83" t="s">
        <v>4350</v>
      </c>
      <c r="F1574" s="118" t="s">
        <v>81</v>
      </c>
    </row>
    <row r="1575" spans="1:6" x14ac:dyDescent="0.25">
      <c r="A1575" s="23">
        <v>21768</v>
      </c>
      <c r="B1575" s="83" t="s">
        <v>1407</v>
      </c>
      <c r="C1575" s="83" t="s">
        <v>3913</v>
      </c>
      <c r="D1575" s="83" t="s">
        <v>2912</v>
      </c>
      <c r="E1575" s="83" t="s">
        <v>3914</v>
      </c>
      <c r="F1575" s="118" t="s">
        <v>81</v>
      </c>
    </row>
    <row r="1576" spans="1:6" x14ac:dyDescent="0.25">
      <c r="A1576" s="23">
        <v>21774</v>
      </c>
      <c r="B1576" s="83" t="s">
        <v>1409</v>
      </c>
      <c r="C1576" s="83" t="s">
        <v>4441</v>
      </c>
      <c r="D1576" s="83" t="s">
        <v>2772</v>
      </c>
      <c r="E1576" s="83" t="s">
        <v>4337</v>
      </c>
      <c r="F1576" s="118" t="s">
        <v>81</v>
      </c>
    </row>
    <row r="1577" spans="1:6" x14ac:dyDescent="0.25">
      <c r="A1577" s="23">
        <v>21775</v>
      </c>
      <c r="B1577" s="83" t="s">
        <v>1410</v>
      </c>
      <c r="C1577" s="83" t="s">
        <v>3440</v>
      </c>
      <c r="D1577" s="83" t="s">
        <v>3438</v>
      </c>
      <c r="E1577" s="83" t="s">
        <v>3441</v>
      </c>
      <c r="F1577" s="118" t="s">
        <v>81</v>
      </c>
    </row>
    <row r="1578" spans="1:6" x14ac:dyDescent="0.25">
      <c r="A1578" s="23">
        <v>21779</v>
      </c>
      <c r="B1578" s="83" t="s">
        <v>1411</v>
      </c>
      <c r="C1578" s="83" t="s">
        <v>2958</v>
      </c>
      <c r="D1578" s="83" t="s">
        <v>2775</v>
      </c>
      <c r="E1578" s="83" t="s">
        <v>2959</v>
      </c>
      <c r="F1578" s="118" t="s">
        <v>81</v>
      </c>
    </row>
    <row r="1579" spans="1:6" x14ac:dyDescent="0.25">
      <c r="A1579" s="23">
        <v>21784</v>
      </c>
      <c r="B1579" s="83" t="s">
        <v>1414</v>
      </c>
      <c r="C1579" s="83" t="s">
        <v>4517</v>
      </c>
      <c r="D1579" s="83" t="s">
        <v>2927</v>
      </c>
      <c r="E1579" s="83" t="s">
        <v>4518</v>
      </c>
      <c r="F1579" s="118" t="s">
        <v>81</v>
      </c>
    </row>
    <row r="1580" spans="1:6" x14ac:dyDescent="0.25">
      <c r="A1580" s="23">
        <v>21786</v>
      </c>
      <c r="B1580" s="83" t="s">
        <v>1415</v>
      </c>
      <c r="C1580" s="83" t="s">
        <v>4496</v>
      </c>
      <c r="D1580" s="83" t="s">
        <v>3438</v>
      </c>
      <c r="E1580" s="83" t="s">
        <v>2813</v>
      </c>
      <c r="F1580" s="118" t="s">
        <v>81</v>
      </c>
    </row>
    <row r="1581" spans="1:6" x14ac:dyDescent="0.25">
      <c r="A1581" s="23">
        <v>21790</v>
      </c>
      <c r="B1581" s="83" t="s">
        <v>1416</v>
      </c>
      <c r="C1581" s="83" t="s">
        <v>3638</v>
      </c>
      <c r="D1581" s="83" t="s">
        <v>3157</v>
      </c>
      <c r="E1581" s="83" t="s">
        <v>3639</v>
      </c>
      <c r="F1581" s="118" t="s">
        <v>81</v>
      </c>
    </row>
    <row r="1582" spans="1:6" x14ac:dyDescent="0.25">
      <c r="A1582" s="23">
        <v>21795</v>
      </c>
      <c r="B1582" s="83" t="s">
        <v>1417</v>
      </c>
      <c r="C1582" s="83" t="s">
        <v>4338</v>
      </c>
      <c r="D1582" s="83" t="s">
        <v>2827</v>
      </c>
      <c r="E1582" s="83" t="s">
        <v>4339</v>
      </c>
      <c r="F1582" s="118" t="s">
        <v>81</v>
      </c>
    </row>
    <row r="1583" spans="1:6" x14ac:dyDescent="0.25">
      <c r="A1583" s="23">
        <v>21817</v>
      </c>
      <c r="B1583" s="83" t="s">
        <v>1419</v>
      </c>
      <c r="C1583" s="83" t="s">
        <v>3448</v>
      </c>
      <c r="D1583" s="83" t="s">
        <v>2775</v>
      </c>
      <c r="E1583" s="83" t="s">
        <v>3449</v>
      </c>
      <c r="F1583" s="118" t="s">
        <v>81</v>
      </c>
    </row>
    <row r="1584" spans="1:6" x14ac:dyDescent="0.25">
      <c r="A1584" s="23">
        <v>21818</v>
      </c>
      <c r="B1584" s="83" t="s">
        <v>1420</v>
      </c>
      <c r="C1584" s="83" t="s">
        <v>4291</v>
      </c>
      <c r="D1584" s="83" t="s">
        <v>2876</v>
      </c>
      <c r="E1584" s="83" t="s">
        <v>4292</v>
      </c>
      <c r="F1584" s="118" t="s">
        <v>81</v>
      </c>
    </row>
    <row r="1585" spans="1:6" x14ac:dyDescent="0.25">
      <c r="A1585" s="23">
        <v>21833</v>
      </c>
      <c r="B1585" s="83" t="s">
        <v>1422</v>
      </c>
      <c r="C1585" s="83" t="s">
        <v>3836</v>
      </c>
      <c r="D1585" s="83" t="s">
        <v>2827</v>
      </c>
      <c r="E1585" s="83" t="s">
        <v>3837</v>
      </c>
      <c r="F1585" s="118" t="s">
        <v>81</v>
      </c>
    </row>
    <row r="1586" spans="1:6" x14ac:dyDescent="0.25">
      <c r="A1586" s="23">
        <v>21839</v>
      </c>
      <c r="B1586" s="83" t="s">
        <v>1423</v>
      </c>
      <c r="C1586" s="83" t="s">
        <v>3553</v>
      </c>
      <c r="D1586" s="83" t="s">
        <v>2775</v>
      </c>
      <c r="E1586" s="83" t="s">
        <v>3554</v>
      </c>
      <c r="F1586" s="118" t="s">
        <v>81</v>
      </c>
    </row>
    <row r="1587" spans="1:6" x14ac:dyDescent="0.25">
      <c r="A1587" s="23">
        <v>21857</v>
      </c>
      <c r="B1587" s="83" t="s">
        <v>1425</v>
      </c>
      <c r="C1587" s="83" t="s">
        <v>4519</v>
      </c>
      <c r="D1587" s="83" t="s">
        <v>2817</v>
      </c>
      <c r="E1587" s="83" t="s">
        <v>4520</v>
      </c>
      <c r="F1587" s="118" t="s">
        <v>81</v>
      </c>
    </row>
    <row r="1588" spans="1:6" x14ac:dyDescent="0.25">
      <c r="A1588" s="23">
        <v>21871</v>
      </c>
      <c r="B1588" s="83" t="s">
        <v>1427</v>
      </c>
      <c r="C1588" s="83" t="s">
        <v>4521</v>
      </c>
      <c r="D1588" s="83" t="s">
        <v>3332</v>
      </c>
      <c r="E1588" s="83" t="s">
        <v>4522</v>
      </c>
      <c r="F1588" s="118" t="s">
        <v>81</v>
      </c>
    </row>
    <row r="1589" spans="1:6" x14ac:dyDescent="0.25">
      <c r="A1589" s="23">
        <v>21874</v>
      </c>
      <c r="B1589" s="83" t="s">
        <v>1429</v>
      </c>
      <c r="C1589" s="83" t="s">
        <v>4444</v>
      </c>
      <c r="D1589" s="83" t="s">
        <v>3332</v>
      </c>
      <c r="E1589" s="83" t="s">
        <v>4445</v>
      </c>
      <c r="F1589" s="118" t="s">
        <v>81</v>
      </c>
    </row>
    <row r="1590" spans="1:6" x14ac:dyDescent="0.25">
      <c r="A1590" s="23">
        <v>21885</v>
      </c>
      <c r="B1590" s="83" t="s">
        <v>1431</v>
      </c>
      <c r="C1590" s="83" t="s">
        <v>3557</v>
      </c>
      <c r="D1590" s="83" t="s">
        <v>2870</v>
      </c>
      <c r="E1590" s="83" t="s">
        <v>3558</v>
      </c>
      <c r="F1590" s="118" t="s">
        <v>81</v>
      </c>
    </row>
    <row r="1591" spans="1:6" x14ac:dyDescent="0.25">
      <c r="A1591" s="23">
        <v>21888</v>
      </c>
      <c r="B1591" s="83" t="s">
        <v>1433</v>
      </c>
      <c r="C1591" s="83" t="s">
        <v>4462</v>
      </c>
      <c r="D1591" s="83" t="s">
        <v>2786</v>
      </c>
      <c r="E1591" s="83" t="s">
        <v>4463</v>
      </c>
      <c r="F1591" s="118" t="s">
        <v>81</v>
      </c>
    </row>
    <row r="1592" spans="1:6" x14ac:dyDescent="0.25">
      <c r="A1592" s="23">
        <v>21888</v>
      </c>
      <c r="B1592" s="83" t="s">
        <v>1433</v>
      </c>
      <c r="C1592" s="83" t="s">
        <v>4464</v>
      </c>
      <c r="D1592" s="83" t="s">
        <v>2786</v>
      </c>
      <c r="E1592" s="83" t="s">
        <v>4059</v>
      </c>
      <c r="F1592" s="118" t="s">
        <v>81</v>
      </c>
    </row>
    <row r="1593" spans="1:6" x14ac:dyDescent="0.25">
      <c r="A1593" s="23">
        <v>21888</v>
      </c>
      <c r="B1593" s="83" t="s">
        <v>1433</v>
      </c>
      <c r="C1593" s="83" t="s">
        <v>4465</v>
      </c>
      <c r="D1593" s="83" t="s">
        <v>2786</v>
      </c>
      <c r="E1593" s="83" t="s">
        <v>4466</v>
      </c>
      <c r="F1593" s="118" t="s">
        <v>81</v>
      </c>
    </row>
    <row r="1594" spans="1:6" x14ac:dyDescent="0.25">
      <c r="A1594" s="23">
        <v>21888</v>
      </c>
      <c r="B1594" s="83" t="s">
        <v>1433</v>
      </c>
      <c r="C1594" s="83" t="s">
        <v>4467</v>
      </c>
      <c r="D1594" s="83" t="s">
        <v>2786</v>
      </c>
      <c r="E1594" s="83" t="s">
        <v>3487</v>
      </c>
      <c r="F1594" s="118" t="s">
        <v>81</v>
      </c>
    </row>
    <row r="1595" spans="1:6" x14ac:dyDescent="0.25">
      <c r="A1595" s="23">
        <v>21901</v>
      </c>
      <c r="B1595" s="83" t="s">
        <v>1435</v>
      </c>
      <c r="C1595" s="83" t="s">
        <v>4238</v>
      </c>
      <c r="D1595" s="83" t="s">
        <v>2827</v>
      </c>
      <c r="E1595" s="83" t="s">
        <v>4239</v>
      </c>
      <c r="F1595" s="118" t="s">
        <v>81</v>
      </c>
    </row>
    <row r="1596" spans="1:6" x14ac:dyDescent="0.25">
      <c r="A1596" s="23">
        <v>21913</v>
      </c>
      <c r="B1596" s="83" t="s">
        <v>1437</v>
      </c>
      <c r="C1596" s="83" t="s">
        <v>3658</v>
      </c>
      <c r="D1596" s="83" t="s">
        <v>2897</v>
      </c>
      <c r="E1596" s="83" t="s">
        <v>3659</v>
      </c>
      <c r="F1596" s="118" t="s">
        <v>81</v>
      </c>
    </row>
    <row r="1597" spans="1:6" x14ac:dyDescent="0.25">
      <c r="A1597" s="23">
        <v>21932</v>
      </c>
      <c r="B1597" s="83" t="s">
        <v>1441</v>
      </c>
      <c r="C1597" s="83" t="s">
        <v>3792</v>
      </c>
      <c r="D1597" s="83" t="s">
        <v>2775</v>
      </c>
      <c r="E1597" s="83" t="s">
        <v>3793</v>
      </c>
      <c r="F1597" s="118" t="s">
        <v>81</v>
      </c>
    </row>
    <row r="1598" spans="1:6" x14ac:dyDescent="0.25">
      <c r="A1598" s="23">
        <v>21933</v>
      </c>
      <c r="B1598" s="83" t="s">
        <v>1442</v>
      </c>
      <c r="C1598" s="83" t="s">
        <v>3792</v>
      </c>
      <c r="D1598" s="83" t="s">
        <v>2775</v>
      </c>
      <c r="E1598" s="83" t="s">
        <v>3793</v>
      </c>
      <c r="F1598" s="118" t="s">
        <v>81</v>
      </c>
    </row>
    <row r="1599" spans="1:6" x14ac:dyDescent="0.25">
      <c r="A1599" s="23">
        <v>21935</v>
      </c>
      <c r="B1599" s="83" t="s">
        <v>1443</v>
      </c>
      <c r="C1599" s="83" t="s">
        <v>3792</v>
      </c>
      <c r="D1599" s="83" t="s">
        <v>2775</v>
      </c>
      <c r="E1599" s="83" t="s">
        <v>3793</v>
      </c>
      <c r="F1599" s="118" t="s">
        <v>81</v>
      </c>
    </row>
    <row r="1600" spans="1:6" x14ac:dyDescent="0.25">
      <c r="A1600" s="23">
        <v>22045</v>
      </c>
      <c r="B1600" s="83" t="s">
        <v>1452</v>
      </c>
      <c r="C1600" s="83" t="s">
        <v>4523</v>
      </c>
      <c r="D1600" s="83" t="s">
        <v>2786</v>
      </c>
      <c r="E1600" s="83" t="s">
        <v>4524</v>
      </c>
      <c r="F1600" s="118" t="s">
        <v>81</v>
      </c>
    </row>
    <row r="1601" spans="1:6" x14ac:dyDescent="0.25">
      <c r="A1601" s="23">
        <v>22059</v>
      </c>
      <c r="B1601" s="83" t="s">
        <v>1454</v>
      </c>
      <c r="C1601" s="83" t="s">
        <v>2962</v>
      </c>
      <c r="D1601" s="83" t="s">
        <v>2775</v>
      </c>
      <c r="E1601" s="83" t="s">
        <v>2963</v>
      </c>
      <c r="F1601" s="118" t="s">
        <v>81</v>
      </c>
    </row>
    <row r="1602" spans="1:6" x14ac:dyDescent="0.25">
      <c r="A1602" s="23">
        <v>22065</v>
      </c>
      <c r="B1602" s="83" t="s">
        <v>1455</v>
      </c>
      <c r="C1602" s="83" t="s">
        <v>4072</v>
      </c>
      <c r="D1602" s="83" t="s">
        <v>2775</v>
      </c>
      <c r="E1602" s="83" t="s">
        <v>4073</v>
      </c>
      <c r="F1602" s="118" t="s">
        <v>81</v>
      </c>
    </row>
    <row r="1603" spans="1:6" x14ac:dyDescent="0.25">
      <c r="A1603" s="23">
        <v>22066</v>
      </c>
      <c r="B1603" s="83" t="s">
        <v>1456</v>
      </c>
      <c r="C1603" s="83" t="s">
        <v>2849</v>
      </c>
      <c r="D1603" s="83" t="s">
        <v>2827</v>
      </c>
      <c r="E1603" s="83" t="s">
        <v>2850</v>
      </c>
      <c r="F1603" s="118" t="s">
        <v>81</v>
      </c>
    </row>
    <row r="1604" spans="1:6" x14ac:dyDescent="0.25">
      <c r="A1604" s="23">
        <v>22075</v>
      </c>
      <c r="B1604" s="83" t="s">
        <v>1459</v>
      </c>
      <c r="C1604" s="83" t="s">
        <v>3031</v>
      </c>
      <c r="D1604" s="83" t="s">
        <v>2827</v>
      </c>
      <c r="E1604" s="83" t="s">
        <v>3032</v>
      </c>
      <c r="F1604" s="118" t="s">
        <v>81</v>
      </c>
    </row>
    <row r="1605" spans="1:6" x14ac:dyDescent="0.25">
      <c r="A1605" s="23">
        <v>22104</v>
      </c>
      <c r="B1605" s="83" t="s">
        <v>1461</v>
      </c>
      <c r="C1605" s="83" t="s">
        <v>4484</v>
      </c>
      <c r="D1605" s="83" t="s">
        <v>2789</v>
      </c>
      <c r="E1605" s="83" t="s">
        <v>4485</v>
      </c>
      <c r="F1605" s="118" t="s">
        <v>81</v>
      </c>
    </row>
    <row r="1606" spans="1:6" x14ac:dyDescent="0.25">
      <c r="A1606" s="23">
        <v>22105</v>
      </c>
      <c r="B1606" s="83" t="s">
        <v>1462</v>
      </c>
      <c r="C1606" s="83" t="s">
        <v>4328</v>
      </c>
      <c r="D1606" s="83" t="s">
        <v>2862</v>
      </c>
      <c r="E1606" s="83" t="s">
        <v>4329</v>
      </c>
      <c r="F1606" s="118" t="s">
        <v>81</v>
      </c>
    </row>
    <row r="1607" spans="1:6" x14ac:dyDescent="0.25">
      <c r="A1607" s="23">
        <v>22112</v>
      </c>
      <c r="B1607" s="83" t="s">
        <v>1465</v>
      </c>
      <c r="C1607" s="83" t="s">
        <v>4494</v>
      </c>
      <c r="D1607" s="83" t="s">
        <v>2775</v>
      </c>
      <c r="E1607" s="83" t="s">
        <v>4495</v>
      </c>
      <c r="F1607" s="118" t="s">
        <v>81</v>
      </c>
    </row>
    <row r="1608" spans="1:6" x14ac:dyDescent="0.25">
      <c r="A1608" s="23">
        <v>22130</v>
      </c>
      <c r="B1608" s="83" t="s">
        <v>1468</v>
      </c>
      <c r="C1608" s="83" t="s">
        <v>3733</v>
      </c>
      <c r="D1608" s="83" t="s">
        <v>3108</v>
      </c>
      <c r="E1608" s="83" t="s">
        <v>3734</v>
      </c>
      <c r="F1608" s="118" t="s">
        <v>81</v>
      </c>
    </row>
    <row r="1609" spans="1:6" x14ac:dyDescent="0.25">
      <c r="A1609" s="23">
        <v>22139</v>
      </c>
      <c r="B1609" s="83" t="s">
        <v>1470</v>
      </c>
      <c r="C1609" s="83" t="s">
        <v>2962</v>
      </c>
      <c r="D1609" s="83" t="s">
        <v>2775</v>
      </c>
      <c r="E1609" s="83" t="s">
        <v>2963</v>
      </c>
      <c r="F1609" s="118" t="s">
        <v>81</v>
      </c>
    </row>
    <row r="1610" spans="1:6" x14ac:dyDescent="0.25">
      <c r="A1610" s="23">
        <v>22142</v>
      </c>
      <c r="B1610" s="83" t="s">
        <v>1471</v>
      </c>
      <c r="C1610" s="83" t="s">
        <v>2942</v>
      </c>
      <c r="D1610" s="83" t="s">
        <v>2923</v>
      </c>
      <c r="E1610" s="83" t="s">
        <v>2943</v>
      </c>
      <c r="F1610" s="118" t="s">
        <v>81</v>
      </c>
    </row>
    <row r="1611" spans="1:6" x14ac:dyDescent="0.25">
      <c r="A1611" s="23">
        <v>22149</v>
      </c>
      <c r="B1611" s="83" t="s">
        <v>1473</v>
      </c>
      <c r="C1611" s="83" t="s">
        <v>3431</v>
      </c>
      <c r="D1611" s="83" t="s">
        <v>2912</v>
      </c>
      <c r="E1611" s="83" t="s">
        <v>3432</v>
      </c>
      <c r="F1611" s="118" t="s">
        <v>81</v>
      </c>
    </row>
    <row r="1612" spans="1:6" x14ac:dyDescent="0.25">
      <c r="A1612" s="23">
        <v>22152</v>
      </c>
      <c r="B1612" s="83" t="s">
        <v>1474</v>
      </c>
      <c r="C1612" s="83" t="s">
        <v>3163</v>
      </c>
      <c r="D1612" s="83" t="s">
        <v>2912</v>
      </c>
      <c r="E1612" s="83" t="s">
        <v>3164</v>
      </c>
      <c r="F1612" s="118" t="s">
        <v>81</v>
      </c>
    </row>
    <row r="1613" spans="1:6" x14ac:dyDescent="0.25">
      <c r="A1613" s="23">
        <v>22156</v>
      </c>
      <c r="B1613" s="83" t="s">
        <v>1475</v>
      </c>
      <c r="C1613" s="83" t="s">
        <v>2833</v>
      </c>
      <c r="D1613" s="83" t="s">
        <v>2827</v>
      </c>
      <c r="E1613" s="83" t="s">
        <v>2834</v>
      </c>
      <c r="F1613" s="118" t="s">
        <v>81</v>
      </c>
    </row>
    <row r="1614" spans="1:6" x14ac:dyDescent="0.25">
      <c r="A1614" s="23">
        <v>22160</v>
      </c>
      <c r="B1614" s="83" t="s">
        <v>1476</v>
      </c>
      <c r="C1614" s="83" t="s">
        <v>2833</v>
      </c>
      <c r="D1614" s="83" t="s">
        <v>2827</v>
      </c>
      <c r="E1614" s="83" t="s">
        <v>2834</v>
      </c>
      <c r="F1614" s="118" t="s">
        <v>81</v>
      </c>
    </row>
    <row r="1615" spans="1:6" x14ac:dyDescent="0.25">
      <c r="A1615" s="23">
        <v>22163</v>
      </c>
      <c r="B1615" s="83" t="s">
        <v>1477</v>
      </c>
      <c r="C1615" s="83" t="s">
        <v>3488</v>
      </c>
      <c r="D1615" s="83" t="s">
        <v>2775</v>
      </c>
      <c r="E1615" s="83" t="s">
        <v>3489</v>
      </c>
      <c r="F1615" s="118" t="s">
        <v>81</v>
      </c>
    </row>
    <row r="1616" spans="1:6" x14ac:dyDescent="0.25">
      <c r="A1616" s="23">
        <v>22180</v>
      </c>
      <c r="B1616" s="83" t="s">
        <v>1478</v>
      </c>
      <c r="C1616" s="83" t="s">
        <v>4411</v>
      </c>
      <c r="D1616" s="83" t="s">
        <v>2775</v>
      </c>
      <c r="E1616" s="83" t="s">
        <v>4412</v>
      </c>
      <c r="F1616" s="118" t="s">
        <v>81</v>
      </c>
    </row>
    <row r="1617" spans="1:6" x14ac:dyDescent="0.25">
      <c r="A1617" s="23">
        <v>22189</v>
      </c>
      <c r="B1617" s="83" t="s">
        <v>1479</v>
      </c>
      <c r="C1617" s="83" t="s">
        <v>4365</v>
      </c>
      <c r="D1617" s="83" t="s">
        <v>3438</v>
      </c>
      <c r="E1617" s="83" t="s">
        <v>4366</v>
      </c>
      <c r="F1617" s="118" t="s">
        <v>81</v>
      </c>
    </row>
    <row r="1618" spans="1:6" x14ac:dyDescent="0.25">
      <c r="A1618" s="23">
        <v>22195</v>
      </c>
      <c r="B1618" s="83" t="s">
        <v>1480</v>
      </c>
      <c r="C1618" s="83" t="s">
        <v>4031</v>
      </c>
      <c r="D1618" s="83" t="s">
        <v>2817</v>
      </c>
      <c r="E1618" s="83" t="s">
        <v>4032</v>
      </c>
      <c r="F1618" s="118" t="s">
        <v>81</v>
      </c>
    </row>
    <row r="1619" spans="1:6" x14ac:dyDescent="0.25">
      <c r="A1619" s="23">
        <v>22196</v>
      </c>
      <c r="B1619" s="83" t="s">
        <v>1481</v>
      </c>
      <c r="C1619" s="83" t="s">
        <v>4031</v>
      </c>
      <c r="D1619" s="83" t="s">
        <v>2817</v>
      </c>
      <c r="E1619" s="83" t="s">
        <v>4032</v>
      </c>
      <c r="F1619" s="118" t="s">
        <v>81</v>
      </c>
    </row>
    <row r="1620" spans="1:6" x14ac:dyDescent="0.25">
      <c r="A1620" s="23">
        <v>22203</v>
      </c>
      <c r="B1620" s="83" t="s">
        <v>1482</v>
      </c>
      <c r="C1620" s="83" t="s">
        <v>2942</v>
      </c>
      <c r="D1620" s="83" t="s">
        <v>2923</v>
      </c>
      <c r="E1620" s="83" t="s">
        <v>2943</v>
      </c>
      <c r="F1620" s="118" t="s">
        <v>81</v>
      </c>
    </row>
    <row r="1621" spans="1:6" x14ac:dyDescent="0.25">
      <c r="A1621" s="23">
        <v>22208</v>
      </c>
      <c r="B1621" s="83" t="s">
        <v>1483</v>
      </c>
      <c r="C1621" s="83" t="s">
        <v>4369</v>
      </c>
      <c r="D1621" s="83" t="s">
        <v>3438</v>
      </c>
      <c r="E1621" s="83" t="s">
        <v>4370</v>
      </c>
      <c r="F1621" s="118" t="s">
        <v>81</v>
      </c>
    </row>
    <row r="1622" spans="1:6" x14ac:dyDescent="0.25">
      <c r="A1622" s="23">
        <v>22209</v>
      </c>
      <c r="B1622" s="83" t="s">
        <v>1484</v>
      </c>
      <c r="C1622" s="83" t="s">
        <v>3915</v>
      </c>
      <c r="D1622" s="83" t="s">
        <v>2789</v>
      </c>
      <c r="E1622" s="83" t="s">
        <v>3916</v>
      </c>
      <c r="F1622" s="118" t="s">
        <v>81</v>
      </c>
    </row>
    <row r="1623" spans="1:6" x14ac:dyDescent="0.25">
      <c r="A1623" s="23">
        <v>22210</v>
      </c>
      <c r="B1623" s="83" t="s">
        <v>1485</v>
      </c>
      <c r="C1623" s="83" t="s">
        <v>3031</v>
      </c>
      <c r="D1623" s="83" t="s">
        <v>2827</v>
      </c>
      <c r="E1623" s="83" t="s">
        <v>3032</v>
      </c>
      <c r="F1623" s="118" t="s">
        <v>81</v>
      </c>
    </row>
    <row r="1624" spans="1:6" x14ac:dyDescent="0.25">
      <c r="A1624" s="23">
        <v>22212</v>
      </c>
      <c r="B1624" s="83" t="s">
        <v>1486</v>
      </c>
      <c r="C1624" s="83" t="s">
        <v>3658</v>
      </c>
      <c r="D1624" s="83" t="s">
        <v>2897</v>
      </c>
      <c r="E1624" s="83" t="s">
        <v>3659</v>
      </c>
      <c r="F1624" s="118" t="s">
        <v>81</v>
      </c>
    </row>
    <row r="1625" spans="1:6" x14ac:dyDescent="0.25">
      <c r="A1625" s="23">
        <v>22225</v>
      </c>
      <c r="B1625" s="83" t="s">
        <v>1487</v>
      </c>
      <c r="C1625" s="83" t="s">
        <v>3584</v>
      </c>
      <c r="D1625" s="83" t="s">
        <v>2827</v>
      </c>
      <c r="E1625" s="83" t="s">
        <v>3585</v>
      </c>
      <c r="F1625" s="118" t="s">
        <v>81</v>
      </c>
    </row>
    <row r="1626" spans="1:6" x14ac:dyDescent="0.25">
      <c r="A1626" s="23">
        <v>22226</v>
      </c>
      <c r="B1626" s="83" t="s">
        <v>1488</v>
      </c>
      <c r="C1626" s="83" t="s">
        <v>3584</v>
      </c>
      <c r="D1626" s="83" t="s">
        <v>2827</v>
      </c>
      <c r="E1626" s="83" t="s">
        <v>3585</v>
      </c>
      <c r="F1626" s="118" t="s">
        <v>81</v>
      </c>
    </row>
    <row r="1627" spans="1:6" x14ac:dyDescent="0.25">
      <c r="A1627" s="23">
        <v>22229</v>
      </c>
      <c r="B1627" s="83" t="s">
        <v>1489</v>
      </c>
      <c r="C1627" s="83" t="s">
        <v>4525</v>
      </c>
      <c r="D1627" s="83" t="s">
        <v>2856</v>
      </c>
      <c r="E1627" s="83" t="s">
        <v>4526</v>
      </c>
      <c r="F1627" s="118" t="s">
        <v>81</v>
      </c>
    </row>
    <row r="1628" spans="1:6" x14ac:dyDescent="0.25">
      <c r="A1628" s="23">
        <v>22235</v>
      </c>
      <c r="B1628" s="83" t="s">
        <v>1490</v>
      </c>
      <c r="C1628" s="83" t="s">
        <v>3277</v>
      </c>
      <c r="D1628" s="83" t="s">
        <v>2775</v>
      </c>
      <c r="E1628" s="83" t="s">
        <v>3278</v>
      </c>
      <c r="F1628" s="118" t="s">
        <v>81</v>
      </c>
    </row>
    <row r="1629" spans="1:6" x14ac:dyDescent="0.25">
      <c r="A1629" s="23">
        <v>22239</v>
      </c>
      <c r="B1629" s="83" t="s">
        <v>1492</v>
      </c>
      <c r="C1629" s="83" t="s">
        <v>4363</v>
      </c>
      <c r="D1629" s="83" t="s">
        <v>2827</v>
      </c>
      <c r="E1629" s="83" t="s">
        <v>4364</v>
      </c>
      <c r="F1629" s="118" t="s">
        <v>81</v>
      </c>
    </row>
    <row r="1630" spans="1:6" x14ac:dyDescent="0.25">
      <c r="A1630" s="23">
        <v>22246</v>
      </c>
      <c r="B1630" s="83" t="s">
        <v>1493</v>
      </c>
      <c r="C1630" s="83" t="s">
        <v>4476</v>
      </c>
      <c r="D1630" s="83" t="s">
        <v>4477</v>
      </c>
      <c r="E1630" s="83" t="s">
        <v>4477</v>
      </c>
      <c r="F1630" s="118" t="s">
        <v>81</v>
      </c>
    </row>
    <row r="1631" spans="1:6" x14ac:dyDescent="0.25">
      <c r="A1631" s="23">
        <v>22255</v>
      </c>
      <c r="B1631" s="83" t="s">
        <v>1495</v>
      </c>
      <c r="C1631" s="83" t="s">
        <v>4494</v>
      </c>
      <c r="D1631" s="83" t="s">
        <v>2775</v>
      </c>
      <c r="E1631" s="83" t="s">
        <v>4495</v>
      </c>
      <c r="F1631" s="118" t="s">
        <v>81</v>
      </c>
    </row>
    <row r="1632" spans="1:6" x14ac:dyDescent="0.25">
      <c r="A1632" s="23">
        <v>22259</v>
      </c>
      <c r="B1632" s="83" t="s">
        <v>1498</v>
      </c>
      <c r="C1632" s="83" t="s">
        <v>3488</v>
      </c>
      <c r="D1632" s="83" t="s">
        <v>2775</v>
      </c>
      <c r="E1632" s="83" t="s">
        <v>3489</v>
      </c>
      <c r="F1632" s="118" t="s">
        <v>81</v>
      </c>
    </row>
    <row r="1633" spans="1:6" x14ac:dyDescent="0.25">
      <c r="A1633" s="23">
        <v>22260</v>
      </c>
      <c r="B1633" s="83" t="s">
        <v>1499</v>
      </c>
      <c r="C1633" s="83" t="s">
        <v>3488</v>
      </c>
      <c r="D1633" s="83" t="s">
        <v>2775</v>
      </c>
      <c r="E1633" s="83" t="s">
        <v>3489</v>
      </c>
      <c r="F1633" s="118" t="s">
        <v>81</v>
      </c>
    </row>
    <row r="1634" spans="1:6" x14ac:dyDescent="0.25">
      <c r="A1634" s="23">
        <v>22263</v>
      </c>
      <c r="B1634" s="83" t="s">
        <v>1500</v>
      </c>
      <c r="C1634" s="83" t="s">
        <v>3488</v>
      </c>
      <c r="D1634" s="83" t="s">
        <v>2775</v>
      </c>
      <c r="E1634" s="83" t="s">
        <v>3489</v>
      </c>
      <c r="F1634" s="118" t="s">
        <v>81</v>
      </c>
    </row>
    <row r="1635" spans="1:6" x14ac:dyDescent="0.25">
      <c r="A1635" s="23">
        <v>22276</v>
      </c>
      <c r="B1635" s="83" t="s">
        <v>1501</v>
      </c>
      <c r="C1635" s="83" t="s">
        <v>2958</v>
      </c>
      <c r="D1635" s="83" t="s">
        <v>2775</v>
      </c>
      <c r="E1635" s="83" t="s">
        <v>2959</v>
      </c>
      <c r="F1635" s="118" t="s">
        <v>81</v>
      </c>
    </row>
    <row r="1636" spans="1:6" x14ac:dyDescent="0.25">
      <c r="A1636" s="23">
        <v>22277</v>
      </c>
      <c r="B1636" s="83" t="s">
        <v>1502</v>
      </c>
      <c r="C1636" s="83" t="s">
        <v>3094</v>
      </c>
      <c r="D1636" s="83" t="s">
        <v>2827</v>
      </c>
      <c r="E1636" s="83" t="s">
        <v>3095</v>
      </c>
      <c r="F1636" s="118" t="s">
        <v>81</v>
      </c>
    </row>
    <row r="1637" spans="1:6" x14ac:dyDescent="0.25">
      <c r="A1637" s="23">
        <v>22297</v>
      </c>
      <c r="B1637" s="83" t="s">
        <v>1505</v>
      </c>
      <c r="C1637" s="83" t="s">
        <v>4527</v>
      </c>
      <c r="D1637" s="83" t="s">
        <v>3157</v>
      </c>
      <c r="E1637" s="83" t="s">
        <v>4528</v>
      </c>
      <c r="F1637" s="118" t="s">
        <v>81</v>
      </c>
    </row>
    <row r="1638" spans="1:6" x14ac:dyDescent="0.25">
      <c r="A1638" s="23">
        <v>22299</v>
      </c>
      <c r="B1638" s="83" t="s">
        <v>1506</v>
      </c>
      <c r="C1638" s="83" t="s">
        <v>3488</v>
      </c>
      <c r="D1638" s="83" t="s">
        <v>2775</v>
      </c>
      <c r="E1638" s="83" t="s">
        <v>3489</v>
      </c>
      <c r="F1638" s="118" t="s">
        <v>81</v>
      </c>
    </row>
    <row r="1639" spans="1:6" x14ac:dyDescent="0.25">
      <c r="A1639" s="23">
        <v>22300</v>
      </c>
      <c r="B1639" s="83" t="s">
        <v>1507</v>
      </c>
      <c r="C1639" s="83" t="s">
        <v>3488</v>
      </c>
      <c r="D1639" s="83" t="s">
        <v>2775</v>
      </c>
      <c r="E1639" s="83" t="s">
        <v>3489</v>
      </c>
      <c r="F1639" s="118" t="s">
        <v>81</v>
      </c>
    </row>
    <row r="1640" spans="1:6" x14ac:dyDescent="0.25">
      <c r="A1640" s="23">
        <v>22307</v>
      </c>
      <c r="B1640" s="83" t="s">
        <v>1509</v>
      </c>
      <c r="C1640" s="83" t="s">
        <v>3923</v>
      </c>
      <c r="D1640" s="83" t="s">
        <v>2789</v>
      </c>
      <c r="E1640" s="83" t="s">
        <v>3560</v>
      </c>
      <c r="F1640" s="118" t="s">
        <v>81</v>
      </c>
    </row>
    <row r="1641" spans="1:6" x14ac:dyDescent="0.25">
      <c r="A1641" s="23">
        <v>22318</v>
      </c>
      <c r="B1641" s="83" t="s">
        <v>1512</v>
      </c>
      <c r="C1641" s="83" t="s">
        <v>3318</v>
      </c>
      <c r="D1641" s="83" t="s">
        <v>2775</v>
      </c>
      <c r="E1641" s="83" t="s">
        <v>3319</v>
      </c>
      <c r="F1641" s="118" t="s">
        <v>81</v>
      </c>
    </row>
    <row r="1642" spans="1:6" x14ac:dyDescent="0.25">
      <c r="A1642" s="23">
        <v>22325</v>
      </c>
      <c r="B1642" s="83" t="s">
        <v>1514</v>
      </c>
      <c r="C1642" s="83" t="s">
        <v>3017</v>
      </c>
      <c r="D1642" s="83" t="s">
        <v>2827</v>
      </c>
      <c r="E1642" s="83" t="s">
        <v>3018</v>
      </c>
      <c r="F1642" s="118" t="s">
        <v>81</v>
      </c>
    </row>
    <row r="1643" spans="1:6" x14ac:dyDescent="0.25">
      <c r="A1643" s="23">
        <v>22334</v>
      </c>
      <c r="B1643" s="83" t="s">
        <v>1517</v>
      </c>
      <c r="C1643" s="83" t="s">
        <v>4328</v>
      </c>
      <c r="D1643" s="83" t="s">
        <v>2862</v>
      </c>
      <c r="E1643" s="83" t="s">
        <v>4329</v>
      </c>
      <c r="F1643" s="118" t="s">
        <v>81</v>
      </c>
    </row>
    <row r="1644" spans="1:6" x14ac:dyDescent="0.25">
      <c r="A1644" s="23">
        <v>22346</v>
      </c>
      <c r="B1644" s="83" t="s">
        <v>1520</v>
      </c>
      <c r="C1644" s="83" t="s">
        <v>3365</v>
      </c>
      <c r="D1644" s="83" t="s">
        <v>2775</v>
      </c>
      <c r="E1644" s="83" t="s">
        <v>3366</v>
      </c>
      <c r="F1644" s="118" t="s">
        <v>81</v>
      </c>
    </row>
    <row r="1645" spans="1:6" x14ac:dyDescent="0.25">
      <c r="A1645" s="23">
        <v>22350</v>
      </c>
      <c r="B1645" s="83" t="s">
        <v>1521</v>
      </c>
      <c r="C1645" s="83" t="s">
        <v>3017</v>
      </c>
      <c r="D1645" s="83" t="s">
        <v>2827</v>
      </c>
      <c r="E1645" s="83" t="s">
        <v>3018</v>
      </c>
      <c r="F1645" s="118" t="s">
        <v>81</v>
      </c>
    </row>
    <row r="1646" spans="1:6" x14ac:dyDescent="0.25">
      <c r="A1646" s="23">
        <v>22357</v>
      </c>
      <c r="B1646" s="83" t="s">
        <v>1523</v>
      </c>
      <c r="C1646" s="83" t="s">
        <v>2864</v>
      </c>
      <c r="D1646" s="83" t="s">
        <v>2862</v>
      </c>
      <c r="E1646" s="83" t="s">
        <v>2865</v>
      </c>
      <c r="F1646" s="118" t="s">
        <v>81</v>
      </c>
    </row>
    <row r="1647" spans="1:6" x14ac:dyDescent="0.25">
      <c r="A1647" s="23">
        <v>22357</v>
      </c>
      <c r="B1647" s="83" t="s">
        <v>1523</v>
      </c>
      <c r="C1647" s="83" t="s">
        <v>3862</v>
      </c>
      <c r="D1647" s="83" t="s">
        <v>2862</v>
      </c>
      <c r="E1647" s="83" t="s">
        <v>3863</v>
      </c>
      <c r="F1647" s="118" t="s">
        <v>81</v>
      </c>
    </row>
    <row r="1648" spans="1:6" x14ac:dyDescent="0.25">
      <c r="A1648" s="23">
        <v>22368</v>
      </c>
      <c r="B1648" s="83" t="s">
        <v>1525</v>
      </c>
      <c r="C1648" s="83" t="s">
        <v>3148</v>
      </c>
      <c r="D1648" s="83" t="s">
        <v>2789</v>
      </c>
      <c r="E1648" s="83" t="s">
        <v>3149</v>
      </c>
      <c r="F1648" s="118" t="s">
        <v>81</v>
      </c>
    </row>
    <row r="1649" spans="1:6" x14ac:dyDescent="0.25">
      <c r="A1649" s="23">
        <v>22372</v>
      </c>
      <c r="B1649" s="83" t="s">
        <v>1526</v>
      </c>
      <c r="C1649" s="83" t="s">
        <v>4529</v>
      </c>
      <c r="D1649" s="83" t="s">
        <v>3438</v>
      </c>
      <c r="E1649" s="83" t="s">
        <v>4530</v>
      </c>
      <c r="F1649" s="118" t="s">
        <v>81</v>
      </c>
    </row>
    <row r="1650" spans="1:6" x14ac:dyDescent="0.25">
      <c r="A1650" s="23">
        <v>22374</v>
      </c>
      <c r="B1650" s="83" t="s">
        <v>1527</v>
      </c>
      <c r="C1650" s="83" t="s">
        <v>3314</v>
      </c>
      <c r="D1650" s="83" t="s">
        <v>2867</v>
      </c>
      <c r="E1650" s="83" t="s">
        <v>3315</v>
      </c>
      <c r="F1650" s="118" t="s">
        <v>81</v>
      </c>
    </row>
    <row r="1651" spans="1:6" x14ac:dyDescent="0.25">
      <c r="A1651" s="23">
        <v>22380</v>
      </c>
      <c r="B1651" s="83" t="s">
        <v>1530</v>
      </c>
      <c r="C1651" s="83" t="s">
        <v>4079</v>
      </c>
      <c r="D1651" s="83" t="s">
        <v>2827</v>
      </c>
      <c r="E1651" s="83" t="s">
        <v>4080</v>
      </c>
      <c r="F1651" s="118" t="s">
        <v>81</v>
      </c>
    </row>
    <row r="1652" spans="1:6" x14ac:dyDescent="0.25">
      <c r="A1652" s="23">
        <v>22385</v>
      </c>
      <c r="B1652" s="83" t="s">
        <v>1531</v>
      </c>
      <c r="C1652" s="83" t="s">
        <v>3488</v>
      </c>
      <c r="D1652" s="83" t="s">
        <v>2775</v>
      </c>
      <c r="E1652" s="83" t="s">
        <v>3489</v>
      </c>
      <c r="F1652" s="118" t="s">
        <v>81</v>
      </c>
    </row>
    <row r="1653" spans="1:6" x14ac:dyDescent="0.25">
      <c r="A1653" s="23">
        <v>22391</v>
      </c>
      <c r="B1653" s="83" t="s">
        <v>1533</v>
      </c>
      <c r="C1653" s="83" t="s">
        <v>4531</v>
      </c>
      <c r="D1653" s="83" t="s">
        <v>3438</v>
      </c>
      <c r="E1653" s="83" t="s">
        <v>4532</v>
      </c>
      <c r="F1653" s="118" t="s">
        <v>81</v>
      </c>
    </row>
    <row r="1654" spans="1:6" x14ac:dyDescent="0.25">
      <c r="A1654" s="23">
        <v>22397</v>
      </c>
      <c r="B1654" s="83" t="s">
        <v>1535</v>
      </c>
      <c r="C1654" s="83" t="s">
        <v>4490</v>
      </c>
      <c r="D1654" s="83" t="s">
        <v>2999</v>
      </c>
      <c r="E1654" s="83" t="s">
        <v>4491</v>
      </c>
      <c r="F1654" s="118" t="s">
        <v>81</v>
      </c>
    </row>
    <row r="1655" spans="1:6" x14ac:dyDescent="0.25">
      <c r="A1655" s="23">
        <v>22399</v>
      </c>
      <c r="B1655" s="83" t="s">
        <v>1537</v>
      </c>
      <c r="C1655" s="83" t="s">
        <v>2950</v>
      </c>
      <c r="D1655" s="83" t="s">
        <v>2775</v>
      </c>
      <c r="E1655" s="83" t="s">
        <v>2951</v>
      </c>
      <c r="F1655" s="118" t="s">
        <v>81</v>
      </c>
    </row>
    <row r="1656" spans="1:6" x14ac:dyDescent="0.25">
      <c r="A1656" s="23">
        <v>22400</v>
      </c>
      <c r="B1656" s="83" t="s">
        <v>1538</v>
      </c>
      <c r="C1656" s="83" t="s">
        <v>2950</v>
      </c>
      <c r="D1656" s="83" t="s">
        <v>2775</v>
      </c>
      <c r="E1656" s="83" t="s">
        <v>2951</v>
      </c>
      <c r="F1656" s="118" t="s">
        <v>81</v>
      </c>
    </row>
    <row r="1657" spans="1:6" x14ac:dyDescent="0.25">
      <c r="A1657" s="23">
        <v>22405</v>
      </c>
      <c r="B1657" s="83" t="s">
        <v>1540</v>
      </c>
      <c r="C1657" s="83" t="s">
        <v>4415</v>
      </c>
      <c r="D1657" s="83" t="s">
        <v>2859</v>
      </c>
      <c r="E1657" s="83" t="s">
        <v>4416</v>
      </c>
      <c r="F1657" s="118" t="s">
        <v>81</v>
      </c>
    </row>
    <row r="1658" spans="1:6" x14ac:dyDescent="0.25">
      <c r="A1658" s="23">
        <v>22410</v>
      </c>
      <c r="B1658" s="83" t="s">
        <v>1542</v>
      </c>
      <c r="C1658" s="83" t="s">
        <v>2980</v>
      </c>
      <c r="D1658" s="83" t="s">
        <v>2789</v>
      </c>
      <c r="E1658" s="83" t="s">
        <v>2981</v>
      </c>
      <c r="F1658" s="118" t="s">
        <v>81</v>
      </c>
    </row>
    <row r="1659" spans="1:6" x14ac:dyDescent="0.25">
      <c r="A1659" s="23">
        <v>22413</v>
      </c>
      <c r="B1659" s="83" t="s">
        <v>1543</v>
      </c>
      <c r="C1659" s="83" t="s">
        <v>4453</v>
      </c>
      <c r="D1659" s="83" t="s">
        <v>2827</v>
      </c>
      <c r="E1659" s="83" t="s">
        <v>4454</v>
      </c>
      <c r="F1659" s="118" t="s">
        <v>81</v>
      </c>
    </row>
    <row r="1660" spans="1:6" x14ac:dyDescent="0.25">
      <c r="A1660" s="23">
        <v>22417</v>
      </c>
      <c r="B1660" s="83" t="s">
        <v>1544</v>
      </c>
      <c r="C1660" s="83" t="s">
        <v>3017</v>
      </c>
      <c r="D1660" s="83" t="s">
        <v>2827</v>
      </c>
      <c r="E1660" s="83" t="s">
        <v>3018</v>
      </c>
      <c r="F1660" s="118" t="s">
        <v>81</v>
      </c>
    </row>
    <row r="1661" spans="1:6" x14ac:dyDescent="0.25">
      <c r="A1661" s="23">
        <v>22420</v>
      </c>
      <c r="B1661" s="83" t="s">
        <v>1545</v>
      </c>
      <c r="C1661" s="83" t="s">
        <v>3017</v>
      </c>
      <c r="D1661" s="83" t="s">
        <v>2827</v>
      </c>
      <c r="E1661" s="83" t="s">
        <v>3018</v>
      </c>
      <c r="F1661" s="118" t="s">
        <v>81</v>
      </c>
    </row>
    <row r="1662" spans="1:6" x14ac:dyDescent="0.25">
      <c r="A1662" s="23">
        <v>22429</v>
      </c>
      <c r="B1662" s="83" t="s">
        <v>1546</v>
      </c>
      <c r="C1662" s="83" t="s">
        <v>2936</v>
      </c>
      <c r="D1662" s="83" t="s">
        <v>2870</v>
      </c>
      <c r="E1662" s="83" t="s">
        <v>2937</v>
      </c>
      <c r="F1662" s="118" t="s">
        <v>81</v>
      </c>
    </row>
    <row r="1663" spans="1:6" x14ac:dyDescent="0.25">
      <c r="A1663" s="23">
        <v>22436</v>
      </c>
      <c r="B1663" s="83" t="s">
        <v>1548</v>
      </c>
      <c r="C1663" s="83" t="s">
        <v>3031</v>
      </c>
      <c r="D1663" s="83" t="s">
        <v>2827</v>
      </c>
      <c r="E1663" s="83" t="s">
        <v>3032</v>
      </c>
      <c r="F1663" s="118" t="s">
        <v>81</v>
      </c>
    </row>
    <row r="1664" spans="1:6" x14ac:dyDescent="0.25">
      <c r="A1664" s="23">
        <v>22438</v>
      </c>
      <c r="B1664" s="83" t="s">
        <v>1549</v>
      </c>
      <c r="C1664" s="83" t="s">
        <v>2936</v>
      </c>
      <c r="D1664" s="83" t="s">
        <v>2870</v>
      </c>
      <c r="E1664" s="83" t="s">
        <v>2937</v>
      </c>
      <c r="F1664" s="118" t="s">
        <v>81</v>
      </c>
    </row>
    <row r="1665" spans="1:6" x14ac:dyDescent="0.25">
      <c r="A1665" s="23">
        <v>22442</v>
      </c>
      <c r="B1665" s="83" t="s">
        <v>1552</v>
      </c>
      <c r="C1665" s="83" t="s">
        <v>4533</v>
      </c>
      <c r="D1665" s="83" t="s">
        <v>2822</v>
      </c>
      <c r="E1665" s="83" t="s">
        <v>4534</v>
      </c>
      <c r="F1665" s="118" t="s">
        <v>81</v>
      </c>
    </row>
    <row r="1666" spans="1:6" x14ac:dyDescent="0.25">
      <c r="A1666" s="23">
        <v>22443</v>
      </c>
      <c r="B1666" s="83" t="s">
        <v>1553</v>
      </c>
      <c r="C1666" s="83" t="s">
        <v>4334</v>
      </c>
      <c r="D1666" s="83" t="s">
        <v>2789</v>
      </c>
      <c r="E1666" s="83" t="s">
        <v>4335</v>
      </c>
      <c r="F1666" s="118" t="s">
        <v>81</v>
      </c>
    </row>
    <row r="1667" spans="1:6" x14ac:dyDescent="0.25">
      <c r="A1667" s="23">
        <v>22444</v>
      </c>
      <c r="B1667" s="83" t="s">
        <v>1554</v>
      </c>
      <c r="C1667" s="83" t="s">
        <v>4354</v>
      </c>
      <c r="D1667" s="83" t="s">
        <v>2789</v>
      </c>
      <c r="E1667" s="83" t="s">
        <v>4355</v>
      </c>
      <c r="F1667" s="118" t="s">
        <v>81</v>
      </c>
    </row>
    <row r="1668" spans="1:6" x14ac:dyDescent="0.25">
      <c r="A1668" s="23">
        <v>22445</v>
      </c>
      <c r="B1668" s="83" t="s">
        <v>1555</v>
      </c>
      <c r="C1668" s="83" t="s">
        <v>4173</v>
      </c>
      <c r="D1668" s="83" t="s">
        <v>2789</v>
      </c>
      <c r="E1668" s="83" t="s">
        <v>4174</v>
      </c>
      <c r="F1668" s="118" t="s">
        <v>81</v>
      </c>
    </row>
    <row r="1669" spans="1:6" x14ac:dyDescent="0.25">
      <c r="A1669" s="23">
        <v>22447</v>
      </c>
      <c r="B1669" s="83" t="s">
        <v>1556</v>
      </c>
      <c r="C1669" s="83" t="s">
        <v>3876</v>
      </c>
      <c r="D1669" s="83" t="s">
        <v>2870</v>
      </c>
      <c r="E1669" s="83" t="s">
        <v>3877</v>
      </c>
      <c r="F1669" s="118" t="s">
        <v>81</v>
      </c>
    </row>
    <row r="1670" spans="1:6" x14ac:dyDescent="0.25">
      <c r="A1670" s="23">
        <v>22456</v>
      </c>
      <c r="B1670" s="83" t="s">
        <v>1558</v>
      </c>
      <c r="C1670" s="83" t="s">
        <v>3890</v>
      </c>
      <c r="D1670" s="83" t="s">
        <v>2827</v>
      </c>
      <c r="E1670" s="83" t="s">
        <v>3891</v>
      </c>
      <c r="F1670" s="118" t="s">
        <v>81</v>
      </c>
    </row>
    <row r="1671" spans="1:6" x14ac:dyDescent="0.25">
      <c r="A1671" s="23">
        <v>22459</v>
      </c>
      <c r="B1671" s="83" t="s">
        <v>1559</v>
      </c>
      <c r="C1671" s="83" t="s">
        <v>3890</v>
      </c>
      <c r="D1671" s="83" t="s">
        <v>2827</v>
      </c>
      <c r="E1671" s="83" t="s">
        <v>3891</v>
      </c>
      <c r="F1671" s="118" t="s">
        <v>81</v>
      </c>
    </row>
    <row r="1672" spans="1:6" x14ac:dyDescent="0.25">
      <c r="A1672" s="23">
        <v>22460</v>
      </c>
      <c r="B1672" s="83" t="s">
        <v>1560</v>
      </c>
      <c r="C1672" s="83" t="s">
        <v>2884</v>
      </c>
      <c r="D1672" s="83" t="s">
        <v>2867</v>
      </c>
      <c r="E1672" s="83" t="s">
        <v>2885</v>
      </c>
      <c r="F1672" s="118" t="s">
        <v>81</v>
      </c>
    </row>
    <row r="1673" spans="1:6" x14ac:dyDescent="0.25">
      <c r="A1673" s="23">
        <v>22465</v>
      </c>
      <c r="B1673" s="83" t="s">
        <v>1561</v>
      </c>
      <c r="C1673" s="83" t="s">
        <v>4354</v>
      </c>
      <c r="D1673" s="83" t="s">
        <v>2789</v>
      </c>
      <c r="E1673" s="83" t="s">
        <v>4355</v>
      </c>
      <c r="F1673" s="118" t="s">
        <v>81</v>
      </c>
    </row>
    <row r="1674" spans="1:6" x14ac:dyDescent="0.25">
      <c r="A1674" s="23">
        <v>22467</v>
      </c>
      <c r="B1674" s="83" t="s">
        <v>1562</v>
      </c>
      <c r="C1674" s="83" t="s">
        <v>3890</v>
      </c>
      <c r="D1674" s="83" t="s">
        <v>2827</v>
      </c>
      <c r="E1674" s="83" t="s">
        <v>3891</v>
      </c>
      <c r="F1674" s="118" t="s">
        <v>81</v>
      </c>
    </row>
    <row r="1675" spans="1:6" x14ac:dyDescent="0.25">
      <c r="A1675" s="23">
        <v>22479</v>
      </c>
      <c r="B1675" s="83" t="s">
        <v>1564</v>
      </c>
      <c r="C1675" s="83" t="s">
        <v>4349</v>
      </c>
      <c r="D1675" s="83" t="s">
        <v>2827</v>
      </c>
      <c r="E1675" s="83" t="s">
        <v>4350</v>
      </c>
      <c r="F1675" s="118" t="s">
        <v>81</v>
      </c>
    </row>
    <row r="1676" spans="1:6" x14ac:dyDescent="0.25">
      <c r="A1676" s="23">
        <v>22480</v>
      </c>
      <c r="B1676" s="83" t="s">
        <v>1565</v>
      </c>
      <c r="C1676" s="83" t="s">
        <v>4102</v>
      </c>
      <c r="D1676" s="83" t="s">
        <v>2775</v>
      </c>
      <c r="E1676" s="83" t="s">
        <v>4103</v>
      </c>
      <c r="F1676" s="118" t="s">
        <v>81</v>
      </c>
    </row>
    <row r="1677" spans="1:6" x14ac:dyDescent="0.25">
      <c r="A1677" s="23">
        <v>22494</v>
      </c>
      <c r="B1677" s="83" t="s">
        <v>1568</v>
      </c>
      <c r="C1677" s="83" t="s">
        <v>3872</v>
      </c>
      <c r="D1677" s="83" t="s">
        <v>2817</v>
      </c>
      <c r="E1677" s="83" t="s">
        <v>3873</v>
      </c>
      <c r="F1677" s="118" t="s">
        <v>81</v>
      </c>
    </row>
    <row r="1678" spans="1:6" x14ac:dyDescent="0.25">
      <c r="A1678" s="23">
        <v>22496</v>
      </c>
      <c r="B1678" s="83" t="s">
        <v>1569</v>
      </c>
      <c r="C1678" s="83" t="s">
        <v>3218</v>
      </c>
      <c r="D1678" s="83" t="s">
        <v>2912</v>
      </c>
      <c r="E1678" s="83" t="s">
        <v>3219</v>
      </c>
      <c r="F1678" s="118" t="s">
        <v>81</v>
      </c>
    </row>
    <row r="1679" spans="1:6" x14ac:dyDescent="0.25">
      <c r="A1679" s="23">
        <v>22499</v>
      </c>
      <c r="B1679" s="83" t="s">
        <v>1570</v>
      </c>
      <c r="C1679" s="83" t="s">
        <v>2950</v>
      </c>
      <c r="D1679" s="83" t="s">
        <v>2775</v>
      </c>
      <c r="E1679" s="83" t="s">
        <v>2951</v>
      </c>
      <c r="F1679" s="118" t="s">
        <v>81</v>
      </c>
    </row>
    <row r="1680" spans="1:6" x14ac:dyDescent="0.25">
      <c r="A1680" s="23">
        <v>22502</v>
      </c>
      <c r="B1680" s="83" t="s">
        <v>1572</v>
      </c>
      <c r="C1680" s="83" t="s">
        <v>4535</v>
      </c>
      <c r="D1680" s="83" t="s">
        <v>2817</v>
      </c>
      <c r="E1680" s="83" t="s">
        <v>4536</v>
      </c>
      <c r="F1680" s="118" t="s">
        <v>81</v>
      </c>
    </row>
    <row r="1681" spans="1:6" x14ac:dyDescent="0.25">
      <c r="A1681" s="23">
        <v>22502</v>
      </c>
      <c r="B1681" s="83" t="s">
        <v>1572</v>
      </c>
      <c r="C1681" s="83" t="s">
        <v>4035</v>
      </c>
      <c r="D1681" s="83" t="s">
        <v>2817</v>
      </c>
      <c r="E1681" s="83" t="s">
        <v>4036</v>
      </c>
      <c r="F1681" s="118" t="s">
        <v>81</v>
      </c>
    </row>
    <row r="1682" spans="1:6" x14ac:dyDescent="0.25">
      <c r="A1682" s="23">
        <v>22502</v>
      </c>
      <c r="B1682" s="83" t="s">
        <v>1572</v>
      </c>
      <c r="C1682" s="83" t="s">
        <v>3198</v>
      </c>
      <c r="D1682" s="83" t="s">
        <v>2817</v>
      </c>
      <c r="E1682" s="83" t="s">
        <v>3199</v>
      </c>
      <c r="F1682" s="118" t="s">
        <v>81</v>
      </c>
    </row>
    <row r="1683" spans="1:6" x14ac:dyDescent="0.25">
      <c r="A1683" s="23">
        <v>22509</v>
      </c>
      <c r="B1683" s="83" t="s">
        <v>1574</v>
      </c>
      <c r="C1683" s="83" t="s">
        <v>2918</v>
      </c>
      <c r="D1683" s="83" t="s">
        <v>2912</v>
      </c>
      <c r="E1683" s="83" t="s">
        <v>2919</v>
      </c>
      <c r="F1683" s="118" t="s">
        <v>81</v>
      </c>
    </row>
    <row r="1684" spans="1:6" x14ac:dyDescent="0.25">
      <c r="A1684" s="23">
        <v>22518</v>
      </c>
      <c r="B1684" s="83" t="s">
        <v>1579</v>
      </c>
      <c r="C1684" s="83" t="s">
        <v>2980</v>
      </c>
      <c r="D1684" s="83" t="s">
        <v>2789</v>
      </c>
      <c r="E1684" s="83" t="s">
        <v>2981</v>
      </c>
      <c r="F1684" s="118" t="s">
        <v>81</v>
      </c>
    </row>
    <row r="1685" spans="1:6" x14ac:dyDescent="0.25">
      <c r="A1685" s="23">
        <v>22520</v>
      </c>
      <c r="B1685" s="83" t="s">
        <v>1580</v>
      </c>
      <c r="C1685" s="83" t="s">
        <v>4369</v>
      </c>
      <c r="D1685" s="83" t="s">
        <v>3438</v>
      </c>
      <c r="E1685" s="83" t="s">
        <v>4370</v>
      </c>
      <c r="F1685" s="118" t="s">
        <v>81</v>
      </c>
    </row>
    <row r="1686" spans="1:6" x14ac:dyDescent="0.25">
      <c r="A1686" s="23">
        <v>22524</v>
      </c>
      <c r="B1686" s="83" t="s">
        <v>1581</v>
      </c>
      <c r="C1686" s="83" t="s">
        <v>4328</v>
      </c>
      <c r="D1686" s="83" t="s">
        <v>2862</v>
      </c>
      <c r="E1686" s="83" t="s">
        <v>4329</v>
      </c>
      <c r="F1686" s="118" t="s">
        <v>81</v>
      </c>
    </row>
    <row r="1687" spans="1:6" x14ac:dyDescent="0.25">
      <c r="A1687" s="23">
        <v>22530</v>
      </c>
      <c r="B1687" s="83" t="s">
        <v>1582</v>
      </c>
      <c r="C1687" s="83" t="s">
        <v>3809</v>
      </c>
      <c r="D1687" s="83" t="s">
        <v>2775</v>
      </c>
      <c r="E1687" s="83" t="s">
        <v>3810</v>
      </c>
      <c r="F1687" s="118" t="s">
        <v>81</v>
      </c>
    </row>
    <row r="1688" spans="1:6" x14ac:dyDescent="0.25">
      <c r="A1688" s="23">
        <v>22534</v>
      </c>
      <c r="B1688" s="83" t="s">
        <v>1583</v>
      </c>
      <c r="C1688" s="83" t="s">
        <v>4440</v>
      </c>
      <c r="D1688" s="83" t="s">
        <v>2789</v>
      </c>
      <c r="E1688" s="83" t="s">
        <v>4423</v>
      </c>
      <c r="F1688" s="118" t="s">
        <v>81</v>
      </c>
    </row>
    <row r="1689" spans="1:6" x14ac:dyDescent="0.25">
      <c r="A1689" s="23">
        <v>22536</v>
      </c>
      <c r="B1689" s="83" t="s">
        <v>1584</v>
      </c>
      <c r="C1689" s="83" t="s">
        <v>3027</v>
      </c>
      <c r="D1689" s="83" t="s">
        <v>2789</v>
      </c>
      <c r="E1689" s="83" t="s">
        <v>3028</v>
      </c>
      <c r="F1689" s="118" t="s">
        <v>81</v>
      </c>
    </row>
    <row r="1690" spans="1:6" x14ac:dyDescent="0.25">
      <c r="A1690" s="23">
        <v>22538</v>
      </c>
      <c r="B1690" s="83" t="s">
        <v>1585</v>
      </c>
      <c r="C1690" s="83" t="s">
        <v>3148</v>
      </c>
      <c r="D1690" s="83" t="s">
        <v>2789</v>
      </c>
      <c r="E1690" s="83" t="s">
        <v>3149</v>
      </c>
      <c r="F1690" s="118" t="s">
        <v>81</v>
      </c>
    </row>
    <row r="1691" spans="1:6" x14ac:dyDescent="0.25">
      <c r="A1691" s="23">
        <v>22554</v>
      </c>
      <c r="B1691" s="83" t="s">
        <v>1591</v>
      </c>
      <c r="C1691" s="83" t="s">
        <v>3488</v>
      </c>
      <c r="D1691" s="83" t="s">
        <v>2775</v>
      </c>
      <c r="E1691" s="83" t="s">
        <v>3489</v>
      </c>
      <c r="F1691" s="118" t="s">
        <v>81</v>
      </c>
    </row>
    <row r="1692" spans="1:6" x14ac:dyDescent="0.25">
      <c r="A1692" s="23">
        <v>22555</v>
      </c>
      <c r="B1692" s="83" t="s">
        <v>1592</v>
      </c>
      <c r="C1692" s="83" t="s">
        <v>3488</v>
      </c>
      <c r="D1692" s="83" t="s">
        <v>2775</v>
      </c>
      <c r="E1692" s="83" t="s">
        <v>3489</v>
      </c>
      <c r="F1692" s="118" t="s">
        <v>81</v>
      </c>
    </row>
    <row r="1693" spans="1:6" x14ac:dyDescent="0.25">
      <c r="A1693" s="23">
        <v>22563</v>
      </c>
      <c r="B1693" s="83" t="s">
        <v>1597</v>
      </c>
      <c r="C1693" s="83" t="s">
        <v>4266</v>
      </c>
      <c r="D1693" s="83" t="s">
        <v>2789</v>
      </c>
      <c r="E1693" s="83" t="s">
        <v>4267</v>
      </c>
      <c r="F1693" s="118" t="s">
        <v>81</v>
      </c>
    </row>
    <row r="1694" spans="1:6" x14ac:dyDescent="0.25">
      <c r="A1694" s="23">
        <v>22566</v>
      </c>
      <c r="B1694" s="83" t="s">
        <v>1598</v>
      </c>
      <c r="C1694" s="83" t="s">
        <v>4497</v>
      </c>
      <c r="D1694" s="83" t="s">
        <v>2862</v>
      </c>
      <c r="E1694" s="83" t="s">
        <v>3652</v>
      </c>
      <c r="F1694" s="118" t="s">
        <v>81</v>
      </c>
    </row>
    <row r="1695" spans="1:6" x14ac:dyDescent="0.25">
      <c r="A1695" s="23">
        <v>22568</v>
      </c>
      <c r="B1695" s="83" t="s">
        <v>1599</v>
      </c>
      <c r="C1695" s="83" t="s">
        <v>3031</v>
      </c>
      <c r="D1695" s="83" t="s">
        <v>2827</v>
      </c>
      <c r="E1695" s="83" t="s">
        <v>3032</v>
      </c>
      <c r="F1695" s="118" t="s">
        <v>81</v>
      </c>
    </row>
    <row r="1696" spans="1:6" x14ac:dyDescent="0.25">
      <c r="A1696" s="23">
        <v>22569</v>
      </c>
      <c r="B1696" s="83" t="s">
        <v>1600</v>
      </c>
      <c r="C1696" s="83" t="s">
        <v>3031</v>
      </c>
      <c r="D1696" s="83" t="s">
        <v>2827</v>
      </c>
      <c r="E1696" s="83" t="s">
        <v>3032</v>
      </c>
      <c r="F1696" s="118" t="s">
        <v>81</v>
      </c>
    </row>
    <row r="1697" spans="1:6" x14ac:dyDescent="0.25">
      <c r="A1697" s="23">
        <v>22573</v>
      </c>
      <c r="B1697" s="83" t="s">
        <v>1601</v>
      </c>
      <c r="C1697" s="83" t="s">
        <v>3031</v>
      </c>
      <c r="D1697" s="83" t="s">
        <v>2827</v>
      </c>
      <c r="E1697" s="83" t="s">
        <v>3032</v>
      </c>
      <c r="F1697" s="118" t="s">
        <v>81</v>
      </c>
    </row>
    <row r="1698" spans="1:6" x14ac:dyDescent="0.25">
      <c r="A1698" s="23">
        <v>22576</v>
      </c>
      <c r="B1698" s="83" t="s">
        <v>1602</v>
      </c>
      <c r="C1698" s="83" t="s">
        <v>2962</v>
      </c>
      <c r="D1698" s="83" t="s">
        <v>2775</v>
      </c>
      <c r="E1698" s="83" t="s">
        <v>2963</v>
      </c>
      <c r="F1698" s="118" t="s">
        <v>81</v>
      </c>
    </row>
    <row r="1699" spans="1:6" x14ac:dyDescent="0.25">
      <c r="A1699" s="23">
        <v>22579</v>
      </c>
      <c r="B1699" s="83" t="s">
        <v>1603</v>
      </c>
      <c r="C1699" s="83" t="s">
        <v>3031</v>
      </c>
      <c r="D1699" s="83" t="s">
        <v>2827</v>
      </c>
      <c r="E1699" s="83" t="s">
        <v>3032</v>
      </c>
      <c r="F1699" s="118" t="s">
        <v>81</v>
      </c>
    </row>
    <row r="1700" spans="1:6" x14ac:dyDescent="0.25">
      <c r="A1700" s="23">
        <v>22580</v>
      </c>
      <c r="B1700" s="83" t="s">
        <v>1604</v>
      </c>
      <c r="C1700" s="83" t="s">
        <v>3846</v>
      </c>
      <c r="D1700" s="83" t="s">
        <v>2775</v>
      </c>
      <c r="E1700" s="83" t="s">
        <v>3847</v>
      </c>
      <c r="F1700" s="118" t="s">
        <v>81</v>
      </c>
    </row>
    <row r="1701" spans="1:6" x14ac:dyDescent="0.25">
      <c r="A1701" s="23">
        <v>22596</v>
      </c>
      <c r="B1701" s="83" t="s">
        <v>1610</v>
      </c>
      <c r="C1701" s="83" t="s">
        <v>4537</v>
      </c>
      <c r="D1701" s="83" t="s">
        <v>2772</v>
      </c>
      <c r="E1701" s="83" t="s">
        <v>4538</v>
      </c>
      <c r="F1701" s="118" t="s">
        <v>81</v>
      </c>
    </row>
    <row r="1702" spans="1:6" x14ac:dyDescent="0.25">
      <c r="A1702" s="23">
        <v>22599</v>
      </c>
      <c r="B1702" s="83" t="s">
        <v>1611</v>
      </c>
      <c r="C1702" s="83" t="s">
        <v>4539</v>
      </c>
      <c r="D1702" s="83" t="s">
        <v>2772</v>
      </c>
      <c r="E1702" s="83" t="s">
        <v>4540</v>
      </c>
      <c r="F1702" s="118" t="s">
        <v>81</v>
      </c>
    </row>
    <row r="1703" spans="1:6" x14ac:dyDescent="0.25">
      <c r="A1703" s="23">
        <v>22614</v>
      </c>
      <c r="B1703" s="83" t="s">
        <v>1612</v>
      </c>
      <c r="C1703" s="83" t="s">
        <v>4373</v>
      </c>
      <c r="D1703" s="83" t="s">
        <v>3438</v>
      </c>
      <c r="E1703" s="83" t="s">
        <v>4374</v>
      </c>
      <c r="F1703" s="118" t="s">
        <v>81</v>
      </c>
    </row>
    <row r="1704" spans="1:6" x14ac:dyDescent="0.25">
      <c r="A1704" s="23">
        <v>22630</v>
      </c>
      <c r="B1704" s="83" t="s">
        <v>1614</v>
      </c>
      <c r="C1704" s="83" t="s">
        <v>2950</v>
      </c>
      <c r="D1704" s="83" t="s">
        <v>2775</v>
      </c>
      <c r="E1704" s="83" t="s">
        <v>2951</v>
      </c>
      <c r="F1704" s="118" t="s">
        <v>81</v>
      </c>
    </row>
    <row r="1705" spans="1:6" x14ac:dyDescent="0.25">
      <c r="A1705" s="23">
        <v>22650</v>
      </c>
      <c r="B1705" s="83" t="s">
        <v>1619</v>
      </c>
      <c r="C1705" s="83" t="s">
        <v>4079</v>
      </c>
      <c r="D1705" s="83" t="s">
        <v>2827</v>
      </c>
      <c r="E1705" s="83" t="s">
        <v>4080</v>
      </c>
      <c r="F1705" s="118" t="s">
        <v>81</v>
      </c>
    </row>
    <row r="1706" spans="1:6" x14ac:dyDescent="0.25">
      <c r="A1706" s="23">
        <v>22660</v>
      </c>
      <c r="B1706" s="83" t="s">
        <v>1621</v>
      </c>
      <c r="C1706" s="83" t="s">
        <v>3809</v>
      </c>
      <c r="D1706" s="83" t="s">
        <v>2775</v>
      </c>
      <c r="E1706" s="83" t="s">
        <v>3810</v>
      </c>
      <c r="F1706" s="118" t="s">
        <v>81</v>
      </c>
    </row>
    <row r="1707" spans="1:6" x14ac:dyDescent="0.25">
      <c r="A1707" s="23">
        <v>22673</v>
      </c>
      <c r="B1707" s="83" t="s">
        <v>1625</v>
      </c>
      <c r="C1707" s="83" t="s">
        <v>3369</v>
      </c>
      <c r="D1707" s="83" t="s">
        <v>2772</v>
      </c>
      <c r="E1707" s="83" t="s">
        <v>3370</v>
      </c>
      <c r="F1707" s="118" t="s">
        <v>81</v>
      </c>
    </row>
    <row r="1708" spans="1:6" x14ac:dyDescent="0.25">
      <c r="A1708" s="23">
        <v>22675</v>
      </c>
      <c r="B1708" s="83" t="s">
        <v>1626</v>
      </c>
      <c r="C1708" s="83" t="s">
        <v>2886</v>
      </c>
      <c r="D1708" s="83" t="s">
        <v>2867</v>
      </c>
      <c r="E1708" s="83" t="s">
        <v>2887</v>
      </c>
      <c r="F1708" s="118" t="s">
        <v>81</v>
      </c>
    </row>
    <row r="1709" spans="1:6" x14ac:dyDescent="0.25">
      <c r="A1709" s="23">
        <v>22687</v>
      </c>
      <c r="B1709" s="83" t="s">
        <v>1627</v>
      </c>
      <c r="C1709" s="83" t="s">
        <v>3488</v>
      </c>
      <c r="D1709" s="83" t="s">
        <v>2775</v>
      </c>
      <c r="E1709" s="83" t="s">
        <v>3489</v>
      </c>
      <c r="F1709" s="118" t="s">
        <v>81</v>
      </c>
    </row>
    <row r="1710" spans="1:6" x14ac:dyDescent="0.25">
      <c r="A1710" s="23">
        <v>22694</v>
      </c>
      <c r="B1710" s="83" t="s">
        <v>1628</v>
      </c>
      <c r="C1710" s="83" t="s">
        <v>2980</v>
      </c>
      <c r="D1710" s="83" t="s">
        <v>2789</v>
      </c>
      <c r="E1710" s="83" t="s">
        <v>2981</v>
      </c>
      <c r="F1710" s="118" t="s">
        <v>81</v>
      </c>
    </row>
    <row r="1711" spans="1:6" x14ac:dyDescent="0.25">
      <c r="A1711" s="23">
        <v>22702</v>
      </c>
      <c r="B1711" s="83" t="s">
        <v>1629</v>
      </c>
      <c r="C1711" s="83" t="s">
        <v>4476</v>
      </c>
      <c r="D1711" s="83" t="s">
        <v>4477</v>
      </c>
      <c r="E1711" s="83" t="s">
        <v>4477</v>
      </c>
      <c r="F1711" s="118" t="s">
        <v>81</v>
      </c>
    </row>
    <row r="1712" spans="1:6" x14ac:dyDescent="0.25">
      <c r="A1712" s="23">
        <v>22703</v>
      </c>
      <c r="B1712" s="83" t="s">
        <v>1630</v>
      </c>
      <c r="C1712" s="83" t="s">
        <v>4476</v>
      </c>
      <c r="D1712" s="83" t="s">
        <v>4477</v>
      </c>
      <c r="E1712" s="83" t="s">
        <v>4477</v>
      </c>
      <c r="F1712" s="118" t="s">
        <v>81</v>
      </c>
    </row>
    <row r="1713" spans="1:6" x14ac:dyDescent="0.25">
      <c r="A1713" s="23">
        <v>22705</v>
      </c>
      <c r="B1713" s="83" t="s">
        <v>1631</v>
      </c>
      <c r="C1713" s="83" t="s">
        <v>4476</v>
      </c>
      <c r="D1713" s="83" t="s">
        <v>4477</v>
      </c>
      <c r="E1713" s="83" t="s">
        <v>4477</v>
      </c>
      <c r="F1713" s="118" t="s">
        <v>81</v>
      </c>
    </row>
    <row r="1714" spans="1:6" x14ac:dyDescent="0.25">
      <c r="A1714" s="23">
        <v>22739</v>
      </c>
      <c r="B1714" s="83" t="s">
        <v>1634</v>
      </c>
      <c r="C1714" s="83" t="s">
        <v>3831</v>
      </c>
      <c r="D1714" s="83" t="s">
        <v>2897</v>
      </c>
      <c r="E1714" s="83" t="s">
        <v>3832</v>
      </c>
      <c r="F1714" s="118" t="s">
        <v>81</v>
      </c>
    </row>
    <row r="1715" spans="1:6" x14ac:dyDescent="0.25">
      <c r="A1715" s="23">
        <v>22739</v>
      </c>
      <c r="B1715" s="83" t="s">
        <v>1634</v>
      </c>
      <c r="C1715" s="83" t="s">
        <v>4066</v>
      </c>
      <c r="D1715" s="83" t="s">
        <v>2897</v>
      </c>
      <c r="E1715" s="83" t="s">
        <v>4067</v>
      </c>
      <c r="F1715" s="118" t="s">
        <v>81</v>
      </c>
    </row>
    <row r="1716" spans="1:6" x14ac:dyDescent="0.25">
      <c r="A1716" s="23">
        <v>22740</v>
      </c>
      <c r="B1716" s="83" t="s">
        <v>1635</v>
      </c>
      <c r="C1716" s="83" t="s">
        <v>4272</v>
      </c>
      <c r="D1716" s="83" t="s">
        <v>2912</v>
      </c>
      <c r="E1716" s="83" t="s">
        <v>4273</v>
      </c>
      <c r="F1716" s="118" t="s">
        <v>81</v>
      </c>
    </row>
    <row r="1717" spans="1:6" x14ac:dyDescent="0.25">
      <c r="A1717" s="23">
        <v>22742</v>
      </c>
      <c r="B1717" s="83" t="s">
        <v>1636</v>
      </c>
      <c r="C1717" s="83" t="s">
        <v>4383</v>
      </c>
      <c r="D1717" s="83" t="s">
        <v>3438</v>
      </c>
      <c r="E1717" s="83" t="s">
        <v>4384</v>
      </c>
      <c r="F1717" s="118" t="s">
        <v>81</v>
      </c>
    </row>
    <row r="1718" spans="1:6" x14ac:dyDescent="0.25">
      <c r="A1718" s="23">
        <v>22768</v>
      </c>
      <c r="B1718" s="83" t="s">
        <v>1641</v>
      </c>
      <c r="C1718" s="83" t="s">
        <v>2845</v>
      </c>
      <c r="D1718" s="83" t="s">
        <v>2827</v>
      </c>
      <c r="E1718" s="83" t="s">
        <v>2846</v>
      </c>
      <c r="F1718" s="118" t="s">
        <v>81</v>
      </c>
    </row>
    <row r="1719" spans="1:6" x14ac:dyDescent="0.25">
      <c r="A1719" s="23">
        <v>22774</v>
      </c>
      <c r="B1719" s="83" t="s">
        <v>1643</v>
      </c>
      <c r="C1719" s="83" t="s">
        <v>3243</v>
      </c>
      <c r="D1719" s="83" t="s">
        <v>2897</v>
      </c>
      <c r="E1719" s="83" t="s">
        <v>3244</v>
      </c>
      <c r="F1719" s="118" t="s">
        <v>81</v>
      </c>
    </row>
    <row r="1720" spans="1:6" x14ac:dyDescent="0.25">
      <c r="A1720" s="23">
        <v>22777</v>
      </c>
      <c r="B1720" s="83" t="s">
        <v>1644</v>
      </c>
      <c r="C1720" s="83" t="s">
        <v>4494</v>
      </c>
      <c r="D1720" s="83" t="s">
        <v>2775</v>
      </c>
      <c r="E1720" s="83" t="s">
        <v>4495</v>
      </c>
      <c r="F1720" s="118" t="s">
        <v>81</v>
      </c>
    </row>
    <row r="1721" spans="1:6" x14ac:dyDescent="0.25">
      <c r="A1721" s="23">
        <v>22790</v>
      </c>
      <c r="B1721" s="83" t="s">
        <v>1649</v>
      </c>
      <c r="C1721" s="83" t="s">
        <v>4496</v>
      </c>
      <c r="D1721" s="83" t="s">
        <v>3438</v>
      </c>
      <c r="E1721" s="83" t="s">
        <v>2813</v>
      </c>
      <c r="F1721" s="118" t="s">
        <v>81</v>
      </c>
    </row>
    <row r="1722" spans="1:6" x14ac:dyDescent="0.25">
      <c r="A1722" s="23">
        <v>22790</v>
      </c>
      <c r="B1722" s="83" t="s">
        <v>1649</v>
      </c>
      <c r="C1722" s="83" t="s">
        <v>4541</v>
      </c>
      <c r="D1722" s="83" t="s">
        <v>3438</v>
      </c>
      <c r="E1722" s="83" t="s">
        <v>4542</v>
      </c>
      <c r="F1722" s="118" t="s">
        <v>81</v>
      </c>
    </row>
    <row r="1723" spans="1:6" x14ac:dyDescent="0.25">
      <c r="A1723" s="23">
        <v>22796</v>
      </c>
      <c r="B1723" s="83" t="s">
        <v>1650</v>
      </c>
      <c r="C1723" s="83" t="s">
        <v>3094</v>
      </c>
      <c r="D1723" s="83" t="s">
        <v>2827</v>
      </c>
      <c r="E1723" s="83" t="s">
        <v>3095</v>
      </c>
      <c r="F1723" s="118" t="s">
        <v>81</v>
      </c>
    </row>
    <row r="1724" spans="1:6" x14ac:dyDescent="0.25">
      <c r="A1724" s="23">
        <v>22797</v>
      </c>
      <c r="B1724" s="83" t="s">
        <v>1651</v>
      </c>
      <c r="C1724" s="83" t="s">
        <v>4417</v>
      </c>
      <c r="D1724" s="83" t="s">
        <v>2789</v>
      </c>
      <c r="E1724" s="83" t="s">
        <v>3622</v>
      </c>
      <c r="F1724" s="118" t="s">
        <v>81</v>
      </c>
    </row>
    <row r="1725" spans="1:6" x14ac:dyDescent="0.25">
      <c r="A1725" s="23">
        <v>22815</v>
      </c>
      <c r="B1725" s="83" t="s">
        <v>1652</v>
      </c>
      <c r="C1725" s="83" t="s">
        <v>3202</v>
      </c>
      <c r="D1725" s="83" t="s">
        <v>2789</v>
      </c>
      <c r="E1725" s="83" t="s">
        <v>3203</v>
      </c>
      <c r="F1725" s="118" t="s">
        <v>81</v>
      </c>
    </row>
    <row r="1726" spans="1:6" x14ac:dyDescent="0.25">
      <c r="A1726" s="23">
        <v>22827</v>
      </c>
      <c r="B1726" s="83" t="s">
        <v>1656</v>
      </c>
      <c r="C1726" s="83" t="s">
        <v>3171</v>
      </c>
      <c r="D1726" s="83" t="s">
        <v>2897</v>
      </c>
      <c r="E1726" s="83" t="s">
        <v>3172</v>
      </c>
      <c r="F1726" s="118" t="s">
        <v>81</v>
      </c>
    </row>
    <row r="1727" spans="1:6" x14ac:dyDescent="0.25">
      <c r="A1727" s="23">
        <v>22843</v>
      </c>
      <c r="B1727" s="83" t="s">
        <v>1658</v>
      </c>
      <c r="C1727" s="83" t="s">
        <v>4336</v>
      </c>
      <c r="D1727" s="83" t="s">
        <v>2856</v>
      </c>
      <c r="E1727" s="83" t="s">
        <v>4337</v>
      </c>
      <c r="F1727" s="118" t="s">
        <v>81</v>
      </c>
    </row>
    <row r="1728" spans="1:6" x14ac:dyDescent="0.25">
      <c r="A1728" s="23">
        <v>22868</v>
      </c>
      <c r="B1728" s="83" t="s">
        <v>1665</v>
      </c>
      <c r="C1728" s="83" t="s">
        <v>3890</v>
      </c>
      <c r="D1728" s="83" t="s">
        <v>2827</v>
      </c>
      <c r="E1728" s="83" t="s">
        <v>3891</v>
      </c>
      <c r="F1728" s="118" t="s">
        <v>81</v>
      </c>
    </row>
    <row r="1729" spans="1:6" x14ac:dyDescent="0.25">
      <c r="A1729" s="23">
        <v>22886</v>
      </c>
      <c r="B1729" s="83" t="s">
        <v>1672</v>
      </c>
      <c r="C1729" s="83" t="s">
        <v>4383</v>
      </c>
      <c r="D1729" s="83" t="s">
        <v>3438</v>
      </c>
      <c r="E1729" s="83" t="s">
        <v>4384</v>
      </c>
      <c r="F1729" s="118" t="s">
        <v>81</v>
      </c>
    </row>
    <row r="1730" spans="1:6" x14ac:dyDescent="0.25">
      <c r="A1730" s="23">
        <v>22899</v>
      </c>
      <c r="B1730" s="83" t="s">
        <v>1676</v>
      </c>
      <c r="C1730" s="83" t="s">
        <v>2886</v>
      </c>
      <c r="D1730" s="83" t="s">
        <v>2867</v>
      </c>
      <c r="E1730" s="83" t="s">
        <v>2887</v>
      </c>
      <c r="F1730" s="118" t="s">
        <v>81</v>
      </c>
    </row>
    <row r="1731" spans="1:6" x14ac:dyDescent="0.25">
      <c r="A1731" s="23">
        <v>22901</v>
      </c>
      <c r="B1731" s="83" t="s">
        <v>1678</v>
      </c>
      <c r="C1731" s="83" t="s">
        <v>4432</v>
      </c>
      <c r="D1731" s="83" t="s">
        <v>3438</v>
      </c>
      <c r="E1731" s="83" t="s">
        <v>4433</v>
      </c>
      <c r="F1731" s="118" t="s">
        <v>81</v>
      </c>
    </row>
    <row r="1732" spans="1:6" x14ac:dyDescent="0.25">
      <c r="A1732" s="23">
        <v>22907</v>
      </c>
      <c r="B1732" s="83" t="s">
        <v>1681</v>
      </c>
      <c r="C1732" s="83" t="s">
        <v>4543</v>
      </c>
      <c r="D1732" s="83" t="s">
        <v>2870</v>
      </c>
      <c r="E1732" s="83" t="s">
        <v>4544</v>
      </c>
      <c r="F1732" s="118" t="s">
        <v>81</v>
      </c>
    </row>
    <row r="1733" spans="1:6" x14ac:dyDescent="0.25">
      <c r="A1733" s="23">
        <v>22922</v>
      </c>
      <c r="B1733" s="83" t="s">
        <v>1685</v>
      </c>
      <c r="C1733" s="83" t="s">
        <v>4207</v>
      </c>
      <c r="D1733" s="83" t="s">
        <v>2827</v>
      </c>
      <c r="E1733" s="83" t="s">
        <v>4208</v>
      </c>
      <c r="F1733" s="118" t="s">
        <v>81</v>
      </c>
    </row>
    <row r="1734" spans="1:6" x14ac:dyDescent="0.25">
      <c r="A1734" s="23">
        <v>22930</v>
      </c>
      <c r="B1734" s="83" t="s">
        <v>1687</v>
      </c>
      <c r="C1734" s="83" t="s">
        <v>3031</v>
      </c>
      <c r="D1734" s="83" t="s">
        <v>2827</v>
      </c>
      <c r="E1734" s="83" t="s">
        <v>3032</v>
      </c>
      <c r="F1734" s="118" t="s">
        <v>81</v>
      </c>
    </row>
    <row r="1735" spans="1:6" x14ac:dyDescent="0.25">
      <c r="A1735" s="23">
        <v>22934</v>
      </c>
      <c r="B1735" s="83" t="s">
        <v>1689</v>
      </c>
      <c r="C1735" s="83" t="s">
        <v>3167</v>
      </c>
      <c r="D1735" s="83" t="s">
        <v>2827</v>
      </c>
      <c r="E1735" s="83" t="s">
        <v>3168</v>
      </c>
      <c r="F1735" s="118" t="s">
        <v>81</v>
      </c>
    </row>
    <row r="1736" spans="1:6" x14ac:dyDescent="0.25">
      <c r="A1736" s="23">
        <v>22936</v>
      </c>
      <c r="B1736" s="83" t="s">
        <v>1690</v>
      </c>
      <c r="C1736" s="83" t="s">
        <v>4274</v>
      </c>
      <c r="D1736" s="83" t="s">
        <v>2789</v>
      </c>
      <c r="E1736" s="83" t="s">
        <v>4275</v>
      </c>
      <c r="F1736" s="118" t="s">
        <v>81</v>
      </c>
    </row>
    <row r="1737" spans="1:6" x14ac:dyDescent="0.25">
      <c r="A1737" s="23">
        <v>22953</v>
      </c>
      <c r="B1737" s="83" t="s">
        <v>1696</v>
      </c>
      <c r="C1737" s="83" t="s">
        <v>3112</v>
      </c>
      <c r="D1737" s="83" t="s">
        <v>2827</v>
      </c>
      <c r="E1737" s="83" t="s">
        <v>3113</v>
      </c>
      <c r="F1737" s="118" t="s">
        <v>81</v>
      </c>
    </row>
    <row r="1738" spans="1:6" x14ac:dyDescent="0.25">
      <c r="A1738" s="23">
        <v>22956</v>
      </c>
      <c r="B1738" s="83" t="s">
        <v>1697</v>
      </c>
      <c r="C1738" s="83" t="s">
        <v>3381</v>
      </c>
      <c r="D1738" s="83" t="s">
        <v>2817</v>
      </c>
      <c r="E1738" s="83" t="s">
        <v>3382</v>
      </c>
      <c r="F1738" s="118" t="s">
        <v>81</v>
      </c>
    </row>
    <row r="1739" spans="1:6" x14ac:dyDescent="0.25">
      <c r="A1739" s="23">
        <v>22959</v>
      </c>
      <c r="B1739" s="83" t="s">
        <v>1698</v>
      </c>
      <c r="C1739" s="83" t="s">
        <v>3440</v>
      </c>
      <c r="D1739" s="83" t="s">
        <v>3438</v>
      </c>
      <c r="E1739" s="83" t="s">
        <v>3441</v>
      </c>
      <c r="F1739" s="118" t="s">
        <v>81</v>
      </c>
    </row>
    <row r="1740" spans="1:6" x14ac:dyDescent="0.25">
      <c r="A1740" s="23">
        <v>22966</v>
      </c>
      <c r="B1740" s="83" t="s">
        <v>1701</v>
      </c>
      <c r="C1740" s="83" t="s">
        <v>4262</v>
      </c>
      <c r="D1740" s="83" t="s">
        <v>2775</v>
      </c>
      <c r="E1740" s="83" t="s">
        <v>4263</v>
      </c>
      <c r="F1740" s="118" t="s">
        <v>81</v>
      </c>
    </row>
    <row r="1741" spans="1:6" x14ac:dyDescent="0.25">
      <c r="A1741" s="23">
        <v>22967</v>
      </c>
      <c r="B1741" s="83" t="s">
        <v>1702</v>
      </c>
      <c r="C1741" s="83" t="s">
        <v>4181</v>
      </c>
      <c r="D1741" s="83" t="s">
        <v>2789</v>
      </c>
      <c r="E1741" s="83" t="s">
        <v>4182</v>
      </c>
      <c r="F1741" s="118" t="s">
        <v>81</v>
      </c>
    </row>
    <row r="1742" spans="1:6" x14ac:dyDescent="0.25">
      <c r="A1742" s="23">
        <v>22969</v>
      </c>
      <c r="B1742" s="83" t="s">
        <v>1703</v>
      </c>
      <c r="C1742" s="83" t="s">
        <v>4161</v>
      </c>
      <c r="D1742" s="83" t="s">
        <v>2912</v>
      </c>
      <c r="E1742" s="83" t="s">
        <v>4162</v>
      </c>
      <c r="F1742" s="118" t="s">
        <v>81</v>
      </c>
    </row>
    <row r="1743" spans="1:6" x14ac:dyDescent="0.25">
      <c r="A1743" s="23">
        <v>22984</v>
      </c>
      <c r="B1743" s="83" t="s">
        <v>1704</v>
      </c>
      <c r="C1743" s="83" t="s">
        <v>4476</v>
      </c>
      <c r="D1743" s="83" t="s">
        <v>4477</v>
      </c>
      <c r="E1743" s="83" t="s">
        <v>4477</v>
      </c>
      <c r="F1743" s="118" t="s">
        <v>81</v>
      </c>
    </row>
    <row r="1744" spans="1:6" x14ac:dyDescent="0.25">
      <c r="A1744" s="23">
        <v>22987</v>
      </c>
      <c r="B1744" s="83" t="s">
        <v>1705</v>
      </c>
      <c r="C1744" s="83" t="s">
        <v>2980</v>
      </c>
      <c r="D1744" s="83" t="s">
        <v>2789</v>
      </c>
      <c r="E1744" s="83" t="s">
        <v>2981</v>
      </c>
      <c r="F1744" s="118" t="s">
        <v>81</v>
      </c>
    </row>
    <row r="1745" spans="1:6" x14ac:dyDescent="0.25">
      <c r="A1745" s="23">
        <v>22990</v>
      </c>
      <c r="B1745" s="83" t="s">
        <v>1706</v>
      </c>
      <c r="C1745" s="83" t="s">
        <v>3850</v>
      </c>
      <c r="D1745" s="83" t="s">
        <v>2775</v>
      </c>
      <c r="E1745" s="83" t="s">
        <v>3851</v>
      </c>
      <c r="F1745" s="118" t="s">
        <v>81</v>
      </c>
    </row>
    <row r="1746" spans="1:6" x14ac:dyDescent="0.25">
      <c r="A1746" s="23">
        <v>22995</v>
      </c>
      <c r="B1746" s="83" t="s">
        <v>1707</v>
      </c>
      <c r="C1746" s="83" t="s">
        <v>4446</v>
      </c>
      <c r="D1746" s="83" t="s">
        <v>3332</v>
      </c>
      <c r="E1746" s="83" t="s">
        <v>4447</v>
      </c>
      <c r="F1746" s="118" t="s">
        <v>81</v>
      </c>
    </row>
    <row r="1747" spans="1:6" x14ac:dyDescent="0.25">
      <c r="A1747" s="23">
        <v>23004</v>
      </c>
      <c r="B1747" s="83" t="s">
        <v>1711</v>
      </c>
      <c r="C1747" s="83" t="s">
        <v>3850</v>
      </c>
      <c r="D1747" s="83" t="s">
        <v>2775</v>
      </c>
      <c r="E1747" s="83" t="s">
        <v>3851</v>
      </c>
      <c r="F1747" s="118" t="s">
        <v>81</v>
      </c>
    </row>
    <row r="1748" spans="1:6" x14ac:dyDescent="0.25">
      <c r="A1748" s="23">
        <v>23012</v>
      </c>
      <c r="B1748" s="83" t="s">
        <v>1715</v>
      </c>
      <c r="C1748" s="83" t="s">
        <v>4407</v>
      </c>
      <c r="D1748" s="83" t="s">
        <v>2856</v>
      </c>
      <c r="E1748" s="83" t="s">
        <v>4408</v>
      </c>
      <c r="F1748" s="118" t="s">
        <v>81</v>
      </c>
    </row>
    <row r="1749" spans="1:6" x14ac:dyDescent="0.25">
      <c r="A1749" s="23">
        <v>23020</v>
      </c>
      <c r="B1749" s="83" t="s">
        <v>1717</v>
      </c>
      <c r="C1749" s="83" t="s">
        <v>3415</v>
      </c>
      <c r="D1749" s="83" t="s">
        <v>2856</v>
      </c>
      <c r="E1749" s="83" t="s">
        <v>3416</v>
      </c>
      <c r="F1749" s="118" t="s">
        <v>81</v>
      </c>
    </row>
    <row r="1750" spans="1:6" x14ac:dyDescent="0.25">
      <c r="A1750" s="23">
        <v>23022</v>
      </c>
      <c r="B1750" s="83" t="s">
        <v>1718</v>
      </c>
      <c r="C1750" s="83" t="s">
        <v>3798</v>
      </c>
      <c r="D1750" s="83" t="s">
        <v>2897</v>
      </c>
      <c r="E1750" s="83" t="s">
        <v>2975</v>
      </c>
      <c r="F1750" s="118" t="s">
        <v>81</v>
      </c>
    </row>
    <row r="1751" spans="1:6" x14ac:dyDescent="0.25">
      <c r="A1751" s="23">
        <v>23023</v>
      </c>
      <c r="B1751" s="83" t="s">
        <v>1719</v>
      </c>
      <c r="C1751" s="83" t="s">
        <v>4432</v>
      </c>
      <c r="D1751" s="83" t="s">
        <v>3438</v>
      </c>
      <c r="E1751" s="83" t="s">
        <v>4433</v>
      </c>
      <c r="F1751" s="118" t="s">
        <v>81</v>
      </c>
    </row>
    <row r="1752" spans="1:6" x14ac:dyDescent="0.25">
      <c r="A1752" s="23">
        <v>23032</v>
      </c>
      <c r="B1752" s="83" t="s">
        <v>1722</v>
      </c>
      <c r="C1752" s="83" t="s">
        <v>4072</v>
      </c>
      <c r="D1752" s="83" t="s">
        <v>2775</v>
      </c>
      <c r="E1752" s="83" t="s">
        <v>4073</v>
      </c>
      <c r="F1752" s="118" t="s">
        <v>81</v>
      </c>
    </row>
    <row r="1753" spans="1:6" x14ac:dyDescent="0.25">
      <c r="A1753" s="23">
        <v>23051</v>
      </c>
      <c r="B1753" s="83" t="s">
        <v>1726</v>
      </c>
      <c r="C1753" s="83" t="s">
        <v>3425</v>
      </c>
      <c r="D1753" s="83" t="s">
        <v>2912</v>
      </c>
      <c r="E1753" s="83" t="s">
        <v>3426</v>
      </c>
      <c r="F1753" s="118" t="s">
        <v>81</v>
      </c>
    </row>
    <row r="1754" spans="1:6" x14ac:dyDescent="0.25">
      <c r="A1754" s="23">
        <v>23052</v>
      </c>
      <c r="B1754" s="83" t="s">
        <v>1727</v>
      </c>
      <c r="C1754" s="83" t="s">
        <v>4303</v>
      </c>
      <c r="D1754" s="83" t="s">
        <v>2912</v>
      </c>
      <c r="E1754" s="83" t="s">
        <v>4304</v>
      </c>
      <c r="F1754" s="118" t="s">
        <v>81</v>
      </c>
    </row>
    <row r="1755" spans="1:6" x14ac:dyDescent="0.25">
      <c r="A1755" s="23">
        <v>23053</v>
      </c>
      <c r="B1755" s="83" t="s">
        <v>4545</v>
      </c>
      <c r="C1755" s="83" t="s">
        <v>3425</v>
      </c>
      <c r="D1755" s="83" t="s">
        <v>2912</v>
      </c>
      <c r="E1755" s="83" t="s">
        <v>3426</v>
      </c>
      <c r="F1755" s="118" t="s">
        <v>81</v>
      </c>
    </row>
    <row r="1756" spans="1:6" x14ac:dyDescent="0.25">
      <c r="A1756" s="23">
        <v>23054</v>
      </c>
      <c r="B1756" s="83" t="s">
        <v>1728</v>
      </c>
      <c r="C1756" s="83" t="s">
        <v>3161</v>
      </c>
      <c r="D1756" s="83" t="s">
        <v>2912</v>
      </c>
      <c r="E1756" s="83" t="s">
        <v>3162</v>
      </c>
      <c r="F1756" s="118" t="s">
        <v>81</v>
      </c>
    </row>
    <row r="1757" spans="1:6" x14ac:dyDescent="0.25">
      <c r="A1757" s="23">
        <v>23056</v>
      </c>
      <c r="B1757" s="83" t="s">
        <v>1729</v>
      </c>
      <c r="C1757" s="83" t="s">
        <v>4276</v>
      </c>
      <c r="D1757" s="83" t="s">
        <v>2789</v>
      </c>
      <c r="E1757" s="83" t="s">
        <v>4277</v>
      </c>
      <c r="F1757" s="118" t="s">
        <v>81</v>
      </c>
    </row>
    <row r="1758" spans="1:6" x14ac:dyDescent="0.25">
      <c r="A1758" s="23">
        <v>23082</v>
      </c>
      <c r="B1758" s="83" t="s">
        <v>1738</v>
      </c>
      <c r="C1758" s="83" t="s">
        <v>3488</v>
      </c>
      <c r="D1758" s="83" t="s">
        <v>2775</v>
      </c>
      <c r="E1758" s="83" t="s">
        <v>3489</v>
      </c>
      <c r="F1758" s="118" t="s">
        <v>81</v>
      </c>
    </row>
    <row r="1759" spans="1:6" x14ac:dyDescent="0.25">
      <c r="A1759" s="23">
        <v>23083</v>
      </c>
      <c r="B1759" s="83" t="s">
        <v>1739</v>
      </c>
      <c r="C1759" s="83" t="s">
        <v>2886</v>
      </c>
      <c r="D1759" s="83" t="s">
        <v>2867</v>
      </c>
      <c r="E1759" s="83" t="s">
        <v>2887</v>
      </c>
      <c r="F1759" s="118" t="s">
        <v>81</v>
      </c>
    </row>
    <row r="1760" spans="1:6" x14ac:dyDescent="0.25">
      <c r="A1760" s="23">
        <v>23091</v>
      </c>
      <c r="B1760" s="83" t="s">
        <v>1741</v>
      </c>
      <c r="C1760" s="83" t="s">
        <v>3488</v>
      </c>
      <c r="D1760" s="83" t="s">
        <v>2775</v>
      </c>
      <c r="E1760" s="83" t="s">
        <v>3489</v>
      </c>
      <c r="F1760" s="118" t="s">
        <v>81</v>
      </c>
    </row>
    <row r="1761" spans="1:6" x14ac:dyDescent="0.25">
      <c r="A1761" s="23">
        <v>23092</v>
      </c>
      <c r="B1761" s="83" t="s">
        <v>1742</v>
      </c>
      <c r="C1761" s="83" t="s">
        <v>3488</v>
      </c>
      <c r="D1761" s="83" t="s">
        <v>2775</v>
      </c>
      <c r="E1761" s="83" t="s">
        <v>3489</v>
      </c>
      <c r="F1761" s="118" t="s">
        <v>81</v>
      </c>
    </row>
    <row r="1762" spans="1:6" x14ac:dyDescent="0.25">
      <c r="A1762" s="23">
        <v>23093</v>
      </c>
      <c r="B1762" s="83" t="s">
        <v>1743</v>
      </c>
      <c r="C1762" s="83" t="s">
        <v>3488</v>
      </c>
      <c r="D1762" s="83" t="s">
        <v>2775</v>
      </c>
      <c r="E1762" s="83" t="s">
        <v>3489</v>
      </c>
      <c r="F1762" s="118" t="s">
        <v>81</v>
      </c>
    </row>
    <row r="1763" spans="1:6" x14ac:dyDescent="0.25">
      <c r="A1763" s="23">
        <v>23104</v>
      </c>
      <c r="B1763" s="83" t="s">
        <v>1748</v>
      </c>
      <c r="C1763" s="83" t="s">
        <v>4546</v>
      </c>
      <c r="D1763" s="83" t="s">
        <v>3237</v>
      </c>
      <c r="E1763" s="83" t="s">
        <v>4547</v>
      </c>
      <c r="F1763" s="118" t="s">
        <v>81</v>
      </c>
    </row>
    <row r="1764" spans="1:6" x14ac:dyDescent="0.25">
      <c r="A1764" s="23">
        <v>23115</v>
      </c>
      <c r="B1764" s="83" t="s">
        <v>1752</v>
      </c>
      <c r="C1764" s="83" t="s">
        <v>4548</v>
      </c>
      <c r="D1764" s="83" t="s">
        <v>2932</v>
      </c>
      <c r="E1764" s="83" t="s">
        <v>3583</v>
      </c>
      <c r="F1764" s="118" t="s">
        <v>81</v>
      </c>
    </row>
    <row r="1765" spans="1:6" x14ac:dyDescent="0.25">
      <c r="A1765" s="23">
        <v>23118</v>
      </c>
      <c r="B1765" s="83" t="s">
        <v>1753</v>
      </c>
      <c r="C1765" s="83" t="s">
        <v>2886</v>
      </c>
      <c r="D1765" s="83" t="s">
        <v>2867</v>
      </c>
      <c r="E1765" s="83" t="s">
        <v>2887</v>
      </c>
      <c r="F1765" s="118" t="s">
        <v>81</v>
      </c>
    </row>
    <row r="1766" spans="1:6" x14ac:dyDescent="0.25">
      <c r="A1766" s="23">
        <v>23119</v>
      </c>
      <c r="B1766" s="83" t="s">
        <v>1754</v>
      </c>
      <c r="C1766" s="83" t="s">
        <v>4498</v>
      </c>
      <c r="D1766" s="83" t="s">
        <v>2867</v>
      </c>
      <c r="E1766" s="83" t="s">
        <v>4499</v>
      </c>
      <c r="F1766" s="118" t="s">
        <v>81</v>
      </c>
    </row>
    <row r="1767" spans="1:6" x14ac:dyDescent="0.25">
      <c r="A1767" s="23">
        <v>23129</v>
      </c>
      <c r="B1767" s="83" t="s">
        <v>1758</v>
      </c>
      <c r="C1767" s="83" t="s">
        <v>4336</v>
      </c>
      <c r="D1767" s="83" t="s">
        <v>2856</v>
      </c>
      <c r="E1767" s="83" t="s">
        <v>4337</v>
      </c>
      <c r="F1767" s="118" t="s">
        <v>81</v>
      </c>
    </row>
    <row r="1768" spans="1:6" x14ac:dyDescent="0.25">
      <c r="A1768" s="23">
        <v>23130</v>
      </c>
      <c r="B1768" s="83" t="s">
        <v>1759</v>
      </c>
      <c r="C1768" s="83" t="s">
        <v>4543</v>
      </c>
      <c r="D1768" s="83" t="s">
        <v>2870</v>
      </c>
      <c r="E1768" s="83" t="s">
        <v>4544</v>
      </c>
      <c r="F1768" s="118" t="s">
        <v>81</v>
      </c>
    </row>
    <row r="1769" spans="1:6" x14ac:dyDescent="0.25">
      <c r="A1769" s="23">
        <v>23131</v>
      </c>
      <c r="B1769" s="83" t="s">
        <v>1760</v>
      </c>
      <c r="C1769" s="83" t="s">
        <v>2886</v>
      </c>
      <c r="D1769" s="83" t="s">
        <v>2867</v>
      </c>
      <c r="E1769" s="83" t="s">
        <v>2887</v>
      </c>
      <c r="F1769" s="118" t="s">
        <v>81</v>
      </c>
    </row>
    <row r="1770" spans="1:6" x14ac:dyDescent="0.25">
      <c r="A1770" s="23">
        <v>23132</v>
      </c>
      <c r="B1770" s="83" t="s">
        <v>1761</v>
      </c>
      <c r="C1770" s="83" t="s">
        <v>4549</v>
      </c>
      <c r="D1770" s="83" t="s">
        <v>3438</v>
      </c>
      <c r="E1770" s="83" t="s">
        <v>2786</v>
      </c>
      <c r="F1770" s="118" t="s">
        <v>81</v>
      </c>
    </row>
    <row r="1771" spans="1:6" x14ac:dyDescent="0.25">
      <c r="A1771" s="23">
        <v>23134</v>
      </c>
      <c r="B1771" s="83" t="s">
        <v>1762</v>
      </c>
      <c r="C1771" s="83" t="s">
        <v>4525</v>
      </c>
      <c r="D1771" s="83" t="s">
        <v>2856</v>
      </c>
      <c r="E1771" s="83" t="s">
        <v>4526</v>
      </c>
      <c r="F1771" s="118" t="s">
        <v>81</v>
      </c>
    </row>
    <row r="1772" spans="1:6" x14ac:dyDescent="0.25">
      <c r="A1772" s="23">
        <v>23137</v>
      </c>
      <c r="B1772" s="83" t="s">
        <v>1763</v>
      </c>
      <c r="C1772" s="83" t="s">
        <v>3921</v>
      </c>
      <c r="D1772" s="83" t="s">
        <v>2870</v>
      </c>
      <c r="E1772" s="83" t="s">
        <v>3922</v>
      </c>
      <c r="F1772" s="118" t="s">
        <v>81</v>
      </c>
    </row>
    <row r="1773" spans="1:6" x14ac:dyDescent="0.25">
      <c r="A1773" s="23">
        <v>23141</v>
      </c>
      <c r="B1773" s="83" t="s">
        <v>1765</v>
      </c>
      <c r="C1773" s="83" t="s">
        <v>2886</v>
      </c>
      <c r="D1773" s="83" t="s">
        <v>2867</v>
      </c>
      <c r="E1773" s="83" t="s">
        <v>2887</v>
      </c>
      <c r="F1773" s="118" t="s">
        <v>81</v>
      </c>
    </row>
    <row r="1774" spans="1:6" x14ac:dyDescent="0.25">
      <c r="A1774" s="23">
        <v>23142</v>
      </c>
      <c r="B1774" s="83" t="s">
        <v>1766</v>
      </c>
      <c r="C1774" s="83" t="s">
        <v>4498</v>
      </c>
      <c r="D1774" s="83" t="s">
        <v>2867</v>
      </c>
      <c r="E1774" s="83" t="s">
        <v>4499</v>
      </c>
      <c r="F1774" s="118" t="s">
        <v>81</v>
      </c>
    </row>
    <row r="1775" spans="1:6" x14ac:dyDescent="0.25">
      <c r="A1775" s="23">
        <v>23148</v>
      </c>
      <c r="B1775" s="83" t="s">
        <v>1769</v>
      </c>
      <c r="C1775" s="83" t="s">
        <v>4498</v>
      </c>
      <c r="D1775" s="83" t="s">
        <v>2867</v>
      </c>
      <c r="E1775" s="83" t="s">
        <v>4499</v>
      </c>
      <c r="F1775" s="118" t="s">
        <v>81</v>
      </c>
    </row>
    <row r="1776" spans="1:6" x14ac:dyDescent="0.25">
      <c r="A1776" s="23">
        <v>23152</v>
      </c>
      <c r="B1776" s="83" t="s">
        <v>1772</v>
      </c>
      <c r="C1776" s="83" t="s">
        <v>4307</v>
      </c>
      <c r="D1776" s="83" t="s">
        <v>3438</v>
      </c>
      <c r="E1776" s="83" t="s">
        <v>4308</v>
      </c>
      <c r="F1776" s="118" t="s">
        <v>81</v>
      </c>
    </row>
    <row r="1777" spans="1:6" x14ac:dyDescent="0.25">
      <c r="A1777" s="23">
        <v>23153</v>
      </c>
      <c r="B1777" s="83" t="s">
        <v>1773</v>
      </c>
      <c r="C1777" s="83" t="s">
        <v>2890</v>
      </c>
      <c r="D1777" s="83" t="s">
        <v>2867</v>
      </c>
      <c r="E1777" s="83" t="s">
        <v>2891</v>
      </c>
      <c r="F1777" s="118" t="s">
        <v>81</v>
      </c>
    </row>
    <row r="1778" spans="1:6" x14ac:dyDescent="0.25">
      <c r="A1778" s="23">
        <v>23167</v>
      </c>
      <c r="B1778" s="83" t="s">
        <v>1775</v>
      </c>
      <c r="C1778" s="83" t="s">
        <v>4525</v>
      </c>
      <c r="D1778" s="83" t="s">
        <v>2856</v>
      </c>
      <c r="E1778" s="83" t="s">
        <v>4526</v>
      </c>
      <c r="F1778" s="118" t="s">
        <v>81</v>
      </c>
    </row>
    <row r="1779" spans="1:6" x14ac:dyDescent="0.25">
      <c r="A1779" s="23">
        <v>23172</v>
      </c>
      <c r="B1779" s="83" t="s">
        <v>1779</v>
      </c>
      <c r="C1779" s="83" t="s">
        <v>4541</v>
      </c>
      <c r="D1779" s="83" t="s">
        <v>3438</v>
      </c>
      <c r="E1779" s="83" t="s">
        <v>4542</v>
      </c>
      <c r="F1779" s="118" t="s">
        <v>81</v>
      </c>
    </row>
    <row r="1780" spans="1:6" x14ac:dyDescent="0.25">
      <c r="A1780" s="23">
        <v>23180</v>
      </c>
      <c r="B1780" s="83" t="s">
        <v>1781</v>
      </c>
      <c r="C1780" s="83" t="s">
        <v>2873</v>
      </c>
      <c r="D1780" s="83" t="s">
        <v>2870</v>
      </c>
      <c r="E1780" s="83" t="s">
        <v>2874</v>
      </c>
      <c r="F1780" s="118" t="s">
        <v>81</v>
      </c>
    </row>
    <row r="1781" spans="1:6" x14ac:dyDescent="0.25">
      <c r="A1781" s="23">
        <v>23183</v>
      </c>
      <c r="B1781" s="83" t="s">
        <v>1782</v>
      </c>
      <c r="C1781" s="83" t="s">
        <v>3483</v>
      </c>
      <c r="D1781" s="83" t="s">
        <v>2870</v>
      </c>
      <c r="E1781" s="83" t="s">
        <v>3484</v>
      </c>
      <c r="F1781" s="118" t="s">
        <v>81</v>
      </c>
    </row>
    <row r="1782" spans="1:6" x14ac:dyDescent="0.25">
      <c r="A1782" s="23">
        <v>23184</v>
      </c>
      <c r="B1782" s="83" t="s">
        <v>1783</v>
      </c>
      <c r="C1782" s="83" t="s">
        <v>4550</v>
      </c>
      <c r="D1782" s="83" t="s">
        <v>2772</v>
      </c>
      <c r="E1782" s="83" t="s">
        <v>4551</v>
      </c>
      <c r="F1782" s="118" t="s">
        <v>81</v>
      </c>
    </row>
    <row r="1783" spans="1:6" x14ac:dyDescent="0.25">
      <c r="A1783" s="23">
        <v>23191</v>
      </c>
      <c r="B1783" s="83" t="s">
        <v>1784</v>
      </c>
      <c r="C1783" s="83" t="s">
        <v>3727</v>
      </c>
      <c r="D1783" s="83" t="s">
        <v>2870</v>
      </c>
      <c r="E1783" s="83" t="s">
        <v>3728</v>
      </c>
      <c r="F1783" s="118" t="s">
        <v>81</v>
      </c>
    </row>
    <row r="1784" spans="1:6" x14ac:dyDescent="0.25">
      <c r="A1784" s="23">
        <v>23196</v>
      </c>
      <c r="B1784" s="83" t="s">
        <v>1785</v>
      </c>
      <c r="C1784" s="83" t="s">
        <v>2886</v>
      </c>
      <c r="D1784" s="83" t="s">
        <v>2867</v>
      </c>
      <c r="E1784" s="83" t="s">
        <v>2887</v>
      </c>
      <c r="F1784" s="118" t="s">
        <v>81</v>
      </c>
    </row>
    <row r="1785" spans="1:6" x14ac:dyDescent="0.25">
      <c r="A1785" s="23">
        <v>23198</v>
      </c>
      <c r="B1785" s="83" t="s">
        <v>1786</v>
      </c>
      <c r="C1785" s="83" t="s">
        <v>3727</v>
      </c>
      <c r="D1785" s="83" t="s">
        <v>2870</v>
      </c>
      <c r="E1785" s="83" t="s">
        <v>3728</v>
      </c>
      <c r="F1785" s="118" t="s">
        <v>81</v>
      </c>
    </row>
    <row r="1786" spans="1:6" x14ac:dyDescent="0.25">
      <c r="A1786" s="23">
        <v>23202</v>
      </c>
      <c r="B1786" s="83" t="s">
        <v>1787</v>
      </c>
      <c r="C1786" s="83" t="s">
        <v>4299</v>
      </c>
      <c r="D1786" s="83" t="s">
        <v>2772</v>
      </c>
      <c r="E1786" s="83" t="s">
        <v>4300</v>
      </c>
      <c r="F1786" s="118" t="s">
        <v>81</v>
      </c>
    </row>
    <row r="1787" spans="1:6" x14ac:dyDescent="0.25">
      <c r="A1787" s="23">
        <v>23206</v>
      </c>
      <c r="B1787" s="83" t="s">
        <v>1789</v>
      </c>
      <c r="C1787" s="83" t="s">
        <v>4323</v>
      </c>
      <c r="D1787" s="83" t="s">
        <v>2789</v>
      </c>
      <c r="E1787" s="83" t="s">
        <v>2772</v>
      </c>
      <c r="F1787" s="118" t="s">
        <v>81</v>
      </c>
    </row>
    <row r="1788" spans="1:6" x14ac:dyDescent="0.25">
      <c r="A1788" s="23">
        <v>23207</v>
      </c>
      <c r="B1788" s="83" t="s">
        <v>1790</v>
      </c>
      <c r="C1788" s="83" t="s">
        <v>4552</v>
      </c>
      <c r="D1788" s="83" t="s">
        <v>2772</v>
      </c>
      <c r="E1788" s="83" t="s">
        <v>4553</v>
      </c>
      <c r="F1788" s="118" t="s">
        <v>81</v>
      </c>
    </row>
    <row r="1789" spans="1:6" x14ac:dyDescent="0.25">
      <c r="A1789" s="23">
        <v>23218</v>
      </c>
      <c r="B1789" s="83" t="s">
        <v>1791</v>
      </c>
      <c r="C1789" s="83" t="s">
        <v>4383</v>
      </c>
      <c r="D1789" s="83" t="s">
        <v>3438</v>
      </c>
      <c r="E1789" s="83" t="s">
        <v>4384</v>
      </c>
      <c r="F1789" s="118" t="s">
        <v>81</v>
      </c>
    </row>
    <row r="1790" spans="1:6" x14ac:dyDescent="0.25">
      <c r="A1790" s="23">
        <v>23239</v>
      </c>
      <c r="B1790" s="83" t="s">
        <v>1792</v>
      </c>
      <c r="C1790" s="83" t="s">
        <v>4543</v>
      </c>
      <c r="D1790" s="83" t="s">
        <v>2870</v>
      </c>
      <c r="E1790" s="83" t="s">
        <v>4544</v>
      </c>
      <c r="F1790" s="118" t="s">
        <v>81</v>
      </c>
    </row>
    <row r="1791" spans="1:6" x14ac:dyDescent="0.25">
      <c r="A1791" s="23">
        <v>23240</v>
      </c>
      <c r="B1791" s="83" t="s">
        <v>1793</v>
      </c>
      <c r="C1791" s="83" t="s">
        <v>4383</v>
      </c>
      <c r="D1791" s="83" t="s">
        <v>3438</v>
      </c>
      <c r="E1791" s="83" t="s">
        <v>4384</v>
      </c>
      <c r="F1791" s="118" t="s">
        <v>81</v>
      </c>
    </row>
    <row r="1792" spans="1:6" x14ac:dyDescent="0.25">
      <c r="A1792" s="23">
        <v>23247</v>
      </c>
      <c r="B1792" s="83" t="s">
        <v>1794</v>
      </c>
      <c r="C1792" s="83" t="s">
        <v>3602</v>
      </c>
      <c r="D1792" s="83" t="s">
        <v>2856</v>
      </c>
      <c r="E1792" s="83" t="s">
        <v>3603</v>
      </c>
      <c r="F1792" s="118" t="s">
        <v>81</v>
      </c>
    </row>
    <row r="1793" spans="1:6" x14ac:dyDescent="0.25">
      <c r="A1793" s="23">
        <v>23254</v>
      </c>
      <c r="B1793" s="83" t="s">
        <v>1795</v>
      </c>
      <c r="C1793" s="83" t="s">
        <v>2869</v>
      </c>
      <c r="D1793" s="83" t="s">
        <v>2870</v>
      </c>
      <c r="E1793" s="83" t="s">
        <v>2813</v>
      </c>
      <c r="F1793" s="118" t="s">
        <v>81</v>
      </c>
    </row>
    <row r="1794" spans="1:6" x14ac:dyDescent="0.25">
      <c r="A1794" s="23">
        <v>23255</v>
      </c>
      <c r="B1794" s="83" t="s">
        <v>1796</v>
      </c>
      <c r="C1794" s="83" t="s">
        <v>4328</v>
      </c>
      <c r="D1794" s="83" t="s">
        <v>2862</v>
      </c>
      <c r="E1794" s="83" t="s">
        <v>4329</v>
      </c>
      <c r="F1794" s="118" t="s">
        <v>81</v>
      </c>
    </row>
    <row r="1795" spans="1:6" x14ac:dyDescent="0.25">
      <c r="A1795" s="23">
        <v>23256</v>
      </c>
      <c r="B1795" s="83" t="s">
        <v>1797</v>
      </c>
      <c r="C1795" s="83" t="s">
        <v>4326</v>
      </c>
      <c r="D1795" s="83" t="s">
        <v>2856</v>
      </c>
      <c r="E1795" s="83" t="s">
        <v>4327</v>
      </c>
      <c r="F1795" s="118" t="s">
        <v>81</v>
      </c>
    </row>
    <row r="1796" spans="1:6" x14ac:dyDescent="0.25">
      <c r="A1796" s="23">
        <v>23267</v>
      </c>
      <c r="B1796" s="83" t="s">
        <v>1800</v>
      </c>
      <c r="C1796" s="83" t="s">
        <v>4432</v>
      </c>
      <c r="D1796" s="83" t="s">
        <v>3438</v>
      </c>
      <c r="E1796" s="83" t="s">
        <v>4433</v>
      </c>
      <c r="F1796" s="118" t="s">
        <v>81</v>
      </c>
    </row>
    <row r="1797" spans="1:6" x14ac:dyDescent="0.25">
      <c r="A1797" s="23">
        <v>23268</v>
      </c>
      <c r="B1797" s="83" t="s">
        <v>1801</v>
      </c>
      <c r="C1797" s="83" t="s">
        <v>3327</v>
      </c>
      <c r="D1797" s="83" t="s">
        <v>2827</v>
      </c>
      <c r="E1797" s="83" t="s">
        <v>3328</v>
      </c>
      <c r="F1797" s="118" t="s">
        <v>81</v>
      </c>
    </row>
    <row r="1798" spans="1:6" x14ac:dyDescent="0.25">
      <c r="A1798" s="23">
        <v>23269</v>
      </c>
      <c r="B1798" s="83" t="s">
        <v>1802</v>
      </c>
      <c r="C1798" s="83" t="s">
        <v>4349</v>
      </c>
      <c r="D1798" s="83" t="s">
        <v>2827</v>
      </c>
      <c r="E1798" s="83" t="s">
        <v>4350</v>
      </c>
      <c r="F1798" s="118" t="s">
        <v>81</v>
      </c>
    </row>
    <row r="1799" spans="1:6" x14ac:dyDescent="0.25">
      <c r="A1799" s="23">
        <v>23269</v>
      </c>
      <c r="B1799" s="83" t="s">
        <v>1802</v>
      </c>
      <c r="C1799" s="83" t="s">
        <v>4351</v>
      </c>
      <c r="D1799" s="83" t="s">
        <v>2827</v>
      </c>
      <c r="E1799" s="83" t="s">
        <v>4352</v>
      </c>
      <c r="F1799" s="118" t="s">
        <v>81</v>
      </c>
    </row>
    <row r="1800" spans="1:6" x14ac:dyDescent="0.25">
      <c r="A1800" s="23">
        <v>23276</v>
      </c>
      <c r="B1800" s="83" t="s">
        <v>1804</v>
      </c>
      <c r="C1800" s="83" t="s">
        <v>3226</v>
      </c>
      <c r="D1800" s="83" t="s">
        <v>2870</v>
      </c>
      <c r="E1800" s="83" t="s">
        <v>3227</v>
      </c>
      <c r="F1800" s="118" t="s">
        <v>81</v>
      </c>
    </row>
    <row r="1801" spans="1:6" x14ac:dyDescent="0.25">
      <c r="A1801" s="23">
        <v>23291</v>
      </c>
      <c r="B1801" s="83" t="s">
        <v>1807</v>
      </c>
      <c r="C1801" s="83" t="s">
        <v>3169</v>
      </c>
      <c r="D1801" s="83" t="s">
        <v>2912</v>
      </c>
      <c r="E1801" s="83" t="s">
        <v>3170</v>
      </c>
      <c r="F1801" s="118" t="s">
        <v>81</v>
      </c>
    </row>
    <row r="1802" spans="1:6" x14ac:dyDescent="0.25">
      <c r="A1802" s="23">
        <v>23297</v>
      </c>
      <c r="B1802" s="83" t="s">
        <v>1808</v>
      </c>
      <c r="C1802" s="83" t="s">
        <v>3898</v>
      </c>
      <c r="D1802" s="83" t="s">
        <v>2775</v>
      </c>
      <c r="E1802" s="83" t="s">
        <v>3899</v>
      </c>
      <c r="F1802" s="118" t="s">
        <v>81</v>
      </c>
    </row>
    <row r="1803" spans="1:6" x14ac:dyDescent="0.25">
      <c r="A1803" s="23">
        <v>23314</v>
      </c>
      <c r="B1803" s="83" t="s">
        <v>1812</v>
      </c>
      <c r="C1803" s="83" t="s">
        <v>4476</v>
      </c>
      <c r="D1803" s="83" t="s">
        <v>4477</v>
      </c>
      <c r="E1803" s="83" t="s">
        <v>4477</v>
      </c>
      <c r="F1803" s="118" t="s">
        <v>81</v>
      </c>
    </row>
    <row r="1804" spans="1:6" x14ac:dyDescent="0.25">
      <c r="A1804" s="23">
        <v>23318</v>
      </c>
      <c r="B1804" s="83" t="s">
        <v>1813</v>
      </c>
      <c r="C1804" s="83" t="s">
        <v>3926</v>
      </c>
      <c r="D1804" s="83" t="s">
        <v>2870</v>
      </c>
      <c r="E1804" s="83" t="s">
        <v>3927</v>
      </c>
      <c r="F1804" s="118" t="s">
        <v>81</v>
      </c>
    </row>
    <row r="1805" spans="1:6" x14ac:dyDescent="0.25">
      <c r="A1805" s="23">
        <v>23319</v>
      </c>
      <c r="B1805" s="83" t="s">
        <v>1814</v>
      </c>
      <c r="C1805" s="83" t="s">
        <v>2869</v>
      </c>
      <c r="D1805" s="83" t="s">
        <v>2870</v>
      </c>
      <c r="E1805" s="83" t="s">
        <v>2813</v>
      </c>
      <c r="F1805" s="118" t="s">
        <v>81</v>
      </c>
    </row>
    <row r="1806" spans="1:6" x14ac:dyDescent="0.25">
      <c r="A1806" s="23">
        <v>23326</v>
      </c>
      <c r="B1806" s="83" t="s">
        <v>1816</v>
      </c>
      <c r="C1806" s="83" t="s">
        <v>4552</v>
      </c>
      <c r="D1806" s="83" t="s">
        <v>2772</v>
      </c>
      <c r="E1806" s="83" t="s">
        <v>4553</v>
      </c>
      <c r="F1806" s="118" t="s">
        <v>81</v>
      </c>
    </row>
    <row r="1807" spans="1:6" x14ac:dyDescent="0.25">
      <c r="A1807" s="23">
        <v>23346</v>
      </c>
      <c r="B1807" s="83" t="s">
        <v>1819</v>
      </c>
      <c r="C1807" s="83" t="s">
        <v>4554</v>
      </c>
      <c r="D1807" s="83" t="s">
        <v>2772</v>
      </c>
      <c r="E1807" s="83" t="s">
        <v>4555</v>
      </c>
      <c r="F1807" s="118" t="s">
        <v>81</v>
      </c>
    </row>
    <row r="1808" spans="1:6" x14ac:dyDescent="0.25">
      <c r="A1808" s="23">
        <v>23349</v>
      </c>
      <c r="B1808" s="83" t="s">
        <v>1820</v>
      </c>
      <c r="C1808" s="83" t="s">
        <v>2936</v>
      </c>
      <c r="D1808" s="83" t="s">
        <v>2870</v>
      </c>
      <c r="E1808" s="83" t="s">
        <v>2937</v>
      </c>
      <c r="F1808" s="118" t="s">
        <v>81</v>
      </c>
    </row>
    <row r="1809" spans="1:6" x14ac:dyDescent="0.25">
      <c r="A1809" s="23">
        <v>23356</v>
      </c>
      <c r="B1809" s="83" t="s">
        <v>1821</v>
      </c>
      <c r="C1809" s="83" t="s">
        <v>4326</v>
      </c>
      <c r="D1809" s="83" t="s">
        <v>2856</v>
      </c>
      <c r="E1809" s="83" t="s">
        <v>4327</v>
      </c>
      <c r="F1809" s="118" t="s">
        <v>81</v>
      </c>
    </row>
    <row r="1810" spans="1:6" x14ac:dyDescent="0.25">
      <c r="A1810" s="23">
        <v>23367</v>
      </c>
      <c r="B1810" s="83" t="s">
        <v>1826</v>
      </c>
      <c r="C1810" s="83" t="s">
        <v>3890</v>
      </c>
      <c r="D1810" s="83" t="s">
        <v>2827</v>
      </c>
      <c r="E1810" s="83" t="s">
        <v>3891</v>
      </c>
      <c r="F1810" s="118" t="s">
        <v>81</v>
      </c>
    </row>
    <row r="1811" spans="1:6" x14ac:dyDescent="0.25">
      <c r="A1811" s="23">
        <v>23368</v>
      </c>
      <c r="B1811" s="83" t="s">
        <v>1827</v>
      </c>
      <c r="C1811" s="83" t="s">
        <v>2886</v>
      </c>
      <c r="D1811" s="83" t="s">
        <v>2867</v>
      </c>
      <c r="E1811" s="83" t="s">
        <v>2887</v>
      </c>
      <c r="F1811" s="118" t="s">
        <v>81</v>
      </c>
    </row>
    <row r="1812" spans="1:6" x14ac:dyDescent="0.25">
      <c r="A1812" s="23">
        <v>23371</v>
      </c>
      <c r="B1812" s="83" t="s">
        <v>1828</v>
      </c>
      <c r="C1812" s="83" t="s">
        <v>4344</v>
      </c>
      <c r="D1812" s="83" t="s">
        <v>2870</v>
      </c>
      <c r="E1812" s="83" t="s">
        <v>4345</v>
      </c>
      <c r="F1812" s="118" t="s">
        <v>81</v>
      </c>
    </row>
    <row r="1813" spans="1:6" x14ac:dyDescent="0.25">
      <c r="A1813" s="23">
        <v>23376</v>
      </c>
      <c r="B1813" s="83" t="s">
        <v>1829</v>
      </c>
      <c r="C1813" s="83" t="s">
        <v>4365</v>
      </c>
      <c r="D1813" s="83" t="s">
        <v>3438</v>
      </c>
      <c r="E1813" s="83" t="s">
        <v>4366</v>
      </c>
      <c r="F1813" s="118" t="s">
        <v>81</v>
      </c>
    </row>
    <row r="1814" spans="1:6" x14ac:dyDescent="0.25">
      <c r="A1814" s="23">
        <v>23378</v>
      </c>
      <c r="B1814" s="83" t="s">
        <v>1830</v>
      </c>
      <c r="C1814" s="83" t="s">
        <v>4403</v>
      </c>
      <c r="D1814" s="83" t="s">
        <v>2789</v>
      </c>
      <c r="E1814" s="83" t="s">
        <v>4404</v>
      </c>
      <c r="F1814" s="118" t="s">
        <v>81</v>
      </c>
    </row>
    <row r="1815" spans="1:6" x14ac:dyDescent="0.25">
      <c r="A1815" s="23">
        <v>23388</v>
      </c>
      <c r="B1815" s="83" t="s">
        <v>1831</v>
      </c>
      <c r="C1815" s="83" t="s">
        <v>3809</v>
      </c>
      <c r="D1815" s="83" t="s">
        <v>2775</v>
      </c>
      <c r="E1815" s="83" t="s">
        <v>3810</v>
      </c>
      <c r="F1815" s="118" t="s">
        <v>81</v>
      </c>
    </row>
    <row r="1816" spans="1:6" x14ac:dyDescent="0.25">
      <c r="A1816" s="23">
        <v>23394</v>
      </c>
      <c r="B1816" s="83" t="s">
        <v>1833</v>
      </c>
      <c r="C1816" s="83" t="s">
        <v>4543</v>
      </c>
      <c r="D1816" s="83" t="s">
        <v>2870</v>
      </c>
      <c r="E1816" s="83" t="s">
        <v>4544</v>
      </c>
      <c r="F1816" s="118" t="s">
        <v>81</v>
      </c>
    </row>
    <row r="1817" spans="1:6" x14ac:dyDescent="0.25">
      <c r="A1817" s="23">
        <v>23397</v>
      </c>
      <c r="B1817" s="83" t="s">
        <v>1835</v>
      </c>
      <c r="C1817" s="83" t="s">
        <v>4498</v>
      </c>
      <c r="D1817" s="83" t="s">
        <v>2867</v>
      </c>
      <c r="E1817" s="83" t="s">
        <v>4499</v>
      </c>
      <c r="F1817" s="118" t="s">
        <v>81</v>
      </c>
    </row>
    <row r="1818" spans="1:6" x14ac:dyDescent="0.25">
      <c r="A1818" s="23">
        <v>23398</v>
      </c>
      <c r="B1818" s="83" t="s">
        <v>1836</v>
      </c>
      <c r="C1818" s="83" t="s">
        <v>3148</v>
      </c>
      <c r="D1818" s="83" t="s">
        <v>2789</v>
      </c>
      <c r="E1818" s="83" t="s">
        <v>3149</v>
      </c>
      <c r="F1818" s="118" t="s">
        <v>81</v>
      </c>
    </row>
    <row r="1819" spans="1:6" x14ac:dyDescent="0.25">
      <c r="A1819" s="23">
        <v>23402</v>
      </c>
      <c r="B1819" s="83" t="s">
        <v>1837</v>
      </c>
      <c r="C1819" s="83" t="s">
        <v>4373</v>
      </c>
      <c r="D1819" s="83" t="s">
        <v>3438</v>
      </c>
      <c r="E1819" s="83" t="s">
        <v>4374</v>
      </c>
      <c r="F1819" s="118" t="s">
        <v>81</v>
      </c>
    </row>
    <row r="1820" spans="1:6" x14ac:dyDescent="0.25">
      <c r="A1820" s="23">
        <v>23403</v>
      </c>
      <c r="B1820" s="83" t="s">
        <v>1838</v>
      </c>
      <c r="C1820" s="83" t="s">
        <v>3148</v>
      </c>
      <c r="D1820" s="83" t="s">
        <v>2789</v>
      </c>
      <c r="E1820" s="83" t="s">
        <v>3149</v>
      </c>
      <c r="F1820" s="118" t="s">
        <v>81</v>
      </c>
    </row>
    <row r="1821" spans="1:6" x14ac:dyDescent="0.25">
      <c r="A1821" s="23">
        <v>23404</v>
      </c>
      <c r="B1821" s="83" t="s">
        <v>1839</v>
      </c>
      <c r="C1821" s="83" t="s">
        <v>3148</v>
      </c>
      <c r="D1821" s="83" t="s">
        <v>2789</v>
      </c>
      <c r="E1821" s="83" t="s">
        <v>3149</v>
      </c>
      <c r="F1821" s="118" t="s">
        <v>81</v>
      </c>
    </row>
    <row r="1822" spans="1:6" x14ac:dyDescent="0.25">
      <c r="A1822" s="23">
        <v>23405</v>
      </c>
      <c r="B1822" s="83" t="s">
        <v>1840</v>
      </c>
      <c r="C1822" s="83" t="s">
        <v>3148</v>
      </c>
      <c r="D1822" s="83" t="s">
        <v>2789</v>
      </c>
      <c r="E1822" s="83" t="s">
        <v>3149</v>
      </c>
      <c r="F1822" s="118" t="s">
        <v>81</v>
      </c>
    </row>
    <row r="1823" spans="1:6" x14ac:dyDescent="0.25">
      <c r="A1823" s="23">
        <v>23416</v>
      </c>
      <c r="B1823" s="83" t="s">
        <v>1842</v>
      </c>
      <c r="C1823" s="83" t="s">
        <v>2873</v>
      </c>
      <c r="D1823" s="83" t="s">
        <v>2870</v>
      </c>
      <c r="E1823" s="83" t="s">
        <v>2874</v>
      </c>
      <c r="F1823" s="118" t="s">
        <v>81</v>
      </c>
    </row>
    <row r="1824" spans="1:6" x14ac:dyDescent="0.25">
      <c r="A1824" s="23">
        <v>23429</v>
      </c>
      <c r="B1824" s="83" t="s">
        <v>4556</v>
      </c>
      <c r="C1824" s="83" t="s">
        <v>3976</v>
      </c>
      <c r="D1824" s="83" t="s">
        <v>2827</v>
      </c>
      <c r="E1824" s="83" t="s">
        <v>3977</v>
      </c>
      <c r="F1824" s="118" t="s">
        <v>81</v>
      </c>
    </row>
    <row r="1825" spans="1:6" x14ac:dyDescent="0.25">
      <c r="A1825" s="23">
        <v>23459</v>
      </c>
      <c r="B1825" s="83" t="s">
        <v>1854</v>
      </c>
      <c r="C1825" s="83" t="s">
        <v>4276</v>
      </c>
      <c r="D1825" s="83" t="s">
        <v>2789</v>
      </c>
      <c r="E1825" s="83" t="s">
        <v>4277</v>
      </c>
      <c r="F1825" s="118" t="s">
        <v>81</v>
      </c>
    </row>
    <row r="1826" spans="1:6" x14ac:dyDescent="0.25">
      <c r="A1826" s="23">
        <v>23465</v>
      </c>
      <c r="B1826" s="83" t="s">
        <v>1857</v>
      </c>
      <c r="C1826" s="83" t="s">
        <v>4383</v>
      </c>
      <c r="D1826" s="83" t="s">
        <v>3438</v>
      </c>
      <c r="E1826" s="83" t="s">
        <v>4384</v>
      </c>
      <c r="F1826" s="118" t="s">
        <v>81</v>
      </c>
    </row>
    <row r="1827" spans="1:6" x14ac:dyDescent="0.25">
      <c r="A1827" s="23">
        <v>23469</v>
      </c>
      <c r="B1827" s="83" t="s">
        <v>1860</v>
      </c>
      <c r="C1827" s="83" t="s">
        <v>2886</v>
      </c>
      <c r="D1827" s="83" t="s">
        <v>2867</v>
      </c>
      <c r="E1827" s="83" t="s">
        <v>2887</v>
      </c>
      <c r="F1827" s="118" t="s">
        <v>81</v>
      </c>
    </row>
    <row r="1828" spans="1:6" x14ac:dyDescent="0.25">
      <c r="A1828" s="23">
        <v>23470</v>
      </c>
      <c r="B1828" s="83" t="s">
        <v>1861</v>
      </c>
      <c r="C1828" s="83" t="s">
        <v>2886</v>
      </c>
      <c r="D1828" s="83" t="s">
        <v>2867</v>
      </c>
      <c r="E1828" s="83" t="s">
        <v>2887</v>
      </c>
      <c r="F1828" s="118" t="s">
        <v>81</v>
      </c>
    </row>
    <row r="1829" spans="1:6" x14ac:dyDescent="0.25">
      <c r="A1829" s="23">
        <v>23471</v>
      </c>
      <c r="B1829" s="83" t="s">
        <v>1862</v>
      </c>
      <c r="C1829" s="83" t="s">
        <v>2886</v>
      </c>
      <c r="D1829" s="83" t="s">
        <v>2867</v>
      </c>
      <c r="E1829" s="83" t="s">
        <v>2887</v>
      </c>
      <c r="F1829" s="118" t="s">
        <v>81</v>
      </c>
    </row>
    <row r="1830" spans="1:6" x14ac:dyDescent="0.25">
      <c r="A1830" s="23">
        <v>23473</v>
      </c>
      <c r="B1830" s="83" t="s">
        <v>1863</v>
      </c>
      <c r="C1830" s="83" t="s">
        <v>2886</v>
      </c>
      <c r="D1830" s="83" t="s">
        <v>2867</v>
      </c>
      <c r="E1830" s="83" t="s">
        <v>2887</v>
      </c>
      <c r="F1830" s="118" t="s">
        <v>81</v>
      </c>
    </row>
    <row r="1831" spans="1:6" x14ac:dyDescent="0.25">
      <c r="A1831" s="23">
        <v>23474</v>
      </c>
      <c r="B1831" s="83" t="s">
        <v>1864</v>
      </c>
      <c r="C1831" s="83" t="s">
        <v>2886</v>
      </c>
      <c r="D1831" s="83" t="s">
        <v>2867</v>
      </c>
      <c r="E1831" s="83" t="s">
        <v>2887</v>
      </c>
      <c r="F1831" s="118" t="s">
        <v>81</v>
      </c>
    </row>
    <row r="1832" spans="1:6" x14ac:dyDescent="0.25">
      <c r="A1832" s="23">
        <v>23475</v>
      </c>
      <c r="B1832" s="83" t="s">
        <v>1865</v>
      </c>
      <c r="C1832" s="83" t="s">
        <v>2886</v>
      </c>
      <c r="D1832" s="83" t="s">
        <v>2867</v>
      </c>
      <c r="E1832" s="83" t="s">
        <v>2887</v>
      </c>
      <c r="F1832" s="118" t="s">
        <v>81</v>
      </c>
    </row>
    <row r="1833" spans="1:6" x14ac:dyDescent="0.25">
      <c r="A1833" s="23">
        <v>23483</v>
      </c>
      <c r="B1833" s="83" t="s">
        <v>1868</v>
      </c>
      <c r="C1833" s="83" t="s">
        <v>4262</v>
      </c>
      <c r="D1833" s="83" t="s">
        <v>2775</v>
      </c>
      <c r="E1833" s="83" t="s">
        <v>4263</v>
      </c>
      <c r="F1833" s="118" t="s">
        <v>81</v>
      </c>
    </row>
    <row r="1834" spans="1:6" x14ac:dyDescent="0.25">
      <c r="A1834" s="23">
        <v>23499</v>
      </c>
      <c r="B1834" s="83" t="s">
        <v>1871</v>
      </c>
      <c r="C1834" s="83" t="s">
        <v>4476</v>
      </c>
      <c r="D1834" s="83" t="s">
        <v>4477</v>
      </c>
      <c r="E1834" s="83" t="s">
        <v>4477</v>
      </c>
      <c r="F1834" s="118" t="s">
        <v>81</v>
      </c>
    </row>
    <row r="1835" spans="1:6" x14ac:dyDescent="0.25">
      <c r="A1835" s="23">
        <v>23501</v>
      </c>
      <c r="B1835" s="83" t="s">
        <v>1872</v>
      </c>
      <c r="C1835" s="83" t="s">
        <v>4229</v>
      </c>
      <c r="D1835" s="83" t="s">
        <v>2897</v>
      </c>
      <c r="E1835" s="83" t="s">
        <v>4230</v>
      </c>
      <c r="F1835" s="118" t="s">
        <v>81</v>
      </c>
    </row>
    <row r="1836" spans="1:6" x14ac:dyDescent="0.25">
      <c r="A1836" s="23">
        <v>23505</v>
      </c>
      <c r="B1836" s="83" t="s">
        <v>1874</v>
      </c>
      <c r="C1836" s="83" t="s">
        <v>3941</v>
      </c>
      <c r="D1836" s="83" t="s">
        <v>2827</v>
      </c>
      <c r="E1836" s="83" t="s">
        <v>3942</v>
      </c>
      <c r="F1836" s="118" t="s">
        <v>81</v>
      </c>
    </row>
    <row r="1837" spans="1:6" x14ac:dyDescent="0.25">
      <c r="A1837" s="23">
        <v>23513</v>
      </c>
      <c r="B1837" s="83" t="s">
        <v>1877</v>
      </c>
      <c r="C1837" s="83" t="s">
        <v>4557</v>
      </c>
      <c r="D1837" s="83" t="s">
        <v>2897</v>
      </c>
      <c r="E1837" s="83" t="s">
        <v>4558</v>
      </c>
      <c r="F1837" s="118" t="s">
        <v>81</v>
      </c>
    </row>
    <row r="1838" spans="1:6" x14ac:dyDescent="0.25">
      <c r="A1838" s="23">
        <v>23520</v>
      </c>
      <c r="B1838" s="83" t="s">
        <v>1882</v>
      </c>
      <c r="C1838" s="83" t="s">
        <v>2886</v>
      </c>
      <c r="D1838" s="83" t="s">
        <v>2867</v>
      </c>
      <c r="E1838" s="83" t="s">
        <v>2887</v>
      </c>
      <c r="F1838" s="118" t="s">
        <v>81</v>
      </c>
    </row>
    <row r="1839" spans="1:6" x14ac:dyDescent="0.25">
      <c r="A1839" s="23">
        <v>23523</v>
      </c>
      <c r="B1839" s="83" t="s">
        <v>1884</v>
      </c>
      <c r="C1839" s="83" t="s">
        <v>2886</v>
      </c>
      <c r="D1839" s="83" t="s">
        <v>2867</v>
      </c>
      <c r="E1839" s="83" t="s">
        <v>2887</v>
      </c>
      <c r="F1839" s="118" t="s">
        <v>81</v>
      </c>
    </row>
    <row r="1840" spans="1:6" x14ac:dyDescent="0.25">
      <c r="A1840" s="23">
        <v>23525</v>
      </c>
      <c r="B1840" s="83" t="s">
        <v>1885</v>
      </c>
      <c r="C1840" s="83" t="s">
        <v>3809</v>
      </c>
      <c r="D1840" s="83" t="s">
        <v>2775</v>
      </c>
      <c r="E1840" s="83" t="s">
        <v>3810</v>
      </c>
      <c r="F1840" s="118" t="s">
        <v>81</v>
      </c>
    </row>
    <row r="1841" spans="1:6" x14ac:dyDescent="0.25">
      <c r="A1841" s="23">
        <v>23556</v>
      </c>
      <c r="B1841" s="83" t="s">
        <v>1888</v>
      </c>
      <c r="C1841" s="83" t="s">
        <v>4559</v>
      </c>
      <c r="D1841" s="83" t="s">
        <v>2772</v>
      </c>
      <c r="E1841" s="83" t="s">
        <v>4560</v>
      </c>
      <c r="F1841" s="118" t="s">
        <v>81</v>
      </c>
    </row>
    <row r="1842" spans="1:6" x14ac:dyDescent="0.25">
      <c r="A1842" s="23">
        <v>23563</v>
      </c>
      <c r="B1842" s="83" t="s">
        <v>1889</v>
      </c>
      <c r="C1842" s="83" t="s">
        <v>4476</v>
      </c>
      <c r="D1842" s="83" t="s">
        <v>4477</v>
      </c>
      <c r="E1842" s="83" t="s">
        <v>4477</v>
      </c>
      <c r="F1842" s="118" t="s">
        <v>81</v>
      </c>
    </row>
    <row r="1843" spans="1:6" x14ac:dyDescent="0.25">
      <c r="A1843" s="23">
        <v>23565</v>
      </c>
      <c r="B1843" s="83" t="s">
        <v>1890</v>
      </c>
      <c r="C1843" s="83" t="s">
        <v>4326</v>
      </c>
      <c r="D1843" s="83" t="s">
        <v>2856</v>
      </c>
      <c r="E1843" s="83" t="s">
        <v>4327</v>
      </c>
      <c r="F1843" s="118" t="s">
        <v>81</v>
      </c>
    </row>
    <row r="1844" spans="1:6" x14ac:dyDescent="0.25">
      <c r="A1844" s="23">
        <v>23570</v>
      </c>
      <c r="B1844" s="83" t="s">
        <v>1891</v>
      </c>
      <c r="C1844" s="83" t="s">
        <v>4476</v>
      </c>
      <c r="D1844" s="83" t="s">
        <v>4477</v>
      </c>
      <c r="E1844" s="83" t="s">
        <v>4477</v>
      </c>
      <c r="F1844" s="118" t="s">
        <v>81</v>
      </c>
    </row>
    <row r="1845" spans="1:6" x14ac:dyDescent="0.25">
      <c r="A1845" s="23">
        <v>23579</v>
      </c>
      <c r="B1845" s="83" t="s">
        <v>1892</v>
      </c>
      <c r="C1845" s="83" t="s">
        <v>3031</v>
      </c>
      <c r="D1845" s="83" t="s">
        <v>2827</v>
      </c>
      <c r="E1845" s="83" t="s">
        <v>3032</v>
      </c>
      <c r="F1845" s="118" t="s">
        <v>81</v>
      </c>
    </row>
    <row r="1846" spans="1:6" x14ac:dyDescent="0.25">
      <c r="A1846" s="23">
        <v>23587</v>
      </c>
      <c r="B1846" s="83" t="s">
        <v>1893</v>
      </c>
      <c r="C1846" s="83" t="s">
        <v>4476</v>
      </c>
      <c r="D1846" s="83" t="s">
        <v>4477</v>
      </c>
      <c r="E1846" s="83" t="s">
        <v>4477</v>
      </c>
      <c r="F1846" s="118" t="s">
        <v>81</v>
      </c>
    </row>
    <row r="1847" spans="1:6" x14ac:dyDescent="0.25">
      <c r="A1847" s="23">
        <v>23605</v>
      </c>
      <c r="B1847" s="83" t="s">
        <v>1895</v>
      </c>
      <c r="C1847" s="83" t="s">
        <v>4476</v>
      </c>
      <c r="D1847" s="83" t="s">
        <v>4477</v>
      </c>
      <c r="E1847" s="83" t="s">
        <v>4477</v>
      </c>
      <c r="F1847" s="118" t="s">
        <v>81</v>
      </c>
    </row>
    <row r="1848" spans="1:6" x14ac:dyDescent="0.25">
      <c r="A1848" s="23">
        <v>23612</v>
      </c>
      <c r="B1848" s="83" t="s">
        <v>1896</v>
      </c>
      <c r="C1848" s="83" t="s">
        <v>4326</v>
      </c>
      <c r="D1848" s="83" t="s">
        <v>2856</v>
      </c>
      <c r="E1848" s="83" t="s">
        <v>4327</v>
      </c>
      <c r="F1848" s="118" t="s">
        <v>81</v>
      </c>
    </row>
    <row r="1849" spans="1:6" x14ac:dyDescent="0.25">
      <c r="A1849" s="23">
        <v>23617</v>
      </c>
      <c r="B1849" s="83" t="s">
        <v>1897</v>
      </c>
      <c r="C1849" s="83" t="s">
        <v>4418</v>
      </c>
      <c r="D1849" s="83" t="s">
        <v>3237</v>
      </c>
      <c r="E1849" s="83" t="s">
        <v>4419</v>
      </c>
      <c r="F1849" s="118" t="s">
        <v>81</v>
      </c>
    </row>
    <row r="1850" spans="1:6" x14ac:dyDescent="0.25">
      <c r="A1850" s="23">
        <v>23620</v>
      </c>
      <c r="B1850" s="83" t="s">
        <v>1898</v>
      </c>
      <c r="C1850" s="83" t="s">
        <v>4552</v>
      </c>
      <c r="D1850" s="83" t="s">
        <v>2772</v>
      </c>
      <c r="E1850" s="83" t="s">
        <v>4553</v>
      </c>
      <c r="F1850" s="118" t="s">
        <v>81</v>
      </c>
    </row>
    <row r="1851" spans="1:6" x14ac:dyDescent="0.25">
      <c r="A1851" s="23">
        <v>23623</v>
      </c>
      <c r="B1851" s="83" t="s">
        <v>1899</v>
      </c>
      <c r="C1851" s="83" t="s">
        <v>4561</v>
      </c>
      <c r="D1851" s="83" t="s">
        <v>3237</v>
      </c>
      <c r="E1851" s="83" t="s">
        <v>3298</v>
      </c>
      <c r="F1851" s="118" t="s">
        <v>81</v>
      </c>
    </row>
    <row r="1852" spans="1:6" x14ac:dyDescent="0.25">
      <c r="A1852" s="23">
        <v>23644</v>
      </c>
      <c r="B1852" s="83" t="s">
        <v>1900</v>
      </c>
      <c r="C1852" s="83" t="s">
        <v>4562</v>
      </c>
      <c r="D1852" s="83" t="s">
        <v>2856</v>
      </c>
      <c r="E1852" s="83" t="s">
        <v>3071</v>
      </c>
      <c r="F1852" s="118" t="s">
        <v>81</v>
      </c>
    </row>
    <row r="1853" spans="1:6" x14ac:dyDescent="0.25">
      <c r="A1853" s="23">
        <v>23649</v>
      </c>
      <c r="B1853" s="83" t="s">
        <v>1901</v>
      </c>
      <c r="C1853" s="83" t="s">
        <v>3413</v>
      </c>
      <c r="D1853" s="83" t="s">
        <v>2856</v>
      </c>
      <c r="E1853" s="83" t="s">
        <v>3414</v>
      </c>
      <c r="F1853" s="118" t="s">
        <v>81</v>
      </c>
    </row>
    <row r="1854" spans="1:6" x14ac:dyDescent="0.25">
      <c r="A1854" s="23">
        <v>23669</v>
      </c>
      <c r="B1854" s="83" t="s">
        <v>1902</v>
      </c>
      <c r="C1854" s="83" t="s">
        <v>3604</v>
      </c>
      <c r="D1854" s="83" t="s">
        <v>2856</v>
      </c>
      <c r="E1854" s="83" t="s">
        <v>3605</v>
      </c>
      <c r="F1854" s="118" t="s">
        <v>81</v>
      </c>
    </row>
    <row r="1855" spans="1:6" x14ac:dyDescent="0.25">
      <c r="A1855" s="23">
        <v>23679</v>
      </c>
      <c r="B1855" s="83" t="s">
        <v>1903</v>
      </c>
      <c r="C1855" s="83" t="s">
        <v>3774</v>
      </c>
      <c r="D1855" s="83" t="s">
        <v>2856</v>
      </c>
      <c r="E1855" s="83" t="s">
        <v>3775</v>
      </c>
      <c r="F1855" s="118" t="s">
        <v>81</v>
      </c>
    </row>
    <row r="1856" spans="1:6" x14ac:dyDescent="0.25">
      <c r="A1856" s="23">
        <v>23680</v>
      </c>
      <c r="B1856" s="83" t="s">
        <v>1904</v>
      </c>
      <c r="C1856" s="83" t="s">
        <v>4326</v>
      </c>
      <c r="D1856" s="83" t="s">
        <v>2856</v>
      </c>
      <c r="E1856" s="83" t="s">
        <v>4327</v>
      </c>
      <c r="F1856" s="118" t="s">
        <v>81</v>
      </c>
    </row>
    <row r="1857" spans="1:6" x14ac:dyDescent="0.25">
      <c r="A1857" s="23">
        <v>23681</v>
      </c>
      <c r="B1857" s="83" t="s">
        <v>1905</v>
      </c>
      <c r="C1857" s="83" t="s">
        <v>4326</v>
      </c>
      <c r="D1857" s="83" t="s">
        <v>2856</v>
      </c>
      <c r="E1857" s="83" t="s">
        <v>4327</v>
      </c>
      <c r="F1857" s="118" t="s">
        <v>81</v>
      </c>
    </row>
    <row r="1858" spans="1:6" x14ac:dyDescent="0.25">
      <c r="A1858" s="23">
        <v>23704</v>
      </c>
      <c r="B1858" s="83" t="s">
        <v>1906</v>
      </c>
      <c r="C1858" s="83" t="s">
        <v>4476</v>
      </c>
      <c r="D1858" s="83" t="s">
        <v>4477</v>
      </c>
      <c r="E1858" s="83" t="s">
        <v>4477</v>
      </c>
      <c r="F1858" s="118" t="s">
        <v>81</v>
      </c>
    </row>
    <row r="1859" spans="1:6" x14ac:dyDescent="0.25">
      <c r="A1859" s="23">
        <v>23715</v>
      </c>
      <c r="B1859" s="83" t="s">
        <v>1907</v>
      </c>
      <c r="C1859" s="83" t="s">
        <v>3314</v>
      </c>
      <c r="D1859" s="83" t="s">
        <v>2867</v>
      </c>
      <c r="E1859" s="83" t="s">
        <v>3315</v>
      </c>
      <c r="F1859" s="118" t="s">
        <v>81</v>
      </c>
    </row>
    <row r="1860" spans="1:6" x14ac:dyDescent="0.25">
      <c r="A1860" s="23">
        <v>23735</v>
      </c>
      <c r="B1860" s="83" t="s">
        <v>1908</v>
      </c>
      <c r="C1860" s="83" t="s">
        <v>4563</v>
      </c>
      <c r="D1860" s="83" t="s">
        <v>3157</v>
      </c>
      <c r="E1860" s="83" t="s">
        <v>4564</v>
      </c>
      <c r="F1860" s="118" t="s">
        <v>81</v>
      </c>
    </row>
    <row r="1861" spans="1:6" x14ac:dyDescent="0.25">
      <c r="A1861" s="23">
        <v>23737</v>
      </c>
      <c r="B1861" s="83" t="s">
        <v>1909</v>
      </c>
      <c r="C1861" s="83" t="s">
        <v>4383</v>
      </c>
      <c r="D1861" s="83" t="s">
        <v>3438</v>
      </c>
      <c r="E1861" s="83" t="s">
        <v>4384</v>
      </c>
      <c r="F1861" s="118" t="s">
        <v>81</v>
      </c>
    </row>
    <row r="1862" spans="1:6" x14ac:dyDescent="0.25">
      <c r="A1862" s="23">
        <v>23746</v>
      </c>
      <c r="B1862" s="83" t="s">
        <v>1910</v>
      </c>
      <c r="C1862" s="83" t="s">
        <v>3320</v>
      </c>
      <c r="D1862" s="83" t="s">
        <v>2867</v>
      </c>
      <c r="E1862" s="83" t="s">
        <v>3321</v>
      </c>
      <c r="F1862" s="118" t="s">
        <v>81</v>
      </c>
    </row>
    <row r="1863" spans="1:6" x14ac:dyDescent="0.25">
      <c r="A1863" s="23">
        <v>23760</v>
      </c>
      <c r="B1863" s="83" t="s">
        <v>1911</v>
      </c>
      <c r="C1863" s="83" t="s">
        <v>2886</v>
      </c>
      <c r="D1863" s="83" t="s">
        <v>2867</v>
      </c>
      <c r="E1863" s="83" t="s">
        <v>2887</v>
      </c>
      <c r="F1863" s="118" t="s">
        <v>81</v>
      </c>
    </row>
    <row r="1864" spans="1:6" x14ac:dyDescent="0.25">
      <c r="A1864" s="23">
        <v>23764</v>
      </c>
      <c r="B1864" s="83" t="s">
        <v>1912</v>
      </c>
      <c r="C1864" s="83" t="s">
        <v>2886</v>
      </c>
      <c r="D1864" s="83" t="s">
        <v>2867</v>
      </c>
      <c r="E1864" s="83" t="s">
        <v>2887</v>
      </c>
      <c r="F1864" s="118" t="s">
        <v>81</v>
      </c>
    </row>
    <row r="1865" spans="1:6" x14ac:dyDescent="0.25">
      <c r="A1865" s="23">
        <v>23787</v>
      </c>
      <c r="B1865" s="83" t="s">
        <v>1914</v>
      </c>
      <c r="C1865" s="83" t="s">
        <v>4554</v>
      </c>
      <c r="D1865" s="83" t="s">
        <v>2772</v>
      </c>
      <c r="E1865" s="83" t="s">
        <v>4555</v>
      </c>
      <c r="F1865" s="118" t="s">
        <v>81</v>
      </c>
    </row>
    <row r="1866" spans="1:6" x14ac:dyDescent="0.25">
      <c r="A1866" s="23">
        <v>23797</v>
      </c>
      <c r="B1866" s="83" t="s">
        <v>1915</v>
      </c>
      <c r="C1866" s="83" t="s">
        <v>4539</v>
      </c>
      <c r="D1866" s="83" t="s">
        <v>2772</v>
      </c>
      <c r="E1866" s="83" t="s">
        <v>4540</v>
      </c>
      <c r="F1866" s="118" t="s">
        <v>81</v>
      </c>
    </row>
    <row r="1867" spans="1:6" x14ac:dyDescent="0.25">
      <c r="A1867" s="23">
        <v>23825</v>
      </c>
      <c r="B1867" s="83" t="s">
        <v>1916</v>
      </c>
      <c r="C1867" s="83" t="s">
        <v>4062</v>
      </c>
      <c r="D1867" s="83" t="s">
        <v>2870</v>
      </c>
      <c r="E1867" s="83" t="s">
        <v>4063</v>
      </c>
      <c r="F1867" s="118" t="s">
        <v>81</v>
      </c>
    </row>
    <row r="1868" spans="1:6" x14ac:dyDescent="0.25">
      <c r="A1868" s="23">
        <v>23828</v>
      </c>
      <c r="B1868" s="83" t="s">
        <v>1917</v>
      </c>
      <c r="C1868" s="83" t="s">
        <v>4565</v>
      </c>
      <c r="D1868" s="83" t="s">
        <v>2772</v>
      </c>
      <c r="E1868" s="83" t="s">
        <v>2867</v>
      </c>
      <c r="F1868" s="118" t="s">
        <v>81</v>
      </c>
    </row>
    <row r="1869" spans="1:6" x14ac:dyDescent="0.25">
      <c r="A1869" s="23">
        <v>23832</v>
      </c>
      <c r="B1869" s="83" t="s">
        <v>1918</v>
      </c>
      <c r="C1869" s="83" t="s">
        <v>3098</v>
      </c>
      <c r="D1869" s="83" t="s">
        <v>2772</v>
      </c>
      <c r="E1869" s="83" t="s">
        <v>3099</v>
      </c>
      <c r="F1869" s="118" t="s">
        <v>81</v>
      </c>
    </row>
    <row r="1870" spans="1:6" x14ac:dyDescent="0.25">
      <c r="A1870" s="23">
        <v>23834</v>
      </c>
      <c r="B1870" s="83" t="s">
        <v>1920</v>
      </c>
      <c r="C1870" s="83" t="s">
        <v>4068</v>
      </c>
      <c r="D1870" s="83" t="s">
        <v>2870</v>
      </c>
      <c r="E1870" s="83" t="s">
        <v>4069</v>
      </c>
      <c r="F1870" s="118" t="s">
        <v>81</v>
      </c>
    </row>
    <row r="1871" spans="1:6" x14ac:dyDescent="0.25">
      <c r="A1871" s="23">
        <v>23852</v>
      </c>
      <c r="B1871" s="83" t="s">
        <v>1921</v>
      </c>
      <c r="C1871" s="83" t="s">
        <v>3273</v>
      </c>
      <c r="D1871" s="83" t="s">
        <v>2870</v>
      </c>
      <c r="E1871" s="83" t="s">
        <v>3274</v>
      </c>
      <c r="F1871" s="118" t="s">
        <v>81</v>
      </c>
    </row>
    <row r="1872" spans="1:6" x14ac:dyDescent="0.25">
      <c r="A1872" s="23">
        <v>23853</v>
      </c>
      <c r="B1872" s="83" t="s">
        <v>1922</v>
      </c>
      <c r="C1872" s="83" t="s">
        <v>4543</v>
      </c>
      <c r="D1872" s="83" t="s">
        <v>2870</v>
      </c>
      <c r="E1872" s="83" t="s">
        <v>4544</v>
      </c>
      <c r="F1872" s="118" t="s">
        <v>81</v>
      </c>
    </row>
    <row r="1873" spans="1:6" x14ac:dyDescent="0.25">
      <c r="A1873" s="23">
        <v>23860</v>
      </c>
      <c r="B1873" s="83" t="s">
        <v>1924</v>
      </c>
      <c r="C1873" s="83" t="s">
        <v>4543</v>
      </c>
      <c r="D1873" s="83" t="s">
        <v>2870</v>
      </c>
      <c r="E1873" s="83" t="s">
        <v>4544</v>
      </c>
      <c r="F1873" s="118" t="s">
        <v>81</v>
      </c>
    </row>
    <row r="1874" spans="1:6" x14ac:dyDescent="0.25">
      <c r="A1874" s="23">
        <v>23877</v>
      </c>
      <c r="B1874" s="83" t="s">
        <v>1925</v>
      </c>
      <c r="C1874" s="83" t="s">
        <v>2886</v>
      </c>
      <c r="D1874" s="83" t="s">
        <v>2867</v>
      </c>
      <c r="E1874" s="83" t="s">
        <v>2887</v>
      </c>
      <c r="F1874" s="118" t="s">
        <v>81</v>
      </c>
    </row>
    <row r="1875" spans="1:6" x14ac:dyDescent="0.25">
      <c r="A1875" s="23">
        <v>23882</v>
      </c>
      <c r="B1875" s="83" t="s">
        <v>1926</v>
      </c>
      <c r="C1875" s="83" t="s">
        <v>2886</v>
      </c>
      <c r="D1875" s="83" t="s">
        <v>2867</v>
      </c>
      <c r="E1875" s="83" t="s">
        <v>2887</v>
      </c>
      <c r="F1875" s="118" t="s">
        <v>81</v>
      </c>
    </row>
    <row r="1876" spans="1:6" x14ac:dyDescent="0.25">
      <c r="A1876" s="23">
        <v>23883</v>
      </c>
      <c r="B1876" s="83" t="s">
        <v>1927</v>
      </c>
      <c r="C1876" s="83" t="s">
        <v>4289</v>
      </c>
      <c r="D1876" s="83" t="s">
        <v>2856</v>
      </c>
      <c r="E1876" s="83" t="s">
        <v>4290</v>
      </c>
      <c r="F1876" s="118" t="s">
        <v>81</v>
      </c>
    </row>
    <row r="1877" spans="1:6" x14ac:dyDescent="0.25">
      <c r="A1877" s="23">
        <v>23884</v>
      </c>
      <c r="B1877" s="83" t="s">
        <v>1928</v>
      </c>
      <c r="C1877" s="83" t="s">
        <v>3874</v>
      </c>
      <c r="D1877" s="83" t="s">
        <v>2870</v>
      </c>
      <c r="E1877" s="83" t="s">
        <v>3875</v>
      </c>
      <c r="F1877" s="118" t="s">
        <v>81</v>
      </c>
    </row>
    <row r="1878" spans="1:6" x14ac:dyDescent="0.25">
      <c r="A1878" s="23">
        <v>23886</v>
      </c>
      <c r="B1878" s="83" t="s">
        <v>1929</v>
      </c>
      <c r="C1878" s="83" t="s">
        <v>3874</v>
      </c>
      <c r="D1878" s="83" t="s">
        <v>2870</v>
      </c>
      <c r="E1878" s="83" t="s">
        <v>3875</v>
      </c>
      <c r="F1878" s="118" t="s">
        <v>81</v>
      </c>
    </row>
    <row r="1879" spans="1:6" x14ac:dyDescent="0.25">
      <c r="A1879" s="23">
        <v>23887</v>
      </c>
      <c r="B1879" s="83" t="s">
        <v>1930</v>
      </c>
      <c r="C1879" s="83" t="s">
        <v>3874</v>
      </c>
      <c r="D1879" s="83" t="s">
        <v>2870</v>
      </c>
      <c r="E1879" s="83" t="s">
        <v>3875</v>
      </c>
      <c r="F1879" s="118" t="s">
        <v>81</v>
      </c>
    </row>
    <row r="1880" spans="1:6" x14ac:dyDescent="0.25">
      <c r="A1880" s="23">
        <v>23888</v>
      </c>
      <c r="B1880" s="83" t="s">
        <v>1931</v>
      </c>
      <c r="C1880" s="83" t="s">
        <v>3874</v>
      </c>
      <c r="D1880" s="83" t="s">
        <v>2870</v>
      </c>
      <c r="E1880" s="83" t="s">
        <v>3875</v>
      </c>
      <c r="F1880" s="118" t="s">
        <v>81</v>
      </c>
    </row>
    <row r="1881" spans="1:6" x14ac:dyDescent="0.25">
      <c r="A1881" s="23">
        <v>23897</v>
      </c>
      <c r="B1881" s="83" t="s">
        <v>1932</v>
      </c>
      <c r="C1881" s="83" t="s">
        <v>4299</v>
      </c>
      <c r="D1881" s="83" t="s">
        <v>2772</v>
      </c>
      <c r="E1881" s="83" t="s">
        <v>4300</v>
      </c>
      <c r="F1881" s="118" t="s">
        <v>81</v>
      </c>
    </row>
    <row r="1882" spans="1:6" x14ac:dyDescent="0.25">
      <c r="A1882" s="23">
        <v>23916</v>
      </c>
      <c r="B1882" s="83" t="s">
        <v>1933</v>
      </c>
      <c r="C1882" s="83" t="s">
        <v>3964</v>
      </c>
      <c r="D1882" s="83" t="s">
        <v>2856</v>
      </c>
      <c r="E1882" s="83" t="s">
        <v>3965</v>
      </c>
      <c r="F1882" s="118" t="s">
        <v>81</v>
      </c>
    </row>
    <row r="1883" spans="1:6" x14ac:dyDescent="0.25">
      <c r="A1883" s="23">
        <v>23952</v>
      </c>
      <c r="B1883" s="83" t="s">
        <v>1934</v>
      </c>
      <c r="C1883" s="83" t="s">
        <v>3606</v>
      </c>
      <c r="D1883" s="83" t="s">
        <v>2856</v>
      </c>
      <c r="E1883" s="83" t="s">
        <v>3607</v>
      </c>
      <c r="F1883" s="118" t="s">
        <v>81</v>
      </c>
    </row>
    <row r="1884" spans="1:6" x14ac:dyDescent="0.25">
      <c r="A1884" s="23">
        <v>23989</v>
      </c>
      <c r="B1884" s="83" t="s">
        <v>1935</v>
      </c>
      <c r="C1884" s="83" t="s">
        <v>3061</v>
      </c>
      <c r="D1884" s="83" t="s">
        <v>2856</v>
      </c>
      <c r="E1884" s="83" t="s">
        <v>3062</v>
      </c>
      <c r="F1884" s="118" t="s">
        <v>81</v>
      </c>
    </row>
    <row r="1885" spans="1:6" x14ac:dyDescent="0.25">
      <c r="A1885" s="23">
        <v>23993</v>
      </c>
      <c r="B1885" s="83" t="s">
        <v>1936</v>
      </c>
      <c r="C1885" s="83" t="s">
        <v>3780</v>
      </c>
      <c r="D1885" s="83" t="s">
        <v>2870</v>
      </c>
      <c r="E1885" s="83" t="s">
        <v>3781</v>
      </c>
      <c r="F1885" s="118" t="s">
        <v>81</v>
      </c>
    </row>
    <row r="1886" spans="1:6" x14ac:dyDescent="0.25">
      <c r="A1886" s="23">
        <v>23994</v>
      </c>
      <c r="B1886" s="83" t="s">
        <v>1937</v>
      </c>
      <c r="C1886" s="83" t="s">
        <v>4543</v>
      </c>
      <c r="D1886" s="83" t="s">
        <v>2870</v>
      </c>
      <c r="E1886" s="83" t="s">
        <v>4544</v>
      </c>
      <c r="F1886" s="118" t="s">
        <v>81</v>
      </c>
    </row>
    <row r="1887" spans="1:6" x14ac:dyDescent="0.25">
      <c r="A1887" s="23">
        <v>23997</v>
      </c>
      <c r="B1887" s="83" t="s">
        <v>1938</v>
      </c>
      <c r="C1887" s="83" t="s">
        <v>4177</v>
      </c>
      <c r="D1887" s="83" t="s">
        <v>2870</v>
      </c>
      <c r="E1887" s="83" t="s">
        <v>4178</v>
      </c>
      <c r="F1887" s="118" t="s">
        <v>81</v>
      </c>
    </row>
    <row r="1888" spans="1:6" x14ac:dyDescent="0.25">
      <c r="A1888" s="23">
        <v>24001</v>
      </c>
      <c r="B1888" s="83" t="s">
        <v>1939</v>
      </c>
      <c r="C1888" s="83" t="s">
        <v>3226</v>
      </c>
      <c r="D1888" s="83" t="s">
        <v>2870</v>
      </c>
      <c r="E1888" s="83" t="s">
        <v>3227</v>
      </c>
      <c r="F1888" s="118" t="s">
        <v>81</v>
      </c>
    </row>
    <row r="1889" spans="1:6" x14ac:dyDescent="0.25">
      <c r="A1889" s="23">
        <v>24002</v>
      </c>
      <c r="B1889" s="83" t="s">
        <v>1940</v>
      </c>
      <c r="C1889" s="83" t="s">
        <v>4543</v>
      </c>
      <c r="D1889" s="83" t="s">
        <v>2870</v>
      </c>
      <c r="E1889" s="83" t="s">
        <v>4544</v>
      </c>
      <c r="F1889" s="118" t="s">
        <v>81</v>
      </c>
    </row>
    <row r="1890" spans="1:6" x14ac:dyDescent="0.25">
      <c r="A1890" s="23">
        <v>24004</v>
      </c>
      <c r="B1890" s="83" t="s">
        <v>1941</v>
      </c>
      <c r="C1890" s="83" t="s">
        <v>2936</v>
      </c>
      <c r="D1890" s="83" t="s">
        <v>2870</v>
      </c>
      <c r="E1890" s="83" t="s">
        <v>2937</v>
      </c>
      <c r="F1890" s="118" t="s">
        <v>81</v>
      </c>
    </row>
    <row r="1891" spans="1:6" x14ac:dyDescent="0.25">
      <c r="A1891" s="23">
        <v>24019</v>
      </c>
      <c r="B1891" s="83" t="s">
        <v>1942</v>
      </c>
      <c r="C1891" s="83" t="s">
        <v>4543</v>
      </c>
      <c r="D1891" s="83" t="s">
        <v>2870</v>
      </c>
      <c r="E1891" s="83" t="s">
        <v>4544</v>
      </c>
      <c r="F1891" s="118" t="s">
        <v>81</v>
      </c>
    </row>
    <row r="1892" spans="1:6" x14ac:dyDescent="0.25">
      <c r="A1892" s="23">
        <v>24030</v>
      </c>
      <c r="B1892" s="83" t="s">
        <v>1943</v>
      </c>
      <c r="C1892" s="83" t="s">
        <v>3557</v>
      </c>
      <c r="D1892" s="83" t="s">
        <v>2870</v>
      </c>
      <c r="E1892" s="83" t="s">
        <v>3558</v>
      </c>
      <c r="F1892" s="118" t="s">
        <v>81</v>
      </c>
    </row>
    <row r="1893" spans="1:6" x14ac:dyDescent="0.25">
      <c r="A1893" s="23">
        <v>24040</v>
      </c>
      <c r="B1893" s="83" t="s">
        <v>1944</v>
      </c>
      <c r="C1893" s="83" t="s">
        <v>4566</v>
      </c>
      <c r="D1893" s="83" t="s">
        <v>2772</v>
      </c>
      <c r="E1893" s="83" t="s">
        <v>4567</v>
      </c>
      <c r="F1893" s="118" t="s">
        <v>81</v>
      </c>
    </row>
    <row r="1894" spans="1:6" x14ac:dyDescent="0.25">
      <c r="A1894" s="23">
        <v>24045</v>
      </c>
      <c r="B1894" s="83" t="s">
        <v>1945</v>
      </c>
      <c r="C1894" s="83" t="s">
        <v>2886</v>
      </c>
      <c r="D1894" s="83" t="s">
        <v>2867</v>
      </c>
      <c r="E1894" s="83" t="s">
        <v>2887</v>
      </c>
      <c r="F1894" s="118" t="s">
        <v>81</v>
      </c>
    </row>
    <row r="1895" spans="1:6" x14ac:dyDescent="0.25">
      <c r="A1895" s="23">
        <v>24058</v>
      </c>
      <c r="B1895" s="83" t="s">
        <v>1946</v>
      </c>
      <c r="C1895" s="83" t="s">
        <v>3606</v>
      </c>
      <c r="D1895" s="83" t="s">
        <v>2856</v>
      </c>
      <c r="E1895" s="83" t="s">
        <v>3607</v>
      </c>
      <c r="F1895" s="118" t="s">
        <v>81</v>
      </c>
    </row>
    <row r="1896" spans="1:6" x14ac:dyDescent="0.25">
      <c r="A1896" s="23">
        <v>24063</v>
      </c>
      <c r="B1896" s="83" t="s">
        <v>1947</v>
      </c>
      <c r="C1896" s="83" t="s">
        <v>4568</v>
      </c>
      <c r="D1896" s="83" t="s">
        <v>2772</v>
      </c>
      <c r="E1896" s="83" t="s">
        <v>4569</v>
      </c>
      <c r="F1896" s="118" t="s">
        <v>81</v>
      </c>
    </row>
    <row r="1897" spans="1:6" x14ac:dyDescent="0.25">
      <c r="A1897" s="23">
        <v>24080</v>
      </c>
      <c r="B1897" s="83" t="s">
        <v>1948</v>
      </c>
      <c r="C1897" s="83" t="s">
        <v>4543</v>
      </c>
      <c r="D1897" s="83" t="s">
        <v>2870</v>
      </c>
      <c r="E1897" s="83" t="s">
        <v>4544</v>
      </c>
      <c r="F1897" s="118" t="s">
        <v>81</v>
      </c>
    </row>
    <row r="1898" spans="1:6" x14ac:dyDescent="0.25">
      <c r="A1898" s="23">
        <v>24082</v>
      </c>
      <c r="B1898" s="83" t="s">
        <v>1949</v>
      </c>
      <c r="C1898" s="83" t="s">
        <v>3782</v>
      </c>
      <c r="D1898" s="83" t="s">
        <v>2870</v>
      </c>
      <c r="E1898" s="83" t="s">
        <v>3783</v>
      </c>
      <c r="F1898" s="118" t="s">
        <v>81</v>
      </c>
    </row>
    <row r="1899" spans="1:6" x14ac:dyDescent="0.25">
      <c r="A1899" s="23">
        <v>24084</v>
      </c>
      <c r="B1899" s="83" t="s">
        <v>1950</v>
      </c>
      <c r="C1899" s="83" t="s">
        <v>2888</v>
      </c>
      <c r="D1899" s="83" t="s">
        <v>2867</v>
      </c>
      <c r="E1899" s="83" t="s">
        <v>2889</v>
      </c>
      <c r="F1899" s="118" t="s">
        <v>81</v>
      </c>
    </row>
    <row r="1900" spans="1:6" x14ac:dyDescent="0.25">
      <c r="A1900" s="23">
        <v>24089</v>
      </c>
      <c r="B1900" s="83" t="s">
        <v>1951</v>
      </c>
      <c r="C1900" s="83" t="s">
        <v>4344</v>
      </c>
      <c r="D1900" s="83" t="s">
        <v>2870</v>
      </c>
      <c r="E1900" s="83" t="s">
        <v>4345</v>
      </c>
      <c r="F1900" s="118" t="s">
        <v>81</v>
      </c>
    </row>
    <row r="1901" spans="1:6" x14ac:dyDescent="0.25">
      <c r="A1901" s="23">
        <v>24092</v>
      </c>
      <c r="B1901" s="83" t="s">
        <v>1952</v>
      </c>
      <c r="C1901" s="83" t="s">
        <v>3565</v>
      </c>
      <c r="D1901" s="83" t="s">
        <v>2870</v>
      </c>
      <c r="E1901" s="83" t="s">
        <v>3566</v>
      </c>
      <c r="F1901" s="118" t="s">
        <v>81</v>
      </c>
    </row>
    <row r="1902" spans="1:6" x14ac:dyDescent="0.25">
      <c r="A1902" s="23">
        <v>24102</v>
      </c>
      <c r="B1902" s="83" t="s">
        <v>1953</v>
      </c>
      <c r="C1902" s="83" t="s">
        <v>4543</v>
      </c>
      <c r="D1902" s="83" t="s">
        <v>2870</v>
      </c>
      <c r="E1902" s="83" t="s">
        <v>4544</v>
      </c>
      <c r="F1902" s="118" t="s">
        <v>81</v>
      </c>
    </row>
    <row r="1903" spans="1:6" x14ac:dyDescent="0.25">
      <c r="A1903" s="23">
        <v>24113</v>
      </c>
      <c r="B1903" s="83" t="s">
        <v>1954</v>
      </c>
      <c r="C1903" s="83" t="s">
        <v>2890</v>
      </c>
      <c r="D1903" s="83" t="s">
        <v>2867</v>
      </c>
      <c r="E1903" s="83" t="s">
        <v>2891</v>
      </c>
      <c r="F1903" s="118" t="s">
        <v>81</v>
      </c>
    </row>
    <row r="1904" spans="1:6" x14ac:dyDescent="0.25">
      <c r="A1904" s="23">
        <v>24116</v>
      </c>
      <c r="B1904" s="83" t="s">
        <v>1955</v>
      </c>
      <c r="C1904" s="83" t="s">
        <v>2936</v>
      </c>
      <c r="D1904" s="83" t="s">
        <v>2870</v>
      </c>
      <c r="E1904" s="83" t="s">
        <v>2937</v>
      </c>
      <c r="F1904" s="118" t="s">
        <v>81</v>
      </c>
    </row>
    <row r="1905" spans="1:6" x14ac:dyDescent="0.25">
      <c r="A1905" s="23">
        <v>24140</v>
      </c>
      <c r="B1905" s="83" t="s">
        <v>1956</v>
      </c>
      <c r="C1905" s="83" t="s">
        <v>4543</v>
      </c>
      <c r="D1905" s="83" t="s">
        <v>2870</v>
      </c>
      <c r="E1905" s="83" t="s">
        <v>4544</v>
      </c>
      <c r="F1905" s="118" t="s">
        <v>81</v>
      </c>
    </row>
    <row r="1906" spans="1:6" x14ac:dyDescent="0.25">
      <c r="A1906" s="23">
        <v>24156</v>
      </c>
      <c r="B1906" s="83" t="s">
        <v>1957</v>
      </c>
      <c r="C1906" s="83" t="s">
        <v>4029</v>
      </c>
      <c r="D1906" s="83" t="s">
        <v>2856</v>
      </c>
      <c r="E1906" s="83" t="s">
        <v>4030</v>
      </c>
      <c r="F1906" s="118" t="s">
        <v>81</v>
      </c>
    </row>
    <row r="1907" spans="1:6" x14ac:dyDescent="0.25">
      <c r="A1907" s="23">
        <v>24160</v>
      </c>
      <c r="B1907" s="83" t="s">
        <v>1958</v>
      </c>
      <c r="C1907" s="83" t="s">
        <v>3602</v>
      </c>
      <c r="D1907" s="83" t="s">
        <v>2856</v>
      </c>
      <c r="E1907" s="83" t="s">
        <v>3603</v>
      </c>
      <c r="F1907" s="118" t="s">
        <v>81</v>
      </c>
    </row>
    <row r="1908" spans="1:6" x14ac:dyDescent="0.25">
      <c r="A1908" s="23">
        <v>24171</v>
      </c>
      <c r="B1908" s="83" t="s">
        <v>1959</v>
      </c>
      <c r="C1908" s="83" t="s">
        <v>2936</v>
      </c>
      <c r="D1908" s="83" t="s">
        <v>2870</v>
      </c>
      <c r="E1908" s="83" t="s">
        <v>2937</v>
      </c>
      <c r="F1908" s="118" t="s">
        <v>81</v>
      </c>
    </row>
    <row r="1909" spans="1:6" x14ac:dyDescent="0.25">
      <c r="A1909" s="23">
        <v>24179</v>
      </c>
      <c r="B1909" s="83" t="s">
        <v>1960</v>
      </c>
      <c r="C1909" s="83" t="s">
        <v>3698</v>
      </c>
      <c r="D1909" s="83" t="s">
        <v>2870</v>
      </c>
      <c r="E1909" s="83" t="s">
        <v>2870</v>
      </c>
      <c r="F1909" s="118" t="s">
        <v>81</v>
      </c>
    </row>
    <row r="1910" spans="1:6" x14ac:dyDescent="0.25">
      <c r="A1910" s="23">
        <v>24185</v>
      </c>
      <c r="B1910" s="83" t="s">
        <v>1961</v>
      </c>
      <c r="C1910" s="83" t="s">
        <v>2894</v>
      </c>
      <c r="D1910" s="83" t="s">
        <v>2867</v>
      </c>
      <c r="E1910" s="83" t="s">
        <v>2895</v>
      </c>
      <c r="F1910" s="118" t="s">
        <v>81</v>
      </c>
    </row>
    <row r="1911" spans="1:6" x14ac:dyDescent="0.25">
      <c r="A1911" s="23">
        <v>24200</v>
      </c>
      <c r="B1911" s="83" t="s">
        <v>1962</v>
      </c>
      <c r="C1911" s="83" t="s">
        <v>3668</v>
      </c>
      <c r="D1911" s="83" t="s">
        <v>2870</v>
      </c>
      <c r="E1911" s="83" t="s">
        <v>3669</v>
      </c>
      <c r="F1911" s="118" t="s">
        <v>81</v>
      </c>
    </row>
    <row r="1912" spans="1:6" x14ac:dyDescent="0.25">
      <c r="A1912" s="23">
        <v>24205</v>
      </c>
      <c r="B1912" s="83" t="s">
        <v>1963</v>
      </c>
      <c r="C1912" s="83" t="s">
        <v>2894</v>
      </c>
      <c r="D1912" s="83" t="s">
        <v>2867</v>
      </c>
      <c r="E1912" s="83" t="s">
        <v>2895</v>
      </c>
      <c r="F1912" s="118" t="s">
        <v>81</v>
      </c>
    </row>
    <row r="1913" spans="1:6" x14ac:dyDescent="0.25">
      <c r="A1913" s="23">
        <v>24232</v>
      </c>
      <c r="B1913" s="83" t="s">
        <v>1964</v>
      </c>
      <c r="C1913" s="83" t="s">
        <v>4289</v>
      </c>
      <c r="D1913" s="83" t="s">
        <v>2856</v>
      </c>
      <c r="E1913" s="83" t="s">
        <v>4290</v>
      </c>
      <c r="F1913" s="118" t="s">
        <v>81</v>
      </c>
    </row>
    <row r="1914" spans="1:6" x14ac:dyDescent="0.25">
      <c r="A1914" s="23">
        <v>24238</v>
      </c>
      <c r="B1914" s="83" t="s">
        <v>1965</v>
      </c>
      <c r="C1914" s="83" t="s">
        <v>3561</v>
      </c>
      <c r="D1914" s="83" t="s">
        <v>2870</v>
      </c>
      <c r="E1914" s="83" t="s">
        <v>3562</v>
      </c>
      <c r="F1914" s="118" t="s">
        <v>81</v>
      </c>
    </row>
    <row r="1915" spans="1:6" x14ac:dyDescent="0.25">
      <c r="A1915" s="23">
        <v>24244</v>
      </c>
      <c r="B1915" s="83" t="s">
        <v>1966</v>
      </c>
      <c r="C1915" s="83" t="s">
        <v>4537</v>
      </c>
      <c r="D1915" s="83" t="s">
        <v>2772</v>
      </c>
      <c r="E1915" s="83" t="s">
        <v>4538</v>
      </c>
      <c r="F1915" s="118" t="s">
        <v>81</v>
      </c>
    </row>
    <row r="1916" spans="1:6" x14ac:dyDescent="0.25">
      <c r="A1916" s="23">
        <v>24247</v>
      </c>
      <c r="B1916" s="83" t="s">
        <v>1967</v>
      </c>
      <c r="C1916" s="83" t="s">
        <v>4537</v>
      </c>
      <c r="D1916" s="83" t="s">
        <v>2772</v>
      </c>
      <c r="E1916" s="83" t="s">
        <v>4538</v>
      </c>
      <c r="F1916" s="118" t="s">
        <v>81</v>
      </c>
    </row>
    <row r="1917" spans="1:6" x14ac:dyDescent="0.25">
      <c r="A1917" s="23">
        <v>24250</v>
      </c>
      <c r="B1917" s="83" t="s">
        <v>1968</v>
      </c>
      <c r="C1917" s="83" t="s">
        <v>3933</v>
      </c>
      <c r="D1917" s="83" t="s">
        <v>2870</v>
      </c>
      <c r="E1917" s="83" t="s">
        <v>3934</v>
      </c>
      <c r="F1917" s="118" t="s">
        <v>81</v>
      </c>
    </row>
    <row r="1918" spans="1:6" x14ac:dyDescent="0.25">
      <c r="A1918" s="23">
        <v>24273</v>
      </c>
      <c r="B1918" s="83" t="s">
        <v>1969</v>
      </c>
      <c r="C1918" s="83" t="s">
        <v>2886</v>
      </c>
      <c r="D1918" s="83" t="s">
        <v>2867</v>
      </c>
      <c r="E1918" s="83" t="s">
        <v>2887</v>
      </c>
      <c r="F1918" s="118" t="s">
        <v>81</v>
      </c>
    </row>
    <row r="1919" spans="1:6" x14ac:dyDescent="0.25">
      <c r="A1919" s="23">
        <v>24279</v>
      </c>
      <c r="B1919" s="83" t="s">
        <v>1970</v>
      </c>
      <c r="C1919" s="83" t="s">
        <v>2886</v>
      </c>
      <c r="D1919" s="83" t="s">
        <v>2867</v>
      </c>
      <c r="E1919" s="83" t="s">
        <v>2887</v>
      </c>
      <c r="F1919" s="118" t="s">
        <v>81</v>
      </c>
    </row>
    <row r="1920" spans="1:6" x14ac:dyDescent="0.25">
      <c r="A1920" s="23">
        <v>24289</v>
      </c>
      <c r="B1920" s="83" t="s">
        <v>1971</v>
      </c>
      <c r="C1920" s="83" t="s">
        <v>4570</v>
      </c>
      <c r="D1920" s="83" t="s">
        <v>2772</v>
      </c>
      <c r="E1920" s="83" t="s">
        <v>4571</v>
      </c>
      <c r="F1920" s="118" t="s">
        <v>81</v>
      </c>
    </row>
    <row r="1921" spans="1:6" x14ac:dyDescent="0.25">
      <c r="A1921" s="23">
        <v>24296</v>
      </c>
      <c r="B1921" s="83" t="s">
        <v>1972</v>
      </c>
      <c r="C1921" s="83" t="s">
        <v>3876</v>
      </c>
      <c r="D1921" s="83" t="s">
        <v>2870</v>
      </c>
      <c r="E1921" s="83" t="s">
        <v>3877</v>
      </c>
      <c r="F1921" s="118" t="s">
        <v>81</v>
      </c>
    </row>
    <row r="1922" spans="1:6" x14ac:dyDescent="0.25">
      <c r="A1922" s="23">
        <v>24317</v>
      </c>
      <c r="B1922" s="83" t="s">
        <v>1973</v>
      </c>
      <c r="C1922" s="83" t="s">
        <v>4139</v>
      </c>
      <c r="D1922" s="83" t="s">
        <v>3157</v>
      </c>
      <c r="E1922" s="83" t="s">
        <v>4140</v>
      </c>
      <c r="F1922" s="118" t="s">
        <v>81</v>
      </c>
    </row>
    <row r="1923" spans="1:6" x14ac:dyDescent="0.25">
      <c r="A1923" s="23">
        <v>24339</v>
      </c>
      <c r="B1923" s="83" t="s">
        <v>1974</v>
      </c>
      <c r="C1923" s="83" t="s">
        <v>3273</v>
      </c>
      <c r="D1923" s="83" t="s">
        <v>2870</v>
      </c>
      <c r="E1923" s="83" t="s">
        <v>3274</v>
      </c>
      <c r="F1923" s="118" t="s">
        <v>81</v>
      </c>
    </row>
    <row r="1924" spans="1:6" x14ac:dyDescent="0.25">
      <c r="A1924" s="23">
        <v>24343</v>
      </c>
      <c r="B1924" s="83" t="s">
        <v>1975</v>
      </c>
      <c r="C1924" s="83" t="s">
        <v>3272</v>
      </c>
      <c r="D1924" s="83" t="s">
        <v>2870</v>
      </c>
      <c r="E1924" s="83" t="s">
        <v>3205</v>
      </c>
      <c r="F1924" s="118" t="s">
        <v>81</v>
      </c>
    </row>
    <row r="1925" spans="1:6" x14ac:dyDescent="0.25">
      <c r="A1925" s="23">
        <v>24355</v>
      </c>
      <c r="B1925" s="83" t="s">
        <v>1976</v>
      </c>
      <c r="C1925" s="83" t="s">
        <v>4568</v>
      </c>
      <c r="D1925" s="83" t="s">
        <v>2772</v>
      </c>
      <c r="E1925" s="83" t="s">
        <v>4569</v>
      </c>
      <c r="F1925" s="118" t="s">
        <v>81</v>
      </c>
    </row>
    <row r="1926" spans="1:6" x14ac:dyDescent="0.25">
      <c r="A1926" s="23">
        <v>24370</v>
      </c>
      <c r="B1926" s="83" t="s">
        <v>1977</v>
      </c>
      <c r="C1926" s="83" t="s">
        <v>4029</v>
      </c>
      <c r="D1926" s="83" t="s">
        <v>2856</v>
      </c>
      <c r="E1926" s="83" t="s">
        <v>4030</v>
      </c>
      <c r="F1926" s="118" t="s">
        <v>81</v>
      </c>
    </row>
    <row r="1927" spans="1:6" x14ac:dyDescent="0.25">
      <c r="A1927" s="23">
        <v>24373</v>
      </c>
      <c r="B1927" s="83" t="s">
        <v>1978</v>
      </c>
      <c r="C1927" s="83" t="s">
        <v>3602</v>
      </c>
      <c r="D1927" s="83" t="s">
        <v>2856</v>
      </c>
      <c r="E1927" s="83" t="s">
        <v>3603</v>
      </c>
      <c r="F1927" s="118" t="s">
        <v>81</v>
      </c>
    </row>
    <row r="1928" spans="1:6" x14ac:dyDescent="0.25">
      <c r="A1928" s="23">
        <v>24374</v>
      </c>
      <c r="B1928" s="83" t="s">
        <v>1979</v>
      </c>
      <c r="C1928" s="83" t="s">
        <v>3822</v>
      </c>
      <c r="D1928" s="83" t="s">
        <v>2856</v>
      </c>
      <c r="E1928" s="83" t="s">
        <v>3823</v>
      </c>
      <c r="F1928" s="118" t="s">
        <v>81</v>
      </c>
    </row>
    <row r="1929" spans="1:6" x14ac:dyDescent="0.25">
      <c r="A1929" s="23">
        <v>24378</v>
      </c>
      <c r="B1929" s="83" t="s">
        <v>1980</v>
      </c>
      <c r="C1929" s="83" t="s">
        <v>4525</v>
      </c>
      <c r="D1929" s="83" t="s">
        <v>2856</v>
      </c>
      <c r="E1929" s="83" t="s">
        <v>4526</v>
      </c>
      <c r="F1929" s="118" t="s">
        <v>81</v>
      </c>
    </row>
    <row r="1930" spans="1:6" x14ac:dyDescent="0.25">
      <c r="A1930" s="23">
        <v>24388</v>
      </c>
      <c r="B1930" s="83" t="s">
        <v>1981</v>
      </c>
      <c r="C1930" s="83" t="s">
        <v>4568</v>
      </c>
      <c r="D1930" s="83" t="s">
        <v>2772</v>
      </c>
      <c r="E1930" s="83" t="s">
        <v>4569</v>
      </c>
      <c r="F1930" s="118" t="s">
        <v>81</v>
      </c>
    </row>
    <row r="1931" spans="1:6" x14ac:dyDescent="0.25">
      <c r="A1931" s="23">
        <v>24416</v>
      </c>
      <c r="B1931" s="83" t="s">
        <v>1982</v>
      </c>
      <c r="C1931" s="83" t="s">
        <v>3602</v>
      </c>
      <c r="D1931" s="83" t="s">
        <v>2856</v>
      </c>
      <c r="E1931" s="83" t="s">
        <v>3603</v>
      </c>
      <c r="F1931" s="118" t="s">
        <v>81</v>
      </c>
    </row>
    <row r="1932" spans="1:6" x14ac:dyDescent="0.25">
      <c r="A1932" s="23">
        <v>24427</v>
      </c>
      <c r="B1932" s="83" t="s">
        <v>1984</v>
      </c>
      <c r="C1932" s="83" t="s">
        <v>4299</v>
      </c>
      <c r="D1932" s="83" t="s">
        <v>2772</v>
      </c>
      <c r="E1932" s="83" t="s">
        <v>4300</v>
      </c>
      <c r="F1932" s="118" t="s">
        <v>81</v>
      </c>
    </row>
    <row r="1933" spans="1:6" x14ac:dyDescent="0.25">
      <c r="A1933" s="23">
        <v>24437</v>
      </c>
      <c r="B1933" s="83" t="s">
        <v>1985</v>
      </c>
      <c r="C1933" s="83" t="s">
        <v>3320</v>
      </c>
      <c r="D1933" s="83" t="s">
        <v>2867</v>
      </c>
      <c r="E1933" s="83" t="s">
        <v>3321</v>
      </c>
      <c r="F1933" s="118" t="s">
        <v>81</v>
      </c>
    </row>
    <row r="1934" spans="1:6" x14ac:dyDescent="0.25">
      <c r="A1934" s="23">
        <v>24447</v>
      </c>
      <c r="B1934" s="83" t="s">
        <v>1987</v>
      </c>
      <c r="C1934" s="83" t="s">
        <v>3320</v>
      </c>
      <c r="D1934" s="83" t="s">
        <v>2867</v>
      </c>
      <c r="E1934" s="83" t="s">
        <v>3321</v>
      </c>
      <c r="F1934" s="118" t="s">
        <v>81</v>
      </c>
    </row>
    <row r="1935" spans="1:6" x14ac:dyDescent="0.25">
      <c r="A1935" s="23">
        <v>24449</v>
      </c>
      <c r="B1935" s="83" t="s">
        <v>1988</v>
      </c>
      <c r="C1935" s="83" t="s">
        <v>3320</v>
      </c>
      <c r="D1935" s="83" t="s">
        <v>2867</v>
      </c>
      <c r="E1935" s="83" t="s">
        <v>3321</v>
      </c>
      <c r="F1935" s="118" t="s">
        <v>81</v>
      </c>
    </row>
    <row r="1936" spans="1:6" x14ac:dyDescent="0.25">
      <c r="A1936" s="23">
        <v>24451</v>
      </c>
      <c r="B1936" s="83" t="s">
        <v>1989</v>
      </c>
      <c r="C1936" s="83" t="s">
        <v>3320</v>
      </c>
      <c r="D1936" s="83" t="s">
        <v>2867</v>
      </c>
      <c r="E1936" s="83" t="s">
        <v>3321</v>
      </c>
      <c r="F1936" s="118" t="s">
        <v>81</v>
      </c>
    </row>
    <row r="1937" spans="1:6" x14ac:dyDescent="0.25">
      <c r="A1937" s="23">
        <v>24471</v>
      </c>
      <c r="B1937" s="83" t="s">
        <v>1990</v>
      </c>
      <c r="C1937" s="83" t="s">
        <v>3690</v>
      </c>
      <c r="D1937" s="83" t="s">
        <v>2932</v>
      </c>
      <c r="E1937" s="83" t="s">
        <v>3491</v>
      </c>
      <c r="F1937" s="118" t="s">
        <v>81</v>
      </c>
    </row>
    <row r="1938" spans="1:6" x14ac:dyDescent="0.25">
      <c r="A1938" s="23">
        <v>24485</v>
      </c>
      <c r="B1938" s="83" t="s">
        <v>1991</v>
      </c>
      <c r="C1938" s="83" t="s">
        <v>3415</v>
      </c>
      <c r="D1938" s="83" t="s">
        <v>2856</v>
      </c>
      <c r="E1938" s="83" t="s">
        <v>3416</v>
      </c>
      <c r="F1938" s="118" t="s">
        <v>81</v>
      </c>
    </row>
    <row r="1939" spans="1:6" x14ac:dyDescent="0.25">
      <c r="A1939" s="23">
        <v>24505</v>
      </c>
      <c r="B1939" s="83" t="s">
        <v>1992</v>
      </c>
      <c r="C1939" s="83" t="s">
        <v>3273</v>
      </c>
      <c r="D1939" s="83" t="s">
        <v>2870</v>
      </c>
      <c r="E1939" s="83" t="s">
        <v>3274</v>
      </c>
      <c r="F1939" s="118" t="s">
        <v>81</v>
      </c>
    </row>
    <row r="1940" spans="1:6" x14ac:dyDescent="0.25">
      <c r="A1940" s="23">
        <v>24514</v>
      </c>
      <c r="B1940" s="83" t="s">
        <v>1993</v>
      </c>
      <c r="C1940" s="83" t="s">
        <v>4539</v>
      </c>
      <c r="D1940" s="83" t="s">
        <v>2772</v>
      </c>
      <c r="E1940" s="83" t="s">
        <v>4540</v>
      </c>
      <c r="F1940" s="118" t="s">
        <v>81</v>
      </c>
    </row>
    <row r="1941" spans="1:6" x14ac:dyDescent="0.25">
      <c r="A1941" s="23">
        <v>24515</v>
      </c>
      <c r="B1941" s="83" t="s">
        <v>1994</v>
      </c>
      <c r="C1941" s="83" t="s">
        <v>3924</v>
      </c>
      <c r="D1941" s="83" t="s">
        <v>3157</v>
      </c>
      <c r="E1941" s="83" t="s">
        <v>3925</v>
      </c>
      <c r="F1941" s="118" t="s">
        <v>81</v>
      </c>
    </row>
    <row r="1942" spans="1:6" x14ac:dyDescent="0.25">
      <c r="A1942" s="23">
        <v>24519</v>
      </c>
      <c r="B1942" s="83" t="s">
        <v>1995</v>
      </c>
      <c r="C1942" s="83" t="s">
        <v>4189</v>
      </c>
      <c r="D1942" s="83" t="s">
        <v>2827</v>
      </c>
      <c r="E1942" s="83" t="s">
        <v>4190</v>
      </c>
      <c r="F1942" s="118" t="s">
        <v>81</v>
      </c>
    </row>
    <row r="1943" spans="1:6" x14ac:dyDescent="0.25">
      <c r="A1943" s="23">
        <v>24535</v>
      </c>
      <c r="B1943" s="83" t="s">
        <v>1997</v>
      </c>
      <c r="C1943" s="83" t="s">
        <v>3842</v>
      </c>
      <c r="D1943" s="83" t="s">
        <v>2775</v>
      </c>
      <c r="E1943" s="83" t="s">
        <v>3843</v>
      </c>
      <c r="F1943" s="118" t="s">
        <v>81</v>
      </c>
    </row>
    <row r="1944" spans="1:6" x14ac:dyDescent="0.25">
      <c r="A1944" s="23">
        <v>24538</v>
      </c>
      <c r="B1944" s="83" t="s">
        <v>1998</v>
      </c>
      <c r="C1944" s="83" t="s">
        <v>4379</v>
      </c>
      <c r="D1944" s="83" t="s">
        <v>2867</v>
      </c>
      <c r="E1944" s="83" t="s">
        <v>4380</v>
      </c>
      <c r="F1944" s="118" t="s">
        <v>81</v>
      </c>
    </row>
    <row r="1945" spans="1:6" x14ac:dyDescent="0.25">
      <c r="A1945" s="23">
        <v>24540</v>
      </c>
      <c r="B1945" s="83" t="s">
        <v>1999</v>
      </c>
      <c r="C1945" s="83" t="s">
        <v>2890</v>
      </c>
      <c r="D1945" s="83" t="s">
        <v>2867</v>
      </c>
      <c r="E1945" s="83" t="s">
        <v>2891</v>
      </c>
      <c r="F1945" s="118" t="s">
        <v>81</v>
      </c>
    </row>
    <row r="1946" spans="1:6" x14ac:dyDescent="0.25">
      <c r="A1946" s="23">
        <v>24541</v>
      </c>
      <c r="B1946" s="83" t="s">
        <v>2000</v>
      </c>
      <c r="C1946" s="83" t="s">
        <v>2890</v>
      </c>
      <c r="D1946" s="83" t="s">
        <v>2867</v>
      </c>
      <c r="E1946" s="83" t="s">
        <v>2891</v>
      </c>
      <c r="F1946" s="118" t="s">
        <v>81</v>
      </c>
    </row>
    <row r="1947" spans="1:6" x14ac:dyDescent="0.25">
      <c r="A1947" s="23">
        <v>24542</v>
      </c>
      <c r="B1947" s="83" t="s">
        <v>2001</v>
      </c>
      <c r="C1947" s="83" t="s">
        <v>2890</v>
      </c>
      <c r="D1947" s="83" t="s">
        <v>2867</v>
      </c>
      <c r="E1947" s="83" t="s">
        <v>2891</v>
      </c>
      <c r="F1947" s="118" t="s">
        <v>81</v>
      </c>
    </row>
    <row r="1948" spans="1:6" x14ac:dyDescent="0.25">
      <c r="A1948" s="23">
        <v>24545</v>
      </c>
      <c r="B1948" s="83" t="s">
        <v>2002</v>
      </c>
      <c r="C1948" s="83" t="s">
        <v>2886</v>
      </c>
      <c r="D1948" s="83" t="s">
        <v>2867</v>
      </c>
      <c r="E1948" s="83" t="s">
        <v>2887</v>
      </c>
      <c r="F1948" s="118" t="s">
        <v>81</v>
      </c>
    </row>
    <row r="1949" spans="1:6" x14ac:dyDescent="0.25">
      <c r="A1949" s="23">
        <v>24546</v>
      </c>
      <c r="B1949" s="83" t="s">
        <v>2003</v>
      </c>
      <c r="C1949" s="83" t="s">
        <v>2886</v>
      </c>
      <c r="D1949" s="83" t="s">
        <v>2867</v>
      </c>
      <c r="E1949" s="83" t="s">
        <v>2887</v>
      </c>
      <c r="F1949" s="118" t="s">
        <v>81</v>
      </c>
    </row>
    <row r="1950" spans="1:6" x14ac:dyDescent="0.25">
      <c r="A1950" s="23">
        <v>24547</v>
      </c>
      <c r="B1950" s="83" t="s">
        <v>2004</v>
      </c>
      <c r="C1950" s="83" t="s">
        <v>2886</v>
      </c>
      <c r="D1950" s="83" t="s">
        <v>2867</v>
      </c>
      <c r="E1950" s="83" t="s">
        <v>2887</v>
      </c>
      <c r="F1950" s="118" t="s">
        <v>81</v>
      </c>
    </row>
    <row r="1951" spans="1:6" x14ac:dyDescent="0.25">
      <c r="A1951" s="23">
        <v>24548</v>
      </c>
      <c r="B1951" s="83" t="s">
        <v>2005</v>
      </c>
      <c r="C1951" s="83" t="s">
        <v>2886</v>
      </c>
      <c r="D1951" s="83" t="s">
        <v>2867</v>
      </c>
      <c r="E1951" s="83" t="s">
        <v>2887</v>
      </c>
      <c r="F1951" s="118" t="s">
        <v>81</v>
      </c>
    </row>
    <row r="1952" spans="1:6" x14ac:dyDescent="0.25">
      <c r="A1952" s="23">
        <v>24549</v>
      </c>
      <c r="B1952" s="83" t="s">
        <v>2006</v>
      </c>
      <c r="C1952" s="83" t="s">
        <v>4498</v>
      </c>
      <c r="D1952" s="83" t="s">
        <v>2867</v>
      </c>
      <c r="E1952" s="83" t="s">
        <v>4499</v>
      </c>
      <c r="F1952" s="118" t="s">
        <v>81</v>
      </c>
    </row>
    <row r="1953" spans="1:6" x14ac:dyDescent="0.25">
      <c r="A1953" s="23">
        <v>24551</v>
      </c>
      <c r="B1953" s="83" t="s">
        <v>2007</v>
      </c>
      <c r="C1953" s="83" t="s">
        <v>4498</v>
      </c>
      <c r="D1953" s="83" t="s">
        <v>2867</v>
      </c>
      <c r="E1953" s="83" t="s">
        <v>4499</v>
      </c>
      <c r="F1953" s="118" t="s">
        <v>81</v>
      </c>
    </row>
    <row r="1954" spans="1:6" x14ac:dyDescent="0.25">
      <c r="A1954" s="23">
        <v>24552</v>
      </c>
      <c r="B1954" s="83" t="s">
        <v>2008</v>
      </c>
      <c r="C1954" s="83" t="s">
        <v>2890</v>
      </c>
      <c r="D1954" s="83" t="s">
        <v>2867</v>
      </c>
      <c r="E1954" s="83" t="s">
        <v>2891</v>
      </c>
      <c r="F1954" s="118" t="s">
        <v>81</v>
      </c>
    </row>
    <row r="1955" spans="1:6" x14ac:dyDescent="0.25">
      <c r="A1955" s="23">
        <v>24553</v>
      </c>
      <c r="B1955" s="83" t="s">
        <v>2009</v>
      </c>
      <c r="C1955" s="83" t="s">
        <v>2890</v>
      </c>
      <c r="D1955" s="83" t="s">
        <v>2867</v>
      </c>
      <c r="E1955" s="83" t="s">
        <v>2891</v>
      </c>
      <c r="F1955" s="118" t="s">
        <v>81</v>
      </c>
    </row>
    <row r="1956" spans="1:6" x14ac:dyDescent="0.25">
      <c r="A1956" s="23">
        <v>24554</v>
      </c>
      <c r="B1956" s="83" t="s">
        <v>2010</v>
      </c>
      <c r="C1956" s="83" t="s">
        <v>3136</v>
      </c>
      <c r="D1956" s="83" t="s">
        <v>2775</v>
      </c>
      <c r="E1956" s="83" t="s">
        <v>3137</v>
      </c>
      <c r="F1956" s="118" t="s">
        <v>81</v>
      </c>
    </row>
    <row r="1957" spans="1:6" x14ac:dyDescent="0.25">
      <c r="A1957" s="23">
        <v>24555</v>
      </c>
      <c r="B1957" s="83" t="s">
        <v>2011</v>
      </c>
      <c r="C1957" s="83" t="s">
        <v>3136</v>
      </c>
      <c r="D1957" s="83" t="s">
        <v>2775</v>
      </c>
      <c r="E1957" s="83" t="s">
        <v>3137</v>
      </c>
      <c r="F1957" s="118" t="s">
        <v>81</v>
      </c>
    </row>
    <row r="1958" spans="1:6" x14ac:dyDescent="0.25">
      <c r="A1958" s="23">
        <v>24556</v>
      </c>
      <c r="B1958" s="83" t="s">
        <v>2012</v>
      </c>
      <c r="C1958" s="83" t="s">
        <v>3136</v>
      </c>
      <c r="D1958" s="83" t="s">
        <v>2775</v>
      </c>
      <c r="E1958" s="83" t="s">
        <v>3137</v>
      </c>
      <c r="F1958" s="118" t="s">
        <v>81</v>
      </c>
    </row>
    <row r="1959" spans="1:6" x14ac:dyDescent="0.25">
      <c r="A1959" s="23">
        <v>24557</v>
      </c>
      <c r="B1959" s="83" t="s">
        <v>2013</v>
      </c>
      <c r="C1959" s="83" t="s">
        <v>3858</v>
      </c>
      <c r="D1959" s="83" t="s">
        <v>2775</v>
      </c>
      <c r="E1959" s="83" t="s">
        <v>3859</v>
      </c>
      <c r="F1959" s="118" t="s">
        <v>81</v>
      </c>
    </row>
    <row r="1960" spans="1:6" x14ac:dyDescent="0.25">
      <c r="A1960" s="23">
        <v>24558</v>
      </c>
      <c r="B1960" s="83" t="s">
        <v>2014</v>
      </c>
      <c r="C1960" s="83" t="s">
        <v>3858</v>
      </c>
      <c r="D1960" s="83" t="s">
        <v>2775</v>
      </c>
      <c r="E1960" s="83" t="s">
        <v>3859</v>
      </c>
      <c r="F1960" s="118" t="s">
        <v>81</v>
      </c>
    </row>
    <row r="1961" spans="1:6" x14ac:dyDescent="0.25">
      <c r="A1961" s="23">
        <v>24559</v>
      </c>
      <c r="B1961" s="83" t="s">
        <v>2015</v>
      </c>
      <c r="C1961" s="83" t="s">
        <v>3371</v>
      </c>
      <c r="D1961" s="83" t="s">
        <v>2775</v>
      </c>
      <c r="E1961" s="83" t="s">
        <v>3372</v>
      </c>
      <c r="F1961" s="118" t="s">
        <v>81</v>
      </c>
    </row>
    <row r="1962" spans="1:6" x14ac:dyDescent="0.25">
      <c r="A1962" s="23">
        <v>24586</v>
      </c>
      <c r="B1962" s="83" t="s">
        <v>2016</v>
      </c>
      <c r="C1962" s="83" t="s">
        <v>3933</v>
      </c>
      <c r="D1962" s="83" t="s">
        <v>2870</v>
      </c>
      <c r="E1962" s="83" t="s">
        <v>3934</v>
      </c>
      <c r="F1962" s="118" t="s">
        <v>81</v>
      </c>
    </row>
    <row r="1963" spans="1:6" x14ac:dyDescent="0.25">
      <c r="A1963" s="23">
        <v>24589</v>
      </c>
      <c r="B1963" s="83" t="s">
        <v>2018</v>
      </c>
      <c r="C1963" s="83" t="s">
        <v>4572</v>
      </c>
      <c r="D1963" s="83" t="s">
        <v>3438</v>
      </c>
      <c r="E1963" s="83" t="s">
        <v>4573</v>
      </c>
      <c r="F1963" s="118" t="s">
        <v>81</v>
      </c>
    </row>
    <row r="1964" spans="1:6" x14ac:dyDescent="0.25">
      <c r="A1964" s="23">
        <v>24590</v>
      </c>
      <c r="B1964" s="83" t="s">
        <v>2019</v>
      </c>
      <c r="C1964" s="83" t="s">
        <v>2886</v>
      </c>
      <c r="D1964" s="83" t="s">
        <v>2867</v>
      </c>
      <c r="E1964" s="83" t="s">
        <v>2887</v>
      </c>
      <c r="F1964" s="118" t="s">
        <v>81</v>
      </c>
    </row>
    <row r="1965" spans="1:6" x14ac:dyDescent="0.25">
      <c r="A1965" s="23">
        <v>24591</v>
      </c>
      <c r="B1965" s="83" t="s">
        <v>2020</v>
      </c>
      <c r="C1965" s="83" t="s">
        <v>2888</v>
      </c>
      <c r="D1965" s="83" t="s">
        <v>2867</v>
      </c>
      <c r="E1965" s="83" t="s">
        <v>2889</v>
      </c>
      <c r="F1965" s="118" t="s">
        <v>81</v>
      </c>
    </row>
    <row r="1966" spans="1:6" x14ac:dyDescent="0.25">
      <c r="A1966" s="23">
        <v>24594</v>
      </c>
      <c r="B1966" s="83" t="s">
        <v>2021</v>
      </c>
      <c r="C1966" s="83" t="s">
        <v>2996</v>
      </c>
      <c r="D1966" s="83" t="s">
        <v>2867</v>
      </c>
      <c r="E1966" s="83" t="s">
        <v>2997</v>
      </c>
      <c r="F1966" s="118" t="s">
        <v>81</v>
      </c>
    </row>
    <row r="1967" spans="1:6" x14ac:dyDescent="0.25">
      <c r="A1967" s="23">
        <v>24603</v>
      </c>
      <c r="B1967" s="83" t="s">
        <v>2022</v>
      </c>
      <c r="C1967" s="83" t="s">
        <v>3952</v>
      </c>
      <c r="D1967" s="83" t="s">
        <v>2856</v>
      </c>
      <c r="E1967" s="83" t="s">
        <v>3953</v>
      </c>
      <c r="F1967" s="118" t="s">
        <v>81</v>
      </c>
    </row>
    <row r="1968" spans="1:6" x14ac:dyDescent="0.25">
      <c r="A1968" s="23">
        <v>24607</v>
      </c>
      <c r="B1968" s="83" t="s">
        <v>2023</v>
      </c>
      <c r="C1968" s="83" t="s">
        <v>4336</v>
      </c>
      <c r="D1968" s="83" t="s">
        <v>2856</v>
      </c>
      <c r="E1968" s="83" t="s">
        <v>4337</v>
      </c>
      <c r="F1968" s="118" t="s">
        <v>81</v>
      </c>
    </row>
    <row r="1969" spans="1:6" x14ac:dyDescent="0.25">
      <c r="A1969" s="23">
        <v>24608</v>
      </c>
      <c r="B1969" s="83" t="s">
        <v>2024</v>
      </c>
      <c r="C1969" s="83" t="s">
        <v>2936</v>
      </c>
      <c r="D1969" s="83" t="s">
        <v>2870</v>
      </c>
      <c r="E1969" s="83" t="s">
        <v>2937</v>
      </c>
      <c r="F1969" s="118" t="s">
        <v>81</v>
      </c>
    </row>
    <row r="1970" spans="1:6" x14ac:dyDescent="0.25">
      <c r="A1970" s="23">
        <v>24609</v>
      </c>
      <c r="B1970" s="83" t="s">
        <v>2025</v>
      </c>
      <c r="C1970" s="83" t="s">
        <v>4525</v>
      </c>
      <c r="D1970" s="83" t="s">
        <v>2856</v>
      </c>
      <c r="E1970" s="83" t="s">
        <v>4526</v>
      </c>
      <c r="F1970" s="118" t="s">
        <v>81</v>
      </c>
    </row>
    <row r="1971" spans="1:6" x14ac:dyDescent="0.25">
      <c r="A1971" s="23">
        <v>24610</v>
      </c>
      <c r="B1971" s="83" t="s">
        <v>2026</v>
      </c>
      <c r="C1971" s="83" t="s">
        <v>3933</v>
      </c>
      <c r="D1971" s="83" t="s">
        <v>2870</v>
      </c>
      <c r="E1971" s="83" t="s">
        <v>3934</v>
      </c>
      <c r="F1971" s="118" t="s">
        <v>81</v>
      </c>
    </row>
    <row r="1972" spans="1:6" x14ac:dyDescent="0.25">
      <c r="A1972" s="23">
        <v>24618</v>
      </c>
      <c r="B1972" s="83" t="s">
        <v>2028</v>
      </c>
      <c r="C1972" s="83" t="s">
        <v>3226</v>
      </c>
      <c r="D1972" s="83" t="s">
        <v>2870</v>
      </c>
      <c r="E1972" s="83" t="s">
        <v>3227</v>
      </c>
      <c r="F1972" s="118" t="s">
        <v>81</v>
      </c>
    </row>
    <row r="1973" spans="1:6" x14ac:dyDescent="0.25">
      <c r="A1973" s="23">
        <v>24620</v>
      </c>
      <c r="B1973" s="83" t="s">
        <v>2029</v>
      </c>
      <c r="C1973" s="83" t="s">
        <v>3574</v>
      </c>
      <c r="D1973" s="83" t="s">
        <v>2775</v>
      </c>
      <c r="E1973" s="83" t="s">
        <v>3575</v>
      </c>
      <c r="F1973" s="118" t="s">
        <v>81</v>
      </c>
    </row>
    <row r="1974" spans="1:6" x14ac:dyDescent="0.25">
      <c r="A1974" s="23">
        <v>24621</v>
      </c>
      <c r="B1974" s="83" t="s">
        <v>2030</v>
      </c>
      <c r="C1974" s="83" t="s">
        <v>4305</v>
      </c>
      <c r="D1974" s="83" t="s">
        <v>2912</v>
      </c>
      <c r="E1974" s="83" t="s">
        <v>4306</v>
      </c>
      <c r="F1974" s="118" t="s">
        <v>81</v>
      </c>
    </row>
    <row r="1975" spans="1:6" x14ac:dyDescent="0.25">
      <c r="A1975" s="23">
        <v>24622</v>
      </c>
      <c r="B1975" s="83" t="s">
        <v>2031</v>
      </c>
      <c r="C1975" s="83" t="s">
        <v>3885</v>
      </c>
      <c r="D1975" s="83" t="s">
        <v>2775</v>
      </c>
      <c r="E1975" s="83" t="s">
        <v>3886</v>
      </c>
      <c r="F1975" s="118" t="s">
        <v>81</v>
      </c>
    </row>
    <row r="1976" spans="1:6" x14ac:dyDescent="0.25">
      <c r="A1976" s="23">
        <v>24623</v>
      </c>
      <c r="B1976" s="83" t="s">
        <v>2032</v>
      </c>
      <c r="C1976" s="83" t="s">
        <v>3885</v>
      </c>
      <c r="D1976" s="83" t="s">
        <v>2775</v>
      </c>
      <c r="E1976" s="83" t="s">
        <v>3886</v>
      </c>
      <c r="F1976" s="118" t="s">
        <v>81</v>
      </c>
    </row>
    <row r="1977" spans="1:6" x14ac:dyDescent="0.25">
      <c r="A1977" s="23">
        <v>24624</v>
      </c>
      <c r="B1977" s="83" t="s">
        <v>2033</v>
      </c>
      <c r="C1977" s="83" t="s">
        <v>3885</v>
      </c>
      <c r="D1977" s="83" t="s">
        <v>2775</v>
      </c>
      <c r="E1977" s="83" t="s">
        <v>3886</v>
      </c>
      <c r="F1977" s="118" t="s">
        <v>81</v>
      </c>
    </row>
    <row r="1978" spans="1:6" x14ac:dyDescent="0.25">
      <c r="A1978" s="23">
        <v>24625</v>
      </c>
      <c r="B1978" s="83" t="s">
        <v>2034</v>
      </c>
      <c r="C1978" s="83" t="s">
        <v>4574</v>
      </c>
      <c r="D1978" s="83" t="s">
        <v>3438</v>
      </c>
      <c r="E1978" s="83" t="s">
        <v>4575</v>
      </c>
      <c r="F1978" s="118" t="s">
        <v>81</v>
      </c>
    </row>
    <row r="1979" spans="1:6" x14ac:dyDescent="0.25">
      <c r="A1979" s="23">
        <v>24627</v>
      </c>
      <c r="B1979" s="83" t="s">
        <v>2035</v>
      </c>
      <c r="C1979" s="83" t="s">
        <v>3320</v>
      </c>
      <c r="D1979" s="83" t="s">
        <v>2867</v>
      </c>
      <c r="E1979" s="83" t="s">
        <v>3321</v>
      </c>
      <c r="F1979" s="118" t="s">
        <v>81</v>
      </c>
    </row>
    <row r="1980" spans="1:6" x14ac:dyDescent="0.25">
      <c r="A1980" s="23">
        <v>24646</v>
      </c>
      <c r="B1980" s="83" t="s">
        <v>2037</v>
      </c>
      <c r="C1980" s="83" t="s">
        <v>3725</v>
      </c>
      <c r="D1980" s="83" t="s">
        <v>3438</v>
      </c>
      <c r="E1980" s="83" t="s">
        <v>3726</v>
      </c>
      <c r="F1980" s="118" t="s">
        <v>81</v>
      </c>
    </row>
    <row r="1981" spans="1:6" x14ac:dyDescent="0.25">
      <c r="A1981" s="23">
        <v>24651</v>
      </c>
      <c r="B1981" s="83" t="s">
        <v>2038</v>
      </c>
      <c r="C1981" s="83" t="s">
        <v>2886</v>
      </c>
      <c r="D1981" s="83" t="s">
        <v>2867</v>
      </c>
      <c r="E1981" s="83" t="s">
        <v>2887</v>
      </c>
      <c r="F1981" s="118" t="s">
        <v>81</v>
      </c>
    </row>
    <row r="1982" spans="1:6" x14ac:dyDescent="0.25">
      <c r="A1982" s="23">
        <v>24652</v>
      </c>
      <c r="B1982" s="83" t="s">
        <v>2039</v>
      </c>
      <c r="C1982" s="83" t="s">
        <v>3725</v>
      </c>
      <c r="D1982" s="83" t="s">
        <v>3438</v>
      </c>
      <c r="E1982" s="83" t="s">
        <v>3726</v>
      </c>
      <c r="F1982" s="118" t="s">
        <v>81</v>
      </c>
    </row>
    <row r="1983" spans="1:6" x14ac:dyDescent="0.25">
      <c r="A1983" s="23">
        <v>24658</v>
      </c>
      <c r="B1983" s="83" t="s">
        <v>2040</v>
      </c>
      <c r="C1983" s="83" t="s">
        <v>3320</v>
      </c>
      <c r="D1983" s="83" t="s">
        <v>2867</v>
      </c>
      <c r="E1983" s="83" t="s">
        <v>3321</v>
      </c>
      <c r="F1983" s="118" t="s">
        <v>81</v>
      </c>
    </row>
    <row r="1984" spans="1:6" x14ac:dyDescent="0.25">
      <c r="A1984" s="23">
        <v>24675</v>
      </c>
      <c r="B1984" s="83" t="s">
        <v>2041</v>
      </c>
      <c r="C1984" s="83" t="s">
        <v>4498</v>
      </c>
      <c r="D1984" s="83" t="s">
        <v>2867</v>
      </c>
      <c r="E1984" s="83" t="s">
        <v>4499</v>
      </c>
      <c r="F1984" s="118" t="s">
        <v>81</v>
      </c>
    </row>
    <row r="1985" spans="1:6" x14ac:dyDescent="0.25">
      <c r="A1985" s="23">
        <v>24676</v>
      </c>
      <c r="B1985" s="83" t="s">
        <v>2042</v>
      </c>
      <c r="C1985" s="83" t="s">
        <v>4574</v>
      </c>
      <c r="D1985" s="83" t="s">
        <v>3438</v>
      </c>
      <c r="E1985" s="83" t="s">
        <v>4575</v>
      </c>
      <c r="F1985" s="118" t="s">
        <v>81</v>
      </c>
    </row>
    <row r="1986" spans="1:6" x14ac:dyDescent="0.25">
      <c r="A1986" s="23">
        <v>24688</v>
      </c>
      <c r="B1986" s="83" t="s">
        <v>2043</v>
      </c>
      <c r="C1986" s="83" t="s">
        <v>2894</v>
      </c>
      <c r="D1986" s="83" t="s">
        <v>2867</v>
      </c>
      <c r="E1986" s="83" t="s">
        <v>2895</v>
      </c>
      <c r="F1986" s="118" t="s">
        <v>81</v>
      </c>
    </row>
    <row r="1987" spans="1:6" x14ac:dyDescent="0.25">
      <c r="A1987" s="23">
        <v>24710</v>
      </c>
      <c r="B1987" s="83" t="s">
        <v>2044</v>
      </c>
      <c r="C1987" s="83" t="s">
        <v>3314</v>
      </c>
      <c r="D1987" s="83" t="s">
        <v>2867</v>
      </c>
      <c r="E1987" s="83" t="s">
        <v>3315</v>
      </c>
      <c r="F1987" s="118" t="s">
        <v>81</v>
      </c>
    </row>
    <row r="1988" spans="1:6" x14ac:dyDescent="0.25">
      <c r="A1988" s="23">
        <v>24717</v>
      </c>
      <c r="B1988" s="83" t="s">
        <v>2045</v>
      </c>
      <c r="C1988" s="83" t="s">
        <v>3314</v>
      </c>
      <c r="D1988" s="83" t="s">
        <v>2867</v>
      </c>
      <c r="E1988" s="83" t="s">
        <v>3315</v>
      </c>
      <c r="F1988" s="118" t="s">
        <v>81</v>
      </c>
    </row>
    <row r="1989" spans="1:6" x14ac:dyDescent="0.25">
      <c r="A1989" s="23">
        <v>24719</v>
      </c>
      <c r="B1989" s="83" t="s">
        <v>2046</v>
      </c>
      <c r="C1989" s="83" t="s">
        <v>4272</v>
      </c>
      <c r="D1989" s="83" t="s">
        <v>2912</v>
      </c>
      <c r="E1989" s="83" t="s">
        <v>4273</v>
      </c>
      <c r="F1989" s="118" t="s">
        <v>81</v>
      </c>
    </row>
    <row r="1990" spans="1:6" x14ac:dyDescent="0.25">
      <c r="A1990" s="23">
        <v>24741</v>
      </c>
      <c r="B1990" s="83" t="s">
        <v>2047</v>
      </c>
      <c r="C1990" s="83" t="s">
        <v>4486</v>
      </c>
      <c r="D1990" s="83" t="s">
        <v>3438</v>
      </c>
      <c r="E1990" s="83" t="s">
        <v>3560</v>
      </c>
      <c r="F1990" s="118" t="s">
        <v>81</v>
      </c>
    </row>
    <row r="1991" spans="1:6" x14ac:dyDescent="0.25">
      <c r="A1991" s="23">
        <v>24742</v>
      </c>
      <c r="B1991" s="83" t="s">
        <v>2048</v>
      </c>
      <c r="C1991" s="83" t="s">
        <v>4486</v>
      </c>
      <c r="D1991" s="83" t="s">
        <v>3438</v>
      </c>
      <c r="E1991" s="83" t="s">
        <v>3560</v>
      </c>
      <c r="F1991" s="118" t="s">
        <v>81</v>
      </c>
    </row>
    <row r="1992" spans="1:6" x14ac:dyDescent="0.25">
      <c r="A1992" s="23">
        <v>24743</v>
      </c>
      <c r="B1992" s="83" t="s">
        <v>2049</v>
      </c>
      <c r="C1992" s="83" t="s">
        <v>4529</v>
      </c>
      <c r="D1992" s="83" t="s">
        <v>3438</v>
      </c>
      <c r="E1992" s="83" t="s">
        <v>4530</v>
      </c>
      <c r="F1992" s="118" t="s">
        <v>81</v>
      </c>
    </row>
    <row r="1993" spans="1:6" x14ac:dyDescent="0.25">
      <c r="A1993" s="23">
        <v>24753</v>
      </c>
      <c r="B1993" s="83" t="s">
        <v>2050</v>
      </c>
      <c r="C1993" s="83" t="s">
        <v>3574</v>
      </c>
      <c r="D1993" s="83" t="s">
        <v>2775</v>
      </c>
      <c r="E1993" s="83" t="s">
        <v>3575</v>
      </c>
      <c r="F1993" s="118" t="s">
        <v>81</v>
      </c>
    </row>
    <row r="1994" spans="1:6" x14ac:dyDescent="0.25">
      <c r="A1994" s="23">
        <v>24760</v>
      </c>
      <c r="B1994" s="83" t="s">
        <v>2051</v>
      </c>
      <c r="C1994" s="83" t="s">
        <v>4576</v>
      </c>
      <c r="D1994" s="83" t="s">
        <v>3438</v>
      </c>
      <c r="E1994" s="83" t="s">
        <v>4577</v>
      </c>
      <c r="F1994" s="118" t="s">
        <v>81</v>
      </c>
    </row>
    <row r="1995" spans="1:6" x14ac:dyDescent="0.25">
      <c r="A1995" s="23">
        <v>24788</v>
      </c>
      <c r="B1995" s="83" t="s">
        <v>2052</v>
      </c>
      <c r="C1995" s="83" t="s">
        <v>3680</v>
      </c>
      <c r="D1995" s="83" t="s">
        <v>2775</v>
      </c>
      <c r="E1995" s="83" t="s">
        <v>3681</v>
      </c>
      <c r="F1995" s="118" t="s">
        <v>81</v>
      </c>
    </row>
    <row r="1996" spans="1:6" x14ac:dyDescent="0.25">
      <c r="A1996" s="23">
        <v>24789</v>
      </c>
      <c r="B1996" s="83" t="s">
        <v>2053</v>
      </c>
      <c r="C1996" s="83" t="s">
        <v>3858</v>
      </c>
      <c r="D1996" s="83" t="s">
        <v>2775</v>
      </c>
      <c r="E1996" s="83" t="s">
        <v>3859</v>
      </c>
      <c r="F1996" s="118" t="s">
        <v>81</v>
      </c>
    </row>
    <row r="1997" spans="1:6" x14ac:dyDescent="0.25">
      <c r="A1997" s="23">
        <v>24790</v>
      </c>
      <c r="B1997" s="83" t="s">
        <v>2054</v>
      </c>
      <c r="C1997" s="83" t="s">
        <v>3858</v>
      </c>
      <c r="D1997" s="83" t="s">
        <v>2775</v>
      </c>
      <c r="E1997" s="83" t="s">
        <v>3859</v>
      </c>
      <c r="F1997" s="118" t="s">
        <v>81</v>
      </c>
    </row>
    <row r="1998" spans="1:6" x14ac:dyDescent="0.25">
      <c r="A1998" s="23">
        <v>24793</v>
      </c>
      <c r="B1998" s="83" t="s">
        <v>2055</v>
      </c>
      <c r="C1998" s="83" t="s">
        <v>3858</v>
      </c>
      <c r="D1998" s="83" t="s">
        <v>2775</v>
      </c>
      <c r="E1998" s="83" t="s">
        <v>3859</v>
      </c>
      <c r="F1998" s="118" t="s">
        <v>81</v>
      </c>
    </row>
    <row r="1999" spans="1:6" x14ac:dyDescent="0.25">
      <c r="A1999" s="23">
        <v>24795</v>
      </c>
      <c r="B1999" s="83" t="s">
        <v>2056</v>
      </c>
      <c r="C1999" s="83" t="s">
        <v>3103</v>
      </c>
      <c r="D1999" s="83" t="s">
        <v>2775</v>
      </c>
      <c r="E1999" s="83" t="s">
        <v>3104</v>
      </c>
      <c r="F1999" s="118" t="s">
        <v>81</v>
      </c>
    </row>
    <row r="2000" spans="1:6" x14ac:dyDescent="0.25">
      <c r="A2000" s="23">
        <v>24796</v>
      </c>
      <c r="B2000" s="83" t="s">
        <v>2057</v>
      </c>
      <c r="C2000" s="83" t="s">
        <v>3375</v>
      </c>
      <c r="D2000" s="83" t="s">
        <v>2775</v>
      </c>
      <c r="E2000" s="83" t="s">
        <v>3376</v>
      </c>
      <c r="F2000" s="118" t="s">
        <v>81</v>
      </c>
    </row>
    <row r="2001" spans="1:6" x14ac:dyDescent="0.25">
      <c r="A2001" s="23">
        <v>24797</v>
      </c>
      <c r="B2001" s="83" t="s">
        <v>2058</v>
      </c>
      <c r="C2001" s="83" t="s">
        <v>3150</v>
      </c>
      <c r="D2001" s="83" t="s">
        <v>2775</v>
      </c>
      <c r="E2001" s="83" t="s">
        <v>3151</v>
      </c>
      <c r="F2001" s="118" t="s">
        <v>81</v>
      </c>
    </row>
    <row r="2002" spans="1:6" x14ac:dyDescent="0.25">
      <c r="A2002" s="23">
        <v>24798</v>
      </c>
      <c r="B2002" s="83" t="s">
        <v>2059</v>
      </c>
      <c r="C2002" s="83" t="s">
        <v>3150</v>
      </c>
      <c r="D2002" s="83" t="s">
        <v>2775</v>
      </c>
      <c r="E2002" s="83" t="s">
        <v>3151</v>
      </c>
      <c r="F2002" s="118" t="s">
        <v>81</v>
      </c>
    </row>
    <row r="2003" spans="1:6" x14ac:dyDescent="0.25">
      <c r="A2003" s="23">
        <v>24800</v>
      </c>
      <c r="B2003" s="83" t="s">
        <v>2060</v>
      </c>
      <c r="C2003" s="83" t="s">
        <v>4326</v>
      </c>
      <c r="D2003" s="83" t="s">
        <v>2856</v>
      </c>
      <c r="E2003" s="83" t="s">
        <v>4327</v>
      </c>
      <c r="F2003" s="118" t="s">
        <v>81</v>
      </c>
    </row>
    <row r="2004" spans="1:6" x14ac:dyDescent="0.25">
      <c r="A2004" s="23">
        <v>24802</v>
      </c>
      <c r="B2004" s="83" t="s">
        <v>2061</v>
      </c>
      <c r="C2004" s="83" t="s">
        <v>3788</v>
      </c>
      <c r="D2004" s="83" t="s">
        <v>2775</v>
      </c>
      <c r="E2004" s="83" t="s">
        <v>3789</v>
      </c>
      <c r="F2004" s="118" t="s">
        <v>81</v>
      </c>
    </row>
    <row r="2005" spans="1:6" x14ac:dyDescent="0.25">
      <c r="A2005" s="23">
        <v>24810</v>
      </c>
      <c r="B2005" s="83" t="s">
        <v>2064</v>
      </c>
      <c r="C2005" s="83" t="s">
        <v>3956</v>
      </c>
      <c r="D2005" s="83" t="s">
        <v>2856</v>
      </c>
      <c r="E2005" s="83" t="s">
        <v>3957</v>
      </c>
      <c r="F2005" s="118" t="s">
        <v>81</v>
      </c>
    </row>
    <row r="2006" spans="1:6" x14ac:dyDescent="0.25">
      <c r="A2006" s="23">
        <v>24813</v>
      </c>
      <c r="B2006" s="83" t="s">
        <v>2066</v>
      </c>
      <c r="C2006" s="83" t="s">
        <v>4448</v>
      </c>
      <c r="D2006" s="83" t="s">
        <v>3438</v>
      </c>
      <c r="E2006" s="83" t="s">
        <v>4449</v>
      </c>
      <c r="F2006" s="118" t="s">
        <v>81</v>
      </c>
    </row>
    <row r="2007" spans="1:6" x14ac:dyDescent="0.25">
      <c r="A2007" s="23">
        <v>24814</v>
      </c>
      <c r="B2007" s="83" t="s">
        <v>2067</v>
      </c>
      <c r="C2007" s="83" t="s">
        <v>4549</v>
      </c>
      <c r="D2007" s="83" t="s">
        <v>3438</v>
      </c>
      <c r="E2007" s="83" t="s">
        <v>2786</v>
      </c>
      <c r="F2007" s="118" t="s">
        <v>81</v>
      </c>
    </row>
    <row r="2008" spans="1:6" x14ac:dyDescent="0.25">
      <c r="A2008" s="23">
        <v>24815</v>
      </c>
      <c r="B2008" s="83" t="s">
        <v>2068</v>
      </c>
      <c r="C2008" s="83" t="s">
        <v>4549</v>
      </c>
      <c r="D2008" s="83" t="s">
        <v>3438</v>
      </c>
      <c r="E2008" s="83" t="s">
        <v>2786</v>
      </c>
      <c r="F2008" s="118" t="s">
        <v>81</v>
      </c>
    </row>
    <row r="2009" spans="1:6" x14ac:dyDescent="0.25">
      <c r="A2009" s="23">
        <v>24817</v>
      </c>
      <c r="B2009" s="83" t="s">
        <v>2069</v>
      </c>
      <c r="C2009" s="83" t="s">
        <v>4531</v>
      </c>
      <c r="D2009" s="83" t="s">
        <v>3438</v>
      </c>
      <c r="E2009" s="83" t="s">
        <v>4532</v>
      </c>
      <c r="F2009" s="118" t="s">
        <v>81</v>
      </c>
    </row>
    <row r="2010" spans="1:6" x14ac:dyDescent="0.25">
      <c r="A2010" s="23">
        <v>24819</v>
      </c>
      <c r="B2010" s="83" t="s">
        <v>2070</v>
      </c>
      <c r="C2010" s="83" t="s">
        <v>4448</v>
      </c>
      <c r="D2010" s="83" t="s">
        <v>3438</v>
      </c>
      <c r="E2010" s="83" t="s">
        <v>4449</v>
      </c>
      <c r="F2010" s="118" t="s">
        <v>81</v>
      </c>
    </row>
    <row r="2011" spans="1:6" x14ac:dyDescent="0.25">
      <c r="A2011" s="23">
        <v>24821</v>
      </c>
      <c r="B2011" s="83" t="s">
        <v>2071</v>
      </c>
      <c r="C2011" s="83" t="s">
        <v>3707</v>
      </c>
      <c r="D2011" s="83" t="s">
        <v>2775</v>
      </c>
      <c r="E2011" s="83" t="s">
        <v>3708</v>
      </c>
      <c r="F2011" s="118" t="s">
        <v>81</v>
      </c>
    </row>
    <row r="2012" spans="1:6" x14ac:dyDescent="0.25">
      <c r="A2012" s="23">
        <v>24822</v>
      </c>
      <c r="B2012" s="83" t="s">
        <v>2072</v>
      </c>
      <c r="C2012" s="83" t="s">
        <v>4525</v>
      </c>
      <c r="D2012" s="83" t="s">
        <v>2856</v>
      </c>
      <c r="E2012" s="83" t="s">
        <v>4526</v>
      </c>
      <c r="F2012" s="118" t="s">
        <v>81</v>
      </c>
    </row>
    <row r="2013" spans="1:6" x14ac:dyDescent="0.25">
      <c r="A2013" s="23">
        <v>24823</v>
      </c>
      <c r="B2013" s="83" t="s">
        <v>2073</v>
      </c>
      <c r="C2013" s="83" t="s">
        <v>4289</v>
      </c>
      <c r="D2013" s="83" t="s">
        <v>2856</v>
      </c>
      <c r="E2013" s="83" t="s">
        <v>4290</v>
      </c>
      <c r="F2013" s="118" t="s">
        <v>81</v>
      </c>
    </row>
    <row r="2014" spans="1:6" x14ac:dyDescent="0.25">
      <c r="A2014" s="23">
        <v>24824</v>
      </c>
      <c r="B2014" s="83" t="s">
        <v>2074</v>
      </c>
      <c r="C2014" s="83" t="s">
        <v>3752</v>
      </c>
      <c r="D2014" s="83" t="s">
        <v>2856</v>
      </c>
      <c r="E2014" s="83" t="s">
        <v>3753</v>
      </c>
      <c r="F2014" s="118" t="s">
        <v>81</v>
      </c>
    </row>
    <row r="2015" spans="1:6" x14ac:dyDescent="0.25">
      <c r="A2015" s="23">
        <v>24825</v>
      </c>
      <c r="B2015" s="83" t="s">
        <v>2075</v>
      </c>
      <c r="C2015" s="83" t="s">
        <v>4326</v>
      </c>
      <c r="D2015" s="83" t="s">
        <v>2856</v>
      </c>
      <c r="E2015" s="83" t="s">
        <v>4327</v>
      </c>
      <c r="F2015" s="118" t="s">
        <v>81</v>
      </c>
    </row>
    <row r="2016" spans="1:6" x14ac:dyDescent="0.25">
      <c r="A2016" s="23">
        <v>24826</v>
      </c>
      <c r="B2016" s="83" t="s">
        <v>2076</v>
      </c>
      <c r="C2016" s="83" t="s">
        <v>3731</v>
      </c>
      <c r="D2016" s="83" t="s">
        <v>2856</v>
      </c>
      <c r="E2016" s="83" t="s">
        <v>3732</v>
      </c>
      <c r="F2016" s="118" t="s">
        <v>81</v>
      </c>
    </row>
    <row r="2017" spans="1:6" x14ac:dyDescent="0.25">
      <c r="A2017" s="23">
        <v>24829</v>
      </c>
      <c r="B2017" s="83" t="s">
        <v>2077</v>
      </c>
      <c r="C2017" s="83" t="s">
        <v>3731</v>
      </c>
      <c r="D2017" s="83" t="s">
        <v>2856</v>
      </c>
      <c r="E2017" s="83" t="s">
        <v>3732</v>
      </c>
      <c r="F2017" s="118" t="s">
        <v>81</v>
      </c>
    </row>
    <row r="2018" spans="1:6" x14ac:dyDescent="0.25">
      <c r="A2018" s="23">
        <v>24830</v>
      </c>
      <c r="B2018" s="83" t="s">
        <v>2078</v>
      </c>
      <c r="C2018" s="83" t="s">
        <v>3731</v>
      </c>
      <c r="D2018" s="83" t="s">
        <v>2856</v>
      </c>
      <c r="E2018" s="83" t="s">
        <v>3732</v>
      </c>
      <c r="F2018" s="118" t="s">
        <v>81</v>
      </c>
    </row>
    <row r="2019" spans="1:6" x14ac:dyDescent="0.25">
      <c r="A2019" s="23">
        <v>24831</v>
      </c>
      <c r="B2019" s="83" t="s">
        <v>2079</v>
      </c>
      <c r="C2019" s="83" t="s">
        <v>3731</v>
      </c>
      <c r="D2019" s="83" t="s">
        <v>2856</v>
      </c>
      <c r="E2019" s="83" t="s">
        <v>3732</v>
      </c>
      <c r="F2019" s="118" t="s">
        <v>81</v>
      </c>
    </row>
    <row r="2020" spans="1:6" x14ac:dyDescent="0.25">
      <c r="A2020" s="23">
        <v>24832</v>
      </c>
      <c r="B2020" s="83" t="s">
        <v>2080</v>
      </c>
      <c r="C2020" s="83" t="s">
        <v>3731</v>
      </c>
      <c r="D2020" s="83" t="s">
        <v>2856</v>
      </c>
      <c r="E2020" s="83" t="s">
        <v>3732</v>
      </c>
      <c r="F2020" s="118" t="s">
        <v>81</v>
      </c>
    </row>
    <row r="2021" spans="1:6" x14ac:dyDescent="0.25">
      <c r="A2021" s="23">
        <v>24835</v>
      </c>
      <c r="B2021" s="83" t="s">
        <v>2081</v>
      </c>
      <c r="C2021" s="83" t="s">
        <v>3551</v>
      </c>
      <c r="D2021" s="83" t="s">
        <v>2870</v>
      </c>
      <c r="E2021" s="83" t="s">
        <v>3552</v>
      </c>
      <c r="F2021" s="118" t="s">
        <v>81</v>
      </c>
    </row>
    <row r="2022" spans="1:6" x14ac:dyDescent="0.25">
      <c r="A2022" s="23">
        <v>24841</v>
      </c>
      <c r="B2022" s="83" t="s">
        <v>2082</v>
      </c>
      <c r="C2022" s="83" t="s">
        <v>3437</v>
      </c>
      <c r="D2022" s="83" t="s">
        <v>3438</v>
      </c>
      <c r="E2022" s="83" t="s">
        <v>3439</v>
      </c>
      <c r="F2022" s="118" t="s">
        <v>81</v>
      </c>
    </row>
    <row r="2023" spans="1:6" x14ac:dyDescent="0.25">
      <c r="A2023" s="23">
        <v>24842</v>
      </c>
      <c r="B2023" s="83" t="s">
        <v>2083</v>
      </c>
      <c r="C2023" s="83" t="s">
        <v>3834</v>
      </c>
      <c r="D2023" s="83" t="s">
        <v>2870</v>
      </c>
      <c r="E2023" s="83" t="s">
        <v>3835</v>
      </c>
      <c r="F2023" s="118" t="s">
        <v>81</v>
      </c>
    </row>
    <row r="2024" spans="1:6" x14ac:dyDescent="0.25">
      <c r="A2024" s="23">
        <v>24846</v>
      </c>
      <c r="B2024" s="83" t="s">
        <v>2084</v>
      </c>
      <c r="C2024" s="83" t="s">
        <v>4578</v>
      </c>
      <c r="D2024" s="83" t="s">
        <v>3438</v>
      </c>
      <c r="E2024" s="83" t="s">
        <v>4579</v>
      </c>
      <c r="F2024" s="118" t="s">
        <v>81</v>
      </c>
    </row>
    <row r="2025" spans="1:6" x14ac:dyDescent="0.25">
      <c r="A2025" s="23">
        <v>24847</v>
      </c>
      <c r="B2025" s="83" t="s">
        <v>2085</v>
      </c>
      <c r="C2025" s="83" t="s">
        <v>4375</v>
      </c>
      <c r="D2025" s="83" t="s">
        <v>3438</v>
      </c>
      <c r="E2025" s="83" t="s">
        <v>4376</v>
      </c>
      <c r="F2025" s="118" t="s">
        <v>81</v>
      </c>
    </row>
    <row r="2026" spans="1:6" x14ac:dyDescent="0.25">
      <c r="A2026" s="23">
        <v>24848</v>
      </c>
      <c r="B2026" s="83" t="s">
        <v>2086</v>
      </c>
      <c r="C2026" s="83" t="s">
        <v>4432</v>
      </c>
      <c r="D2026" s="83" t="s">
        <v>3438</v>
      </c>
      <c r="E2026" s="83" t="s">
        <v>4433</v>
      </c>
      <c r="F2026" s="118" t="s">
        <v>81</v>
      </c>
    </row>
    <row r="2027" spans="1:6" x14ac:dyDescent="0.25">
      <c r="A2027" s="23">
        <v>24850</v>
      </c>
      <c r="B2027" s="83" t="s">
        <v>2087</v>
      </c>
      <c r="C2027" s="83" t="s">
        <v>4432</v>
      </c>
      <c r="D2027" s="83" t="s">
        <v>3438</v>
      </c>
      <c r="E2027" s="83" t="s">
        <v>4433</v>
      </c>
      <c r="F2027" s="118" t="s">
        <v>81</v>
      </c>
    </row>
    <row r="2028" spans="1:6" x14ac:dyDescent="0.25">
      <c r="A2028" s="23">
        <v>24852</v>
      </c>
      <c r="B2028" s="83" t="s">
        <v>2088</v>
      </c>
      <c r="C2028" s="83" t="s">
        <v>4253</v>
      </c>
      <c r="D2028" s="83" t="s">
        <v>3332</v>
      </c>
      <c r="E2028" s="83" t="s">
        <v>4254</v>
      </c>
      <c r="F2028" s="118" t="s">
        <v>81</v>
      </c>
    </row>
    <row r="2029" spans="1:6" x14ac:dyDescent="0.25">
      <c r="A2029" s="23">
        <v>24854</v>
      </c>
      <c r="B2029" s="83" t="s">
        <v>2090</v>
      </c>
      <c r="C2029" s="83" t="s">
        <v>2869</v>
      </c>
      <c r="D2029" s="83" t="s">
        <v>2870</v>
      </c>
      <c r="E2029" s="83" t="s">
        <v>2813</v>
      </c>
      <c r="F2029" s="118" t="s">
        <v>81</v>
      </c>
    </row>
    <row r="2030" spans="1:6" x14ac:dyDescent="0.25">
      <c r="A2030" s="23">
        <v>24858</v>
      </c>
      <c r="B2030" s="83" t="s">
        <v>2091</v>
      </c>
      <c r="C2030" s="83" t="s">
        <v>4110</v>
      </c>
      <c r="D2030" s="83" t="s">
        <v>2932</v>
      </c>
      <c r="E2030" s="83" t="s">
        <v>4111</v>
      </c>
      <c r="F2030" s="118" t="s">
        <v>81</v>
      </c>
    </row>
    <row r="2031" spans="1:6" x14ac:dyDescent="0.25">
      <c r="A2031" s="23">
        <v>24864</v>
      </c>
      <c r="B2031" s="83" t="s">
        <v>2093</v>
      </c>
      <c r="C2031" s="83" t="s">
        <v>3268</v>
      </c>
      <c r="D2031" s="83" t="s">
        <v>2827</v>
      </c>
      <c r="E2031" s="83" t="s">
        <v>3269</v>
      </c>
      <c r="F2031" s="118" t="s">
        <v>81</v>
      </c>
    </row>
    <row r="2032" spans="1:6" x14ac:dyDescent="0.25">
      <c r="A2032" s="23">
        <v>24873</v>
      </c>
      <c r="B2032" s="83" t="s">
        <v>2094</v>
      </c>
      <c r="C2032" s="83" t="s">
        <v>4580</v>
      </c>
      <c r="D2032" s="83" t="s">
        <v>2870</v>
      </c>
      <c r="E2032" s="83" t="s">
        <v>4581</v>
      </c>
      <c r="F2032" s="118" t="s">
        <v>81</v>
      </c>
    </row>
    <row r="2033" spans="1:6" x14ac:dyDescent="0.25">
      <c r="A2033" s="23">
        <v>24874</v>
      </c>
      <c r="B2033" s="83" t="s">
        <v>2095</v>
      </c>
      <c r="C2033" s="83" t="s">
        <v>4580</v>
      </c>
      <c r="D2033" s="83" t="s">
        <v>2870</v>
      </c>
      <c r="E2033" s="83" t="s">
        <v>4581</v>
      </c>
      <c r="F2033" s="118" t="s">
        <v>81</v>
      </c>
    </row>
    <row r="2034" spans="1:6" x14ac:dyDescent="0.25">
      <c r="A2034" s="23">
        <v>24875</v>
      </c>
      <c r="B2034" s="83" t="s">
        <v>2096</v>
      </c>
      <c r="C2034" s="83" t="s">
        <v>3007</v>
      </c>
      <c r="D2034" s="83" t="s">
        <v>2870</v>
      </c>
      <c r="E2034" s="83" t="s">
        <v>3008</v>
      </c>
      <c r="F2034" s="118" t="s">
        <v>81</v>
      </c>
    </row>
    <row r="2035" spans="1:6" x14ac:dyDescent="0.25">
      <c r="A2035" s="23">
        <v>24876</v>
      </c>
      <c r="B2035" s="83" t="s">
        <v>2097</v>
      </c>
      <c r="C2035" s="83" t="s">
        <v>3876</v>
      </c>
      <c r="D2035" s="83" t="s">
        <v>2870</v>
      </c>
      <c r="E2035" s="83" t="s">
        <v>3877</v>
      </c>
      <c r="F2035" s="118" t="s">
        <v>81</v>
      </c>
    </row>
    <row r="2036" spans="1:6" x14ac:dyDescent="0.25">
      <c r="A2036" s="23">
        <v>24879</v>
      </c>
      <c r="B2036" s="83" t="s">
        <v>2099</v>
      </c>
      <c r="C2036" s="83" t="s">
        <v>3876</v>
      </c>
      <c r="D2036" s="83" t="s">
        <v>2870</v>
      </c>
      <c r="E2036" s="83" t="s">
        <v>3877</v>
      </c>
      <c r="F2036" s="118" t="s">
        <v>81</v>
      </c>
    </row>
    <row r="2037" spans="1:6" x14ac:dyDescent="0.25">
      <c r="A2037" s="23">
        <v>24882</v>
      </c>
      <c r="B2037" s="83" t="s">
        <v>2100</v>
      </c>
      <c r="C2037" s="83" t="s">
        <v>4381</v>
      </c>
      <c r="D2037" s="83" t="s">
        <v>2870</v>
      </c>
      <c r="E2037" s="83" t="s">
        <v>4382</v>
      </c>
      <c r="F2037" s="118" t="s">
        <v>81</v>
      </c>
    </row>
    <row r="2038" spans="1:6" x14ac:dyDescent="0.25">
      <c r="A2038" s="23">
        <v>24884</v>
      </c>
      <c r="B2038" s="83" t="s">
        <v>2102</v>
      </c>
      <c r="C2038" s="83" t="s">
        <v>4389</v>
      </c>
      <c r="D2038" s="83" t="s">
        <v>2870</v>
      </c>
      <c r="E2038" s="83" t="s">
        <v>4390</v>
      </c>
      <c r="F2038" s="118" t="s">
        <v>81</v>
      </c>
    </row>
    <row r="2039" spans="1:6" x14ac:dyDescent="0.25">
      <c r="A2039" s="23">
        <v>24885</v>
      </c>
      <c r="B2039" s="83" t="s">
        <v>2103</v>
      </c>
      <c r="C2039" s="83" t="s">
        <v>3885</v>
      </c>
      <c r="D2039" s="83" t="s">
        <v>2775</v>
      </c>
      <c r="E2039" s="83" t="s">
        <v>3886</v>
      </c>
      <c r="F2039" s="118" t="s">
        <v>81</v>
      </c>
    </row>
    <row r="2040" spans="1:6" x14ac:dyDescent="0.25">
      <c r="A2040" s="23">
        <v>24886</v>
      </c>
      <c r="B2040" s="83" t="s">
        <v>2104</v>
      </c>
      <c r="C2040" s="83" t="s">
        <v>4580</v>
      </c>
      <c r="D2040" s="83" t="s">
        <v>2870</v>
      </c>
      <c r="E2040" s="83" t="s">
        <v>4581</v>
      </c>
      <c r="F2040" s="118" t="s">
        <v>81</v>
      </c>
    </row>
    <row r="2041" spans="1:6" x14ac:dyDescent="0.25">
      <c r="A2041" s="23">
        <v>24887</v>
      </c>
      <c r="B2041" s="83" t="s">
        <v>2105</v>
      </c>
      <c r="C2041" s="83" t="s">
        <v>4381</v>
      </c>
      <c r="D2041" s="83" t="s">
        <v>2870</v>
      </c>
      <c r="E2041" s="83" t="s">
        <v>4382</v>
      </c>
      <c r="F2041" s="118" t="s">
        <v>81</v>
      </c>
    </row>
    <row r="2042" spans="1:6" x14ac:dyDescent="0.25">
      <c r="A2042" s="23">
        <v>24892</v>
      </c>
      <c r="B2042" s="83" t="s">
        <v>2106</v>
      </c>
      <c r="C2042" s="83" t="s">
        <v>3885</v>
      </c>
      <c r="D2042" s="83" t="s">
        <v>2775</v>
      </c>
      <c r="E2042" s="83" t="s">
        <v>3886</v>
      </c>
      <c r="F2042" s="118" t="s">
        <v>81</v>
      </c>
    </row>
    <row r="2043" spans="1:6" x14ac:dyDescent="0.25">
      <c r="A2043" s="23">
        <v>24893</v>
      </c>
      <c r="B2043" s="83" t="s">
        <v>2107</v>
      </c>
      <c r="C2043" s="83" t="s">
        <v>3553</v>
      </c>
      <c r="D2043" s="83" t="s">
        <v>2775</v>
      </c>
      <c r="E2043" s="83" t="s">
        <v>3554</v>
      </c>
      <c r="F2043" s="118" t="s">
        <v>81</v>
      </c>
    </row>
    <row r="2044" spans="1:6" x14ac:dyDescent="0.25">
      <c r="A2044" s="23">
        <v>24894</v>
      </c>
      <c r="B2044" s="83" t="s">
        <v>2108</v>
      </c>
      <c r="C2044" s="83" t="s">
        <v>3021</v>
      </c>
      <c r="D2044" s="83" t="s">
        <v>2912</v>
      </c>
      <c r="E2044" s="83" t="s">
        <v>3022</v>
      </c>
      <c r="F2044" s="118" t="s">
        <v>81</v>
      </c>
    </row>
    <row r="2045" spans="1:6" x14ac:dyDescent="0.25">
      <c r="A2045" s="23">
        <v>24895</v>
      </c>
      <c r="B2045" s="83" t="s">
        <v>2109</v>
      </c>
      <c r="C2045" s="83" t="s">
        <v>3885</v>
      </c>
      <c r="D2045" s="83" t="s">
        <v>2775</v>
      </c>
      <c r="E2045" s="83" t="s">
        <v>3886</v>
      </c>
      <c r="F2045" s="118" t="s">
        <v>81</v>
      </c>
    </row>
    <row r="2046" spans="1:6" x14ac:dyDescent="0.25">
      <c r="A2046" s="23">
        <v>24896</v>
      </c>
      <c r="B2046" s="83" t="s">
        <v>2110</v>
      </c>
      <c r="C2046" s="83" t="s">
        <v>3846</v>
      </c>
      <c r="D2046" s="83" t="s">
        <v>2775</v>
      </c>
      <c r="E2046" s="83" t="s">
        <v>3847</v>
      </c>
      <c r="F2046" s="118" t="s">
        <v>81</v>
      </c>
    </row>
    <row r="2047" spans="1:6" x14ac:dyDescent="0.25">
      <c r="A2047" s="23">
        <v>24897</v>
      </c>
      <c r="B2047" s="83" t="s">
        <v>2111</v>
      </c>
      <c r="C2047" s="83" t="s">
        <v>3846</v>
      </c>
      <c r="D2047" s="83" t="s">
        <v>2775</v>
      </c>
      <c r="E2047" s="83" t="s">
        <v>3847</v>
      </c>
      <c r="F2047" s="118" t="s">
        <v>81</v>
      </c>
    </row>
    <row r="2048" spans="1:6" x14ac:dyDescent="0.25">
      <c r="A2048" s="23">
        <v>24900</v>
      </c>
      <c r="B2048" s="83" t="s">
        <v>2113</v>
      </c>
      <c r="C2048" s="83" t="s">
        <v>3846</v>
      </c>
      <c r="D2048" s="83" t="s">
        <v>2775</v>
      </c>
      <c r="E2048" s="83" t="s">
        <v>3847</v>
      </c>
      <c r="F2048" s="118" t="s">
        <v>81</v>
      </c>
    </row>
    <row r="2049" spans="1:6" x14ac:dyDescent="0.25">
      <c r="A2049" s="23">
        <v>24901</v>
      </c>
      <c r="B2049" s="83" t="s">
        <v>2114</v>
      </c>
      <c r="C2049" s="83" t="s">
        <v>3553</v>
      </c>
      <c r="D2049" s="83" t="s">
        <v>2775</v>
      </c>
      <c r="E2049" s="83" t="s">
        <v>3554</v>
      </c>
      <c r="F2049" s="118" t="s">
        <v>81</v>
      </c>
    </row>
    <row r="2050" spans="1:6" x14ac:dyDescent="0.25">
      <c r="A2050" s="23">
        <v>24902</v>
      </c>
      <c r="B2050" s="83" t="s">
        <v>2115</v>
      </c>
      <c r="C2050" s="83" t="s">
        <v>3846</v>
      </c>
      <c r="D2050" s="83" t="s">
        <v>2775</v>
      </c>
      <c r="E2050" s="83" t="s">
        <v>3847</v>
      </c>
      <c r="F2050" s="118" t="s">
        <v>81</v>
      </c>
    </row>
    <row r="2051" spans="1:6" x14ac:dyDescent="0.25">
      <c r="A2051" s="23">
        <v>24903</v>
      </c>
      <c r="B2051" s="83" t="s">
        <v>2116</v>
      </c>
      <c r="C2051" s="83" t="s">
        <v>3846</v>
      </c>
      <c r="D2051" s="83" t="s">
        <v>2775</v>
      </c>
      <c r="E2051" s="83" t="s">
        <v>3847</v>
      </c>
      <c r="F2051" s="118" t="s">
        <v>81</v>
      </c>
    </row>
    <row r="2052" spans="1:6" x14ac:dyDescent="0.25">
      <c r="A2052" s="23">
        <v>24904</v>
      </c>
      <c r="B2052" s="83" t="s">
        <v>2117</v>
      </c>
      <c r="C2052" s="83" t="s">
        <v>3124</v>
      </c>
      <c r="D2052" s="83" t="s">
        <v>2775</v>
      </c>
      <c r="E2052" s="83" t="s">
        <v>3125</v>
      </c>
      <c r="F2052" s="118" t="s">
        <v>81</v>
      </c>
    </row>
    <row r="2053" spans="1:6" x14ac:dyDescent="0.25">
      <c r="A2053" s="23">
        <v>24905</v>
      </c>
      <c r="B2053" s="83" t="s">
        <v>2118</v>
      </c>
      <c r="C2053" s="83" t="s">
        <v>3691</v>
      </c>
      <c r="D2053" s="83" t="s">
        <v>2775</v>
      </c>
      <c r="E2053" s="83" t="s">
        <v>2772</v>
      </c>
      <c r="F2053" s="118" t="s">
        <v>81</v>
      </c>
    </row>
    <row r="2054" spans="1:6" x14ac:dyDescent="0.25">
      <c r="A2054" s="23">
        <v>24906</v>
      </c>
      <c r="B2054" s="83" t="s">
        <v>2119</v>
      </c>
      <c r="C2054" s="83" t="s">
        <v>3691</v>
      </c>
      <c r="D2054" s="83" t="s">
        <v>2775</v>
      </c>
      <c r="E2054" s="83" t="s">
        <v>2772</v>
      </c>
      <c r="F2054" s="118" t="s">
        <v>81</v>
      </c>
    </row>
    <row r="2055" spans="1:6" x14ac:dyDescent="0.25">
      <c r="A2055" s="23">
        <v>24907</v>
      </c>
      <c r="B2055" s="83" t="s">
        <v>2120</v>
      </c>
      <c r="C2055" s="83" t="s">
        <v>4046</v>
      </c>
      <c r="D2055" s="83" t="s">
        <v>2775</v>
      </c>
      <c r="E2055" s="83" t="s">
        <v>4047</v>
      </c>
      <c r="F2055" s="118" t="s">
        <v>81</v>
      </c>
    </row>
    <row r="2056" spans="1:6" x14ac:dyDescent="0.25">
      <c r="A2056" s="23">
        <v>24908</v>
      </c>
      <c r="B2056" s="83" t="s">
        <v>2121</v>
      </c>
      <c r="C2056" s="83" t="s">
        <v>4046</v>
      </c>
      <c r="D2056" s="83" t="s">
        <v>2775</v>
      </c>
      <c r="E2056" s="83" t="s">
        <v>4047</v>
      </c>
      <c r="F2056" s="118" t="s">
        <v>81</v>
      </c>
    </row>
    <row r="2057" spans="1:6" x14ac:dyDescent="0.25">
      <c r="A2057" s="23">
        <v>24910</v>
      </c>
      <c r="B2057" s="83" t="s">
        <v>2122</v>
      </c>
      <c r="C2057" s="83" t="s">
        <v>3348</v>
      </c>
      <c r="D2057" s="83" t="s">
        <v>2775</v>
      </c>
      <c r="E2057" s="83" t="s">
        <v>3349</v>
      </c>
      <c r="F2057" s="118" t="s">
        <v>81</v>
      </c>
    </row>
    <row r="2058" spans="1:6" x14ac:dyDescent="0.25">
      <c r="A2058" s="23">
        <v>24911</v>
      </c>
      <c r="B2058" s="83" t="s">
        <v>2123</v>
      </c>
      <c r="C2058" s="83" t="s">
        <v>3124</v>
      </c>
      <c r="D2058" s="83" t="s">
        <v>2775</v>
      </c>
      <c r="E2058" s="83" t="s">
        <v>3125</v>
      </c>
      <c r="F2058" s="118" t="s">
        <v>81</v>
      </c>
    </row>
    <row r="2059" spans="1:6" x14ac:dyDescent="0.25">
      <c r="A2059" s="23">
        <v>24912</v>
      </c>
      <c r="B2059" s="83" t="s">
        <v>2124</v>
      </c>
      <c r="C2059" s="83" t="s">
        <v>3124</v>
      </c>
      <c r="D2059" s="83" t="s">
        <v>2775</v>
      </c>
      <c r="E2059" s="83" t="s">
        <v>3125</v>
      </c>
      <c r="F2059" s="118" t="s">
        <v>81</v>
      </c>
    </row>
    <row r="2060" spans="1:6" x14ac:dyDescent="0.25">
      <c r="A2060" s="23">
        <v>24913</v>
      </c>
      <c r="B2060" s="83" t="s">
        <v>2125</v>
      </c>
      <c r="C2060" s="83" t="s">
        <v>3124</v>
      </c>
      <c r="D2060" s="83" t="s">
        <v>2775</v>
      </c>
      <c r="E2060" s="83" t="s">
        <v>3125</v>
      </c>
      <c r="F2060" s="118" t="s">
        <v>81</v>
      </c>
    </row>
    <row r="2061" spans="1:6" x14ac:dyDescent="0.25">
      <c r="A2061" s="23">
        <v>24914</v>
      </c>
      <c r="B2061" s="83" t="s">
        <v>2126</v>
      </c>
      <c r="C2061" s="83" t="s">
        <v>4494</v>
      </c>
      <c r="D2061" s="83" t="s">
        <v>2775</v>
      </c>
      <c r="E2061" s="83" t="s">
        <v>4495</v>
      </c>
      <c r="F2061" s="118" t="s">
        <v>81</v>
      </c>
    </row>
    <row r="2062" spans="1:6" x14ac:dyDescent="0.25">
      <c r="A2062" s="23">
        <v>24915</v>
      </c>
      <c r="B2062" s="83" t="s">
        <v>2127</v>
      </c>
      <c r="C2062" s="83" t="s">
        <v>3758</v>
      </c>
      <c r="D2062" s="83" t="s">
        <v>2775</v>
      </c>
      <c r="E2062" s="83" t="s">
        <v>3759</v>
      </c>
      <c r="F2062" s="118" t="s">
        <v>81</v>
      </c>
    </row>
    <row r="2063" spans="1:6" x14ac:dyDescent="0.25">
      <c r="A2063" s="23">
        <v>24916</v>
      </c>
      <c r="B2063" s="83" t="s">
        <v>2128</v>
      </c>
      <c r="C2063" s="83" t="s">
        <v>4011</v>
      </c>
      <c r="D2063" s="83" t="s">
        <v>2775</v>
      </c>
      <c r="E2063" s="83" t="s">
        <v>4012</v>
      </c>
      <c r="F2063" s="118" t="s">
        <v>81</v>
      </c>
    </row>
    <row r="2064" spans="1:6" x14ac:dyDescent="0.25">
      <c r="A2064" s="23">
        <v>24917</v>
      </c>
      <c r="B2064" s="83" t="s">
        <v>2129</v>
      </c>
      <c r="C2064" s="83" t="s">
        <v>3974</v>
      </c>
      <c r="D2064" s="83" t="s">
        <v>2775</v>
      </c>
      <c r="E2064" s="83" t="s">
        <v>3975</v>
      </c>
      <c r="F2064" s="118" t="s">
        <v>81</v>
      </c>
    </row>
    <row r="2065" spans="1:6" x14ac:dyDescent="0.25">
      <c r="A2065" s="23">
        <v>24921</v>
      </c>
      <c r="B2065" s="83" t="s">
        <v>2130</v>
      </c>
      <c r="C2065" s="83" t="s">
        <v>4399</v>
      </c>
      <c r="D2065" s="83" t="s">
        <v>2912</v>
      </c>
      <c r="E2065" s="83" t="s">
        <v>4400</v>
      </c>
      <c r="F2065" s="118" t="s">
        <v>81</v>
      </c>
    </row>
    <row r="2066" spans="1:6" x14ac:dyDescent="0.25">
      <c r="A2066" s="23">
        <v>24923</v>
      </c>
      <c r="B2066" s="83" t="s">
        <v>2131</v>
      </c>
      <c r="C2066" s="83" t="s">
        <v>3826</v>
      </c>
      <c r="D2066" s="83" t="s">
        <v>2856</v>
      </c>
      <c r="E2066" s="83" t="s">
        <v>3827</v>
      </c>
      <c r="F2066" s="118" t="s">
        <v>81</v>
      </c>
    </row>
    <row r="2067" spans="1:6" x14ac:dyDescent="0.25">
      <c r="A2067" s="23">
        <v>24925</v>
      </c>
      <c r="B2067" s="83" t="s">
        <v>2132</v>
      </c>
      <c r="C2067" s="83" t="s">
        <v>3738</v>
      </c>
      <c r="D2067" s="83" t="s">
        <v>2856</v>
      </c>
      <c r="E2067" s="83" t="s">
        <v>3739</v>
      </c>
      <c r="F2067" s="118" t="s">
        <v>81</v>
      </c>
    </row>
    <row r="2068" spans="1:6" x14ac:dyDescent="0.25">
      <c r="A2068" s="23">
        <v>24926</v>
      </c>
      <c r="B2068" s="83" t="s">
        <v>2133</v>
      </c>
      <c r="C2068" s="83" t="s">
        <v>3822</v>
      </c>
      <c r="D2068" s="83" t="s">
        <v>2856</v>
      </c>
      <c r="E2068" s="83" t="s">
        <v>3823</v>
      </c>
      <c r="F2068" s="118" t="s">
        <v>81</v>
      </c>
    </row>
    <row r="2069" spans="1:6" x14ac:dyDescent="0.25">
      <c r="A2069" s="23">
        <v>24935</v>
      </c>
      <c r="B2069" s="83" t="s">
        <v>2137</v>
      </c>
      <c r="C2069" s="83" t="s">
        <v>4543</v>
      </c>
      <c r="D2069" s="83" t="s">
        <v>2870</v>
      </c>
      <c r="E2069" s="83" t="s">
        <v>4544</v>
      </c>
      <c r="F2069" s="118" t="s">
        <v>81</v>
      </c>
    </row>
    <row r="2070" spans="1:6" x14ac:dyDescent="0.25">
      <c r="A2070" s="23">
        <v>24947</v>
      </c>
      <c r="B2070" s="83" t="s">
        <v>2139</v>
      </c>
      <c r="C2070" s="83" t="s">
        <v>2936</v>
      </c>
      <c r="D2070" s="83" t="s">
        <v>2870</v>
      </c>
      <c r="E2070" s="83" t="s">
        <v>2937</v>
      </c>
      <c r="F2070" s="118" t="s">
        <v>81</v>
      </c>
    </row>
    <row r="2071" spans="1:6" x14ac:dyDescent="0.25">
      <c r="A2071" s="23">
        <v>24950</v>
      </c>
      <c r="B2071" s="83" t="s">
        <v>2140</v>
      </c>
      <c r="C2071" s="83" t="s">
        <v>3860</v>
      </c>
      <c r="D2071" s="83" t="s">
        <v>2827</v>
      </c>
      <c r="E2071" s="83" t="s">
        <v>3861</v>
      </c>
      <c r="F2071" s="118" t="s">
        <v>81</v>
      </c>
    </row>
    <row r="2072" spans="1:6" x14ac:dyDescent="0.25">
      <c r="A2072" s="23">
        <v>24952</v>
      </c>
      <c r="B2072" s="83" t="s">
        <v>2141</v>
      </c>
      <c r="C2072" s="83" t="s">
        <v>3834</v>
      </c>
      <c r="D2072" s="83" t="s">
        <v>2870</v>
      </c>
      <c r="E2072" s="83" t="s">
        <v>3835</v>
      </c>
      <c r="F2072" s="118" t="s">
        <v>81</v>
      </c>
    </row>
    <row r="2073" spans="1:6" x14ac:dyDescent="0.25">
      <c r="A2073" s="23">
        <v>24961</v>
      </c>
      <c r="B2073" s="83" t="s">
        <v>2144</v>
      </c>
      <c r="C2073" s="83" t="s">
        <v>2866</v>
      </c>
      <c r="D2073" s="83" t="s">
        <v>2867</v>
      </c>
      <c r="E2073" s="83" t="s">
        <v>2868</v>
      </c>
      <c r="F2073" s="118" t="s">
        <v>81</v>
      </c>
    </row>
    <row r="2074" spans="1:6" x14ac:dyDescent="0.25">
      <c r="A2074" s="23">
        <v>24974</v>
      </c>
      <c r="B2074" s="83" t="s">
        <v>2148</v>
      </c>
      <c r="C2074" s="83" t="s">
        <v>4363</v>
      </c>
      <c r="D2074" s="83" t="s">
        <v>2827</v>
      </c>
      <c r="E2074" s="83" t="s">
        <v>4364</v>
      </c>
      <c r="F2074" s="118" t="s">
        <v>81</v>
      </c>
    </row>
    <row r="2075" spans="1:6" x14ac:dyDescent="0.25">
      <c r="A2075" s="23">
        <v>24978</v>
      </c>
      <c r="B2075" s="83" t="s">
        <v>2149</v>
      </c>
      <c r="C2075" s="83" t="s">
        <v>3126</v>
      </c>
      <c r="D2075" s="83" t="s">
        <v>2827</v>
      </c>
      <c r="E2075" s="83" t="s">
        <v>3127</v>
      </c>
      <c r="F2075" s="118" t="s">
        <v>81</v>
      </c>
    </row>
    <row r="2076" spans="1:6" x14ac:dyDescent="0.25">
      <c r="A2076" s="23">
        <v>24980</v>
      </c>
      <c r="B2076" s="83" t="s">
        <v>2150</v>
      </c>
      <c r="C2076" s="83" t="s">
        <v>3691</v>
      </c>
      <c r="D2076" s="83" t="s">
        <v>2775</v>
      </c>
      <c r="E2076" s="83" t="s">
        <v>2772</v>
      </c>
      <c r="F2076" s="118" t="s">
        <v>81</v>
      </c>
    </row>
    <row r="2077" spans="1:6" x14ac:dyDescent="0.25">
      <c r="A2077" s="23">
        <v>24981</v>
      </c>
      <c r="B2077" s="83" t="s">
        <v>2151</v>
      </c>
      <c r="C2077" s="83" t="s">
        <v>3846</v>
      </c>
      <c r="D2077" s="83" t="s">
        <v>2775</v>
      </c>
      <c r="E2077" s="83" t="s">
        <v>3847</v>
      </c>
      <c r="F2077" s="118" t="s">
        <v>81</v>
      </c>
    </row>
    <row r="2078" spans="1:6" x14ac:dyDescent="0.25">
      <c r="A2078" s="23">
        <v>24993</v>
      </c>
      <c r="B2078" s="83" t="s">
        <v>2152</v>
      </c>
      <c r="C2078" s="83" t="s">
        <v>3365</v>
      </c>
      <c r="D2078" s="83" t="s">
        <v>2775</v>
      </c>
      <c r="E2078" s="83" t="s">
        <v>3366</v>
      </c>
      <c r="F2078" s="118" t="s">
        <v>81</v>
      </c>
    </row>
    <row r="2079" spans="1:6" x14ac:dyDescent="0.25">
      <c r="A2079" s="23">
        <v>24996</v>
      </c>
      <c r="B2079" s="83" t="s">
        <v>2153</v>
      </c>
      <c r="C2079" s="83" t="s">
        <v>4494</v>
      </c>
      <c r="D2079" s="83" t="s">
        <v>2775</v>
      </c>
      <c r="E2079" s="83" t="s">
        <v>4495</v>
      </c>
      <c r="F2079" s="118" t="s">
        <v>81</v>
      </c>
    </row>
    <row r="2080" spans="1:6" x14ac:dyDescent="0.25">
      <c r="A2080" s="23">
        <v>24997</v>
      </c>
      <c r="B2080" s="83" t="s">
        <v>2154</v>
      </c>
      <c r="C2080" s="83" t="s">
        <v>4494</v>
      </c>
      <c r="D2080" s="83" t="s">
        <v>2775</v>
      </c>
      <c r="E2080" s="83" t="s">
        <v>4495</v>
      </c>
      <c r="F2080" s="118" t="s">
        <v>81</v>
      </c>
    </row>
    <row r="2081" spans="1:6" x14ac:dyDescent="0.25">
      <c r="A2081" s="23">
        <v>25013</v>
      </c>
      <c r="B2081" s="83" t="s">
        <v>2155</v>
      </c>
      <c r="C2081" s="83" t="s">
        <v>3136</v>
      </c>
      <c r="D2081" s="83" t="s">
        <v>2775</v>
      </c>
      <c r="E2081" s="83" t="s">
        <v>3137</v>
      </c>
      <c r="F2081" s="118" t="s">
        <v>81</v>
      </c>
    </row>
    <row r="2082" spans="1:6" x14ac:dyDescent="0.25">
      <c r="A2082" s="23">
        <v>25015</v>
      </c>
      <c r="B2082" s="83" t="s">
        <v>2156</v>
      </c>
      <c r="C2082" s="83" t="s">
        <v>3124</v>
      </c>
      <c r="D2082" s="83" t="s">
        <v>2775</v>
      </c>
      <c r="E2082" s="83" t="s">
        <v>3125</v>
      </c>
      <c r="F2082" s="118" t="s">
        <v>81</v>
      </c>
    </row>
    <row r="2083" spans="1:6" x14ac:dyDescent="0.25">
      <c r="A2083" s="23">
        <v>25016</v>
      </c>
      <c r="B2083" s="83" t="s">
        <v>2157</v>
      </c>
      <c r="C2083" s="83" t="s">
        <v>4494</v>
      </c>
      <c r="D2083" s="83" t="s">
        <v>2775</v>
      </c>
      <c r="E2083" s="83" t="s">
        <v>4495</v>
      </c>
      <c r="F2083" s="118" t="s">
        <v>81</v>
      </c>
    </row>
    <row r="2084" spans="1:6" x14ac:dyDescent="0.25">
      <c r="A2084" s="23">
        <v>25022</v>
      </c>
      <c r="B2084" s="83" t="s">
        <v>2158</v>
      </c>
      <c r="C2084" s="83" t="s">
        <v>3670</v>
      </c>
      <c r="D2084" s="83" t="s">
        <v>2775</v>
      </c>
      <c r="E2084" s="83" t="s">
        <v>3671</v>
      </c>
      <c r="F2084" s="118" t="s">
        <v>81</v>
      </c>
    </row>
    <row r="2085" spans="1:6" x14ac:dyDescent="0.25">
      <c r="A2085" s="23">
        <v>25026</v>
      </c>
      <c r="B2085" s="83" t="s">
        <v>2159</v>
      </c>
      <c r="C2085" s="83" t="s">
        <v>4043</v>
      </c>
      <c r="D2085" s="83" t="s">
        <v>2775</v>
      </c>
      <c r="E2085" s="83" t="s">
        <v>2775</v>
      </c>
      <c r="F2085" s="118" t="s">
        <v>81</v>
      </c>
    </row>
    <row r="2086" spans="1:6" x14ac:dyDescent="0.25">
      <c r="A2086" s="23">
        <v>25031</v>
      </c>
      <c r="B2086" s="83" t="s">
        <v>2160</v>
      </c>
      <c r="C2086" s="83" t="s">
        <v>3691</v>
      </c>
      <c r="D2086" s="83" t="s">
        <v>2775</v>
      </c>
      <c r="E2086" s="83" t="s">
        <v>2772</v>
      </c>
      <c r="F2086" s="118" t="s">
        <v>81</v>
      </c>
    </row>
    <row r="2087" spans="1:6" x14ac:dyDescent="0.25">
      <c r="A2087" s="23">
        <v>25032</v>
      </c>
      <c r="B2087" s="83" t="s">
        <v>2161</v>
      </c>
      <c r="C2087" s="83" t="s">
        <v>3387</v>
      </c>
      <c r="D2087" s="83" t="s">
        <v>2897</v>
      </c>
      <c r="E2087" s="83" t="s">
        <v>3388</v>
      </c>
      <c r="F2087" s="118" t="s">
        <v>81</v>
      </c>
    </row>
    <row r="2088" spans="1:6" x14ac:dyDescent="0.25">
      <c r="A2088" s="23">
        <v>25040</v>
      </c>
      <c r="B2088" s="83" t="s">
        <v>2162</v>
      </c>
      <c r="C2088" s="83" t="s">
        <v>4494</v>
      </c>
      <c r="D2088" s="83" t="s">
        <v>2775</v>
      </c>
      <c r="E2088" s="83" t="s">
        <v>4495</v>
      </c>
      <c r="F2088" s="118" t="s">
        <v>81</v>
      </c>
    </row>
    <row r="2089" spans="1:6" x14ac:dyDescent="0.25">
      <c r="A2089" s="23">
        <v>25047</v>
      </c>
      <c r="B2089" s="83" t="s">
        <v>2163</v>
      </c>
      <c r="C2089" s="83" t="s">
        <v>4161</v>
      </c>
      <c r="D2089" s="83" t="s">
        <v>2912</v>
      </c>
      <c r="E2089" s="83" t="s">
        <v>4162</v>
      </c>
      <c r="F2089" s="118" t="s">
        <v>81</v>
      </c>
    </row>
    <row r="2090" spans="1:6" x14ac:dyDescent="0.25">
      <c r="A2090" s="23">
        <v>25051</v>
      </c>
      <c r="B2090" s="83" t="s">
        <v>4582</v>
      </c>
      <c r="C2090" s="83" t="s">
        <v>2888</v>
      </c>
      <c r="D2090" s="83" t="s">
        <v>2867</v>
      </c>
      <c r="E2090" s="83" t="s">
        <v>2889</v>
      </c>
      <c r="F2090" s="118" t="s">
        <v>81</v>
      </c>
    </row>
    <row r="2091" spans="1:6" x14ac:dyDescent="0.25">
      <c r="A2091" s="23">
        <v>25054</v>
      </c>
      <c r="B2091" s="83" t="s">
        <v>2164</v>
      </c>
      <c r="C2091" s="83" t="s">
        <v>2888</v>
      </c>
      <c r="D2091" s="83" t="s">
        <v>2867</v>
      </c>
      <c r="E2091" s="83" t="s">
        <v>2889</v>
      </c>
      <c r="F2091" s="118" t="s">
        <v>81</v>
      </c>
    </row>
    <row r="2092" spans="1:6" x14ac:dyDescent="0.25">
      <c r="A2092" s="23">
        <v>25059</v>
      </c>
      <c r="B2092" s="83" t="s">
        <v>2165</v>
      </c>
      <c r="C2092" s="83" t="s">
        <v>3150</v>
      </c>
      <c r="D2092" s="83" t="s">
        <v>2775</v>
      </c>
      <c r="E2092" s="83" t="s">
        <v>3151</v>
      </c>
      <c r="F2092" s="118" t="s">
        <v>81</v>
      </c>
    </row>
    <row r="2093" spans="1:6" x14ac:dyDescent="0.25">
      <c r="A2093" s="23">
        <v>25066</v>
      </c>
      <c r="B2093" s="83" t="s">
        <v>2166</v>
      </c>
      <c r="C2093" s="83" t="s">
        <v>3842</v>
      </c>
      <c r="D2093" s="83" t="s">
        <v>2775</v>
      </c>
      <c r="E2093" s="83" t="s">
        <v>3843</v>
      </c>
      <c r="F2093" s="118" t="s">
        <v>81</v>
      </c>
    </row>
    <row r="2094" spans="1:6" x14ac:dyDescent="0.25">
      <c r="A2094" s="23">
        <v>25067</v>
      </c>
      <c r="B2094" s="83" t="s">
        <v>2167</v>
      </c>
      <c r="C2094" s="83" t="s">
        <v>3842</v>
      </c>
      <c r="D2094" s="83" t="s">
        <v>2775</v>
      </c>
      <c r="E2094" s="83" t="s">
        <v>3843</v>
      </c>
      <c r="F2094" s="118" t="s">
        <v>81</v>
      </c>
    </row>
    <row r="2095" spans="1:6" x14ac:dyDescent="0.25">
      <c r="A2095" s="23">
        <v>25071</v>
      </c>
      <c r="B2095" s="83" t="s">
        <v>2168</v>
      </c>
      <c r="C2095" s="83" t="s">
        <v>3842</v>
      </c>
      <c r="D2095" s="83" t="s">
        <v>2775</v>
      </c>
      <c r="E2095" s="83" t="s">
        <v>3843</v>
      </c>
      <c r="F2095" s="118" t="s">
        <v>81</v>
      </c>
    </row>
    <row r="2096" spans="1:6" x14ac:dyDescent="0.25">
      <c r="A2096" s="23">
        <v>25073</v>
      </c>
      <c r="B2096" s="83" t="s">
        <v>2169</v>
      </c>
      <c r="C2096" s="83" t="s">
        <v>3933</v>
      </c>
      <c r="D2096" s="83" t="s">
        <v>2870</v>
      </c>
      <c r="E2096" s="83" t="s">
        <v>3934</v>
      </c>
      <c r="F2096" s="118" t="s">
        <v>81</v>
      </c>
    </row>
    <row r="2097" spans="1:6" x14ac:dyDescent="0.25">
      <c r="A2097" s="23">
        <v>25083</v>
      </c>
      <c r="B2097" s="83" t="s">
        <v>2172</v>
      </c>
      <c r="C2097" s="83" t="s">
        <v>3874</v>
      </c>
      <c r="D2097" s="83" t="s">
        <v>2870</v>
      </c>
      <c r="E2097" s="83" t="s">
        <v>3875</v>
      </c>
      <c r="F2097" s="118" t="s">
        <v>81</v>
      </c>
    </row>
    <row r="2098" spans="1:6" x14ac:dyDescent="0.25">
      <c r="A2098" s="23">
        <v>25084</v>
      </c>
      <c r="B2098" s="83" t="s">
        <v>2173</v>
      </c>
      <c r="C2098" s="83" t="s">
        <v>3874</v>
      </c>
      <c r="D2098" s="83" t="s">
        <v>2870</v>
      </c>
      <c r="E2098" s="83" t="s">
        <v>3875</v>
      </c>
      <c r="F2098" s="118" t="s">
        <v>81</v>
      </c>
    </row>
    <row r="2099" spans="1:6" x14ac:dyDescent="0.25">
      <c r="A2099" s="23">
        <v>25086</v>
      </c>
      <c r="B2099" s="83" t="s">
        <v>2174</v>
      </c>
      <c r="C2099" s="83" t="s">
        <v>4062</v>
      </c>
      <c r="D2099" s="83" t="s">
        <v>2870</v>
      </c>
      <c r="E2099" s="83" t="s">
        <v>4063</v>
      </c>
      <c r="F2099" s="118" t="s">
        <v>81</v>
      </c>
    </row>
    <row r="2100" spans="1:6" x14ac:dyDescent="0.25">
      <c r="A2100" s="23">
        <v>25093</v>
      </c>
      <c r="B2100" s="83" t="s">
        <v>2175</v>
      </c>
      <c r="C2100" s="83" t="s">
        <v>3483</v>
      </c>
      <c r="D2100" s="83" t="s">
        <v>2870</v>
      </c>
      <c r="E2100" s="83" t="s">
        <v>3484</v>
      </c>
      <c r="F2100" s="118" t="s">
        <v>81</v>
      </c>
    </row>
    <row r="2101" spans="1:6" x14ac:dyDescent="0.25">
      <c r="A2101" s="23">
        <v>25102</v>
      </c>
      <c r="B2101" s="83" t="s">
        <v>2176</v>
      </c>
      <c r="C2101" s="83" t="s">
        <v>3403</v>
      </c>
      <c r="D2101" s="83" t="s">
        <v>2856</v>
      </c>
      <c r="E2101" s="83" t="s">
        <v>3404</v>
      </c>
      <c r="F2101" s="118" t="s">
        <v>81</v>
      </c>
    </row>
    <row r="2102" spans="1:6" x14ac:dyDescent="0.25">
      <c r="A2102" s="23">
        <v>25107</v>
      </c>
      <c r="B2102" s="83" t="s">
        <v>2177</v>
      </c>
      <c r="C2102" s="83" t="s">
        <v>3801</v>
      </c>
      <c r="D2102" s="83" t="s">
        <v>2856</v>
      </c>
      <c r="E2102" s="83" t="s">
        <v>3802</v>
      </c>
      <c r="F2102" s="118" t="s">
        <v>81</v>
      </c>
    </row>
    <row r="2103" spans="1:6" x14ac:dyDescent="0.25">
      <c r="A2103" s="23">
        <v>25109</v>
      </c>
      <c r="B2103" s="83" t="s">
        <v>2178</v>
      </c>
      <c r="C2103" s="83" t="s">
        <v>3801</v>
      </c>
      <c r="D2103" s="83" t="s">
        <v>2856</v>
      </c>
      <c r="E2103" s="83" t="s">
        <v>3802</v>
      </c>
      <c r="F2103" s="118" t="s">
        <v>81</v>
      </c>
    </row>
    <row r="2104" spans="1:6" x14ac:dyDescent="0.25">
      <c r="A2104" s="23">
        <v>25111</v>
      </c>
      <c r="B2104" s="83" t="s">
        <v>2179</v>
      </c>
      <c r="C2104" s="83" t="s">
        <v>3731</v>
      </c>
      <c r="D2104" s="83" t="s">
        <v>2856</v>
      </c>
      <c r="E2104" s="83" t="s">
        <v>3732</v>
      </c>
      <c r="F2104" s="118" t="s">
        <v>81</v>
      </c>
    </row>
    <row r="2105" spans="1:6" x14ac:dyDescent="0.25">
      <c r="A2105" s="23">
        <v>25117</v>
      </c>
      <c r="B2105" s="83" t="s">
        <v>2180</v>
      </c>
      <c r="C2105" s="83" t="s">
        <v>3846</v>
      </c>
      <c r="D2105" s="83" t="s">
        <v>2775</v>
      </c>
      <c r="E2105" s="83" t="s">
        <v>3847</v>
      </c>
      <c r="F2105" s="118" t="s">
        <v>81</v>
      </c>
    </row>
    <row r="2106" spans="1:6" x14ac:dyDescent="0.25">
      <c r="A2106" s="23">
        <v>25118</v>
      </c>
      <c r="B2106" s="83" t="s">
        <v>2181</v>
      </c>
      <c r="C2106" s="83" t="s">
        <v>3846</v>
      </c>
      <c r="D2106" s="83" t="s">
        <v>2775</v>
      </c>
      <c r="E2106" s="83" t="s">
        <v>3847</v>
      </c>
      <c r="F2106" s="118" t="s">
        <v>81</v>
      </c>
    </row>
    <row r="2107" spans="1:6" x14ac:dyDescent="0.25">
      <c r="A2107" s="23">
        <v>25119</v>
      </c>
      <c r="B2107" s="83" t="s">
        <v>2182</v>
      </c>
      <c r="C2107" s="83" t="s">
        <v>3846</v>
      </c>
      <c r="D2107" s="83" t="s">
        <v>2775</v>
      </c>
      <c r="E2107" s="83" t="s">
        <v>3847</v>
      </c>
      <c r="F2107" s="118" t="s">
        <v>81</v>
      </c>
    </row>
    <row r="2108" spans="1:6" x14ac:dyDescent="0.25">
      <c r="A2108" s="23">
        <v>25120</v>
      </c>
      <c r="B2108" s="83" t="s">
        <v>2183</v>
      </c>
      <c r="C2108" s="83" t="s">
        <v>3846</v>
      </c>
      <c r="D2108" s="83" t="s">
        <v>2775</v>
      </c>
      <c r="E2108" s="83" t="s">
        <v>3847</v>
      </c>
      <c r="F2108" s="118" t="s">
        <v>81</v>
      </c>
    </row>
    <row r="2109" spans="1:6" x14ac:dyDescent="0.25">
      <c r="A2109" s="23">
        <v>25122</v>
      </c>
      <c r="B2109" s="83" t="s">
        <v>2184</v>
      </c>
      <c r="C2109" s="83" t="s">
        <v>3146</v>
      </c>
      <c r="D2109" s="83" t="s">
        <v>2775</v>
      </c>
      <c r="E2109" s="83" t="s">
        <v>3147</v>
      </c>
      <c r="F2109" s="118" t="s">
        <v>81</v>
      </c>
    </row>
    <row r="2110" spans="1:6" x14ac:dyDescent="0.25">
      <c r="A2110" s="23">
        <v>25123</v>
      </c>
      <c r="B2110" s="83" t="s">
        <v>2185</v>
      </c>
      <c r="C2110" s="83" t="s">
        <v>3146</v>
      </c>
      <c r="D2110" s="83" t="s">
        <v>2775</v>
      </c>
      <c r="E2110" s="83" t="s">
        <v>3147</v>
      </c>
      <c r="F2110" s="118" t="s">
        <v>81</v>
      </c>
    </row>
    <row r="2111" spans="1:6" x14ac:dyDescent="0.25">
      <c r="A2111" s="23">
        <v>25125</v>
      </c>
      <c r="B2111" s="83" t="s">
        <v>4583</v>
      </c>
      <c r="C2111" s="83" t="s">
        <v>3553</v>
      </c>
      <c r="D2111" s="83" t="s">
        <v>2775</v>
      </c>
      <c r="E2111" s="83" t="s">
        <v>3554</v>
      </c>
      <c r="F2111" s="118" t="s">
        <v>81</v>
      </c>
    </row>
    <row r="2112" spans="1:6" x14ac:dyDescent="0.25">
      <c r="A2112" s="23">
        <v>25130</v>
      </c>
      <c r="B2112" s="83" t="s">
        <v>2186</v>
      </c>
      <c r="C2112" s="83" t="s">
        <v>3691</v>
      </c>
      <c r="D2112" s="83" t="s">
        <v>2775</v>
      </c>
      <c r="E2112" s="83" t="s">
        <v>2772</v>
      </c>
      <c r="F2112" s="118" t="s">
        <v>81</v>
      </c>
    </row>
    <row r="2113" spans="1:6" x14ac:dyDescent="0.25">
      <c r="A2113" s="23">
        <v>25132</v>
      </c>
      <c r="B2113" s="83" t="s">
        <v>2187</v>
      </c>
      <c r="C2113" s="83" t="s">
        <v>3860</v>
      </c>
      <c r="D2113" s="83" t="s">
        <v>2827</v>
      </c>
      <c r="E2113" s="83" t="s">
        <v>3861</v>
      </c>
      <c r="F2113" s="118" t="s">
        <v>81</v>
      </c>
    </row>
    <row r="2114" spans="1:6" x14ac:dyDescent="0.25">
      <c r="A2114" s="23">
        <v>25142</v>
      </c>
      <c r="B2114" s="83" t="s">
        <v>2190</v>
      </c>
      <c r="C2114" s="83" t="s">
        <v>3876</v>
      </c>
      <c r="D2114" s="83" t="s">
        <v>2870</v>
      </c>
      <c r="E2114" s="83" t="s">
        <v>3877</v>
      </c>
      <c r="F2114" s="118" t="s">
        <v>81</v>
      </c>
    </row>
    <row r="2115" spans="1:6" x14ac:dyDescent="0.25">
      <c r="A2115" s="23">
        <v>25145</v>
      </c>
      <c r="B2115" s="83" t="s">
        <v>2191</v>
      </c>
      <c r="C2115" s="83" t="s">
        <v>4476</v>
      </c>
      <c r="D2115" s="83" t="s">
        <v>4477</v>
      </c>
      <c r="E2115" s="83" t="s">
        <v>4477</v>
      </c>
      <c r="F2115" s="118" t="s">
        <v>81</v>
      </c>
    </row>
    <row r="2116" spans="1:6" x14ac:dyDescent="0.25">
      <c r="A2116" s="23">
        <v>25149</v>
      </c>
      <c r="B2116" s="83" t="s">
        <v>2193</v>
      </c>
      <c r="C2116" s="83" t="s">
        <v>3124</v>
      </c>
      <c r="D2116" s="83" t="s">
        <v>2775</v>
      </c>
      <c r="E2116" s="83" t="s">
        <v>3125</v>
      </c>
      <c r="F2116" s="118" t="s">
        <v>81</v>
      </c>
    </row>
    <row r="2117" spans="1:6" x14ac:dyDescent="0.25">
      <c r="A2117" s="23">
        <v>25153</v>
      </c>
      <c r="B2117" s="83" t="s">
        <v>2194</v>
      </c>
      <c r="C2117" s="83" t="s">
        <v>3860</v>
      </c>
      <c r="D2117" s="83" t="s">
        <v>2827</v>
      </c>
      <c r="E2117" s="83" t="s">
        <v>3861</v>
      </c>
      <c r="F2117" s="118" t="s">
        <v>81</v>
      </c>
    </row>
    <row r="2118" spans="1:6" x14ac:dyDescent="0.25">
      <c r="A2118" s="23">
        <v>25156</v>
      </c>
      <c r="B2118" s="83" t="s">
        <v>2195</v>
      </c>
      <c r="C2118" s="83" t="s">
        <v>3150</v>
      </c>
      <c r="D2118" s="83" t="s">
        <v>2775</v>
      </c>
      <c r="E2118" s="83" t="s">
        <v>3151</v>
      </c>
      <c r="F2118" s="118" t="s">
        <v>81</v>
      </c>
    </row>
    <row r="2119" spans="1:6" x14ac:dyDescent="0.25">
      <c r="A2119" s="23">
        <v>25160</v>
      </c>
      <c r="B2119" s="83" t="s">
        <v>2196</v>
      </c>
      <c r="C2119" s="83" t="s">
        <v>4381</v>
      </c>
      <c r="D2119" s="83" t="s">
        <v>2870</v>
      </c>
      <c r="E2119" s="83" t="s">
        <v>4382</v>
      </c>
      <c r="F2119" s="118" t="s">
        <v>81</v>
      </c>
    </row>
    <row r="2120" spans="1:6" x14ac:dyDescent="0.25">
      <c r="A2120" s="23">
        <v>25219</v>
      </c>
      <c r="B2120" s="83" t="s">
        <v>2200</v>
      </c>
      <c r="C2120" s="83" t="s">
        <v>4584</v>
      </c>
      <c r="D2120" s="83" t="s">
        <v>3438</v>
      </c>
      <c r="E2120" s="83" t="s">
        <v>4585</v>
      </c>
      <c r="F2120" s="118" t="s">
        <v>81</v>
      </c>
    </row>
    <row r="2121" spans="1:6" x14ac:dyDescent="0.25">
      <c r="A2121" s="23">
        <v>25275</v>
      </c>
      <c r="B2121" s="83" t="s">
        <v>2201</v>
      </c>
      <c r="C2121" s="83" t="s">
        <v>4549</v>
      </c>
      <c r="D2121" s="83" t="s">
        <v>3438</v>
      </c>
      <c r="E2121" s="83" t="s">
        <v>2786</v>
      </c>
      <c r="F2121" s="118" t="s">
        <v>81</v>
      </c>
    </row>
    <row r="2122" spans="1:6" x14ac:dyDescent="0.25">
      <c r="A2122" s="23">
        <v>25286</v>
      </c>
      <c r="B2122" s="83" t="s">
        <v>2202</v>
      </c>
      <c r="C2122" s="83" t="s">
        <v>4586</v>
      </c>
      <c r="D2122" s="83" t="s">
        <v>3438</v>
      </c>
      <c r="E2122" s="83" t="s">
        <v>4587</v>
      </c>
      <c r="F2122" s="118" t="s">
        <v>81</v>
      </c>
    </row>
    <row r="2123" spans="1:6" x14ac:dyDescent="0.25">
      <c r="A2123" s="23">
        <v>25336</v>
      </c>
      <c r="B2123" s="83" t="s">
        <v>2203</v>
      </c>
      <c r="C2123" s="83" t="s">
        <v>4383</v>
      </c>
      <c r="D2123" s="83" t="s">
        <v>3438</v>
      </c>
      <c r="E2123" s="83" t="s">
        <v>4384</v>
      </c>
      <c r="F2123" s="118" t="s">
        <v>81</v>
      </c>
    </row>
    <row r="2124" spans="1:6" x14ac:dyDescent="0.25">
      <c r="A2124" s="23">
        <v>25338</v>
      </c>
      <c r="B2124" s="83" t="s">
        <v>2204</v>
      </c>
      <c r="C2124" s="83" t="s">
        <v>4383</v>
      </c>
      <c r="D2124" s="83" t="s">
        <v>3438</v>
      </c>
      <c r="E2124" s="83" t="s">
        <v>4384</v>
      </c>
      <c r="F2124" s="118" t="s">
        <v>81</v>
      </c>
    </row>
    <row r="2125" spans="1:6" x14ac:dyDescent="0.25">
      <c r="A2125" s="23">
        <v>25345</v>
      </c>
      <c r="B2125" s="83" t="s">
        <v>2205</v>
      </c>
      <c r="C2125" s="83" t="s">
        <v>4383</v>
      </c>
      <c r="D2125" s="83" t="s">
        <v>3438</v>
      </c>
      <c r="E2125" s="83" t="s">
        <v>4384</v>
      </c>
      <c r="F2125" s="118" t="s">
        <v>81</v>
      </c>
    </row>
    <row r="2126" spans="1:6" x14ac:dyDescent="0.25">
      <c r="A2126" s="23">
        <v>25354</v>
      </c>
      <c r="B2126" s="83" t="s">
        <v>2206</v>
      </c>
      <c r="C2126" s="83" t="s">
        <v>4432</v>
      </c>
      <c r="D2126" s="83" t="s">
        <v>3438</v>
      </c>
      <c r="E2126" s="83" t="s">
        <v>4433</v>
      </c>
      <c r="F2126" s="118" t="s">
        <v>81</v>
      </c>
    </row>
    <row r="2127" spans="1:6" x14ac:dyDescent="0.25">
      <c r="A2127" s="23">
        <v>25394</v>
      </c>
      <c r="B2127" s="83" t="s">
        <v>2207</v>
      </c>
      <c r="C2127" s="83" t="s">
        <v>4588</v>
      </c>
      <c r="D2127" s="83" t="s">
        <v>3438</v>
      </c>
      <c r="E2127" s="83" t="s">
        <v>4589</v>
      </c>
      <c r="F2127" s="118" t="s">
        <v>81</v>
      </c>
    </row>
    <row r="2128" spans="1:6" x14ac:dyDescent="0.25">
      <c r="A2128" s="23">
        <v>25399</v>
      </c>
      <c r="B2128" s="83" t="s">
        <v>2208</v>
      </c>
      <c r="C2128" s="83" t="s">
        <v>4311</v>
      </c>
      <c r="D2128" s="83" t="s">
        <v>3438</v>
      </c>
      <c r="E2128" s="83" t="s">
        <v>3079</v>
      </c>
      <c r="F2128" s="118" t="s">
        <v>81</v>
      </c>
    </row>
    <row r="2129" spans="1:6" x14ac:dyDescent="0.25">
      <c r="A2129" s="23">
        <v>25421</v>
      </c>
      <c r="B2129" s="83" t="s">
        <v>2209</v>
      </c>
      <c r="C2129" s="83" t="s">
        <v>4590</v>
      </c>
      <c r="D2129" s="83" t="s">
        <v>3438</v>
      </c>
      <c r="E2129" s="83" t="s">
        <v>4591</v>
      </c>
      <c r="F2129" s="118" t="s">
        <v>81</v>
      </c>
    </row>
    <row r="2130" spans="1:6" x14ac:dyDescent="0.25">
      <c r="A2130" s="23">
        <v>25424</v>
      </c>
      <c r="B2130" s="83" t="s">
        <v>2210</v>
      </c>
      <c r="C2130" s="83" t="s">
        <v>4590</v>
      </c>
      <c r="D2130" s="83" t="s">
        <v>3438</v>
      </c>
      <c r="E2130" s="83" t="s">
        <v>4591</v>
      </c>
      <c r="F2130" s="118" t="s">
        <v>81</v>
      </c>
    </row>
    <row r="2131" spans="1:6" x14ac:dyDescent="0.25">
      <c r="A2131" s="23">
        <v>25434</v>
      </c>
      <c r="B2131" s="83" t="s">
        <v>2211</v>
      </c>
      <c r="C2131" s="83" t="s">
        <v>3163</v>
      </c>
      <c r="D2131" s="83" t="s">
        <v>2912</v>
      </c>
      <c r="E2131" s="83" t="s">
        <v>3164</v>
      </c>
      <c r="F2131" s="118" t="s">
        <v>81</v>
      </c>
    </row>
    <row r="2132" spans="1:6" x14ac:dyDescent="0.25">
      <c r="A2132" s="23">
        <v>25442</v>
      </c>
      <c r="B2132" s="83" t="s">
        <v>2212</v>
      </c>
      <c r="C2132" s="83" t="s">
        <v>3163</v>
      </c>
      <c r="D2132" s="83" t="s">
        <v>2912</v>
      </c>
      <c r="E2132" s="83" t="s">
        <v>3164</v>
      </c>
      <c r="F2132" s="118" t="s">
        <v>81</v>
      </c>
    </row>
    <row r="2133" spans="1:6" x14ac:dyDescent="0.25">
      <c r="A2133" s="23">
        <v>25443</v>
      </c>
      <c r="B2133" s="83" t="s">
        <v>2213</v>
      </c>
      <c r="C2133" s="83" t="s">
        <v>3163</v>
      </c>
      <c r="D2133" s="83" t="s">
        <v>2912</v>
      </c>
      <c r="E2133" s="83" t="s">
        <v>3164</v>
      </c>
      <c r="F2133" s="118" t="s">
        <v>81</v>
      </c>
    </row>
    <row r="2134" spans="1:6" x14ac:dyDescent="0.25">
      <c r="A2134" s="23">
        <v>25451</v>
      </c>
      <c r="B2134" s="83" t="s">
        <v>2214</v>
      </c>
      <c r="C2134" s="83" t="s">
        <v>4399</v>
      </c>
      <c r="D2134" s="83" t="s">
        <v>2912</v>
      </c>
      <c r="E2134" s="83" t="s">
        <v>4400</v>
      </c>
      <c r="F2134" s="118" t="s">
        <v>81</v>
      </c>
    </row>
    <row r="2135" spans="1:6" x14ac:dyDescent="0.25">
      <c r="A2135" s="23">
        <v>25497</v>
      </c>
      <c r="B2135" s="83" t="s">
        <v>2215</v>
      </c>
      <c r="C2135" s="83" t="s">
        <v>4592</v>
      </c>
      <c r="D2135" s="83" t="s">
        <v>2897</v>
      </c>
      <c r="E2135" s="83" t="s">
        <v>4593</v>
      </c>
      <c r="F2135" s="118" t="s">
        <v>81</v>
      </c>
    </row>
    <row r="2136" spans="1:6" x14ac:dyDescent="0.25">
      <c r="A2136" s="23">
        <v>25501</v>
      </c>
      <c r="B2136" s="83" t="s">
        <v>2217</v>
      </c>
      <c r="C2136" s="83" t="s">
        <v>4482</v>
      </c>
      <c r="D2136" s="83" t="s">
        <v>2789</v>
      </c>
      <c r="E2136" s="83" t="s">
        <v>4483</v>
      </c>
      <c r="F2136" s="118" t="s">
        <v>81</v>
      </c>
    </row>
    <row r="2137" spans="1:6" x14ac:dyDescent="0.25">
      <c r="A2137" s="23">
        <v>25508</v>
      </c>
      <c r="B2137" s="83" t="s">
        <v>2218</v>
      </c>
      <c r="C2137" s="83" t="s">
        <v>3752</v>
      </c>
      <c r="D2137" s="83" t="s">
        <v>2856</v>
      </c>
      <c r="E2137" s="83" t="s">
        <v>3753</v>
      </c>
      <c r="F2137" s="118" t="s">
        <v>81</v>
      </c>
    </row>
    <row r="2138" spans="1:6" x14ac:dyDescent="0.25">
      <c r="A2138" s="23">
        <v>25511</v>
      </c>
      <c r="B2138" s="83" t="s">
        <v>2219</v>
      </c>
      <c r="C2138" s="83" t="s">
        <v>3561</v>
      </c>
      <c r="D2138" s="83" t="s">
        <v>2870</v>
      </c>
      <c r="E2138" s="83" t="s">
        <v>3562</v>
      </c>
      <c r="F2138" s="118" t="s">
        <v>81</v>
      </c>
    </row>
    <row r="2139" spans="1:6" x14ac:dyDescent="0.25">
      <c r="A2139" s="23">
        <v>25516</v>
      </c>
      <c r="B2139" s="83" t="s">
        <v>2221</v>
      </c>
      <c r="C2139" s="83" t="s">
        <v>3846</v>
      </c>
      <c r="D2139" s="83" t="s">
        <v>2775</v>
      </c>
      <c r="E2139" s="83" t="s">
        <v>3847</v>
      </c>
      <c r="F2139" s="118" t="s">
        <v>81</v>
      </c>
    </row>
    <row r="2140" spans="1:6" x14ac:dyDescent="0.25">
      <c r="A2140" s="23">
        <v>25532</v>
      </c>
      <c r="B2140" s="83" t="s">
        <v>2224</v>
      </c>
      <c r="C2140" s="83" t="s">
        <v>4568</v>
      </c>
      <c r="D2140" s="83" t="s">
        <v>2772</v>
      </c>
      <c r="E2140" s="83" t="s">
        <v>4569</v>
      </c>
      <c r="F2140" s="118" t="s">
        <v>81</v>
      </c>
    </row>
    <row r="2141" spans="1:6" x14ac:dyDescent="0.25">
      <c r="A2141" s="23">
        <v>25534</v>
      </c>
      <c r="B2141" s="83" t="s">
        <v>2225</v>
      </c>
      <c r="C2141" s="83" t="s">
        <v>4289</v>
      </c>
      <c r="D2141" s="83" t="s">
        <v>2856</v>
      </c>
      <c r="E2141" s="83" t="s">
        <v>4290</v>
      </c>
      <c r="F2141" s="118" t="s">
        <v>81</v>
      </c>
    </row>
    <row r="2142" spans="1:6" x14ac:dyDescent="0.25">
      <c r="A2142" s="23">
        <v>25538</v>
      </c>
      <c r="B2142" s="83" t="s">
        <v>2227</v>
      </c>
      <c r="C2142" s="83" t="s">
        <v>3124</v>
      </c>
      <c r="D2142" s="83" t="s">
        <v>2775</v>
      </c>
      <c r="E2142" s="83" t="s">
        <v>3125</v>
      </c>
      <c r="F2142" s="118" t="s">
        <v>81</v>
      </c>
    </row>
    <row r="2143" spans="1:6" x14ac:dyDescent="0.25">
      <c r="A2143" s="23">
        <v>25549</v>
      </c>
      <c r="B2143" s="83" t="s">
        <v>2231</v>
      </c>
      <c r="C2143" s="83" t="s">
        <v>2960</v>
      </c>
      <c r="D2143" s="83" t="s">
        <v>2775</v>
      </c>
      <c r="E2143" s="83" t="s">
        <v>2961</v>
      </c>
      <c r="F2143" s="118" t="s">
        <v>81</v>
      </c>
    </row>
    <row r="2144" spans="1:6" x14ac:dyDescent="0.25">
      <c r="A2144" s="23">
        <v>25576</v>
      </c>
      <c r="B2144" s="83" t="s">
        <v>2232</v>
      </c>
      <c r="C2144" s="83" t="s">
        <v>3881</v>
      </c>
      <c r="D2144" s="83" t="s">
        <v>2897</v>
      </c>
      <c r="E2144" s="83" t="s">
        <v>3882</v>
      </c>
      <c r="F2144" s="118" t="s">
        <v>81</v>
      </c>
    </row>
    <row r="2145" spans="1:6" x14ac:dyDescent="0.25">
      <c r="A2145" s="23">
        <v>25589</v>
      </c>
      <c r="B2145" s="83" t="s">
        <v>2233</v>
      </c>
      <c r="C2145" s="83" t="s">
        <v>4383</v>
      </c>
      <c r="D2145" s="83" t="s">
        <v>3438</v>
      </c>
      <c r="E2145" s="83" t="s">
        <v>4384</v>
      </c>
      <c r="F2145" s="118" t="s">
        <v>81</v>
      </c>
    </row>
    <row r="2146" spans="1:6" x14ac:dyDescent="0.25">
      <c r="A2146" s="23">
        <v>25613</v>
      </c>
      <c r="B2146" s="83" t="s">
        <v>2234</v>
      </c>
      <c r="C2146" s="83" t="s">
        <v>3218</v>
      </c>
      <c r="D2146" s="83" t="s">
        <v>2912</v>
      </c>
      <c r="E2146" s="83" t="s">
        <v>3219</v>
      </c>
      <c r="F2146" s="118" t="s">
        <v>81</v>
      </c>
    </row>
    <row r="2147" spans="1:6" x14ac:dyDescent="0.25">
      <c r="A2147" s="23">
        <v>25632</v>
      </c>
      <c r="B2147" s="83" t="s">
        <v>2235</v>
      </c>
      <c r="C2147" s="83" t="s">
        <v>2980</v>
      </c>
      <c r="D2147" s="83" t="s">
        <v>2789</v>
      </c>
      <c r="E2147" s="83" t="s">
        <v>2981</v>
      </c>
      <c r="F2147" s="118" t="s">
        <v>81</v>
      </c>
    </row>
    <row r="2148" spans="1:6" x14ac:dyDescent="0.25">
      <c r="A2148" s="23">
        <v>25633</v>
      </c>
      <c r="B2148" s="83" t="s">
        <v>2236</v>
      </c>
      <c r="C2148" s="83" t="s">
        <v>2980</v>
      </c>
      <c r="D2148" s="83" t="s">
        <v>2789</v>
      </c>
      <c r="E2148" s="83" t="s">
        <v>2981</v>
      </c>
      <c r="F2148" s="118" t="s">
        <v>81</v>
      </c>
    </row>
    <row r="2149" spans="1:6" x14ac:dyDescent="0.25">
      <c r="A2149" s="23">
        <v>25664</v>
      </c>
      <c r="B2149" s="83" t="s">
        <v>2240</v>
      </c>
      <c r="C2149" s="83" t="s">
        <v>4572</v>
      </c>
      <c r="D2149" s="83" t="s">
        <v>3438</v>
      </c>
      <c r="E2149" s="83" t="s">
        <v>4573</v>
      </c>
      <c r="F2149" s="118" t="s">
        <v>81</v>
      </c>
    </row>
    <row r="2150" spans="1:6" x14ac:dyDescent="0.25">
      <c r="A2150" s="23">
        <v>25669</v>
      </c>
      <c r="B2150" s="83" t="s">
        <v>2242</v>
      </c>
      <c r="C2150" s="83" t="s">
        <v>4369</v>
      </c>
      <c r="D2150" s="83" t="s">
        <v>3438</v>
      </c>
      <c r="E2150" s="83" t="s">
        <v>4370</v>
      </c>
      <c r="F2150" s="118" t="s">
        <v>81</v>
      </c>
    </row>
    <row r="2151" spans="1:6" x14ac:dyDescent="0.25">
      <c r="A2151" s="23">
        <v>25672</v>
      </c>
      <c r="B2151" s="83" t="s">
        <v>2244</v>
      </c>
      <c r="C2151" s="83" t="s">
        <v>3208</v>
      </c>
      <c r="D2151" s="83" t="s">
        <v>2789</v>
      </c>
      <c r="E2151" s="83" t="s">
        <v>3209</v>
      </c>
      <c r="F2151" s="118" t="s">
        <v>81</v>
      </c>
    </row>
    <row r="2152" spans="1:6" x14ac:dyDescent="0.25">
      <c r="A2152" s="23">
        <v>25677</v>
      </c>
      <c r="B2152" s="83" t="s">
        <v>2246</v>
      </c>
      <c r="C2152" s="83" t="s">
        <v>3126</v>
      </c>
      <c r="D2152" s="83" t="s">
        <v>2827</v>
      </c>
      <c r="E2152" s="83" t="s">
        <v>3127</v>
      </c>
      <c r="F2152" s="118" t="s">
        <v>81</v>
      </c>
    </row>
    <row r="2153" spans="1:6" x14ac:dyDescent="0.25">
      <c r="A2153" s="23">
        <v>25687</v>
      </c>
      <c r="B2153" s="83" t="s">
        <v>2248</v>
      </c>
      <c r="C2153" s="83" t="s">
        <v>4403</v>
      </c>
      <c r="D2153" s="83" t="s">
        <v>2789</v>
      </c>
      <c r="E2153" s="83" t="s">
        <v>4404</v>
      </c>
      <c r="F2153" s="118" t="s">
        <v>81</v>
      </c>
    </row>
    <row r="2154" spans="1:6" x14ac:dyDescent="0.25">
      <c r="A2154" s="23">
        <v>25696</v>
      </c>
      <c r="B2154" s="83" t="s">
        <v>2250</v>
      </c>
      <c r="C2154" s="83" t="s">
        <v>4019</v>
      </c>
      <c r="D2154" s="83" t="s">
        <v>2775</v>
      </c>
      <c r="E2154" s="83" t="s">
        <v>4020</v>
      </c>
      <c r="F2154" s="118" t="s">
        <v>81</v>
      </c>
    </row>
    <row r="2155" spans="1:6" x14ac:dyDescent="0.25">
      <c r="A2155" s="23">
        <v>25708</v>
      </c>
      <c r="B2155" s="83" t="s">
        <v>2252</v>
      </c>
      <c r="C2155" s="83" t="s">
        <v>3885</v>
      </c>
      <c r="D2155" s="83" t="s">
        <v>2775</v>
      </c>
      <c r="E2155" s="83" t="s">
        <v>3886</v>
      </c>
      <c r="F2155" s="118" t="s">
        <v>81</v>
      </c>
    </row>
    <row r="2156" spans="1:6" x14ac:dyDescent="0.25">
      <c r="A2156" s="23">
        <v>25722</v>
      </c>
      <c r="B2156" s="83" t="s">
        <v>2255</v>
      </c>
      <c r="C2156" s="83" t="s">
        <v>4594</v>
      </c>
      <c r="D2156" s="83" t="s">
        <v>4129</v>
      </c>
      <c r="E2156" s="83" t="s">
        <v>3117</v>
      </c>
      <c r="F2156" s="118" t="s">
        <v>81</v>
      </c>
    </row>
    <row r="2157" spans="1:6" x14ac:dyDescent="0.25">
      <c r="A2157" s="23">
        <v>25726</v>
      </c>
      <c r="B2157" s="83" t="s">
        <v>2257</v>
      </c>
      <c r="C2157" s="83" t="s">
        <v>4173</v>
      </c>
      <c r="D2157" s="83" t="s">
        <v>2789</v>
      </c>
      <c r="E2157" s="83" t="s">
        <v>4174</v>
      </c>
      <c r="F2157" s="118" t="s">
        <v>81</v>
      </c>
    </row>
    <row r="2158" spans="1:6" x14ac:dyDescent="0.25">
      <c r="A2158" s="23">
        <v>25735</v>
      </c>
      <c r="B2158" s="83" t="s">
        <v>2258</v>
      </c>
      <c r="C2158" s="83" t="s">
        <v>3584</v>
      </c>
      <c r="D2158" s="83" t="s">
        <v>2827</v>
      </c>
      <c r="E2158" s="83" t="s">
        <v>3585</v>
      </c>
      <c r="F2158" s="118" t="s">
        <v>81</v>
      </c>
    </row>
    <row r="2159" spans="1:6" x14ac:dyDescent="0.25">
      <c r="A2159" s="23">
        <v>25805</v>
      </c>
      <c r="B2159" s="83" t="s">
        <v>2259</v>
      </c>
      <c r="C2159" s="83" t="s">
        <v>4476</v>
      </c>
      <c r="D2159" s="83" t="s">
        <v>4477</v>
      </c>
      <c r="E2159" s="83" t="s">
        <v>4477</v>
      </c>
      <c r="F2159" s="118" t="s">
        <v>81</v>
      </c>
    </row>
    <row r="2160" spans="1:6" x14ac:dyDescent="0.25">
      <c r="A2160" s="23">
        <v>25806</v>
      </c>
      <c r="B2160" s="83" t="s">
        <v>2260</v>
      </c>
      <c r="C2160" s="83" t="s">
        <v>4476</v>
      </c>
      <c r="D2160" s="83" t="s">
        <v>4477</v>
      </c>
      <c r="E2160" s="83" t="s">
        <v>4477</v>
      </c>
      <c r="F2160" s="118" t="s">
        <v>81</v>
      </c>
    </row>
    <row r="2161" spans="1:6" x14ac:dyDescent="0.25">
      <c r="A2161" s="23">
        <v>25814</v>
      </c>
      <c r="B2161" s="83" t="s">
        <v>2261</v>
      </c>
      <c r="C2161" s="83" t="s">
        <v>4476</v>
      </c>
      <c r="D2161" s="83" t="s">
        <v>4477</v>
      </c>
      <c r="E2161" s="83" t="s">
        <v>4477</v>
      </c>
      <c r="F2161" s="118" t="s">
        <v>81</v>
      </c>
    </row>
    <row r="2162" spans="1:6" x14ac:dyDescent="0.25">
      <c r="A2162" s="23">
        <v>25816</v>
      </c>
      <c r="B2162" s="83" t="s">
        <v>2262</v>
      </c>
      <c r="C2162" s="83" t="s">
        <v>4476</v>
      </c>
      <c r="D2162" s="83" t="s">
        <v>4477</v>
      </c>
      <c r="E2162" s="83" t="s">
        <v>4477</v>
      </c>
      <c r="F2162" s="118" t="s">
        <v>81</v>
      </c>
    </row>
    <row r="2163" spans="1:6" x14ac:dyDescent="0.25">
      <c r="A2163" s="23">
        <v>25817</v>
      </c>
      <c r="B2163" s="83" t="s">
        <v>2263</v>
      </c>
      <c r="C2163" s="83" t="s">
        <v>4476</v>
      </c>
      <c r="D2163" s="83" t="s">
        <v>4477</v>
      </c>
      <c r="E2163" s="83" t="s">
        <v>4477</v>
      </c>
      <c r="F2163" s="118" t="s">
        <v>81</v>
      </c>
    </row>
    <row r="2164" spans="1:6" x14ac:dyDescent="0.25">
      <c r="A2164" s="23">
        <v>25819</v>
      </c>
      <c r="B2164" s="83" t="s">
        <v>2264</v>
      </c>
      <c r="C2164" s="83" t="s">
        <v>4476</v>
      </c>
      <c r="D2164" s="83" t="s">
        <v>4477</v>
      </c>
      <c r="E2164" s="83" t="s">
        <v>4477</v>
      </c>
      <c r="F2164" s="118" t="s">
        <v>81</v>
      </c>
    </row>
    <row r="2165" spans="1:6" x14ac:dyDescent="0.25">
      <c r="A2165" s="23">
        <v>25869</v>
      </c>
      <c r="B2165" s="83" t="s">
        <v>2265</v>
      </c>
      <c r="C2165" s="83" t="s">
        <v>3502</v>
      </c>
      <c r="D2165" s="83" t="s">
        <v>2789</v>
      </c>
      <c r="E2165" s="83" t="s">
        <v>3503</v>
      </c>
      <c r="F2165" s="118" t="s">
        <v>81</v>
      </c>
    </row>
    <row r="2166" spans="1:6" x14ac:dyDescent="0.25">
      <c r="A2166" s="23">
        <v>25873</v>
      </c>
      <c r="B2166" s="83" t="s">
        <v>2266</v>
      </c>
      <c r="C2166" s="83" t="s">
        <v>3148</v>
      </c>
      <c r="D2166" s="83" t="s">
        <v>2789</v>
      </c>
      <c r="E2166" s="83" t="s">
        <v>3149</v>
      </c>
      <c r="F2166" s="118" t="s">
        <v>81</v>
      </c>
    </row>
    <row r="2167" spans="1:6" x14ac:dyDescent="0.25">
      <c r="A2167" s="23">
        <v>25882</v>
      </c>
      <c r="B2167" s="83" t="s">
        <v>2268</v>
      </c>
      <c r="C2167" s="83" t="s">
        <v>3346</v>
      </c>
      <c r="D2167" s="83" t="s">
        <v>2912</v>
      </c>
      <c r="E2167" s="83" t="s">
        <v>3347</v>
      </c>
      <c r="F2167" s="118" t="s">
        <v>81</v>
      </c>
    </row>
    <row r="2168" spans="1:6" x14ac:dyDescent="0.25">
      <c r="A2168" s="23">
        <v>25900</v>
      </c>
      <c r="B2168" s="83" t="s">
        <v>2269</v>
      </c>
      <c r="C2168" s="83" t="s">
        <v>3264</v>
      </c>
      <c r="D2168" s="83" t="s">
        <v>2827</v>
      </c>
      <c r="E2168" s="83" t="s">
        <v>3265</v>
      </c>
      <c r="F2168" s="118" t="s">
        <v>81</v>
      </c>
    </row>
    <row r="2169" spans="1:6" x14ac:dyDescent="0.25">
      <c r="A2169" s="23">
        <v>25902</v>
      </c>
      <c r="B2169" s="83" t="s">
        <v>2270</v>
      </c>
      <c r="C2169" s="83" t="s">
        <v>4179</v>
      </c>
      <c r="D2169" s="83" t="s">
        <v>2789</v>
      </c>
      <c r="E2169" s="83" t="s">
        <v>4180</v>
      </c>
      <c r="F2169" s="118" t="s">
        <v>81</v>
      </c>
    </row>
    <row r="2170" spans="1:6" x14ac:dyDescent="0.25">
      <c r="A2170" s="23">
        <v>25903</v>
      </c>
      <c r="B2170" s="83" t="s">
        <v>2271</v>
      </c>
      <c r="C2170" s="83" t="s">
        <v>4494</v>
      </c>
      <c r="D2170" s="83" t="s">
        <v>2775</v>
      </c>
      <c r="E2170" s="83" t="s">
        <v>4495</v>
      </c>
      <c r="F2170" s="118" t="s">
        <v>81</v>
      </c>
    </row>
    <row r="2171" spans="1:6" x14ac:dyDescent="0.25">
      <c r="A2171" s="23">
        <v>25904</v>
      </c>
      <c r="B2171" s="83" t="s">
        <v>2272</v>
      </c>
      <c r="C2171" s="83" t="s">
        <v>4274</v>
      </c>
      <c r="D2171" s="83" t="s">
        <v>2789</v>
      </c>
      <c r="E2171" s="83" t="s">
        <v>4275</v>
      </c>
      <c r="F2171" s="118" t="s">
        <v>81</v>
      </c>
    </row>
    <row r="2172" spans="1:6" x14ac:dyDescent="0.25">
      <c r="A2172" s="23">
        <v>25905</v>
      </c>
      <c r="B2172" s="83" t="s">
        <v>2273</v>
      </c>
      <c r="C2172" s="83" t="s">
        <v>4440</v>
      </c>
      <c r="D2172" s="83" t="s">
        <v>2789</v>
      </c>
      <c r="E2172" s="83" t="s">
        <v>4423</v>
      </c>
      <c r="F2172" s="118" t="s">
        <v>81</v>
      </c>
    </row>
    <row r="2173" spans="1:6" x14ac:dyDescent="0.25">
      <c r="A2173" s="23">
        <v>25908</v>
      </c>
      <c r="B2173" s="83" t="s">
        <v>2275</v>
      </c>
      <c r="C2173" s="83" t="s">
        <v>4321</v>
      </c>
      <c r="D2173" s="83" t="s">
        <v>2789</v>
      </c>
      <c r="E2173" s="83" t="s">
        <v>4322</v>
      </c>
      <c r="F2173" s="118" t="s">
        <v>81</v>
      </c>
    </row>
    <row r="2174" spans="1:6" x14ac:dyDescent="0.25">
      <c r="A2174" s="23">
        <v>25918</v>
      </c>
      <c r="B2174" s="83" t="s">
        <v>2277</v>
      </c>
      <c r="C2174" s="83" t="s">
        <v>4330</v>
      </c>
      <c r="D2174" s="83" t="s">
        <v>2789</v>
      </c>
      <c r="E2174" s="83" t="s">
        <v>4331</v>
      </c>
      <c r="F2174" s="118" t="s">
        <v>81</v>
      </c>
    </row>
    <row r="2175" spans="1:6" x14ac:dyDescent="0.25">
      <c r="A2175" s="23">
        <v>25921</v>
      </c>
      <c r="B2175" s="83" t="s">
        <v>4595</v>
      </c>
      <c r="C2175" s="83" t="s">
        <v>4405</v>
      </c>
      <c r="D2175" s="83" t="s">
        <v>2789</v>
      </c>
      <c r="E2175" s="83" t="s">
        <v>4406</v>
      </c>
      <c r="F2175" s="118" t="s">
        <v>81</v>
      </c>
    </row>
    <row r="2176" spans="1:6" x14ac:dyDescent="0.25">
      <c r="A2176" s="23">
        <v>25925</v>
      </c>
      <c r="B2176" s="83" t="s">
        <v>2278</v>
      </c>
      <c r="C2176" s="83" t="s">
        <v>4403</v>
      </c>
      <c r="D2176" s="83" t="s">
        <v>2789</v>
      </c>
      <c r="E2176" s="83" t="s">
        <v>4404</v>
      </c>
      <c r="F2176" s="118" t="s">
        <v>81</v>
      </c>
    </row>
    <row r="2177" spans="1:6" x14ac:dyDescent="0.25">
      <c r="A2177" s="23">
        <v>25934</v>
      </c>
      <c r="B2177" s="83" t="s">
        <v>2279</v>
      </c>
      <c r="C2177" s="83" t="s">
        <v>4494</v>
      </c>
      <c r="D2177" s="83" t="s">
        <v>2775</v>
      </c>
      <c r="E2177" s="83" t="s">
        <v>4495</v>
      </c>
      <c r="F2177" s="118" t="s">
        <v>81</v>
      </c>
    </row>
    <row r="2178" spans="1:6" x14ac:dyDescent="0.25">
      <c r="A2178" s="23">
        <v>25935</v>
      </c>
      <c r="B2178" s="83" t="s">
        <v>2280</v>
      </c>
      <c r="C2178" s="83" t="s">
        <v>4494</v>
      </c>
      <c r="D2178" s="83" t="s">
        <v>2775</v>
      </c>
      <c r="E2178" s="83" t="s">
        <v>4495</v>
      </c>
      <c r="F2178" s="118" t="s">
        <v>81</v>
      </c>
    </row>
    <row r="2179" spans="1:6" x14ac:dyDescent="0.25">
      <c r="A2179" s="23">
        <v>25937</v>
      </c>
      <c r="B2179" s="83" t="s">
        <v>2281</v>
      </c>
      <c r="C2179" s="83" t="s">
        <v>4494</v>
      </c>
      <c r="D2179" s="83" t="s">
        <v>2775</v>
      </c>
      <c r="E2179" s="83" t="s">
        <v>4495</v>
      </c>
      <c r="F2179" s="118" t="s">
        <v>81</v>
      </c>
    </row>
    <row r="2180" spans="1:6" x14ac:dyDescent="0.25">
      <c r="A2180" s="23">
        <v>25946</v>
      </c>
      <c r="B2180" s="83" t="s">
        <v>2283</v>
      </c>
      <c r="C2180" s="83" t="s">
        <v>4321</v>
      </c>
      <c r="D2180" s="83" t="s">
        <v>2789</v>
      </c>
      <c r="E2180" s="83" t="s">
        <v>4322</v>
      </c>
      <c r="F2180" s="118" t="s">
        <v>81</v>
      </c>
    </row>
    <row r="2181" spans="1:6" x14ac:dyDescent="0.25">
      <c r="A2181" s="23">
        <v>25948</v>
      </c>
      <c r="B2181" s="83" t="s">
        <v>2284</v>
      </c>
      <c r="C2181" s="83" t="s">
        <v>4383</v>
      </c>
      <c r="D2181" s="83" t="s">
        <v>3438</v>
      </c>
      <c r="E2181" s="83" t="s">
        <v>4384</v>
      </c>
      <c r="F2181" s="118" t="s">
        <v>81</v>
      </c>
    </row>
    <row r="2182" spans="1:6" x14ac:dyDescent="0.25">
      <c r="A2182" s="23">
        <v>25949</v>
      </c>
      <c r="B2182" s="83" t="s">
        <v>2285</v>
      </c>
      <c r="C2182" s="83" t="s">
        <v>4338</v>
      </c>
      <c r="D2182" s="83" t="s">
        <v>2827</v>
      </c>
      <c r="E2182" s="83" t="s">
        <v>4339</v>
      </c>
      <c r="F2182" s="118" t="s">
        <v>81</v>
      </c>
    </row>
    <row r="2183" spans="1:6" x14ac:dyDescent="0.25">
      <c r="A2183" s="23">
        <v>25951</v>
      </c>
      <c r="B2183" s="83" t="s">
        <v>2286</v>
      </c>
      <c r="C2183" s="83" t="s">
        <v>3565</v>
      </c>
      <c r="D2183" s="83" t="s">
        <v>2870</v>
      </c>
      <c r="E2183" s="83" t="s">
        <v>3566</v>
      </c>
      <c r="F2183" s="118" t="s">
        <v>81</v>
      </c>
    </row>
    <row r="2184" spans="1:6" x14ac:dyDescent="0.25">
      <c r="A2184" s="23">
        <v>25955</v>
      </c>
      <c r="B2184" s="83" t="s">
        <v>2287</v>
      </c>
      <c r="C2184" s="83" t="s">
        <v>2958</v>
      </c>
      <c r="D2184" s="83" t="s">
        <v>2775</v>
      </c>
      <c r="E2184" s="83" t="s">
        <v>2959</v>
      </c>
      <c r="F2184" s="118" t="s">
        <v>81</v>
      </c>
    </row>
    <row r="2185" spans="1:6" x14ac:dyDescent="0.25">
      <c r="A2185" s="23">
        <v>25959</v>
      </c>
      <c r="B2185" s="83" t="s">
        <v>2288</v>
      </c>
      <c r="C2185" s="83" t="s">
        <v>4596</v>
      </c>
      <c r="D2185" s="83" t="s">
        <v>2786</v>
      </c>
      <c r="E2185" s="83" t="s">
        <v>4597</v>
      </c>
      <c r="F2185" s="118" t="s">
        <v>81</v>
      </c>
    </row>
    <row r="2186" spans="1:6" x14ac:dyDescent="0.25">
      <c r="A2186" s="23">
        <v>25962</v>
      </c>
      <c r="B2186" s="83" t="s">
        <v>2289</v>
      </c>
      <c r="C2186" s="83" t="s">
        <v>2934</v>
      </c>
      <c r="D2186" s="83" t="s">
        <v>2856</v>
      </c>
      <c r="E2186" s="83" t="s">
        <v>2935</v>
      </c>
      <c r="F2186" s="118" t="s">
        <v>81</v>
      </c>
    </row>
    <row r="2187" spans="1:6" x14ac:dyDescent="0.25">
      <c r="A2187" s="23">
        <v>25964</v>
      </c>
      <c r="B2187" s="83" t="s">
        <v>2290</v>
      </c>
      <c r="C2187" s="83" t="s">
        <v>4328</v>
      </c>
      <c r="D2187" s="83" t="s">
        <v>2862</v>
      </c>
      <c r="E2187" s="83" t="s">
        <v>4329</v>
      </c>
      <c r="F2187" s="118" t="s">
        <v>81</v>
      </c>
    </row>
    <row r="2188" spans="1:6" x14ac:dyDescent="0.25">
      <c r="A2188" s="23">
        <v>25969</v>
      </c>
      <c r="B2188" s="83" t="s">
        <v>2292</v>
      </c>
      <c r="C2188" s="83" t="s">
        <v>3668</v>
      </c>
      <c r="D2188" s="83" t="s">
        <v>2870</v>
      </c>
      <c r="E2188" s="83" t="s">
        <v>3669</v>
      </c>
      <c r="F2188" s="118" t="s">
        <v>81</v>
      </c>
    </row>
    <row r="2189" spans="1:6" x14ac:dyDescent="0.25">
      <c r="A2189" s="23">
        <v>25977</v>
      </c>
      <c r="B2189" s="83" t="s">
        <v>2294</v>
      </c>
      <c r="C2189" s="83" t="s">
        <v>4272</v>
      </c>
      <c r="D2189" s="83" t="s">
        <v>2912</v>
      </c>
      <c r="E2189" s="83" t="s">
        <v>4273</v>
      </c>
      <c r="F2189" s="118" t="s">
        <v>81</v>
      </c>
    </row>
    <row r="2190" spans="1:6" x14ac:dyDescent="0.25">
      <c r="A2190" s="23">
        <v>25979</v>
      </c>
      <c r="B2190" s="83" t="s">
        <v>2295</v>
      </c>
      <c r="C2190" s="83" t="s">
        <v>3303</v>
      </c>
      <c r="D2190" s="83" t="s">
        <v>2827</v>
      </c>
      <c r="E2190" s="83" t="s">
        <v>3304</v>
      </c>
      <c r="F2190" s="118" t="s">
        <v>81</v>
      </c>
    </row>
    <row r="2191" spans="1:6" x14ac:dyDescent="0.25">
      <c r="A2191" s="23">
        <v>25983</v>
      </c>
      <c r="B2191" s="83" t="s">
        <v>2297</v>
      </c>
      <c r="C2191" s="83" t="s">
        <v>2886</v>
      </c>
      <c r="D2191" s="83" t="s">
        <v>2867</v>
      </c>
      <c r="E2191" s="83" t="s">
        <v>2887</v>
      </c>
      <c r="F2191" s="118" t="s">
        <v>81</v>
      </c>
    </row>
    <row r="2192" spans="1:6" x14ac:dyDescent="0.25">
      <c r="A2192" s="23">
        <v>25985</v>
      </c>
      <c r="B2192" s="83" t="s">
        <v>2298</v>
      </c>
      <c r="C2192" s="83" t="s">
        <v>2886</v>
      </c>
      <c r="D2192" s="83" t="s">
        <v>2867</v>
      </c>
      <c r="E2192" s="83" t="s">
        <v>2887</v>
      </c>
      <c r="F2192" s="118" t="s">
        <v>81</v>
      </c>
    </row>
    <row r="2193" spans="1:6" x14ac:dyDescent="0.25">
      <c r="A2193" s="23">
        <v>26007</v>
      </c>
      <c r="B2193" s="83" t="s">
        <v>2302</v>
      </c>
      <c r="C2193" s="83" t="s">
        <v>4081</v>
      </c>
      <c r="D2193" s="83" t="s">
        <v>2827</v>
      </c>
      <c r="E2193" s="83" t="s">
        <v>4082</v>
      </c>
      <c r="F2193" s="118" t="s">
        <v>81</v>
      </c>
    </row>
    <row r="2194" spans="1:6" x14ac:dyDescent="0.25">
      <c r="A2194" s="23">
        <v>26009</v>
      </c>
      <c r="B2194" s="83" t="s">
        <v>2303</v>
      </c>
      <c r="C2194" s="83" t="s">
        <v>2916</v>
      </c>
      <c r="D2194" s="83" t="s">
        <v>2912</v>
      </c>
      <c r="E2194" s="83" t="s">
        <v>2917</v>
      </c>
      <c r="F2194" s="118" t="s">
        <v>81</v>
      </c>
    </row>
    <row r="2195" spans="1:6" x14ac:dyDescent="0.25">
      <c r="A2195" s="23">
        <v>26021</v>
      </c>
      <c r="B2195" s="83" t="s">
        <v>2305</v>
      </c>
      <c r="C2195" s="83" t="s">
        <v>4476</v>
      </c>
      <c r="D2195" s="83" t="s">
        <v>4477</v>
      </c>
      <c r="E2195" s="83" t="s">
        <v>4477</v>
      </c>
      <c r="F2195" s="118" t="s">
        <v>81</v>
      </c>
    </row>
    <row r="2196" spans="1:6" x14ac:dyDescent="0.25">
      <c r="A2196" s="23">
        <v>26030</v>
      </c>
      <c r="B2196" s="83" t="s">
        <v>2307</v>
      </c>
      <c r="C2196" s="83" t="s">
        <v>4295</v>
      </c>
      <c r="D2196" s="83" t="s">
        <v>2897</v>
      </c>
      <c r="E2196" s="83" t="s">
        <v>4296</v>
      </c>
      <c r="F2196" s="118" t="s">
        <v>81</v>
      </c>
    </row>
    <row r="2197" spans="1:6" x14ac:dyDescent="0.25">
      <c r="A2197" s="23">
        <v>26030</v>
      </c>
      <c r="B2197" s="83" t="s">
        <v>2307</v>
      </c>
      <c r="C2197" s="83" t="s">
        <v>3243</v>
      </c>
      <c r="D2197" s="83" t="s">
        <v>2897</v>
      </c>
      <c r="E2197" s="83" t="s">
        <v>3244</v>
      </c>
      <c r="F2197" s="118" t="s">
        <v>81</v>
      </c>
    </row>
    <row r="2198" spans="1:6" x14ac:dyDescent="0.25">
      <c r="A2198" s="23">
        <v>26042</v>
      </c>
      <c r="B2198" s="83" t="s">
        <v>2308</v>
      </c>
      <c r="C2198" s="83" t="s">
        <v>4369</v>
      </c>
      <c r="D2198" s="83" t="s">
        <v>3438</v>
      </c>
      <c r="E2198" s="83" t="s">
        <v>4370</v>
      </c>
      <c r="F2198" s="118" t="s">
        <v>81</v>
      </c>
    </row>
    <row r="2199" spans="1:6" x14ac:dyDescent="0.25">
      <c r="A2199" s="23">
        <v>26047</v>
      </c>
      <c r="B2199" s="83" t="s">
        <v>2309</v>
      </c>
      <c r="C2199" s="83" t="s">
        <v>4598</v>
      </c>
      <c r="D2199" s="83" t="s">
        <v>3237</v>
      </c>
      <c r="E2199" s="83" t="s">
        <v>3514</v>
      </c>
      <c r="F2199" s="118" t="s">
        <v>81</v>
      </c>
    </row>
    <row r="2200" spans="1:6" x14ac:dyDescent="0.25">
      <c r="A2200" s="23">
        <v>26051</v>
      </c>
      <c r="B2200" s="83" t="s">
        <v>2311</v>
      </c>
      <c r="C2200" s="83" t="s">
        <v>4513</v>
      </c>
      <c r="D2200" s="83" t="s">
        <v>2786</v>
      </c>
      <c r="E2200" s="83" t="s">
        <v>4514</v>
      </c>
      <c r="F2200" s="118" t="s">
        <v>81</v>
      </c>
    </row>
    <row r="2201" spans="1:6" x14ac:dyDescent="0.25">
      <c r="A2201" s="23">
        <v>26052</v>
      </c>
      <c r="B2201" s="83" t="s">
        <v>2312</v>
      </c>
      <c r="C2201" s="83" t="s">
        <v>4598</v>
      </c>
      <c r="D2201" s="83" t="s">
        <v>3237</v>
      </c>
      <c r="E2201" s="83" t="s">
        <v>3514</v>
      </c>
      <c r="F2201" s="118" t="s">
        <v>81</v>
      </c>
    </row>
    <row r="2202" spans="1:6" x14ac:dyDescent="0.25">
      <c r="A2202" s="23">
        <v>26055</v>
      </c>
      <c r="B2202" s="83" t="s">
        <v>2313</v>
      </c>
      <c r="C2202" s="83" t="s">
        <v>2976</v>
      </c>
      <c r="D2202" s="83" t="s">
        <v>2827</v>
      </c>
      <c r="E2202" s="83" t="s">
        <v>2977</v>
      </c>
      <c r="F2202" s="118" t="s">
        <v>81</v>
      </c>
    </row>
    <row r="2203" spans="1:6" x14ac:dyDescent="0.25">
      <c r="A2203" s="23">
        <v>26074</v>
      </c>
      <c r="B2203" s="83" t="s">
        <v>2316</v>
      </c>
      <c r="C2203" s="83" t="s">
        <v>3488</v>
      </c>
      <c r="D2203" s="83" t="s">
        <v>2775</v>
      </c>
      <c r="E2203" s="83" t="s">
        <v>3489</v>
      </c>
      <c r="F2203" s="118" t="s">
        <v>81</v>
      </c>
    </row>
    <row r="2204" spans="1:6" x14ac:dyDescent="0.25">
      <c r="A2204" s="23">
        <v>26077</v>
      </c>
      <c r="B2204" s="83" t="s">
        <v>2317</v>
      </c>
      <c r="C2204" s="83" t="s">
        <v>4599</v>
      </c>
      <c r="D2204" s="83" t="s">
        <v>2772</v>
      </c>
      <c r="E2204" s="83" t="s">
        <v>4600</v>
      </c>
      <c r="F2204" s="118" t="s">
        <v>81</v>
      </c>
    </row>
    <row r="2205" spans="1:6" x14ac:dyDescent="0.25">
      <c r="A2205" s="23">
        <v>26088</v>
      </c>
      <c r="B2205" s="83" t="s">
        <v>2319</v>
      </c>
      <c r="C2205" s="83" t="s">
        <v>2824</v>
      </c>
      <c r="D2205" s="83" t="s">
        <v>2822</v>
      </c>
      <c r="E2205" s="83" t="s">
        <v>2825</v>
      </c>
      <c r="F2205" s="118" t="s">
        <v>81</v>
      </c>
    </row>
    <row r="2206" spans="1:6" x14ac:dyDescent="0.25">
      <c r="A2206" s="23">
        <v>26094</v>
      </c>
      <c r="B2206" s="83" t="s">
        <v>4601</v>
      </c>
      <c r="C2206" s="83" t="s">
        <v>4321</v>
      </c>
      <c r="D2206" s="83" t="s">
        <v>2789</v>
      </c>
      <c r="E2206" s="83" t="s">
        <v>4322</v>
      </c>
      <c r="F2206" s="118" t="s">
        <v>81</v>
      </c>
    </row>
    <row r="2207" spans="1:6" x14ac:dyDescent="0.25">
      <c r="A2207" s="23">
        <v>26113</v>
      </c>
      <c r="B2207" s="83" t="s">
        <v>4602</v>
      </c>
      <c r="C2207" s="83" t="s">
        <v>2824</v>
      </c>
      <c r="D2207" s="83" t="s">
        <v>2822</v>
      </c>
      <c r="E2207" s="83" t="s">
        <v>2825</v>
      </c>
      <c r="F2207" s="118" t="s">
        <v>81</v>
      </c>
    </row>
    <row r="2208" spans="1:6" x14ac:dyDescent="0.25">
      <c r="A2208" s="23">
        <v>26114</v>
      </c>
      <c r="B2208" s="83" t="s">
        <v>2322</v>
      </c>
      <c r="C2208" s="83" t="s">
        <v>2824</v>
      </c>
      <c r="D2208" s="83" t="s">
        <v>2822</v>
      </c>
      <c r="E2208" s="83" t="s">
        <v>2825</v>
      </c>
      <c r="F2208" s="118" t="s">
        <v>81</v>
      </c>
    </row>
    <row r="2209" spans="1:6" x14ac:dyDescent="0.25">
      <c r="A2209" s="23">
        <v>26117</v>
      </c>
      <c r="B2209" s="83" t="s">
        <v>2323</v>
      </c>
      <c r="C2209" s="83" t="s">
        <v>4603</v>
      </c>
      <c r="D2209" s="83" t="s">
        <v>3572</v>
      </c>
      <c r="E2209" s="83" t="s">
        <v>4604</v>
      </c>
      <c r="F2209" s="118" t="s">
        <v>81</v>
      </c>
    </row>
    <row r="2210" spans="1:6" x14ac:dyDescent="0.25">
      <c r="A2210" s="23">
        <v>26146</v>
      </c>
      <c r="B2210" s="83" t="s">
        <v>2325</v>
      </c>
      <c r="C2210" s="83" t="s">
        <v>3150</v>
      </c>
      <c r="D2210" s="83" t="s">
        <v>2775</v>
      </c>
      <c r="E2210" s="83" t="s">
        <v>3151</v>
      </c>
      <c r="F2210" s="118" t="s">
        <v>81</v>
      </c>
    </row>
    <row r="2211" spans="1:6" x14ac:dyDescent="0.25">
      <c r="A2211" s="23">
        <v>26155</v>
      </c>
      <c r="B2211" s="83" t="s">
        <v>2326</v>
      </c>
      <c r="C2211" s="83" t="s">
        <v>3249</v>
      </c>
      <c r="D2211" s="83" t="s">
        <v>2789</v>
      </c>
      <c r="E2211" s="83" t="s">
        <v>3250</v>
      </c>
      <c r="F2211" s="118" t="s">
        <v>81</v>
      </c>
    </row>
    <row r="2212" spans="1:6" x14ac:dyDescent="0.25">
      <c r="A2212" s="23">
        <v>26160</v>
      </c>
      <c r="B2212" s="83" t="s">
        <v>2328</v>
      </c>
      <c r="C2212" s="83" t="s">
        <v>4566</v>
      </c>
      <c r="D2212" s="83" t="s">
        <v>2772</v>
      </c>
      <c r="E2212" s="83" t="s">
        <v>4567</v>
      </c>
      <c r="F2212" s="118" t="s">
        <v>81</v>
      </c>
    </row>
    <row r="2213" spans="1:6" x14ac:dyDescent="0.25">
      <c r="A2213" s="23">
        <v>26173</v>
      </c>
      <c r="B2213" s="83" t="s">
        <v>2332</v>
      </c>
      <c r="C2213" s="83" t="s">
        <v>2980</v>
      </c>
      <c r="D2213" s="83" t="s">
        <v>2789</v>
      </c>
      <c r="E2213" s="83" t="s">
        <v>2981</v>
      </c>
      <c r="F2213" s="118" t="s">
        <v>81</v>
      </c>
    </row>
    <row r="2214" spans="1:6" x14ac:dyDescent="0.25">
      <c r="A2214" s="23">
        <v>26180</v>
      </c>
      <c r="B2214" s="83" t="s">
        <v>2333</v>
      </c>
      <c r="C2214" s="83" t="s">
        <v>3405</v>
      </c>
      <c r="D2214" s="83" t="s">
        <v>2827</v>
      </c>
      <c r="E2214" s="83" t="s">
        <v>3406</v>
      </c>
      <c r="F2214" s="118" t="s">
        <v>81</v>
      </c>
    </row>
    <row r="2215" spans="1:6" x14ac:dyDescent="0.25">
      <c r="A2215" s="23">
        <v>26185</v>
      </c>
      <c r="B2215" s="83" t="s">
        <v>2334</v>
      </c>
      <c r="C2215" s="83" t="s">
        <v>2936</v>
      </c>
      <c r="D2215" s="83" t="s">
        <v>2870</v>
      </c>
      <c r="E2215" s="83" t="s">
        <v>2937</v>
      </c>
      <c r="F2215" s="118" t="s">
        <v>81</v>
      </c>
    </row>
    <row r="2216" spans="1:6" x14ac:dyDescent="0.25">
      <c r="A2216" s="23">
        <v>26187</v>
      </c>
      <c r="B2216" s="83" t="s">
        <v>2335</v>
      </c>
      <c r="C2216" s="83" t="s">
        <v>2936</v>
      </c>
      <c r="D2216" s="83" t="s">
        <v>2870</v>
      </c>
      <c r="E2216" s="83" t="s">
        <v>2937</v>
      </c>
      <c r="F2216" s="118" t="s">
        <v>81</v>
      </c>
    </row>
    <row r="2217" spans="1:6" x14ac:dyDescent="0.25">
      <c r="A2217" s="23">
        <v>26188</v>
      </c>
      <c r="B2217" s="83" t="s">
        <v>2336</v>
      </c>
      <c r="C2217" s="83" t="s">
        <v>2936</v>
      </c>
      <c r="D2217" s="83" t="s">
        <v>2870</v>
      </c>
      <c r="E2217" s="83" t="s">
        <v>2937</v>
      </c>
      <c r="F2217" s="118" t="s">
        <v>81</v>
      </c>
    </row>
    <row r="2218" spans="1:6" x14ac:dyDescent="0.25">
      <c r="A2218" s="23">
        <v>26189</v>
      </c>
      <c r="B2218" s="83" t="s">
        <v>2337</v>
      </c>
      <c r="C2218" s="83" t="s">
        <v>2936</v>
      </c>
      <c r="D2218" s="83" t="s">
        <v>2870</v>
      </c>
      <c r="E2218" s="83" t="s">
        <v>2937</v>
      </c>
      <c r="F2218" s="118" t="s">
        <v>81</v>
      </c>
    </row>
    <row r="2219" spans="1:6" x14ac:dyDescent="0.25">
      <c r="A2219" s="23">
        <v>26194</v>
      </c>
      <c r="B2219" s="83" t="s">
        <v>2338</v>
      </c>
      <c r="C2219" s="83" t="s">
        <v>4119</v>
      </c>
      <c r="D2219" s="83" t="s">
        <v>2856</v>
      </c>
      <c r="E2219" s="83" t="s">
        <v>4120</v>
      </c>
      <c r="F2219" s="118" t="s">
        <v>81</v>
      </c>
    </row>
    <row r="2220" spans="1:6" x14ac:dyDescent="0.25">
      <c r="A2220" s="23">
        <v>26202</v>
      </c>
      <c r="B2220" s="83" t="s">
        <v>2339</v>
      </c>
      <c r="C2220" s="83" t="s">
        <v>4405</v>
      </c>
      <c r="D2220" s="83" t="s">
        <v>2789</v>
      </c>
      <c r="E2220" s="83" t="s">
        <v>4406</v>
      </c>
      <c r="F2220" s="118" t="s">
        <v>81</v>
      </c>
    </row>
    <row r="2221" spans="1:6" x14ac:dyDescent="0.25">
      <c r="A2221" s="23">
        <v>26218</v>
      </c>
      <c r="B2221" s="83" t="s">
        <v>2342</v>
      </c>
      <c r="C2221" s="83" t="s">
        <v>3212</v>
      </c>
      <c r="D2221" s="83" t="s">
        <v>2927</v>
      </c>
      <c r="E2221" s="83" t="s">
        <v>3213</v>
      </c>
      <c r="F2221" s="118" t="s">
        <v>81</v>
      </c>
    </row>
    <row r="2222" spans="1:6" x14ac:dyDescent="0.25">
      <c r="A2222" s="23">
        <v>26221</v>
      </c>
      <c r="B2222" s="83" t="s">
        <v>2343</v>
      </c>
      <c r="C2222" s="83" t="s">
        <v>3251</v>
      </c>
      <c r="D2222" s="83" t="s">
        <v>2817</v>
      </c>
      <c r="E2222" s="83" t="s">
        <v>2937</v>
      </c>
      <c r="F2222" s="118" t="s">
        <v>81</v>
      </c>
    </row>
    <row r="2223" spans="1:6" x14ac:dyDescent="0.25">
      <c r="A2223" s="23">
        <v>26232</v>
      </c>
      <c r="B2223" s="83" t="s">
        <v>2344</v>
      </c>
      <c r="C2223" s="83" t="s">
        <v>3031</v>
      </c>
      <c r="D2223" s="83" t="s">
        <v>2827</v>
      </c>
      <c r="E2223" s="83" t="s">
        <v>3032</v>
      </c>
      <c r="F2223" s="118" t="s">
        <v>81</v>
      </c>
    </row>
    <row r="2224" spans="1:6" x14ac:dyDescent="0.25">
      <c r="A2224" s="23">
        <v>26270</v>
      </c>
      <c r="B2224" s="83" t="s">
        <v>2345</v>
      </c>
      <c r="C2224" s="83" t="s">
        <v>4091</v>
      </c>
      <c r="D2224" s="83" t="s">
        <v>2827</v>
      </c>
      <c r="E2224" s="83" t="s">
        <v>4092</v>
      </c>
      <c r="F2224" s="118" t="s">
        <v>81</v>
      </c>
    </row>
    <row r="2225" spans="1:6" x14ac:dyDescent="0.25">
      <c r="A2225" s="23">
        <v>26284</v>
      </c>
      <c r="B2225" s="83" t="s">
        <v>2346</v>
      </c>
      <c r="C2225" s="83" t="s">
        <v>3941</v>
      </c>
      <c r="D2225" s="83" t="s">
        <v>2827</v>
      </c>
      <c r="E2225" s="83" t="s">
        <v>3942</v>
      </c>
      <c r="F2225" s="118" t="s">
        <v>81</v>
      </c>
    </row>
    <row r="2226" spans="1:6" x14ac:dyDescent="0.25">
      <c r="A2226" s="23">
        <v>26289</v>
      </c>
      <c r="B2226" s="83" t="s">
        <v>2347</v>
      </c>
      <c r="C2226" s="83" t="s">
        <v>3266</v>
      </c>
      <c r="D2226" s="83" t="s">
        <v>2827</v>
      </c>
      <c r="E2226" s="83" t="s">
        <v>3267</v>
      </c>
      <c r="F2226" s="118" t="s">
        <v>81</v>
      </c>
    </row>
    <row r="2227" spans="1:6" x14ac:dyDescent="0.25">
      <c r="A2227" s="23">
        <v>26301</v>
      </c>
      <c r="B2227" s="83" t="s">
        <v>2348</v>
      </c>
      <c r="C2227" s="83" t="s">
        <v>4081</v>
      </c>
      <c r="D2227" s="83" t="s">
        <v>2827</v>
      </c>
      <c r="E2227" s="83" t="s">
        <v>4082</v>
      </c>
      <c r="F2227" s="118" t="s">
        <v>81</v>
      </c>
    </row>
    <row r="2228" spans="1:6" x14ac:dyDescent="0.25">
      <c r="A2228" s="23">
        <v>26307</v>
      </c>
      <c r="B2228" s="83" t="s">
        <v>2349</v>
      </c>
      <c r="C2228" s="83" t="s">
        <v>3303</v>
      </c>
      <c r="D2228" s="83" t="s">
        <v>2827</v>
      </c>
      <c r="E2228" s="83" t="s">
        <v>3304</v>
      </c>
      <c r="F2228" s="118" t="s">
        <v>81</v>
      </c>
    </row>
    <row r="2229" spans="1:6" x14ac:dyDescent="0.25">
      <c r="A2229" s="23">
        <v>26314</v>
      </c>
      <c r="B2229" s="83" t="s">
        <v>2350</v>
      </c>
      <c r="C2229" s="83" t="s">
        <v>3361</v>
      </c>
      <c r="D2229" s="83" t="s">
        <v>2827</v>
      </c>
      <c r="E2229" s="83" t="s">
        <v>3362</v>
      </c>
      <c r="F2229" s="118" t="s">
        <v>81</v>
      </c>
    </row>
    <row r="2230" spans="1:6" x14ac:dyDescent="0.25">
      <c r="A2230" s="23">
        <v>26394</v>
      </c>
      <c r="B2230" s="83" t="s">
        <v>2351</v>
      </c>
      <c r="C2230" s="83" t="s">
        <v>4043</v>
      </c>
      <c r="D2230" s="83" t="s">
        <v>2775</v>
      </c>
      <c r="E2230" s="83" t="s">
        <v>2775</v>
      </c>
      <c r="F2230" s="118" t="s">
        <v>81</v>
      </c>
    </row>
    <row r="2231" spans="1:6" x14ac:dyDescent="0.25">
      <c r="A2231" s="23">
        <v>26405</v>
      </c>
      <c r="B2231" s="83" t="s">
        <v>2352</v>
      </c>
      <c r="C2231" s="83" t="s">
        <v>4019</v>
      </c>
      <c r="D2231" s="83" t="s">
        <v>2775</v>
      </c>
      <c r="E2231" s="83" t="s">
        <v>4020</v>
      </c>
      <c r="F2231" s="118" t="s">
        <v>81</v>
      </c>
    </row>
    <row r="2232" spans="1:6" x14ac:dyDescent="0.25">
      <c r="A2232" s="23">
        <v>26439</v>
      </c>
      <c r="B2232" s="83" t="s">
        <v>2353</v>
      </c>
      <c r="C2232" s="83" t="s">
        <v>3981</v>
      </c>
      <c r="D2232" s="83" t="s">
        <v>2897</v>
      </c>
      <c r="E2232" s="83" t="s">
        <v>3982</v>
      </c>
      <c r="F2232" s="118" t="s">
        <v>81</v>
      </c>
    </row>
    <row r="2233" spans="1:6" x14ac:dyDescent="0.25">
      <c r="A2233" s="23">
        <v>26473</v>
      </c>
      <c r="B2233" s="83" t="s">
        <v>2354</v>
      </c>
      <c r="C2233" s="83" t="s">
        <v>3307</v>
      </c>
      <c r="D2233" s="83" t="s">
        <v>2827</v>
      </c>
      <c r="E2233" s="83" t="s">
        <v>3308</v>
      </c>
      <c r="F2233" s="118" t="s">
        <v>81</v>
      </c>
    </row>
    <row r="2234" spans="1:6" x14ac:dyDescent="0.25">
      <c r="A2234" s="23">
        <v>26519</v>
      </c>
      <c r="B2234" s="83" t="s">
        <v>2355</v>
      </c>
      <c r="C2234" s="83" t="s">
        <v>3161</v>
      </c>
      <c r="D2234" s="83" t="s">
        <v>2912</v>
      </c>
      <c r="E2234" s="83" t="s">
        <v>3162</v>
      </c>
      <c r="F2234" s="118" t="s">
        <v>81</v>
      </c>
    </row>
    <row r="2235" spans="1:6" x14ac:dyDescent="0.25">
      <c r="A2235" s="23">
        <v>26520</v>
      </c>
      <c r="B2235" s="83" t="s">
        <v>2356</v>
      </c>
      <c r="C2235" s="83" t="s">
        <v>3161</v>
      </c>
      <c r="D2235" s="83" t="s">
        <v>2912</v>
      </c>
      <c r="E2235" s="83" t="s">
        <v>3162</v>
      </c>
      <c r="F2235" s="118" t="s">
        <v>81</v>
      </c>
    </row>
    <row r="2236" spans="1:6" x14ac:dyDescent="0.25">
      <c r="A2236" s="23">
        <v>26521</v>
      </c>
      <c r="B2236" s="83" t="s">
        <v>2357</v>
      </c>
      <c r="C2236" s="83" t="s">
        <v>3161</v>
      </c>
      <c r="D2236" s="83" t="s">
        <v>2912</v>
      </c>
      <c r="E2236" s="83" t="s">
        <v>3162</v>
      </c>
      <c r="F2236" s="118" t="s">
        <v>81</v>
      </c>
    </row>
    <row r="2237" spans="1:6" x14ac:dyDescent="0.25">
      <c r="A2237" s="23">
        <v>26539</v>
      </c>
      <c r="B2237" s="83" t="s">
        <v>2359</v>
      </c>
      <c r="C2237" s="83" t="s">
        <v>4207</v>
      </c>
      <c r="D2237" s="83" t="s">
        <v>2827</v>
      </c>
      <c r="E2237" s="83" t="s">
        <v>4208</v>
      </c>
      <c r="F2237" s="118" t="s">
        <v>81</v>
      </c>
    </row>
    <row r="2238" spans="1:6" x14ac:dyDescent="0.25">
      <c r="A2238" s="23">
        <v>26560</v>
      </c>
      <c r="B2238" s="83" t="s">
        <v>2366</v>
      </c>
      <c r="C2238" s="83" t="s">
        <v>4605</v>
      </c>
      <c r="D2238" s="83" t="s">
        <v>3332</v>
      </c>
      <c r="E2238" s="83" t="s">
        <v>4606</v>
      </c>
      <c r="F2238" s="118" t="s">
        <v>81</v>
      </c>
    </row>
    <row r="2239" spans="1:6" x14ac:dyDescent="0.25">
      <c r="A2239" s="23">
        <v>26562</v>
      </c>
      <c r="B2239" s="83" t="s">
        <v>2367</v>
      </c>
      <c r="C2239" s="83" t="s">
        <v>4607</v>
      </c>
      <c r="D2239" s="83" t="s">
        <v>2786</v>
      </c>
      <c r="E2239" s="83" t="s">
        <v>4608</v>
      </c>
      <c r="F2239" s="118" t="s">
        <v>81</v>
      </c>
    </row>
    <row r="2240" spans="1:6" x14ac:dyDescent="0.25">
      <c r="A2240" s="23">
        <v>26562</v>
      </c>
      <c r="B2240" s="83" t="s">
        <v>2367</v>
      </c>
      <c r="C2240" s="83" t="s">
        <v>4428</v>
      </c>
      <c r="D2240" s="83" t="s">
        <v>3157</v>
      </c>
      <c r="E2240" s="83" t="s">
        <v>4429</v>
      </c>
      <c r="F2240" s="118" t="s">
        <v>81</v>
      </c>
    </row>
    <row r="2241" spans="1:6" x14ac:dyDescent="0.25">
      <c r="A2241" s="23">
        <v>26562</v>
      </c>
      <c r="B2241" s="83" t="s">
        <v>2367</v>
      </c>
      <c r="C2241" s="83" t="s">
        <v>4430</v>
      </c>
      <c r="D2241" s="83" t="s">
        <v>3157</v>
      </c>
      <c r="E2241" s="83" t="s">
        <v>4431</v>
      </c>
      <c r="F2241" s="118" t="s">
        <v>81</v>
      </c>
    </row>
    <row r="2242" spans="1:6" x14ac:dyDescent="0.25">
      <c r="A2242" s="23">
        <v>26596</v>
      </c>
      <c r="B2242" s="83" t="s">
        <v>2370</v>
      </c>
      <c r="C2242" s="83" t="s">
        <v>4609</v>
      </c>
      <c r="D2242" s="83" t="s">
        <v>3157</v>
      </c>
      <c r="E2242" s="83" t="s">
        <v>3157</v>
      </c>
      <c r="F2242" s="118" t="s">
        <v>81</v>
      </c>
    </row>
    <row r="2243" spans="1:6" x14ac:dyDescent="0.25">
      <c r="A2243" s="23">
        <v>26609</v>
      </c>
      <c r="B2243" s="83" t="s">
        <v>2374</v>
      </c>
      <c r="C2243" s="83" t="s">
        <v>3658</v>
      </c>
      <c r="D2243" s="83" t="s">
        <v>2897</v>
      </c>
      <c r="E2243" s="83" t="s">
        <v>3659</v>
      </c>
      <c r="F2243" s="118" t="s">
        <v>81</v>
      </c>
    </row>
    <row r="2244" spans="1:6" x14ac:dyDescent="0.25">
      <c r="A2244" s="23">
        <v>26615</v>
      </c>
      <c r="B2244" s="83" t="s">
        <v>4610</v>
      </c>
      <c r="C2244" s="83" t="s">
        <v>4397</v>
      </c>
      <c r="D2244" s="83" t="s">
        <v>2789</v>
      </c>
      <c r="E2244" s="83" t="s">
        <v>4398</v>
      </c>
      <c r="F2244" s="118" t="s">
        <v>81</v>
      </c>
    </row>
    <row r="2245" spans="1:6" x14ac:dyDescent="0.25">
      <c r="A2245" s="23">
        <v>26624</v>
      </c>
      <c r="B2245" s="83" t="s">
        <v>2377</v>
      </c>
      <c r="C2245" s="83" t="s">
        <v>3856</v>
      </c>
      <c r="D2245" s="83" t="s">
        <v>2912</v>
      </c>
      <c r="E2245" s="83" t="s">
        <v>3857</v>
      </c>
      <c r="F2245" s="118" t="s">
        <v>81</v>
      </c>
    </row>
    <row r="2246" spans="1:6" x14ac:dyDescent="0.25">
      <c r="A2246" s="23">
        <v>26632</v>
      </c>
      <c r="B2246" s="83" t="s">
        <v>2379</v>
      </c>
      <c r="C2246" s="83" t="s">
        <v>3842</v>
      </c>
      <c r="D2246" s="83" t="s">
        <v>2775</v>
      </c>
      <c r="E2246" s="83" t="s">
        <v>3843</v>
      </c>
      <c r="F2246" s="118" t="s">
        <v>81</v>
      </c>
    </row>
    <row r="2247" spans="1:6" x14ac:dyDescent="0.25">
      <c r="A2247" s="23">
        <v>26646</v>
      </c>
      <c r="B2247" s="83" t="s">
        <v>2380</v>
      </c>
      <c r="C2247" s="83" t="s">
        <v>4611</v>
      </c>
      <c r="D2247" s="83" t="s">
        <v>2859</v>
      </c>
      <c r="E2247" s="83" t="s">
        <v>4612</v>
      </c>
      <c r="F2247" s="118" t="s">
        <v>81</v>
      </c>
    </row>
    <row r="2248" spans="1:6" x14ac:dyDescent="0.25">
      <c r="A2248" s="23">
        <v>26650</v>
      </c>
      <c r="B2248" s="83" t="s">
        <v>2382</v>
      </c>
      <c r="C2248" s="83" t="s">
        <v>4605</v>
      </c>
      <c r="D2248" s="83" t="s">
        <v>3332</v>
      </c>
      <c r="E2248" s="83" t="s">
        <v>4606</v>
      </c>
      <c r="F2248" s="118" t="s">
        <v>81</v>
      </c>
    </row>
    <row r="2249" spans="1:6" x14ac:dyDescent="0.25">
      <c r="A2249" s="23">
        <v>26679</v>
      </c>
      <c r="B2249" s="83" t="s">
        <v>2386</v>
      </c>
      <c r="C2249" s="83" t="s">
        <v>4338</v>
      </c>
      <c r="D2249" s="83" t="s">
        <v>2827</v>
      </c>
      <c r="E2249" s="83" t="s">
        <v>4339</v>
      </c>
      <c r="F2249" s="118" t="s">
        <v>81</v>
      </c>
    </row>
    <row r="2250" spans="1:6" x14ac:dyDescent="0.25">
      <c r="A2250" s="23">
        <v>26699</v>
      </c>
      <c r="B2250" s="83" t="s">
        <v>4613</v>
      </c>
      <c r="C2250" s="83" t="s">
        <v>2824</v>
      </c>
      <c r="D2250" s="83" t="s">
        <v>2822</v>
      </c>
      <c r="E2250" s="83" t="s">
        <v>2825</v>
      </c>
      <c r="F2250" s="118" t="s">
        <v>81</v>
      </c>
    </row>
    <row r="2251" spans="1:6" x14ac:dyDescent="0.25">
      <c r="A2251" s="23">
        <v>26705</v>
      </c>
      <c r="B2251" s="83" t="s">
        <v>2392</v>
      </c>
      <c r="C2251" s="83" t="s">
        <v>4369</v>
      </c>
      <c r="D2251" s="83" t="s">
        <v>3438</v>
      </c>
      <c r="E2251" s="83" t="s">
        <v>4370</v>
      </c>
      <c r="F2251" s="118" t="s">
        <v>81</v>
      </c>
    </row>
    <row r="2252" spans="1:6" x14ac:dyDescent="0.25">
      <c r="A2252" s="23">
        <v>26718</v>
      </c>
      <c r="B2252" s="83" t="s">
        <v>2394</v>
      </c>
      <c r="C2252" s="83" t="s">
        <v>3025</v>
      </c>
      <c r="D2252" s="83" t="s">
        <v>2789</v>
      </c>
      <c r="E2252" s="83" t="s">
        <v>3026</v>
      </c>
      <c r="F2252" s="118" t="s">
        <v>81</v>
      </c>
    </row>
    <row r="2253" spans="1:6" x14ac:dyDescent="0.25">
      <c r="A2253" s="23">
        <v>26743</v>
      </c>
      <c r="B2253" s="83" t="s">
        <v>2400</v>
      </c>
      <c r="C2253" s="83" t="s">
        <v>4614</v>
      </c>
      <c r="D2253" s="83" t="s">
        <v>2870</v>
      </c>
      <c r="E2253" s="83" t="s">
        <v>4615</v>
      </c>
      <c r="F2253" s="118" t="s">
        <v>81</v>
      </c>
    </row>
    <row r="2254" spans="1:6" x14ac:dyDescent="0.25">
      <c r="A2254" s="23">
        <v>26747</v>
      </c>
      <c r="B2254" s="83" t="s">
        <v>2402</v>
      </c>
      <c r="C2254" s="83" t="s">
        <v>4525</v>
      </c>
      <c r="D2254" s="83" t="s">
        <v>2856</v>
      </c>
      <c r="E2254" s="83" t="s">
        <v>4526</v>
      </c>
      <c r="F2254" s="118" t="s">
        <v>81</v>
      </c>
    </row>
    <row r="2255" spans="1:6" x14ac:dyDescent="0.25">
      <c r="A2255" s="23">
        <v>26766</v>
      </c>
      <c r="B2255" s="83" t="s">
        <v>2404</v>
      </c>
      <c r="C2255" s="83" t="s">
        <v>4504</v>
      </c>
      <c r="D2255" s="83" t="s">
        <v>2775</v>
      </c>
      <c r="E2255" s="83" t="s">
        <v>4505</v>
      </c>
      <c r="F2255" s="118" t="s">
        <v>81</v>
      </c>
    </row>
    <row r="2256" spans="1:6" x14ac:dyDescent="0.25">
      <c r="A2256" s="23">
        <v>26773</v>
      </c>
      <c r="B2256" s="83" t="s">
        <v>2408</v>
      </c>
      <c r="C2256" s="83" t="s">
        <v>4609</v>
      </c>
      <c r="D2256" s="83" t="s">
        <v>3157</v>
      </c>
      <c r="E2256" s="83" t="s">
        <v>3157</v>
      </c>
      <c r="F2256" s="118" t="s">
        <v>81</v>
      </c>
    </row>
    <row r="2257" spans="1:6" x14ac:dyDescent="0.25">
      <c r="A2257" s="23">
        <v>26782</v>
      </c>
      <c r="B2257" s="83" t="s">
        <v>2412</v>
      </c>
      <c r="C2257" s="83" t="s">
        <v>3846</v>
      </c>
      <c r="D2257" s="83" t="s">
        <v>2775</v>
      </c>
      <c r="E2257" s="83" t="s">
        <v>3847</v>
      </c>
      <c r="F2257" s="118" t="s">
        <v>81</v>
      </c>
    </row>
    <row r="2258" spans="1:6" x14ac:dyDescent="0.25">
      <c r="A2258" s="23">
        <v>26783</v>
      </c>
      <c r="B2258" s="83" t="s">
        <v>2413</v>
      </c>
      <c r="C2258" s="83" t="s">
        <v>3846</v>
      </c>
      <c r="D2258" s="83" t="s">
        <v>2775</v>
      </c>
      <c r="E2258" s="83" t="s">
        <v>3847</v>
      </c>
      <c r="F2258" s="118" t="s">
        <v>81</v>
      </c>
    </row>
    <row r="2259" spans="1:6" x14ac:dyDescent="0.25">
      <c r="A2259" s="23">
        <v>26799</v>
      </c>
      <c r="B2259" s="83" t="s">
        <v>2417</v>
      </c>
      <c r="C2259" s="83" t="s">
        <v>3011</v>
      </c>
      <c r="D2259" s="83" t="s">
        <v>2912</v>
      </c>
      <c r="E2259" s="83" t="s">
        <v>3012</v>
      </c>
      <c r="F2259" s="118" t="s">
        <v>81</v>
      </c>
    </row>
    <row r="2260" spans="1:6" x14ac:dyDescent="0.25">
      <c r="A2260" s="23">
        <v>26809</v>
      </c>
      <c r="B2260" s="83" t="s">
        <v>2419</v>
      </c>
      <c r="C2260" s="83" t="s">
        <v>2980</v>
      </c>
      <c r="D2260" s="83" t="s">
        <v>2789</v>
      </c>
      <c r="E2260" s="83" t="s">
        <v>2981</v>
      </c>
      <c r="F2260" s="118" t="s">
        <v>81</v>
      </c>
    </row>
    <row r="2261" spans="1:6" x14ac:dyDescent="0.25">
      <c r="A2261" s="23">
        <v>26812</v>
      </c>
      <c r="B2261" s="83" t="s">
        <v>2420</v>
      </c>
      <c r="C2261" s="83" t="s">
        <v>3287</v>
      </c>
      <c r="D2261" s="83" t="s">
        <v>2789</v>
      </c>
      <c r="E2261" s="83" t="s">
        <v>3288</v>
      </c>
      <c r="F2261" s="118" t="s">
        <v>81</v>
      </c>
    </row>
    <row r="2262" spans="1:6" x14ac:dyDescent="0.25">
      <c r="A2262" s="23">
        <v>26813</v>
      </c>
      <c r="B2262" s="83" t="s">
        <v>2421</v>
      </c>
      <c r="C2262" s="83" t="s">
        <v>3287</v>
      </c>
      <c r="D2262" s="83" t="s">
        <v>2789</v>
      </c>
      <c r="E2262" s="83" t="s">
        <v>3288</v>
      </c>
      <c r="F2262" s="118" t="s">
        <v>81</v>
      </c>
    </row>
    <row r="2263" spans="1:6" x14ac:dyDescent="0.25">
      <c r="A2263" s="23">
        <v>26814</v>
      </c>
      <c r="B2263" s="83" t="s">
        <v>2422</v>
      </c>
      <c r="C2263" s="83" t="s">
        <v>4474</v>
      </c>
      <c r="D2263" s="83" t="s">
        <v>2786</v>
      </c>
      <c r="E2263" s="83" t="s">
        <v>4475</v>
      </c>
      <c r="F2263" s="118" t="s">
        <v>81</v>
      </c>
    </row>
    <row r="2264" spans="1:6" x14ac:dyDescent="0.25">
      <c r="A2264" s="23">
        <v>26816</v>
      </c>
      <c r="B2264" s="83" t="s">
        <v>2423</v>
      </c>
      <c r="C2264" s="83" t="s">
        <v>3846</v>
      </c>
      <c r="D2264" s="83" t="s">
        <v>2775</v>
      </c>
      <c r="E2264" s="83" t="s">
        <v>3847</v>
      </c>
      <c r="F2264" s="118" t="s">
        <v>81</v>
      </c>
    </row>
    <row r="2265" spans="1:6" x14ac:dyDescent="0.25">
      <c r="A2265" s="23">
        <v>26820</v>
      </c>
      <c r="B2265" s="83" t="s">
        <v>2424</v>
      </c>
      <c r="C2265" s="83" t="s">
        <v>3846</v>
      </c>
      <c r="D2265" s="83" t="s">
        <v>2775</v>
      </c>
      <c r="E2265" s="83" t="s">
        <v>3847</v>
      </c>
      <c r="F2265" s="118" t="s">
        <v>81</v>
      </c>
    </row>
    <row r="2266" spans="1:6" x14ac:dyDescent="0.25">
      <c r="A2266" s="23">
        <v>26826</v>
      </c>
      <c r="B2266" s="83" t="s">
        <v>2425</v>
      </c>
      <c r="C2266" s="83" t="s">
        <v>3031</v>
      </c>
      <c r="D2266" s="83" t="s">
        <v>2827</v>
      </c>
      <c r="E2266" s="83" t="s">
        <v>3032</v>
      </c>
      <c r="F2266" s="118" t="s">
        <v>81</v>
      </c>
    </row>
    <row r="2267" spans="1:6" x14ac:dyDescent="0.25">
      <c r="A2267" s="23">
        <v>26841</v>
      </c>
      <c r="B2267" s="83" t="s">
        <v>2426</v>
      </c>
      <c r="C2267" s="83" t="s">
        <v>4399</v>
      </c>
      <c r="D2267" s="83" t="s">
        <v>2912</v>
      </c>
      <c r="E2267" s="83" t="s">
        <v>4400</v>
      </c>
      <c r="F2267" s="118" t="s">
        <v>81</v>
      </c>
    </row>
    <row r="2268" spans="1:6" x14ac:dyDescent="0.25">
      <c r="A2268" s="23">
        <v>26873</v>
      </c>
      <c r="B2268" s="83" t="s">
        <v>2429</v>
      </c>
      <c r="C2268" s="83" t="s">
        <v>4373</v>
      </c>
      <c r="D2268" s="83" t="s">
        <v>3438</v>
      </c>
      <c r="E2268" s="83" t="s">
        <v>4374</v>
      </c>
      <c r="F2268" s="118" t="s">
        <v>81</v>
      </c>
    </row>
    <row r="2269" spans="1:6" x14ac:dyDescent="0.25">
      <c r="A2269" s="23">
        <v>26883</v>
      </c>
      <c r="B2269" s="83" t="s">
        <v>2431</v>
      </c>
      <c r="C2269" s="83" t="s">
        <v>4504</v>
      </c>
      <c r="D2269" s="83" t="s">
        <v>2775</v>
      </c>
      <c r="E2269" s="83" t="s">
        <v>4505</v>
      </c>
      <c r="F2269" s="118" t="s">
        <v>81</v>
      </c>
    </row>
    <row r="2270" spans="1:6" x14ac:dyDescent="0.25">
      <c r="A2270" s="23">
        <v>26885</v>
      </c>
      <c r="B2270" s="83" t="s">
        <v>2432</v>
      </c>
      <c r="C2270" s="83" t="s">
        <v>4543</v>
      </c>
      <c r="D2270" s="83" t="s">
        <v>2870</v>
      </c>
      <c r="E2270" s="83" t="s">
        <v>4544</v>
      </c>
      <c r="F2270" s="118" t="s">
        <v>81</v>
      </c>
    </row>
    <row r="2271" spans="1:6" x14ac:dyDescent="0.25">
      <c r="A2271" s="23">
        <v>26951</v>
      </c>
      <c r="B2271" s="83" t="s">
        <v>2434</v>
      </c>
      <c r="C2271" s="83" t="s">
        <v>3860</v>
      </c>
      <c r="D2271" s="83" t="s">
        <v>2827</v>
      </c>
      <c r="E2271" s="83" t="s">
        <v>3861</v>
      </c>
      <c r="F2271" s="118" t="s">
        <v>81</v>
      </c>
    </row>
    <row r="2272" spans="1:6" x14ac:dyDescent="0.25">
      <c r="A2272" s="23">
        <v>26971</v>
      </c>
      <c r="B2272" s="83" t="s">
        <v>2435</v>
      </c>
      <c r="C2272" s="83" t="s">
        <v>4476</v>
      </c>
      <c r="D2272" s="83" t="s">
        <v>4477</v>
      </c>
      <c r="E2272" s="83" t="s">
        <v>4477</v>
      </c>
      <c r="F2272" s="118" t="s">
        <v>81</v>
      </c>
    </row>
    <row r="2273" spans="1:6" x14ac:dyDescent="0.25">
      <c r="A2273" s="23">
        <v>27351</v>
      </c>
      <c r="B2273" s="83" t="s">
        <v>2441</v>
      </c>
      <c r="C2273" s="83" t="s">
        <v>4446</v>
      </c>
      <c r="D2273" s="83" t="s">
        <v>3332</v>
      </c>
      <c r="E2273" s="83" t="s">
        <v>4447</v>
      </c>
      <c r="F2273" s="118" t="s">
        <v>81</v>
      </c>
    </row>
    <row r="2274" spans="1:6" x14ac:dyDescent="0.25">
      <c r="A2274" s="23">
        <v>27371</v>
      </c>
      <c r="B2274" s="83" t="s">
        <v>2442</v>
      </c>
      <c r="C2274" s="83" t="s">
        <v>4399</v>
      </c>
      <c r="D2274" s="83" t="s">
        <v>2912</v>
      </c>
      <c r="E2274" s="83" t="s">
        <v>4400</v>
      </c>
      <c r="F2274" s="118" t="s">
        <v>81</v>
      </c>
    </row>
    <row r="2275" spans="1:6" x14ac:dyDescent="0.25">
      <c r="A2275" s="23">
        <v>27471</v>
      </c>
      <c r="B2275" s="83" t="s">
        <v>2443</v>
      </c>
      <c r="C2275" s="83" t="s">
        <v>4328</v>
      </c>
      <c r="D2275" s="83" t="s">
        <v>2862</v>
      </c>
      <c r="E2275" s="83" t="s">
        <v>4329</v>
      </c>
      <c r="F2275" s="118" t="s">
        <v>81</v>
      </c>
    </row>
    <row r="2276" spans="1:6" x14ac:dyDescent="0.25">
      <c r="A2276" s="23">
        <v>27491</v>
      </c>
      <c r="B2276" s="83" t="s">
        <v>2444</v>
      </c>
      <c r="C2276" s="83" t="s">
        <v>3425</v>
      </c>
      <c r="D2276" s="83" t="s">
        <v>2912</v>
      </c>
      <c r="E2276" s="83" t="s">
        <v>3426</v>
      </c>
      <c r="F2276" s="118" t="s">
        <v>81</v>
      </c>
    </row>
    <row r="2277" spans="1:6" x14ac:dyDescent="0.25">
      <c r="A2277" s="23">
        <v>27512</v>
      </c>
      <c r="B2277" s="83" t="s">
        <v>2445</v>
      </c>
      <c r="C2277" s="83" t="s">
        <v>3846</v>
      </c>
      <c r="D2277" s="83" t="s">
        <v>2775</v>
      </c>
      <c r="E2277" s="83" t="s">
        <v>3847</v>
      </c>
      <c r="F2277" s="118" t="s">
        <v>81</v>
      </c>
    </row>
    <row r="2278" spans="1:6" x14ac:dyDescent="0.25">
      <c r="A2278" s="23">
        <v>27513</v>
      </c>
      <c r="B2278" s="83" t="s">
        <v>4616</v>
      </c>
      <c r="C2278" s="83" t="s">
        <v>3846</v>
      </c>
      <c r="D2278" s="83" t="s">
        <v>2775</v>
      </c>
      <c r="E2278" s="83" t="s">
        <v>3847</v>
      </c>
      <c r="F2278" s="118" t="s">
        <v>81</v>
      </c>
    </row>
    <row r="2279" spans="1:6" x14ac:dyDescent="0.25">
      <c r="A2279" s="23">
        <v>27515</v>
      </c>
      <c r="B2279" s="83" t="s">
        <v>2447</v>
      </c>
      <c r="C2279" s="83" t="s">
        <v>4274</v>
      </c>
      <c r="D2279" s="83" t="s">
        <v>2789</v>
      </c>
      <c r="E2279" s="83" t="s">
        <v>4275</v>
      </c>
      <c r="F2279" s="118" t="s">
        <v>81</v>
      </c>
    </row>
    <row r="2280" spans="1:6" x14ac:dyDescent="0.25">
      <c r="A2280" s="23">
        <v>27571</v>
      </c>
      <c r="B2280" s="83" t="s">
        <v>2448</v>
      </c>
      <c r="C2280" s="83" t="s">
        <v>4476</v>
      </c>
      <c r="D2280" s="83" t="s">
        <v>4477</v>
      </c>
      <c r="E2280" s="83" t="s">
        <v>4477</v>
      </c>
      <c r="F2280" s="118" t="s">
        <v>81</v>
      </c>
    </row>
    <row r="2281" spans="1:6" x14ac:dyDescent="0.25">
      <c r="A2281" s="23">
        <v>27652</v>
      </c>
      <c r="B2281" s="83" t="s">
        <v>4617</v>
      </c>
      <c r="C2281" s="83" t="s">
        <v>2824</v>
      </c>
      <c r="D2281" s="83" t="s">
        <v>2822</v>
      </c>
      <c r="E2281" s="83" t="s">
        <v>2825</v>
      </c>
      <c r="F2281" s="118" t="s">
        <v>81</v>
      </c>
    </row>
    <row r="2282" spans="1:6" x14ac:dyDescent="0.25">
      <c r="A2282" s="23">
        <v>27731</v>
      </c>
      <c r="B2282" s="83" t="s">
        <v>2451</v>
      </c>
      <c r="C2282" s="83" t="s">
        <v>4609</v>
      </c>
      <c r="D2282" s="83" t="s">
        <v>3157</v>
      </c>
      <c r="E2282" s="83" t="s">
        <v>3157</v>
      </c>
      <c r="F2282" s="118" t="s">
        <v>81</v>
      </c>
    </row>
    <row r="2283" spans="1:6" x14ac:dyDescent="0.25">
      <c r="A2283" s="23">
        <v>27813</v>
      </c>
      <c r="B2283" s="83" t="s">
        <v>2452</v>
      </c>
      <c r="C2283" s="83" t="s">
        <v>4203</v>
      </c>
      <c r="D2283" s="83" t="s">
        <v>2912</v>
      </c>
      <c r="E2283" s="83" t="s">
        <v>4204</v>
      </c>
      <c r="F2283" s="118" t="s">
        <v>81</v>
      </c>
    </row>
    <row r="2284" spans="1:6" x14ac:dyDescent="0.25">
      <c r="A2284" s="23">
        <v>27891</v>
      </c>
      <c r="B2284" s="83" t="s">
        <v>2454</v>
      </c>
      <c r="C2284" s="83" t="s">
        <v>3365</v>
      </c>
      <c r="D2284" s="83" t="s">
        <v>2775</v>
      </c>
      <c r="E2284" s="83" t="s">
        <v>3366</v>
      </c>
      <c r="F2284" s="118" t="s">
        <v>81</v>
      </c>
    </row>
    <row r="2285" spans="1:6" x14ac:dyDescent="0.25">
      <c r="A2285" s="23">
        <v>27991</v>
      </c>
      <c r="B2285" s="83" t="s">
        <v>2455</v>
      </c>
      <c r="C2285" s="83" t="s">
        <v>4405</v>
      </c>
      <c r="D2285" s="83" t="s">
        <v>2789</v>
      </c>
      <c r="E2285" s="83" t="s">
        <v>4406</v>
      </c>
      <c r="F2285" s="118" t="s">
        <v>81</v>
      </c>
    </row>
    <row r="2286" spans="1:6" x14ac:dyDescent="0.25">
      <c r="A2286" s="23">
        <v>28011</v>
      </c>
      <c r="B2286" s="83" t="s">
        <v>2456</v>
      </c>
      <c r="C2286" s="83" t="s">
        <v>3846</v>
      </c>
      <c r="D2286" s="83" t="s">
        <v>2775</v>
      </c>
      <c r="E2286" s="83" t="s">
        <v>3847</v>
      </c>
      <c r="F2286" s="118" t="s">
        <v>81</v>
      </c>
    </row>
    <row r="2287" spans="1:6" x14ac:dyDescent="0.25">
      <c r="A2287" s="23">
        <v>28191</v>
      </c>
      <c r="B2287" s="83" t="s">
        <v>2457</v>
      </c>
      <c r="C2287" s="83" t="s">
        <v>4446</v>
      </c>
      <c r="D2287" s="83" t="s">
        <v>3332</v>
      </c>
      <c r="E2287" s="83" t="s">
        <v>4447</v>
      </c>
      <c r="F2287" s="118" t="s">
        <v>81</v>
      </c>
    </row>
    <row r="2288" spans="1:6" x14ac:dyDescent="0.25">
      <c r="A2288" s="23">
        <v>28192</v>
      </c>
      <c r="B2288" s="83" t="s">
        <v>2458</v>
      </c>
      <c r="C2288" s="83" t="s">
        <v>4446</v>
      </c>
      <c r="D2288" s="83" t="s">
        <v>3332</v>
      </c>
      <c r="E2288" s="83" t="s">
        <v>4447</v>
      </c>
      <c r="F2288" s="118" t="s">
        <v>81</v>
      </c>
    </row>
    <row r="2289" spans="1:6" x14ac:dyDescent="0.25">
      <c r="A2289" s="23">
        <v>28211</v>
      </c>
      <c r="B2289" s="83" t="s">
        <v>2459</v>
      </c>
      <c r="C2289" s="83" t="s">
        <v>4504</v>
      </c>
      <c r="D2289" s="83" t="s">
        <v>2775</v>
      </c>
      <c r="E2289" s="83" t="s">
        <v>4505</v>
      </c>
      <c r="F2289" s="118" t="s">
        <v>81</v>
      </c>
    </row>
    <row r="2290" spans="1:6" x14ac:dyDescent="0.25">
      <c r="A2290" s="23">
        <v>28212</v>
      </c>
      <c r="B2290" s="83" t="s">
        <v>2460</v>
      </c>
      <c r="C2290" s="83" t="s">
        <v>4446</v>
      </c>
      <c r="D2290" s="83" t="s">
        <v>3332</v>
      </c>
      <c r="E2290" s="83" t="s">
        <v>4447</v>
      </c>
      <c r="F2290" s="118" t="s">
        <v>81</v>
      </c>
    </row>
    <row r="2291" spans="1:6" x14ac:dyDescent="0.25">
      <c r="A2291" s="23">
        <v>28213</v>
      </c>
      <c r="B2291" s="83" t="s">
        <v>2461</v>
      </c>
      <c r="C2291" s="83" t="s">
        <v>4446</v>
      </c>
      <c r="D2291" s="83" t="s">
        <v>3332</v>
      </c>
      <c r="E2291" s="83" t="s">
        <v>4447</v>
      </c>
      <c r="F2291" s="118" t="s">
        <v>81</v>
      </c>
    </row>
    <row r="2292" spans="1:6" x14ac:dyDescent="0.25">
      <c r="A2292" s="23">
        <v>28392</v>
      </c>
      <c r="B2292" s="83" t="s">
        <v>2465</v>
      </c>
      <c r="C2292" s="83" t="s">
        <v>3846</v>
      </c>
      <c r="D2292" s="83" t="s">
        <v>2775</v>
      </c>
      <c r="E2292" s="83" t="s">
        <v>3847</v>
      </c>
      <c r="F2292" s="118" t="s">
        <v>81</v>
      </c>
    </row>
    <row r="2293" spans="1:6" x14ac:dyDescent="0.25">
      <c r="A2293" s="23">
        <v>28471</v>
      </c>
      <c r="B2293" s="83" t="s">
        <v>2468</v>
      </c>
      <c r="C2293" s="83" t="s">
        <v>4609</v>
      </c>
      <c r="D2293" s="83" t="s">
        <v>3157</v>
      </c>
      <c r="E2293" s="83" t="s">
        <v>3157</v>
      </c>
      <c r="F2293" s="118" t="s">
        <v>81</v>
      </c>
    </row>
    <row r="2294" spans="1:6" x14ac:dyDescent="0.25">
      <c r="A2294" s="23">
        <v>28531</v>
      </c>
      <c r="B2294" s="83" t="s">
        <v>2470</v>
      </c>
      <c r="C2294" s="83" t="s">
        <v>4618</v>
      </c>
      <c r="D2294" s="83" t="s">
        <v>2789</v>
      </c>
      <c r="E2294" s="83" t="s">
        <v>4619</v>
      </c>
      <c r="F2294" s="118" t="s">
        <v>81</v>
      </c>
    </row>
    <row r="2295" spans="1:6" x14ac:dyDescent="0.25">
      <c r="A2295" s="23">
        <v>28571</v>
      </c>
      <c r="B2295" s="83" t="s">
        <v>2472</v>
      </c>
      <c r="C2295" s="83" t="s">
        <v>3846</v>
      </c>
      <c r="D2295" s="83" t="s">
        <v>2775</v>
      </c>
      <c r="E2295" s="83" t="s">
        <v>3847</v>
      </c>
      <c r="F2295" s="118" t="s">
        <v>81</v>
      </c>
    </row>
    <row r="2296" spans="1:6" x14ac:dyDescent="0.25">
      <c r="A2296" s="23">
        <v>28592</v>
      </c>
      <c r="B2296" s="83" t="s">
        <v>2473</v>
      </c>
      <c r="C2296" s="83" t="s">
        <v>4620</v>
      </c>
      <c r="D2296" s="83" t="s">
        <v>3157</v>
      </c>
      <c r="E2296" s="83" t="s">
        <v>4621</v>
      </c>
      <c r="F2296" s="118" t="s">
        <v>81</v>
      </c>
    </row>
    <row r="2297" spans="1:6" x14ac:dyDescent="0.25">
      <c r="A2297" s="23">
        <v>28791</v>
      </c>
      <c r="B2297" s="83" t="s">
        <v>2474</v>
      </c>
      <c r="C2297" s="83" t="s">
        <v>4476</v>
      </c>
      <c r="D2297" s="83" t="s">
        <v>4477</v>
      </c>
      <c r="E2297" s="83" t="s">
        <v>4477</v>
      </c>
      <c r="F2297" s="118" t="s">
        <v>81</v>
      </c>
    </row>
    <row r="2298" spans="1:6" x14ac:dyDescent="0.25">
      <c r="A2298" s="23">
        <v>28891</v>
      </c>
      <c r="B2298" s="83" t="s">
        <v>2475</v>
      </c>
      <c r="C2298" s="83" t="s">
        <v>4328</v>
      </c>
      <c r="D2298" s="83" t="s">
        <v>2862</v>
      </c>
      <c r="E2298" s="83" t="s">
        <v>4329</v>
      </c>
      <c r="F2298" s="118" t="s">
        <v>81</v>
      </c>
    </row>
    <row r="2299" spans="1:6" x14ac:dyDescent="0.25">
      <c r="A2299" s="23">
        <v>28951</v>
      </c>
      <c r="B2299" s="83" t="s">
        <v>2478</v>
      </c>
      <c r="C2299" s="83" t="s">
        <v>3239</v>
      </c>
      <c r="D2299" s="83" t="s">
        <v>2827</v>
      </c>
      <c r="E2299" s="83" t="s">
        <v>3240</v>
      </c>
      <c r="F2299" s="118" t="s">
        <v>81</v>
      </c>
    </row>
    <row r="2300" spans="1:6" x14ac:dyDescent="0.25">
      <c r="A2300" s="23">
        <v>29231</v>
      </c>
      <c r="B2300" s="83" t="s">
        <v>2479</v>
      </c>
      <c r="C2300" s="83" t="s">
        <v>2958</v>
      </c>
      <c r="D2300" s="83" t="s">
        <v>2775</v>
      </c>
      <c r="E2300" s="83" t="s">
        <v>2959</v>
      </c>
      <c r="F2300" s="118" t="s">
        <v>81</v>
      </c>
    </row>
    <row r="2301" spans="1:6" x14ac:dyDescent="0.25">
      <c r="A2301" s="23">
        <v>29291</v>
      </c>
      <c r="B2301" s="83" t="s">
        <v>4622</v>
      </c>
      <c r="C2301" s="83" t="s">
        <v>4274</v>
      </c>
      <c r="D2301" s="83" t="s">
        <v>2789</v>
      </c>
      <c r="E2301" s="83" t="s">
        <v>4275</v>
      </c>
      <c r="F2301" s="118" t="s">
        <v>81</v>
      </c>
    </row>
    <row r="2302" spans="1:6" x14ac:dyDescent="0.25">
      <c r="A2302" s="23">
        <v>29471</v>
      </c>
      <c r="B2302" s="83" t="s">
        <v>2481</v>
      </c>
      <c r="C2302" s="83" t="s">
        <v>4563</v>
      </c>
      <c r="D2302" s="83" t="s">
        <v>3157</v>
      </c>
      <c r="E2302" s="83" t="s">
        <v>4564</v>
      </c>
      <c r="F2302" s="118" t="s">
        <v>81</v>
      </c>
    </row>
    <row r="2303" spans="1:6" x14ac:dyDescent="0.25">
      <c r="A2303" s="23">
        <v>29731</v>
      </c>
      <c r="B2303" s="83" t="s">
        <v>2484</v>
      </c>
      <c r="C2303" s="83" t="s">
        <v>2814</v>
      </c>
      <c r="D2303" s="83" t="s">
        <v>2789</v>
      </c>
      <c r="E2303" s="83" t="s">
        <v>2815</v>
      </c>
      <c r="F2303" s="118" t="s">
        <v>81</v>
      </c>
    </row>
    <row r="2304" spans="1:6" x14ac:dyDescent="0.25">
      <c r="A2304" s="23">
        <v>29771</v>
      </c>
      <c r="B2304" s="83" t="s">
        <v>2485</v>
      </c>
      <c r="C2304" s="83" t="s">
        <v>3924</v>
      </c>
      <c r="D2304" s="83" t="s">
        <v>3157</v>
      </c>
      <c r="E2304" s="83" t="s">
        <v>3925</v>
      </c>
      <c r="F2304" s="118" t="s">
        <v>81</v>
      </c>
    </row>
    <row r="2305" spans="1:6" x14ac:dyDescent="0.25">
      <c r="A2305" s="23">
        <v>29831</v>
      </c>
      <c r="B2305" s="83" t="s">
        <v>2486</v>
      </c>
      <c r="C2305" s="83" t="s">
        <v>4424</v>
      </c>
      <c r="D2305" s="83" t="s">
        <v>2897</v>
      </c>
      <c r="E2305" s="83" t="s">
        <v>4425</v>
      </c>
      <c r="F2305" s="118" t="s">
        <v>81</v>
      </c>
    </row>
    <row r="2306" spans="1:6" x14ac:dyDescent="0.25">
      <c r="A2306" s="23">
        <v>29831</v>
      </c>
      <c r="B2306" s="83" t="s">
        <v>2486</v>
      </c>
      <c r="C2306" s="83" t="s">
        <v>3658</v>
      </c>
      <c r="D2306" s="83" t="s">
        <v>2897</v>
      </c>
      <c r="E2306" s="83" t="s">
        <v>3659</v>
      </c>
      <c r="F2306" s="118" t="s">
        <v>81</v>
      </c>
    </row>
    <row r="2307" spans="1:6" x14ac:dyDescent="0.25">
      <c r="A2307" s="23">
        <v>29911</v>
      </c>
      <c r="B2307" s="83" t="s">
        <v>2487</v>
      </c>
      <c r="C2307" s="83" t="s">
        <v>2814</v>
      </c>
      <c r="D2307" s="83" t="s">
        <v>2789</v>
      </c>
      <c r="E2307" s="83" t="s">
        <v>2815</v>
      </c>
      <c r="F2307" s="118" t="s">
        <v>81</v>
      </c>
    </row>
    <row r="2308" spans="1:6" x14ac:dyDescent="0.25">
      <c r="A2308" s="23">
        <v>30251</v>
      </c>
      <c r="B2308" s="83" t="s">
        <v>2490</v>
      </c>
      <c r="C2308" s="83" t="s">
        <v>3184</v>
      </c>
      <c r="D2308" s="83" t="s">
        <v>2897</v>
      </c>
      <c r="E2308" s="83" t="s">
        <v>3185</v>
      </c>
      <c r="F2308" s="118" t="s">
        <v>81</v>
      </c>
    </row>
    <row r="2309" spans="1:6" x14ac:dyDescent="0.25">
      <c r="A2309" s="23">
        <v>30351</v>
      </c>
      <c r="B2309" s="83" t="s">
        <v>2492</v>
      </c>
      <c r="C2309" s="83" t="s">
        <v>4259</v>
      </c>
      <c r="D2309" s="83" t="s">
        <v>2897</v>
      </c>
      <c r="E2309" s="83" t="s">
        <v>4260</v>
      </c>
      <c r="F2309" s="118" t="s">
        <v>81</v>
      </c>
    </row>
    <row r="2310" spans="1:6" x14ac:dyDescent="0.25">
      <c r="A2310" s="23">
        <v>30352</v>
      </c>
      <c r="B2310" s="83" t="s">
        <v>2493</v>
      </c>
      <c r="C2310" s="83" t="s">
        <v>3047</v>
      </c>
      <c r="D2310" s="83" t="s">
        <v>2897</v>
      </c>
      <c r="E2310" s="83" t="s">
        <v>3048</v>
      </c>
      <c r="F2310" s="118" t="s">
        <v>81</v>
      </c>
    </row>
    <row r="2311" spans="1:6" x14ac:dyDescent="0.25">
      <c r="A2311" s="23">
        <v>30471</v>
      </c>
      <c r="B2311" s="83" t="s">
        <v>2494</v>
      </c>
      <c r="C2311" s="83" t="s">
        <v>4405</v>
      </c>
      <c r="D2311" s="83" t="s">
        <v>2789</v>
      </c>
      <c r="E2311" s="83" t="s">
        <v>4406</v>
      </c>
      <c r="F2311" s="118" t="s">
        <v>81</v>
      </c>
    </row>
    <row r="2312" spans="1:6" x14ac:dyDescent="0.25">
      <c r="A2312" s="23">
        <v>30651</v>
      </c>
      <c r="B2312" s="83" t="s">
        <v>2495</v>
      </c>
      <c r="C2312" s="83" t="s">
        <v>4476</v>
      </c>
      <c r="D2312" s="83" t="s">
        <v>4477</v>
      </c>
      <c r="E2312" s="83" t="s">
        <v>4477</v>
      </c>
      <c r="F2312" s="118" t="s">
        <v>81</v>
      </c>
    </row>
    <row r="2313" spans="1:6" x14ac:dyDescent="0.25">
      <c r="A2313" s="23">
        <v>30691</v>
      </c>
      <c r="B2313" s="83" t="s">
        <v>2496</v>
      </c>
      <c r="C2313" s="83" t="s">
        <v>4399</v>
      </c>
      <c r="D2313" s="83" t="s">
        <v>2912</v>
      </c>
      <c r="E2313" s="83" t="s">
        <v>4400</v>
      </c>
      <c r="F2313" s="118" t="s">
        <v>81</v>
      </c>
    </row>
    <row r="2314" spans="1:6" x14ac:dyDescent="0.25">
      <c r="A2314" s="23">
        <v>31074</v>
      </c>
      <c r="B2314" s="83" t="s">
        <v>2497</v>
      </c>
      <c r="C2314" s="83" t="s">
        <v>3937</v>
      </c>
      <c r="D2314" s="83" t="s">
        <v>2870</v>
      </c>
      <c r="E2314" s="83" t="s">
        <v>3938</v>
      </c>
      <c r="F2314" s="118" t="s">
        <v>81</v>
      </c>
    </row>
    <row r="2315" spans="1:6" x14ac:dyDescent="0.25">
      <c r="A2315" s="23">
        <v>31231</v>
      </c>
      <c r="B2315" s="83" t="s">
        <v>2499</v>
      </c>
      <c r="C2315" s="83" t="s">
        <v>4476</v>
      </c>
      <c r="D2315" s="83" t="s">
        <v>4477</v>
      </c>
      <c r="E2315" s="83" t="s">
        <v>4477</v>
      </c>
      <c r="F2315" s="118" t="s">
        <v>81</v>
      </c>
    </row>
    <row r="2316" spans="1:6" x14ac:dyDescent="0.25">
      <c r="A2316" s="23">
        <v>31575</v>
      </c>
      <c r="B2316" s="83" t="s">
        <v>2500</v>
      </c>
      <c r="C2316" s="83" t="s">
        <v>3264</v>
      </c>
      <c r="D2316" s="83" t="s">
        <v>2827</v>
      </c>
      <c r="E2316" s="83" t="s">
        <v>3265</v>
      </c>
      <c r="F2316" s="118" t="s">
        <v>81</v>
      </c>
    </row>
    <row r="2317" spans="1:6" x14ac:dyDescent="0.25">
      <c r="A2317" s="23">
        <v>31833</v>
      </c>
      <c r="B2317" s="83" t="s">
        <v>2504</v>
      </c>
      <c r="C2317" s="83" t="s">
        <v>3850</v>
      </c>
      <c r="D2317" s="83" t="s">
        <v>2775</v>
      </c>
      <c r="E2317" s="83" t="s">
        <v>3851</v>
      </c>
      <c r="F2317" s="118" t="s">
        <v>81</v>
      </c>
    </row>
    <row r="2318" spans="1:6" x14ac:dyDescent="0.25">
      <c r="A2318" s="23">
        <v>31853</v>
      </c>
      <c r="B2318" s="83" t="s">
        <v>2505</v>
      </c>
      <c r="C2318" s="83" t="s">
        <v>2914</v>
      </c>
      <c r="D2318" s="83" t="s">
        <v>2912</v>
      </c>
      <c r="E2318" s="83" t="s">
        <v>2915</v>
      </c>
      <c r="F2318" s="118" t="s">
        <v>81</v>
      </c>
    </row>
    <row r="2319" spans="1:6" x14ac:dyDescent="0.25">
      <c r="A2319" s="23">
        <v>31933</v>
      </c>
      <c r="B2319" s="83" t="s">
        <v>2506</v>
      </c>
      <c r="C2319" s="83" t="s">
        <v>2914</v>
      </c>
      <c r="D2319" s="83" t="s">
        <v>2912</v>
      </c>
      <c r="E2319" s="83" t="s">
        <v>2915</v>
      </c>
      <c r="F2319" s="118" t="s">
        <v>81</v>
      </c>
    </row>
    <row r="2320" spans="1:6" x14ac:dyDescent="0.25">
      <c r="A2320" s="23">
        <v>32193</v>
      </c>
      <c r="B2320" s="83" t="s">
        <v>2509</v>
      </c>
      <c r="C2320" s="83" t="s">
        <v>2972</v>
      </c>
      <c r="D2320" s="83" t="s">
        <v>2827</v>
      </c>
      <c r="E2320" s="83" t="s">
        <v>2973</v>
      </c>
      <c r="F2320" s="118" t="s">
        <v>81</v>
      </c>
    </row>
    <row r="2321" spans="1:6" x14ac:dyDescent="0.25">
      <c r="A2321" s="23">
        <v>32513</v>
      </c>
      <c r="B2321" s="83" t="s">
        <v>2513</v>
      </c>
      <c r="C2321" s="83" t="s">
        <v>4272</v>
      </c>
      <c r="D2321" s="83" t="s">
        <v>2912</v>
      </c>
      <c r="E2321" s="83" t="s">
        <v>4273</v>
      </c>
      <c r="F2321" s="118" t="s">
        <v>81</v>
      </c>
    </row>
    <row r="2322" spans="1:6" x14ac:dyDescent="0.25">
      <c r="A2322" s="23">
        <v>32873</v>
      </c>
      <c r="B2322" s="83" t="s">
        <v>2515</v>
      </c>
      <c r="C2322" s="83" t="s">
        <v>4470</v>
      </c>
      <c r="D2322" s="83" t="s">
        <v>2999</v>
      </c>
      <c r="E2322" s="83" t="s">
        <v>4471</v>
      </c>
      <c r="F2322" s="118" t="s">
        <v>81</v>
      </c>
    </row>
    <row r="2323" spans="1:6" x14ac:dyDescent="0.25">
      <c r="A2323" s="23">
        <v>32953</v>
      </c>
      <c r="B2323" s="83" t="s">
        <v>2516</v>
      </c>
      <c r="C2323" s="83" t="s">
        <v>3846</v>
      </c>
      <c r="D2323" s="83" t="s">
        <v>2775</v>
      </c>
      <c r="E2323" s="83" t="s">
        <v>3847</v>
      </c>
      <c r="F2323" s="118" t="s">
        <v>81</v>
      </c>
    </row>
    <row r="2324" spans="1:6" x14ac:dyDescent="0.25">
      <c r="A2324" s="23">
        <v>33633</v>
      </c>
      <c r="B2324" s="83" t="s">
        <v>2518</v>
      </c>
      <c r="C2324" s="83" t="s">
        <v>4446</v>
      </c>
      <c r="D2324" s="83" t="s">
        <v>3332</v>
      </c>
      <c r="E2324" s="83" t="s">
        <v>4447</v>
      </c>
      <c r="F2324" s="118" t="s">
        <v>81</v>
      </c>
    </row>
    <row r="2325" spans="1:6" x14ac:dyDescent="0.25">
      <c r="A2325" s="23">
        <v>33693</v>
      </c>
      <c r="B2325" s="83" t="s">
        <v>2519</v>
      </c>
      <c r="C2325" s="83" t="s">
        <v>4405</v>
      </c>
      <c r="D2325" s="83" t="s">
        <v>2789</v>
      </c>
      <c r="E2325" s="83" t="s">
        <v>4406</v>
      </c>
      <c r="F2325" s="118" t="s">
        <v>81</v>
      </c>
    </row>
    <row r="2326" spans="1:6" x14ac:dyDescent="0.25">
      <c r="A2326" s="23">
        <v>33813</v>
      </c>
      <c r="B2326" s="83" t="s">
        <v>2520</v>
      </c>
      <c r="C2326" s="83" t="s">
        <v>3846</v>
      </c>
      <c r="D2326" s="83" t="s">
        <v>2775</v>
      </c>
      <c r="E2326" s="83" t="s">
        <v>3847</v>
      </c>
      <c r="F2326" s="118" t="s">
        <v>81</v>
      </c>
    </row>
    <row r="2327" spans="1:6" x14ac:dyDescent="0.25">
      <c r="A2327" s="23">
        <v>34113</v>
      </c>
      <c r="B2327" s="83" t="s">
        <v>2523</v>
      </c>
      <c r="C2327" s="83" t="s">
        <v>3184</v>
      </c>
      <c r="D2327" s="83" t="s">
        <v>2897</v>
      </c>
      <c r="E2327" s="83" t="s">
        <v>3185</v>
      </c>
      <c r="F2327" s="118" t="s">
        <v>81</v>
      </c>
    </row>
    <row r="2328" spans="1:6" x14ac:dyDescent="0.25">
      <c r="A2328" s="23">
        <v>34213</v>
      </c>
      <c r="B2328" s="83" t="s">
        <v>2524</v>
      </c>
      <c r="C2328" s="83" t="s">
        <v>3442</v>
      </c>
      <c r="D2328" s="83" t="s">
        <v>2789</v>
      </c>
      <c r="E2328" s="83" t="s">
        <v>3443</v>
      </c>
      <c r="F2328" s="118" t="s">
        <v>81</v>
      </c>
    </row>
    <row r="2329" spans="1:6" x14ac:dyDescent="0.25">
      <c r="A2329" s="23">
        <v>34353</v>
      </c>
      <c r="B2329" s="83" t="s">
        <v>2525</v>
      </c>
      <c r="C2329" s="83" t="s">
        <v>4623</v>
      </c>
      <c r="D2329" s="83" t="s">
        <v>2772</v>
      </c>
      <c r="E2329" s="83" t="s">
        <v>4624</v>
      </c>
      <c r="F2329" s="118" t="s">
        <v>81</v>
      </c>
    </row>
    <row r="2330" spans="1:6" x14ac:dyDescent="0.25">
      <c r="A2330" s="23">
        <v>34453</v>
      </c>
      <c r="B2330" s="83" t="s">
        <v>2526</v>
      </c>
      <c r="C2330" s="83" t="s">
        <v>4211</v>
      </c>
      <c r="D2330" s="83" t="s">
        <v>2827</v>
      </c>
      <c r="E2330" s="83" t="s">
        <v>4212</v>
      </c>
      <c r="F2330" s="118" t="s">
        <v>81</v>
      </c>
    </row>
    <row r="2331" spans="1:6" x14ac:dyDescent="0.25">
      <c r="A2331" s="23">
        <v>34553</v>
      </c>
      <c r="B2331" s="83" t="s">
        <v>2527</v>
      </c>
      <c r="C2331" s="83" t="s">
        <v>4272</v>
      </c>
      <c r="D2331" s="83" t="s">
        <v>2912</v>
      </c>
      <c r="E2331" s="83" t="s">
        <v>4273</v>
      </c>
      <c r="F2331" s="118" t="s">
        <v>81</v>
      </c>
    </row>
    <row r="2332" spans="1:6" x14ac:dyDescent="0.25">
      <c r="A2332" s="23">
        <v>34793</v>
      </c>
      <c r="B2332" s="83" t="s">
        <v>2528</v>
      </c>
      <c r="C2332" s="83" t="s">
        <v>4533</v>
      </c>
      <c r="D2332" s="83" t="s">
        <v>2822</v>
      </c>
      <c r="E2332" s="83" t="s">
        <v>4534</v>
      </c>
      <c r="F2332" s="118" t="s">
        <v>81</v>
      </c>
    </row>
    <row r="2333" spans="1:6" x14ac:dyDescent="0.25">
      <c r="A2333" s="23">
        <v>35293</v>
      </c>
      <c r="B2333" s="83" t="s">
        <v>2531</v>
      </c>
      <c r="C2333" s="83" t="s">
        <v>4440</v>
      </c>
      <c r="D2333" s="83" t="s">
        <v>2789</v>
      </c>
      <c r="E2333" s="83" t="s">
        <v>4423</v>
      </c>
      <c r="F2333" s="118" t="s">
        <v>81</v>
      </c>
    </row>
    <row r="2334" spans="1:6" x14ac:dyDescent="0.25">
      <c r="A2334" s="23">
        <v>35475</v>
      </c>
      <c r="B2334" s="83" t="s">
        <v>2532</v>
      </c>
      <c r="C2334" s="83" t="s">
        <v>2980</v>
      </c>
      <c r="D2334" s="83" t="s">
        <v>2789</v>
      </c>
      <c r="E2334" s="83" t="s">
        <v>2981</v>
      </c>
      <c r="F2334" s="118" t="s">
        <v>81</v>
      </c>
    </row>
    <row r="2335" spans="1:6" x14ac:dyDescent="0.25">
      <c r="A2335" s="23">
        <v>35713</v>
      </c>
      <c r="B2335" s="83" t="s">
        <v>2533</v>
      </c>
      <c r="C2335" s="83" t="s">
        <v>2831</v>
      </c>
      <c r="D2335" s="83" t="s">
        <v>2827</v>
      </c>
      <c r="E2335" s="83" t="s">
        <v>2832</v>
      </c>
      <c r="F2335" s="118" t="s">
        <v>81</v>
      </c>
    </row>
    <row r="2336" spans="1:6" x14ac:dyDescent="0.25">
      <c r="A2336" s="23">
        <v>35773</v>
      </c>
      <c r="B2336" s="83" t="s">
        <v>2535</v>
      </c>
      <c r="C2336" s="83" t="s">
        <v>2980</v>
      </c>
      <c r="D2336" s="83" t="s">
        <v>2789</v>
      </c>
      <c r="E2336" s="83" t="s">
        <v>2981</v>
      </c>
      <c r="F2336" s="118" t="s">
        <v>81</v>
      </c>
    </row>
    <row r="2337" spans="1:6" x14ac:dyDescent="0.25">
      <c r="A2337" s="23">
        <v>35873</v>
      </c>
      <c r="B2337" s="83" t="s">
        <v>2536</v>
      </c>
      <c r="C2337" s="83" t="s">
        <v>4568</v>
      </c>
      <c r="D2337" s="83" t="s">
        <v>2772</v>
      </c>
      <c r="E2337" s="83" t="s">
        <v>4569</v>
      </c>
      <c r="F2337" s="118" t="s">
        <v>81</v>
      </c>
    </row>
    <row r="2338" spans="1:6" x14ac:dyDescent="0.25">
      <c r="A2338" s="23">
        <v>35993</v>
      </c>
      <c r="B2338" s="83" t="s">
        <v>2537</v>
      </c>
      <c r="C2338" s="83" t="s">
        <v>4609</v>
      </c>
      <c r="D2338" s="83" t="s">
        <v>3157</v>
      </c>
      <c r="E2338" s="83" t="s">
        <v>3157</v>
      </c>
      <c r="F2338" s="118" t="s">
        <v>81</v>
      </c>
    </row>
    <row r="2339" spans="1:6" x14ac:dyDescent="0.25">
      <c r="A2339" s="23">
        <v>36073</v>
      </c>
      <c r="B2339" s="83" t="s">
        <v>2538</v>
      </c>
      <c r="C2339" s="83" t="s">
        <v>4625</v>
      </c>
      <c r="D2339" s="83" t="s">
        <v>2786</v>
      </c>
      <c r="E2339" s="83" t="s">
        <v>4626</v>
      </c>
      <c r="F2339" s="118" t="s">
        <v>81</v>
      </c>
    </row>
    <row r="2340" spans="1:6" x14ac:dyDescent="0.25">
      <c r="A2340" s="23">
        <v>36073</v>
      </c>
      <c r="B2340" s="83" t="s">
        <v>2538</v>
      </c>
      <c r="C2340" s="83" t="s">
        <v>4474</v>
      </c>
      <c r="D2340" s="83" t="s">
        <v>2786</v>
      </c>
      <c r="E2340" s="83" t="s">
        <v>4475</v>
      </c>
      <c r="F2340" s="118" t="s">
        <v>81</v>
      </c>
    </row>
    <row r="2341" spans="1:6" x14ac:dyDescent="0.25">
      <c r="A2341" s="23">
        <v>36376</v>
      </c>
      <c r="B2341" s="83" t="s">
        <v>2540</v>
      </c>
      <c r="C2341" s="83" t="s">
        <v>4474</v>
      </c>
      <c r="D2341" s="83" t="s">
        <v>2786</v>
      </c>
      <c r="E2341" s="83" t="s">
        <v>4475</v>
      </c>
      <c r="F2341" s="118" t="s">
        <v>81</v>
      </c>
    </row>
    <row r="2342" spans="1:6" x14ac:dyDescent="0.25">
      <c r="A2342" s="23">
        <v>36377</v>
      </c>
      <c r="B2342" s="83" t="s">
        <v>2541</v>
      </c>
      <c r="C2342" s="83" t="s">
        <v>4272</v>
      </c>
      <c r="D2342" s="83" t="s">
        <v>2912</v>
      </c>
      <c r="E2342" s="83" t="s">
        <v>4273</v>
      </c>
      <c r="F2342" s="118" t="s">
        <v>81</v>
      </c>
    </row>
    <row r="2343" spans="1:6" x14ac:dyDescent="0.25">
      <c r="A2343" s="23">
        <v>36434</v>
      </c>
      <c r="B2343" s="83" t="s">
        <v>2542</v>
      </c>
      <c r="C2343" s="83" t="s">
        <v>4609</v>
      </c>
      <c r="D2343" s="83" t="s">
        <v>3157</v>
      </c>
      <c r="E2343" s="83" t="s">
        <v>3157</v>
      </c>
      <c r="F2343" s="118" t="s">
        <v>81</v>
      </c>
    </row>
    <row r="2344" spans="1:6" x14ac:dyDescent="0.25">
      <c r="A2344" s="23">
        <v>36453</v>
      </c>
      <c r="B2344" s="83" t="s">
        <v>2543</v>
      </c>
      <c r="C2344" s="83" t="s">
        <v>2831</v>
      </c>
      <c r="D2344" s="83" t="s">
        <v>2827</v>
      </c>
      <c r="E2344" s="83" t="s">
        <v>2832</v>
      </c>
      <c r="F2344" s="118" t="s">
        <v>81</v>
      </c>
    </row>
    <row r="2345" spans="1:6" x14ac:dyDescent="0.25">
      <c r="A2345" s="23">
        <v>36493</v>
      </c>
      <c r="B2345" s="83" t="s">
        <v>2544</v>
      </c>
      <c r="C2345" s="83" t="s">
        <v>4468</v>
      </c>
      <c r="D2345" s="83" t="s">
        <v>2999</v>
      </c>
      <c r="E2345" s="83" t="s">
        <v>4469</v>
      </c>
      <c r="F2345" s="118" t="s">
        <v>81</v>
      </c>
    </row>
    <row r="2346" spans="1:6" x14ac:dyDescent="0.25">
      <c r="A2346" s="23">
        <v>36493</v>
      </c>
      <c r="B2346" s="83" t="s">
        <v>2544</v>
      </c>
      <c r="C2346" s="83" t="s">
        <v>4627</v>
      </c>
      <c r="D2346" s="83" t="s">
        <v>2999</v>
      </c>
      <c r="E2346" s="83" t="s">
        <v>4628</v>
      </c>
      <c r="F2346" s="118" t="s">
        <v>81</v>
      </c>
    </row>
    <row r="2347" spans="1:6" x14ac:dyDescent="0.25">
      <c r="A2347" s="23">
        <v>36514</v>
      </c>
      <c r="B2347" s="83" t="s">
        <v>4629</v>
      </c>
      <c r="C2347" s="83" t="s">
        <v>3872</v>
      </c>
      <c r="D2347" s="83" t="s">
        <v>2817</v>
      </c>
      <c r="E2347" s="83" t="s">
        <v>3873</v>
      </c>
      <c r="F2347" s="118" t="s">
        <v>81</v>
      </c>
    </row>
    <row r="2348" spans="1:6" x14ac:dyDescent="0.25">
      <c r="A2348" s="23">
        <v>36534</v>
      </c>
      <c r="B2348" s="83" t="s">
        <v>2546</v>
      </c>
      <c r="C2348" s="83" t="s">
        <v>4630</v>
      </c>
      <c r="D2348" s="83" t="s">
        <v>3237</v>
      </c>
      <c r="E2348" s="83" t="s">
        <v>4631</v>
      </c>
      <c r="F2348" s="118" t="s">
        <v>81</v>
      </c>
    </row>
    <row r="2349" spans="1:6" x14ac:dyDescent="0.25">
      <c r="A2349" s="23">
        <v>36654</v>
      </c>
      <c r="B2349" s="83" t="s">
        <v>2550</v>
      </c>
      <c r="C2349" s="83" t="s">
        <v>3846</v>
      </c>
      <c r="D2349" s="83" t="s">
        <v>2775</v>
      </c>
      <c r="E2349" s="83" t="s">
        <v>3847</v>
      </c>
      <c r="F2349" s="118" t="s">
        <v>81</v>
      </c>
    </row>
    <row r="2350" spans="1:6" x14ac:dyDescent="0.25">
      <c r="A2350" s="23">
        <v>36656</v>
      </c>
      <c r="B2350" s="83" t="s">
        <v>2551</v>
      </c>
      <c r="C2350" s="83" t="s">
        <v>4455</v>
      </c>
      <c r="D2350" s="83" t="s">
        <v>2786</v>
      </c>
      <c r="E2350" s="83" t="s">
        <v>4456</v>
      </c>
      <c r="F2350" s="118" t="s">
        <v>81</v>
      </c>
    </row>
    <row r="2351" spans="1:6" x14ac:dyDescent="0.25">
      <c r="A2351" s="23">
        <v>36673</v>
      </c>
      <c r="B2351" s="83" t="s">
        <v>2552</v>
      </c>
      <c r="C2351" s="83" t="s">
        <v>4474</v>
      </c>
      <c r="D2351" s="83" t="s">
        <v>2786</v>
      </c>
      <c r="E2351" s="83" t="s">
        <v>4475</v>
      </c>
      <c r="F2351" s="118" t="s">
        <v>81</v>
      </c>
    </row>
    <row r="2352" spans="1:6" x14ac:dyDescent="0.25">
      <c r="A2352" s="23">
        <v>36833</v>
      </c>
      <c r="B2352" s="83" t="s">
        <v>2553</v>
      </c>
      <c r="C2352" s="83" t="s">
        <v>4272</v>
      </c>
      <c r="D2352" s="83" t="s">
        <v>2912</v>
      </c>
      <c r="E2352" s="83" t="s">
        <v>4273</v>
      </c>
      <c r="F2352" s="118" t="s">
        <v>81</v>
      </c>
    </row>
    <row r="2353" spans="1:6" x14ac:dyDescent="0.25">
      <c r="A2353" s="23">
        <v>36893</v>
      </c>
      <c r="B2353" s="83" t="s">
        <v>2555</v>
      </c>
      <c r="C2353" s="83" t="s">
        <v>2962</v>
      </c>
      <c r="D2353" s="83" t="s">
        <v>2775</v>
      </c>
      <c r="E2353" s="83" t="s">
        <v>2963</v>
      </c>
      <c r="F2353" s="118" t="s">
        <v>81</v>
      </c>
    </row>
    <row r="2354" spans="1:6" x14ac:dyDescent="0.25">
      <c r="A2354" s="23">
        <v>37213</v>
      </c>
      <c r="B2354" s="83" t="s">
        <v>2556</v>
      </c>
      <c r="C2354" s="83" t="s">
        <v>3850</v>
      </c>
      <c r="D2354" s="83" t="s">
        <v>2775</v>
      </c>
      <c r="E2354" s="83" t="s">
        <v>3851</v>
      </c>
      <c r="F2354" s="118" t="s">
        <v>81</v>
      </c>
    </row>
    <row r="2355" spans="1:6" x14ac:dyDescent="0.25">
      <c r="A2355" s="23">
        <v>37514</v>
      </c>
      <c r="B2355" s="83" t="s">
        <v>4632</v>
      </c>
      <c r="C2355" s="83" t="s">
        <v>4480</v>
      </c>
      <c r="D2355" s="83" t="s">
        <v>2786</v>
      </c>
      <c r="E2355" s="83" t="s">
        <v>4481</v>
      </c>
      <c r="F2355" s="118" t="s">
        <v>81</v>
      </c>
    </row>
    <row r="2356" spans="1:6" x14ac:dyDescent="0.25">
      <c r="A2356" s="23">
        <v>37973</v>
      </c>
      <c r="B2356" s="83" t="s">
        <v>2559</v>
      </c>
      <c r="C2356" s="83" t="s">
        <v>4264</v>
      </c>
      <c r="D2356" s="83" t="s">
        <v>2827</v>
      </c>
      <c r="E2356" s="83" t="s">
        <v>4265</v>
      </c>
      <c r="F2356" s="118" t="s">
        <v>81</v>
      </c>
    </row>
    <row r="2357" spans="1:6" x14ac:dyDescent="0.25">
      <c r="A2357" s="23">
        <v>38016</v>
      </c>
      <c r="B2357" s="83" t="s">
        <v>2561</v>
      </c>
      <c r="C2357" s="83" t="s">
        <v>4633</v>
      </c>
      <c r="D2357" s="83" t="s">
        <v>2786</v>
      </c>
      <c r="E2357" s="83" t="s">
        <v>3452</v>
      </c>
      <c r="F2357" s="118" t="s">
        <v>81</v>
      </c>
    </row>
    <row r="2358" spans="1:6" x14ac:dyDescent="0.25">
      <c r="A2358" s="23">
        <v>38016</v>
      </c>
      <c r="B2358" s="83" t="s">
        <v>2561</v>
      </c>
      <c r="C2358" s="83" t="s">
        <v>4474</v>
      </c>
      <c r="D2358" s="83" t="s">
        <v>2786</v>
      </c>
      <c r="E2358" s="83" t="s">
        <v>4475</v>
      </c>
      <c r="F2358" s="118" t="s">
        <v>81</v>
      </c>
    </row>
    <row r="2359" spans="1:6" x14ac:dyDescent="0.25">
      <c r="A2359" s="23">
        <v>39030</v>
      </c>
      <c r="B2359" s="83" t="s">
        <v>2568</v>
      </c>
      <c r="C2359" s="83" t="s">
        <v>3015</v>
      </c>
      <c r="D2359" s="83" t="s">
        <v>2827</v>
      </c>
      <c r="E2359" s="83" t="s">
        <v>3016</v>
      </c>
      <c r="F2359" s="118" t="s">
        <v>81</v>
      </c>
    </row>
    <row r="2360" spans="1:6" x14ac:dyDescent="0.25">
      <c r="A2360" s="23">
        <v>39252</v>
      </c>
      <c r="B2360" s="83" t="s">
        <v>2569</v>
      </c>
      <c r="C2360" s="83" t="s">
        <v>4365</v>
      </c>
      <c r="D2360" s="83" t="s">
        <v>3438</v>
      </c>
      <c r="E2360" s="83" t="s">
        <v>4366</v>
      </c>
      <c r="F2360" s="118" t="s">
        <v>81</v>
      </c>
    </row>
    <row r="2361" spans="1:6" x14ac:dyDescent="0.25">
      <c r="A2361" s="23">
        <v>39413</v>
      </c>
      <c r="B2361" s="83" t="s">
        <v>2571</v>
      </c>
      <c r="C2361" s="83" t="s">
        <v>3862</v>
      </c>
      <c r="D2361" s="83" t="s">
        <v>2862</v>
      </c>
      <c r="E2361" s="83" t="s">
        <v>3863</v>
      </c>
      <c r="F2361" s="118" t="s">
        <v>81</v>
      </c>
    </row>
    <row r="2362" spans="1:6" x14ac:dyDescent="0.25">
      <c r="A2362" s="23">
        <v>39571</v>
      </c>
      <c r="B2362" s="83" t="s">
        <v>2573</v>
      </c>
      <c r="C2362" s="83" t="s">
        <v>3015</v>
      </c>
      <c r="D2362" s="83" t="s">
        <v>2827</v>
      </c>
      <c r="E2362" s="83" t="s">
        <v>3016</v>
      </c>
      <c r="F2362" s="118" t="s">
        <v>81</v>
      </c>
    </row>
    <row r="2363" spans="1:6" x14ac:dyDescent="0.25">
      <c r="A2363" s="23">
        <v>39835</v>
      </c>
      <c r="B2363" s="83" t="s">
        <v>2577</v>
      </c>
      <c r="C2363" s="83" t="s">
        <v>2980</v>
      </c>
      <c r="D2363" s="83" t="s">
        <v>2789</v>
      </c>
      <c r="E2363" s="83" t="s">
        <v>2981</v>
      </c>
      <c r="F2363" s="118" t="s">
        <v>81</v>
      </c>
    </row>
    <row r="2364" spans="1:6" x14ac:dyDescent="0.25">
      <c r="A2364" s="23">
        <v>40019</v>
      </c>
      <c r="B2364" s="83" t="s">
        <v>2580</v>
      </c>
      <c r="C2364" s="83" t="s">
        <v>3027</v>
      </c>
      <c r="D2364" s="83" t="s">
        <v>2789</v>
      </c>
      <c r="E2364" s="83" t="s">
        <v>3028</v>
      </c>
      <c r="F2364" s="118" t="s">
        <v>81</v>
      </c>
    </row>
    <row r="2365" spans="1:6" x14ac:dyDescent="0.25">
      <c r="A2365" s="23">
        <v>40036</v>
      </c>
      <c r="B2365" s="83" t="s">
        <v>2581</v>
      </c>
      <c r="C2365" s="83" t="s">
        <v>4634</v>
      </c>
      <c r="D2365" s="83" t="s">
        <v>2817</v>
      </c>
      <c r="E2365" s="83" t="s">
        <v>4635</v>
      </c>
      <c r="F2365" s="118" t="s">
        <v>81</v>
      </c>
    </row>
    <row r="2366" spans="1:6" x14ac:dyDescent="0.25">
      <c r="A2366" s="23">
        <v>40075</v>
      </c>
      <c r="B2366" s="83" t="s">
        <v>2582</v>
      </c>
      <c r="C2366" s="83" t="s">
        <v>3567</v>
      </c>
      <c r="D2366" s="83" t="s">
        <v>2870</v>
      </c>
      <c r="E2366" s="83" t="s">
        <v>3568</v>
      </c>
      <c r="F2366" s="118" t="s">
        <v>81</v>
      </c>
    </row>
    <row r="2367" spans="1:6" x14ac:dyDescent="0.25">
      <c r="A2367" s="23">
        <v>40237</v>
      </c>
      <c r="B2367" s="83" t="s">
        <v>2584</v>
      </c>
      <c r="C2367" s="83" t="s">
        <v>4299</v>
      </c>
      <c r="D2367" s="83" t="s">
        <v>2772</v>
      </c>
      <c r="E2367" s="83" t="s">
        <v>4300</v>
      </c>
      <c r="F2367" s="118" t="s">
        <v>81</v>
      </c>
    </row>
    <row r="2368" spans="1:6" x14ac:dyDescent="0.25">
      <c r="A2368" s="23">
        <v>40497</v>
      </c>
      <c r="B2368" s="83" t="s">
        <v>2585</v>
      </c>
      <c r="C2368" s="83" t="s">
        <v>4426</v>
      </c>
      <c r="D2368" s="83" t="s">
        <v>2794</v>
      </c>
      <c r="E2368" s="83" t="s">
        <v>4427</v>
      </c>
      <c r="F2368" s="118" t="s">
        <v>81</v>
      </c>
    </row>
    <row r="2369" spans="1:6" x14ac:dyDescent="0.25">
      <c r="A2369" s="23">
        <v>40497</v>
      </c>
      <c r="B2369" s="83" t="s">
        <v>2585</v>
      </c>
      <c r="C2369" s="83" t="s">
        <v>4636</v>
      </c>
      <c r="D2369" s="83" t="s">
        <v>2794</v>
      </c>
      <c r="E2369" s="83" t="s">
        <v>4637</v>
      </c>
      <c r="F2369" s="118" t="s">
        <v>81</v>
      </c>
    </row>
    <row r="2370" spans="1:6" x14ac:dyDescent="0.25">
      <c r="A2370" s="23">
        <v>40817</v>
      </c>
      <c r="B2370" s="83" t="s">
        <v>2587</v>
      </c>
      <c r="C2370" s="83" t="s">
        <v>4638</v>
      </c>
      <c r="D2370" s="83" t="s">
        <v>3157</v>
      </c>
      <c r="E2370" s="83" t="s">
        <v>4639</v>
      </c>
      <c r="F2370" s="118" t="s">
        <v>81</v>
      </c>
    </row>
    <row r="2371" spans="1:6" x14ac:dyDescent="0.25">
      <c r="A2371" s="23">
        <v>40915</v>
      </c>
      <c r="B2371" s="83" t="s">
        <v>2588</v>
      </c>
      <c r="C2371" s="83" t="s">
        <v>4640</v>
      </c>
      <c r="D2371" s="83" t="s">
        <v>3438</v>
      </c>
      <c r="E2371" s="83" t="s">
        <v>4641</v>
      </c>
      <c r="F2371" s="118" t="s">
        <v>81</v>
      </c>
    </row>
    <row r="2372" spans="1:6" x14ac:dyDescent="0.25">
      <c r="A2372" s="23">
        <v>41199</v>
      </c>
      <c r="B2372" s="83" t="s">
        <v>2589</v>
      </c>
      <c r="C2372" s="83" t="s">
        <v>4638</v>
      </c>
      <c r="D2372" s="83" t="s">
        <v>3157</v>
      </c>
      <c r="E2372" s="83" t="s">
        <v>4639</v>
      </c>
      <c r="F2372" s="118" t="s">
        <v>81</v>
      </c>
    </row>
    <row r="2373" spans="1:6" x14ac:dyDescent="0.25">
      <c r="A2373" s="23">
        <v>41217</v>
      </c>
      <c r="B2373" s="83" t="s">
        <v>2590</v>
      </c>
      <c r="C2373" s="83" t="s">
        <v>3545</v>
      </c>
      <c r="D2373" s="83" t="s">
        <v>3157</v>
      </c>
      <c r="E2373" s="83" t="s">
        <v>3546</v>
      </c>
      <c r="F2373" s="118" t="s">
        <v>81</v>
      </c>
    </row>
    <row r="2374" spans="1:6" x14ac:dyDescent="0.25">
      <c r="A2374" s="23">
        <v>41259</v>
      </c>
      <c r="B2374" s="83" t="s">
        <v>2592</v>
      </c>
      <c r="C2374" s="83" t="s">
        <v>3658</v>
      </c>
      <c r="D2374" s="83" t="s">
        <v>2897</v>
      </c>
      <c r="E2374" s="83" t="s">
        <v>3659</v>
      </c>
      <c r="F2374" s="118" t="s">
        <v>81</v>
      </c>
    </row>
    <row r="2375" spans="1:6" x14ac:dyDescent="0.25">
      <c r="A2375" s="23">
        <v>41377</v>
      </c>
      <c r="B2375" s="83" t="s">
        <v>2595</v>
      </c>
      <c r="C2375" s="83" t="s">
        <v>4642</v>
      </c>
      <c r="D2375" s="83" t="s">
        <v>3572</v>
      </c>
      <c r="E2375" s="83" t="s">
        <v>4643</v>
      </c>
      <c r="F2375" s="118" t="s">
        <v>81</v>
      </c>
    </row>
    <row r="2376" spans="1:6" x14ac:dyDescent="0.25">
      <c r="A2376" s="23">
        <v>41416</v>
      </c>
      <c r="B2376" s="83" t="s">
        <v>2596</v>
      </c>
      <c r="C2376" s="83" t="s">
        <v>3952</v>
      </c>
      <c r="D2376" s="83" t="s">
        <v>2856</v>
      </c>
      <c r="E2376" s="83" t="s">
        <v>3953</v>
      </c>
      <c r="F2376" s="118" t="s">
        <v>81</v>
      </c>
    </row>
    <row r="2377" spans="1:6" x14ac:dyDescent="0.25">
      <c r="A2377" s="23">
        <v>41437</v>
      </c>
      <c r="B2377" s="83" t="s">
        <v>2597</v>
      </c>
      <c r="C2377" s="83" t="s">
        <v>4644</v>
      </c>
      <c r="D2377" s="83" t="s">
        <v>2789</v>
      </c>
      <c r="E2377" s="83" t="s">
        <v>4645</v>
      </c>
      <c r="F2377" s="118" t="s">
        <v>81</v>
      </c>
    </row>
    <row r="2378" spans="1:6" x14ac:dyDescent="0.25">
      <c r="A2378" s="23">
        <v>41716</v>
      </c>
      <c r="B2378" s="83" t="s">
        <v>2599</v>
      </c>
      <c r="C2378" s="83" t="s">
        <v>3130</v>
      </c>
      <c r="D2378" s="83" t="s">
        <v>2822</v>
      </c>
      <c r="E2378" s="83" t="s">
        <v>3131</v>
      </c>
      <c r="F2378" s="118" t="s">
        <v>81</v>
      </c>
    </row>
    <row r="2379" spans="1:6" x14ac:dyDescent="0.25">
      <c r="A2379" s="23">
        <v>41858</v>
      </c>
      <c r="B2379" s="83" t="s">
        <v>2601</v>
      </c>
      <c r="C2379" s="83" t="s">
        <v>4403</v>
      </c>
      <c r="D2379" s="83" t="s">
        <v>2789</v>
      </c>
      <c r="E2379" s="83" t="s">
        <v>4404</v>
      </c>
      <c r="F2379" s="118" t="s">
        <v>81</v>
      </c>
    </row>
    <row r="2380" spans="1:6" x14ac:dyDescent="0.25">
      <c r="A2380" s="23">
        <v>42097</v>
      </c>
      <c r="B2380" s="83" t="s">
        <v>2602</v>
      </c>
      <c r="C2380" s="83" t="s">
        <v>3027</v>
      </c>
      <c r="D2380" s="83" t="s">
        <v>2789</v>
      </c>
      <c r="E2380" s="83" t="s">
        <v>3028</v>
      </c>
      <c r="F2380" s="118" t="s">
        <v>81</v>
      </c>
    </row>
    <row r="2381" spans="1:6" x14ac:dyDescent="0.25">
      <c r="A2381" s="23">
        <v>42176</v>
      </c>
      <c r="B2381" s="83" t="s">
        <v>2603</v>
      </c>
      <c r="C2381" s="83" t="s">
        <v>3241</v>
      </c>
      <c r="D2381" s="83" t="s">
        <v>2789</v>
      </c>
      <c r="E2381" s="83" t="s">
        <v>3242</v>
      </c>
      <c r="F2381" s="118" t="s">
        <v>81</v>
      </c>
    </row>
    <row r="2382" spans="1:6" x14ac:dyDescent="0.25">
      <c r="A2382" s="23">
        <v>42336</v>
      </c>
      <c r="B2382" s="83" t="s">
        <v>2604</v>
      </c>
      <c r="C2382" s="83" t="s">
        <v>4272</v>
      </c>
      <c r="D2382" s="83" t="s">
        <v>2912</v>
      </c>
      <c r="E2382" s="83" t="s">
        <v>4273</v>
      </c>
      <c r="F2382" s="118" t="s">
        <v>81</v>
      </c>
    </row>
    <row r="2383" spans="1:6" x14ac:dyDescent="0.25">
      <c r="A2383" s="23">
        <v>42416</v>
      </c>
      <c r="B2383" s="83" t="s">
        <v>2605</v>
      </c>
      <c r="C2383" s="83" t="s">
        <v>3021</v>
      </c>
      <c r="D2383" s="83" t="s">
        <v>2912</v>
      </c>
      <c r="E2383" s="83" t="s">
        <v>3022</v>
      </c>
      <c r="F2383" s="118" t="s">
        <v>81</v>
      </c>
    </row>
    <row r="2384" spans="1:6" x14ac:dyDescent="0.25">
      <c r="A2384" s="23">
        <v>42521</v>
      </c>
      <c r="B2384" s="83" t="s">
        <v>2606</v>
      </c>
      <c r="C2384" s="83" t="s">
        <v>3015</v>
      </c>
      <c r="D2384" s="83" t="s">
        <v>2827</v>
      </c>
      <c r="E2384" s="83" t="s">
        <v>3016</v>
      </c>
      <c r="F2384" s="118" t="s">
        <v>81</v>
      </c>
    </row>
    <row r="2385" spans="1:6" x14ac:dyDescent="0.25">
      <c r="A2385" s="23">
        <v>42597</v>
      </c>
      <c r="B2385" s="83" t="s">
        <v>4646</v>
      </c>
      <c r="C2385" s="83" t="s">
        <v>2890</v>
      </c>
      <c r="D2385" s="83" t="s">
        <v>2867</v>
      </c>
      <c r="E2385" s="83" t="s">
        <v>2891</v>
      </c>
      <c r="F2385" s="118" t="s">
        <v>81</v>
      </c>
    </row>
    <row r="2386" spans="1:6" x14ac:dyDescent="0.25">
      <c r="A2386" s="23">
        <v>43036</v>
      </c>
      <c r="B2386" s="83" t="s">
        <v>2608</v>
      </c>
      <c r="C2386" s="83" t="s">
        <v>3344</v>
      </c>
      <c r="D2386" s="83" t="s">
        <v>2775</v>
      </c>
      <c r="E2386" s="83" t="s">
        <v>3345</v>
      </c>
      <c r="F2386" s="118" t="s">
        <v>81</v>
      </c>
    </row>
    <row r="2387" spans="1:6" x14ac:dyDescent="0.25">
      <c r="A2387" s="23">
        <v>43157</v>
      </c>
      <c r="B2387" s="83" t="s">
        <v>4647</v>
      </c>
      <c r="C2387" s="83" t="s">
        <v>3553</v>
      </c>
      <c r="D2387" s="83" t="s">
        <v>2775</v>
      </c>
      <c r="E2387" s="83" t="s">
        <v>3554</v>
      </c>
      <c r="F2387" s="118" t="s">
        <v>81</v>
      </c>
    </row>
    <row r="2388" spans="1:6" x14ac:dyDescent="0.25">
      <c r="A2388" s="23">
        <v>43178</v>
      </c>
      <c r="B2388" s="83" t="s">
        <v>4648</v>
      </c>
      <c r="C2388" s="83" t="s">
        <v>3553</v>
      </c>
      <c r="D2388" s="83" t="s">
        <v>2775</v>
      </c>
      <c r="E2388" s="83" t="s">
        <v>3554</v>
      </c>
      <c r="F2388" s="118" t="s">
        <v>81</v>
      </c>
    </row>
    <row r="2389" spans="1:6" x14ac:dyDescent="0.25">
      <c r="A2389" s="23">
        <v>43436</v>
      </c>
      <c r="B2389" s="83" t="s">
        <v>2612</v>
      </c>
      <c r="C2389" s="83" t="s">
        <v>3811</v>
      </c>
      <c r="D2389" s="83" t="s">
        <v>2897</v>
      </c>
      <c r="E2389" s="83" t="s">
        <v>3812</v>
      </c>
      <c r="F2389" s="118" t="s">
        <v>81</v>
      </c>
    </row>
    <row r="2390" spans="1:6" x14ac:dyDescent="0.25">
      <c r="A2390" s="23">
        <v>43436</v>
      </c>
      <c r="B2390" s="83" t="s">
        <v>2612</v>
      </c>
      <c r="C2390" s="83" t="s">
        <v>3658</v>
      </c>
      <c r="D2390" s="83" t="s">
        <v>2897</v>
      </c>
      <c r="E2390" s="83" t="s">
        <v>3659</v>
      </c>
      <c r="F2390" s="118" t="s">
        <v>81</v>
      </c>
    </row>
    <row r="2391" spans="1:6" x14ac:dyDescent="0.25">
      <c r="A2391" s="23">
        <v>43477</v>
      </c>
      <c r="B2391" s="83" t="s">
        <v>4649</v>
      </c>
      <c r="C2391" s="83" t="s">
        <v>3553</v>
      </c>
      <c r="D2391" s="83" t="s">
        <v>2775</v>
      </c>
      <c r="E2391" s="83" t="s">
        <v>3554</v>
      </c>
      <c r="F2391" s="118" t="s">
        <v>81</v>
      </c>
    </row>
    <row r="2392" spans="1:6" x14ac:dyDescent="0.25">
      <c r="A2392" s="23">
        <v>43478</v>
      </c>
      <c r="B2392" s="83" t="s">
        <v>2614</v>
      </c>
      <c r="C2392" s="83" t="s">
        <v>4043</v>
      </c>
      <c r="D2392" s="83" t="s">
        <v>2775</v>
      </c>
      <c r="E2392" s="83" t="s">
        <v>2775</v>
      </c>
      <c r="F2392" s="118" t="s">
        <v>81</v>
      </c>
    </row>
    <row r="2393" spans="1:6" x14ac:dyDescent="0.25">
      <c r="A2393" s="23">
        <v>43479</v>
      </c>
      <c r="B2393" s="83" t="s">
        <v>4650</v>
      </c>
      <c r="C2393" s="83" t="s">
        <v>3553</v>
      </c>
      <c r="D2393" s="83" t="s">
        <v>2775</v>
      </c>
      <c r="E2393" s="83" t="s">
        <v>3554</v>
      </c>
      <c r="F2393" s="118" t="s">
        <v>81</v>
      </c>
    </row>
    <row r="2394" spans="1:6" x14ac:dyDescent="0.25">
      <c r="A2394" s="23">
        <v>43480</v>
      </c>
      <c r="B2394" s="83" t="s">
        <v>4651</v>
      </c>
      <c r="C2394" s="83" t="s">
        <v>3553</v>
      </c>
      <c r="D2394" s="83" t="s">
        <v>2775</v>
      </c>
      <c r="E2394" s="83" t="s">
        <v>3554</v>
      </c>
      <c r="F2394" s="118" t="s">
        <v>81</v>
      </c>
    </row>
    <row r="2395" spans="1:6" x14ac:dyDescent="0.25">
      <c r="A2395" s="23">
        <v>43576</v>
      </c>
      <c r="B2395" s="83" t="s">
        <v>2615</v>
      </c>
      <c r="C2395" s="83" t="s">
        <v>2800</v>
      </c>
      <c r="D2395" s="83" t="s">
        <v>2794</v>
      </c>
      <c r="E2395" s="83" t="s">
        <v>2801</v>
      </c>
      <c r="F2395" s="118" t="s">
        <v>81</v>
      </c>
    </row>
    <row r="2396" spans="1:6" x14ac:dyDescent="0.25">
      <c r="A2396" s="23">
        <v>44137</v>
      </c>
      <c r="B2396" s="83" t="s">
        <v>2618</v>
      </c>
      <c r="C2396" s="83" t="s">
        <v>4426</v>
      </c>
      <c r="D2396" s="83" t="s">
        <v>2794</v>
      </c>
      <c r="E2396" s="83" t="s">
        <v>4427</v>
      </c>
      <c r="F2396" s="118" t="s">
        <v>81</v>
      </c>
    </row>
    <row r="2397" spans="1:6" x14ac:dyDescent="0.25">
      <c r="A2397" s="23">
        <v>44219</v>
      </c>
      <c r="B2397" s="83" t="s">
        <v>2619</v>
      </c>
      <c r="C2397" s="83" t="s">
        <v>4652</v>
      </c>
      <c r="D2397" s="83" t="s">
        <v>2789</v>
      </c>
      <c r="E2397" s="83" t="s">
        <v>4653</v>
      </c>
      <c r="F2397" s="118" t="s">
        <v>81</v>
      </c>
    </row>
    <row r="2398" spans="1:6" x14ac:dyDescent="0.25">
      <c r="A2398" s="23">
        <v>44221</v>
      </c>
      <c r="B2398" s="83" t="s">
        <v>2620</v>
      </c>
      <c r="C2398" s="83" t="s">
        <v>4609</v>
      </c>
      <c r="D2398" s="83" t="s">
        <v>3157</v>
      </c>
      <c r="E2398" s="83" t="s">
        <v>3157</v>
      </c>
      <c r="F2398" s="118" t="s">
        <v>81</v>
      </c>
    </row>
    <row r="2399" spans="1:6" x14ac:dyDescent="0.25">
      <c r="A2399" s="23">
        <v>44397</v>
      </c>
      <c r="B2399" s="83" t="s">
        <v>2621</v>
      </c>
      <c r="C2399" s="83" t="s">
        <v>3962</v>
      </c>
      <c r="D2399" s="83" t="s">
        <v>2827</v>
      </c>
      <c r="E2399" s="83" t="s">
        <v>3963</v>
      </c>
      <c r="F2399" s="118" t="s">
        <v>81</v>
      </c>
    </row>
    <row r="2400" spans="1:6" x14ac:dyDescent="0.25">
      <c r="A2400" s="23">
        <v>44476</v>
      </c>
      <c r="B2400" s="83" t="s">
        <v>2622</v>
      </c>
      <c r="C2400" s="83" t="s">
        <v>3239</v>
      </c>
      <c r="D2400" s="83" t="s">
        <v>2827</v>
      </c>
      <c r="E2400" s="83" t="s">
        <v>3240</v>
      </c>
      <c r="F2400" s="118" t="s">
        <v>81</v>
      </c>
    </row>
    <row r="2401" spans="1:6" x14ac:dyDescent="0.25">
      <c r="A2401" s="23">
        <v>44536</v>
      </c>
      <c r="B2401" s="83" t="s">
        <v>2623</v>
      </c>
      <c r="C2401" s="83" t="s">
        <v>3423</v>
      </c>
      <c r="D2401" s="83" t="s">
        <v>2999</v>
      </c>
      <c r="E2401" s="83" t="s">
        <v>3424</v>
      </c>
      <c r="F2401" s="118" t="s">
        <v>81</v>
      </c>
    </row>
    <row r="2402" spans="1:6" x14ac:dyDescent="0.25">
      <c r="A2402" s="23">
        <v>44536</v>
      </c>
      <c r="B2402" s="83" t="s">
        <v>2623</v>
      </c>
      <c r="C2402" s="83" t="s">
        <v>4654</v>
      </c>
      <c r="D2402" s="83" t="s">
        <v>2999</v>
      </c>
      <c r="E2402" s="83" t="s">
        <v>4655</v>
      </c>
      <c r="F2402" s="118" t="s">
        <v>81</v>
      </c>
    </row>
    <row r="2403" spans="1:6" x14ac:dyDescent="0.25">
      <c r="A2403" s="23">
        <v>44536</v>
      </c>
      <c r="B2403" s="83" t="s">
        <v>2623</v>
      </c>
      <c r="C2403" s="83" t="s">
        <v>4656</v>
      </c>
      <c r="D2403" s="83" t="s">
        <v>2999</v>
      </c>
      <c r="E2403" s="83" t="s">
        <v>4657</v>
      </c>
      <c r="F2403" s="118" t="s">
        <v>81</v>
      </c>
    </row>
    <row r="2404" spans="1:6" x14ac:dyDescent="0.25">
      <c r="A2404" s="23">
        <v>44576</v>
      </c>
      <c r="B2404" s="83" t="s">
        <v>2625</v>
      </c>
      <c r="C2404" s="83" t="s">
        <v>3279</v>
      </c>
      <c r="D2404" s="83" t="s">
        <v>2817</v>
      </c>
      <c r="E2404" s="83" t="s">
        <v>3280</v>
      </c>
      <c r="F2404" s="118" t="s">
        <v>81</v>
      </c>
    </row>
    <row r="2405" spans="1:6" x14ac:dyDescent="0.25">
      <c r="A2405" s="23">
        <v>44776</v>
      </c>
      <c r="B2405" s="83" t="s">
        <v>2626</v>
      </c>
      <c r="C2405" s="83" t="s">
        <v>3811</v>
      </c>
      <c r="D2405" s="83" t="s">
        <v>2897</v>
      </c>
      <c r="E2405" s="83" t="s">
        <v>3812</v>
      </c>
      <c r="F2405" s="118" t="s">
        <v>81</v>
      </c>
    </row>
    <row r="2406" spans="1:6" x14ac:dyDescent="0.25">
      <c r="A2406" s="23">
        <v>44777</v>
      </c>
      <c r="B2406" s="83" t="s">
        <v>4658</v>
      </c>
      <c r="C2406" s="83" t="s">
        <v>4659</v>
      </c>
      <c r="D2406" s="83" t="s">
        <v>3157</v>
      </c>
      <c r="E2406" s="83" t="s">
        <v>4660</v>
      </c>
      <c r="F2406" s="118" t="s">
        <v>81</v>
      </c>
    </row>
    <row r="2407" spans="1:6" x14ac:dyDescent="0.25">
      <c r="A2407" s="23">
        <v>44779</v>
      </c>
      <c r="B2407" s="83" t="s">
        <v>2627</v>
      </c>
      <c r="C2407" s="83" t="s">
        <v>4490</v>
      </c>
      <c r="D2407" s="83" t="s">
        <v>2999</v>
      </c>
      <c r="E2407" s="83" t="s">
        <v>4491</v>
      </c>
      <c r="F2407" s="118" t="s">
        <v>81</v>
      </c>
    </row>
    <row r="2408" spans="1:6" x14ac:dyDescent="0.25">
      <c r="A2408" s="23">
        <v>44896</v>
      </c>
      <c r="B2408" s="83" t="s">
        <v>2628</v>
      </c>
      <c r="C2408" s="83" t="s">
        <v>4661</v>
      </c>
      <c r="D2408" s="83" t="s">
        <v>2772</v>
      </c>
      <c r="E2408" s="83" t="s">
        <v>4662</v>
      </c>
      <c r="F2408" s="118" t="s">
        <v>81</v>
      </c>
    </row>
    <row r="2409" spans="1:6" x14ac:dyDescent="0.25">
      <c r="A2409" s="23">
        <v>45057</v>
      </c>
      <c r="B2409" s="83" t="s">
        <v>2630</v>
      </c>
      <c r="C2409" s="83" t="s">
        <v>3699</v>
      </c>
      <c r="D2409" s="83" t="s">
        <v>2827</v>
      </c>
      <c r="E2409" s="83" t="s">
        <v>3700</v>
      </c>
      <c r="F2409" s="118" t="s">
        <v>81</v>
      </c>
    </row>
    <row r="2410" spans="1:6" x14ac:dyDescent="0.25">
      <c r="A2410" s="23">
        <v>45276</v>
      </c>
      <c r="B2410" s="83" t="s">
        <v>2632</v>
      </c>
      <c r="C2410" s="83" t="s">
        <v>4288</v>
      </c>
      <c r="D2410" s="83" t="s">
        <v>2827</v>
      </c>
      <c r="E2410" s="83" t="s">
        <v>4166</v>
      </c>
      <c r="F2410" s="118" t="s">
        <v>81</v>
      </c>
    </row>
    <row r="2411" spans="1:6" x14ac:dyDescent="0.25">
      <c r="A2411" s="23">
        <v>45536</v>
      </c>
      <c r="B2411" s="83" t="s">
        <v>2633</v>
      </c>
      <c r="C2411" s="83" t="s">
        <v>4025</v>
      </c>
      <c r="D2411" s="83" t="s">
        <v>3572</v>
      </c>
      <c r="E2411" s="83" t="s">
        <v>4026</v>
      </c>
      <c r="F2411" s="118" t="s">
        <v>81</v>
      </c>
    </row>
    <row r="2412" spans="1:6" x14ac:dyDescent="0.25">
      <c r="A2412" s="23">
        <v>45538</v>
      </c>
      <c r="B2412" s="83" t="s">
        <v>2634</v>
      </c>
      <c r="C2412" s="83" t="s">
        <v>4365</v>
      </c>
      <c r="D2412" s="83" t="s">
        <v>3438</v>
      </c>
      <c r="E2412" s="83" t="s">
        <v>4366</v>
      </c>
      <c r="F2412" s="118" t="s">
        <v>81</v>
      </c>
    </row>
    <row r="2413" spans="1:6" x14ac:dyDescent="0.25">
      <c r="A2413" s="23">
        <v>45596</v>
      </c>
      <c r="B2413" s="83" t="s">
        <v>2635</v>
      </c>
      <c r="C2413" s="83" t="s">
        <v>3658</v>
      </c>
      <c r="D2413" s="83" t="s">
        <v>2897</v>
      </c>
      <c r="E2413" s="83" t="s">
        <v>3659</v>
      </c>
      <c r="F2413" s="118" t="s">
        <v>81</v>
      </c>
    </row>
    <row r="2414" spans="1:6" x14ac:dyDescent="0.25">
      <c r="A2414" s="23">
        <v>45677</v>
      </c>
      <c r="B2414" s="83" t="s">
        <v>2636</v>
      </c>
      <c r="C2414" s="83" t="s">
        <v>4543</v>
      </c>
      <c r="D2414" s="83" t="s">
        <v>2870</v>
      </c>
      <c r="E2414" s="83" t="s">
        <v>4544</v>
      </c>
      <c r="F2414" s="118" t="s">
        <v>81</v>
      </c>
    </row>
    <row r="2415" spans="1:6" x14ac:dyDescent="0.25">
      <c r="A2415" s="23">
        <v>45722</v>
      </c>
      <c r="B2415" s="83" t="s">
        <v>2637</v>
      </c>
      <c r="C2415" s="83" t="s">
        <v>4272</v>
      </c>
      <c r="D2415" s="83" t="s">
        <v>2912</v>
      </c>
      <c r="E2415" s="83" t="s">
        <v>4273</v>
      </c>
      <c r="F2415" s="118" t="s">
        <v>81</v>
      </c>
    </row>
    <row r="2416" spans="1:6" x14ac:dyDescent="0.25">
      <c r="A2416" s="23">
        <v>45800</v>
      </c>
      <c r="B2416" s="83" t="s">
        <v>2639</v>
      </c>
      <c r="C2416" s="83" t="s">
        <v>4663</v>
      </c>
      <c r="D2416" s="83" t="s">
        <v>2822</v>
      </c>
      <c r="E2416" s="83" t="s">
        <v>4664</v>
      </c>
      <c r="F2416" s="118" t="s">
        <v>81</v>
      </c>
    </row>
    <row r="2417" spans="1:6" x14ac:dyDescent="0.25">
      <c r="A2417" s="23">
        <v>45842</v>
      </c>
      <c r="B2417" s="83" t="s">
        <v>2641</v>
      </c>
      <c r="C2417" s="83" t="s">
        <v>3013</v>
      </c>
      <c r="D2417" s="83" t="s">
        <v>2912</v>
      </c>
      <c r="E2417" s="83" t="s">
        <v>3014</v>
      </c>
      <c r="F2417" s="118" t="s">
        <v>81</v>
      </c>
    </row>
    <row r="2418" spans="1:6" x14ac:dyDescent="0.25">
      <c r="A2418" s="23">
        <v>45856</v>
      </c>
      <c r="B2418" s="83" t="s">
        <v>2642</v>
      </c>
      <c r="C2418" s="83" t="s">
        <v>3009</v>
      </c>
      <c r="D2418" s="83" t="s">
        <v>2912</v>
      </c>
      <c r="E2418" s="83" t="s">
        <v>3010</v>
      </c>
      <c r="F2418" s="118" t="s">
        <v>81</v>
      </c>
    </row>
    <row r="2419" spans="1:6" x14ac:dyDescent="0.25">
      <c r="A2419" s="23">
        <v>45857</v>
      </c>
      <c r="B2419" s="83" t="s">
        <v>2643</v>
      </c>
      <c r="C2419" s="83" t="s">
        <v>3293</v>
      </c>
      <c r="D2419" s="83" t="s">
        <v>2912</v>
      </c>
      <c r="E2419" s="83" t="s">
        <v>3294</v>
      </c>
      <c r="F2419" s="118" t="s">
        <v>81</v>
      </c>
    </row>
    <row r="2420" spans="1:6" x14ac:dyDescent="0.25">
      <c r="A2420" s="23">
        <v>46136</v>
      </c>
      <c r="B2420" s="83" t="s">
        <v>2644</v>
      </c>
      <c r="C2420" s="83" t="s">
        <v>3840</v>
      </c>
      <c r="D2420" s="83" t="s">
        <v>2912</v>
      </c>
      <c r="E2420" s="83" t="s">
        <v>3841</v>
      </c>
      <c r="F2420" s="118" t="s">
        <v>81</v>
      </c>
    </row>
    <row r="2421" spans="1:6" x14ac:dyDescent="0.25">
      <c r="A2421" s="23">
        <v>46276</v>
      </c>
      <c r="B2421" s="83" t="s">
        <v>2646</v>
      </c>
      <c r="C2421" s="83" t="s">
        <v>4420</v>
      </c>
      <c r="D2421" s="83" t="s">
        <v>2789</v>
      </c>
      <c r="E2421" s="83" t="s">
        <v>4421</v>
      </c>
      <c r="F2421" s="118" t="s">
        <v>81</v>
      </c>
    </row>
    <row r="2422" spans="1:6" x14ac:dyDescent="0.25">
      <c r="A2422" s="23">
        <v>46296</v>
      </c>
      <c r="B2422" s="83" t="s">
        <v>2647</v>
      </c>
      <c r="C2422" s="83" t="s">
        <v>4420</v>
      </c>
      <c r="D2422" s="83" t="s">
        <v>2789</v>
      </c>
      <c r="E2422" s="83" t="s">
        <v>4421</v>
      </c>
      <c r="F2422" s="118" t="s">
        <v>81</v>
      </c>
    </row>
    <row r="2423" spans="1:6" x14ac:dyDescent="0.25">
      <c r="A2423" s="23">
        <v>46377</v>
      </c>
      <c r="B2423" s="83" t="s">
        <v>2648</v>
      </c>
      <c r="C2423" s="83" t="s">
        <v>4420</v>
      </c>
      <c r="D2423" s="83" t="s">
        <v>2789</v>
      </c>
      <c r="E2423" s="83" t="s">
        <v>4421</v>
      </c>
      <c r="F2423" s="118" t="s">
        <v>81</v>
      </c>
    </row>
    <row r="2424" spans="1:6" x14ac:dyDescent="0.25">
      <c r="A2424" s="23">
        <v>46378</v>
      </c>
      <c r="B2424" s="83" t="s">
        <v>2649</v>
      </c>
      <c r="C2424" s="83" t="s">
        <v>4420</v>
      </c>
      <c r="D2424" s="83" t="s">
        <v>2789</v>
      </c>
      <c r="E2424" s="83" t="s">
        <v>4421</v>
      </c>
      <c r="F2424" s="118" t="s">
        <v>81</v>
      </c>
    </row>
    <row r="2425" spans="1:6" x14ac:dyDescent="0.25">
      <c r="A2425" s="23">
        <v>46379</v>
      </c>
      <c r="B2425" s="83" t="s">
        <v>2650</v>
      </c>
      <c r="C2425" s="83" t="s">
        <v>4420</v>
      </c>
      <c r="D2425" s="83" t="s">
        <v>2789</v>
      </c>
      <c r="E2425" s="83" t="s">
        <v>4421</v>
      </c>
      <c r="F2425" s="118" t="s">
        <v>81</v>
      </c>
    </row>
    <row r="2426" spans="1:6" x14ac:dyDescent="0.25">
      <c r="A2426" s="23">
        <v>46436</v>
      </c>
      <c r="B2426" s="83" t="s">
        <v>2651</v>
      </c>
      <c r="C2426" s="83" t="s">
        <v>4272</v>
      </c>
      <c r="D2426" s="83" t="s">
        <v>2912</v>
      </c>
      <c r="E2426" s="83" t="s">
        <v>4273</v>
      </c>
      <c r="F2426" s="118" t="s">
        <v>81</v>
      </c>
    </row>
    <row r="2427" spans="1:6" x14ac:dyDescent="0.25">
      <c r="A2427" s="23">
        <v>46500</v>
      </c>
      <c r="B2427" s="83" t="s">
        <v>2653</v>
      </c>
      <c r="C2427" s="83" t="s">
        <v>3840</v>
      </c>
      <c r="D2427" s="83" t="s">
        <v>2912</v>
      </c>
      <c r="E2427" s="83" t="s">
        <v>3841</v>
      </c>
      <c r="F2427" s="118" t="s">
        <v>81</v>
      </c>
    </row>
    <row r="2428" spans="1:6" x14ac:dyDescent="0.25">
      <c r="A2428" s="23">
        <v>46557</v>
      </c>
      <c r="B2428" s="83" t="s">
        <v>2655</v>
      </c>
      <c r="C2428" s="83" t="s">
        <v>4420</v>
      </c>
      <c r="D2428" s="83" t="s">
        <v>2789</v>
      </c>
      <c r="E2428" s="83" t="s">
        <v>4421</v>
      </c>
      <c r="F2428" s="118" t="s">
        <v>81</v>
      </c>
    </row>
    <row r="2429" spans="1:6" x14ac:dyDescent="0.25">
      <c r="A2429" s="23">
        <v>46597</v>
      </c>
      <c r="B2429" s="83" t="s">
        <v>2656</v>
      </c>
      <c r="C2429" s="83" t="s">
        <v>2982</v>
      </c>
      <c r="D2429" s="83" t="s">
        <v>2827</v>
      </c>
      <c r="E2429" s="83" t="s">
        <v>2983</v>
      </c>
      <c r="F2429" s="118" t="s">
        <v>81</v>
      </c>
    </row>
    <row r="2430" spans="1:6" x14ac:dyDescent="0.25">
      <c r="A2430" s="23">
        <v>46917</v>
      </c>
      <c r="B2430" s="83" t="s">
        <v>2657</v>
      </c>
      <c r="C2430" s="83" t="s">
        <v>3517</v>
      </c>
      <c r="D2430" s="83" t="s">
        <v>2912</v>
      </c>
      <c r="E2430" s="83" t="s">
        <v>3518</v>
      </c>
      <c r="F2430" s="118" t="s">
        <v>81</v>
      </c>
    </row>
    <row r="2431" spans="1:6" x14ac:dyDescent="0.25">
      <c r="A2431" s="23">
        <v>46918</v>
      </c>
      <c r="B2431" s="83" t="s">
        <v>2658</v>
      </c>
      <c r="C2431" s="83" t="s">
        <v>2824</v>
      </c>
      <c r="D2431" s="83" t="s">
        <v>2822</v>
      </c>
      <c r="E2431" s="83" t="s">
        <v>2825</v>
      </c>
      <c r="F2431" s="118" t="s">
        <v>81</v>
      </c>
    </row>
    <row r="2432" spans="1:6" x14ac:dyDescent="0.25">
      <c r="A2432" s="23">
        <v>46976</v>
      </c>
      <c r="B2432" s="83" t="s">
        <v>2659</v>
      </c>
      <c r="C2432" s="83" t="s">
        <v>3684</v>
      </c>
      <c r="D2432" s="83" t="s">
        <v>2897</v>
      </c>
      <c r="E2432" s="83" t="s">
        <v>3685</v>
      </c>
      <c r="F2432" s="118" t="s">
        <v>81</v>
      </c>
    </row>
    <row r="2433" spans="1:6" x14ac:dyDescent="0.25">
      <c r="A2433" s="23">
        <v>46978</v>
      </c>
      <c r="B2433" s="83" t="s">
        <v>2660</v>
      </c>
      <c r="C2433" s="83" t="s">
        <v>3684</v>
      </c>
      <c r="D2433" s="83" t="s">
        <v>2897</v>
      </c>
      <c r="E2433" s="83" t="s">
        <v>3685</v>
      </c>
      <c r="F2433" s="118" t="s">
        <v>81</v>
      </c>
    </row>
    <row r="2434" spans="1:6" x14ac:dyDescent="0.25">
      <c r="A2434" s="23">
        <v>46979</v>
      </c>
      <c r="B2434" s="83" t="s">
        <v>2661</v>
      </c>
      <c r="C2434" s="83" t="s">
        <v>3684</v>
      </c>
      <c r="D2434" s="83" t="s">
        <v>2897</v>
      </c>
      <c r="E2434" s="83" t="s">
        <v>3685</v>
      </c>
      <c r="F2434" s="118" t="s">
        <v>81</v>
      </c>
    </row>
    <row r="2435" spans="1:6" x14ac:dyDescent="0.25">
      <c r="A2435" s="23">
        <v>46980</v>
      </c>
      <c r="B2435" s="83" t="s">
        <v>2662</v>
      </c>
      <c r="C2435" s="83" t="s">
        <v>3684</v>
      </c>
      <c r="D2435" s="83" t="s">
        <v>2897</v>
      </c>
      <c r="E2435" s="83" t="s">
        <v>3685</v>
      </c>
      <c r="F2435" s="118" t="s">
        <v>81</v>
      </c>
    </row>
    <row r="2436" spans="1:6" x14ac:dyDescent="0.25">
      <c r="A2436" s="23">
        <v>47038</v>
      </c>
      <c r="B2436" s="83" t="s">
        <v>2663</v>
      </c>
      <c r="C2436" s="83" t="s">
        <v>3431</v>
      </c>
      <c r="D2436" s="83" t="s">
        <v>2912</v>
      </c>
      <c r="E2436" s="83" t="s">
        <v>3432</v>
      </c>
      <c r="F2436" s="118" t="s">
        <v>81</v>
      </c>
    </row>
    <row r="2437" spans="1:6" x14ac:dyDescent="0.25">
      <c r="A2437" s="23">
        <v>47484</v>
      </c>
      <c r="B2437" s="83" t="s">
        <v>2664</v>
      </c>
      <c r="C2437" s="83" t="s">
        <v>3653</v>
      </c>
      <c r="D2437" s="83" t="s">
        <v>2870</v>
      </c>
      <c r="E2437" s="83" t="s">
        <v>3654</v>
      </c>
      <c r="F2437" s="118" t="s">
        <v>81</v>
      </c>
    </row>
    <row r="2438" spans="1:6" x14ac:dyDescent="0.25">
      <c r="A2438" s="23">
        <v>47725</v>
      </c>
      <c r="B2438" s="83" t="s">
        <v>4665</v>
      </c>
      <c r="C2438" s="83" t="s">
        <v>3196</v>
      </c>
      <c r="D2438" s="83" t="s">
        <v>2912</v>
      </c>
      <c r="E2438" s="83" t="s">
        <v>3197</v>
      </c>
      <c r="F2438" s="118" t="s">
        <v>81</v>
      </c>
    </row>
    <row r="2439" spans="1:6" x14ac:dyDescent="0.25">
      <c r="A2439" s="23">
        <v>48244</v>
      </c>
      <c r="B2439" s="83" t="s">
        <v>2667</v>
      </c>
      <c r="C2439" s="83" t="s">
        <v>4666</v>
      </c>
      <c r="D2439" s="83" t="s">
        <v>3332</v>
      </c>
      <c r="E2439" s="83" t="s">
        <v>3503</v>
      </c>
      <c r="F2439" s="118" t="s">
        <v>81</v>
      </c>
    </row>
    <row r="2440" spans="1:6" x14ac:dyDescent="0.25">
      <c r="A2440" s="23">
        <v>48283</v>
      </c>
      <c r="B2440" s="83" t="s">
        <v>4667</v>
      </c>
      <c r="C2440" s="83" t="s">
        <v>2841</v>
      </c>
      <c r="D2440" s="83" t="s">
        <v>2827</v>
      </c>
      <c r="E2440" s="83" t="s">
        <v>2842</v>
      </c>
      <c r="F2440" s="118" t="s">
        <v>81</v>
      </c>
    </row>
    <row r="2441" spans="1:6" x14ac:dyDescent="0.25">
      <c r="A2441" s="23">
        <v>48283</v>
      </c>
      <c r="B2441" s="83" t="s">
        <v>4667</v>
      </c>
      <c r="C2441" s="83" t="s">
        <v>3642</v>
      </c>
      <c r="D2441" s="83" t="s">
        <v>2827</v>
      </c>
      <c r="E2441" s="83" t="s">
        <v>3643</v>
      </c>
      <c r="F2441" s="118" t="s">
        <v>81</v>
      </c>
    </row>
    <row r="2442" spans="1:6" x14ac:dyDescent="0.25">
      <c r="A2442" s="23">
        <v>48283</v>
      </c>
      <c r="B2442" s="83" t="s">
        <v>4667</v>
      </c>
      <c r="C2442" s="83" t="s">
        <v>3100</v>
      </c>
      <c r="D2442" s="83" t="s">
        <v>2827</v>
      </c>
      <c r="E2442" s="83" t="s">
        <v>2870</v>
      </c>
      <c r="F2442" s="118" t="s">
        <v>81</v>
      </c>
    </row>
    <row r="2443" spans="1:6" x14ac:dyDescent="0.25">
      <c r="A2443" s="23">
        <v>48323</v>
      </c>
      <c r="B2443" s="83" t="s">
        <v>2668</v>
      </c>
      <c r="C2443" s="83" t="s">
        <v>4272</v>
      </c>
      <c r="D2443" s="83" t="s">
        <v>2912</v>
      </c>
      <c r="E2443" s="83" t="s">
        <v>4273</v>
      </c>
      <c r="F2443" s="118" t="s">
        <v>81</v>
      </c>
    </row>
    <row r="2444" spans="1:6" x14ac:dyDescent="0.25">
      <c r="A2444" s="23">
        <v>48364</v>
      </c>
      <c r="B2444" s="83" t="s">
        <v>2669</v>
      </c>
      <c r="C2444" s="83" t="s">
        <v>4272</v>
      </c>
      <c r="D2444" s="83" t="s">
        <v>2912</v>
      </c>
      <c r="E2444" s="83" t="s">
        <v>4273</v>
      </c>
      <c r="F2444" s="118" t="s">
        <v>81</v>
      </c>
    </row>
    <row r="2445" spans="1:6" x14ac:dyDescent="0.25">
      <c r="A2445" s="23">
        <v>48403</v>
      </c>
      <c r="B2445" s="83" t="s">
        <v>2671</v>
      </c>
      <c r="C2445" s="83" t="s">
        <v>4272</v>
      </c>
      <c r="D2445" s="83" t="s">
        <v>2912</v>
      </c>
      <c r="E2445" s="83" t="s">
        <v>4273</v>
      </c>
      <c r="F2445" s="118" t="s">
        <v>81</v>
      </c>
    </row>
    <row r="2446" spans="1:6" x14ac:dyDescent="0.25">
      <c r="A2446" s="23">
        <v>48726</v>
      </c>
      <c r="B2446" s="83" t="s">
        <v>2672</v>
      </c>
      <c r="C2446" s="83" t="s">
        <v>3525</v>
      </c>
      <c r="D2446" s="83" t="s">
        <v>2862</v>
      </c>
      <c r="E2446" s="83" t="s">
        <v>3526</v>
      </c>
      <c r="F2446" s="118" t="s">
        <v>81</v>
      </c>
    </row>
    <row r="2447" spans="1:6" x14ac:dyDescent="0.25">
      <c r="A2447" s="23">
        <v>48843</v>
      </c>
      <c r="B2447" s="83" t="s">
        <v>2673</v>
      </c>
      <c r="C2447" s="83" t="s">
        <v>4661</v>
      </c>
      <c r="D2447" s="83" t="s">
        <v>2772</v>
      </c>
      <c r="E2447" s="83" t="s">
        <v>4662</v>
      </c>
      <c r="F2447" s="118" t="s">
        <v>81</v>
      </c>
    </row>
    <row r="2448" spans="1:6" x14ac:dyDescent="0.25">
      <c r="A2448" s="23">
        <v>48845</v>
      </c>
      <c r="B2448" s="83" t="s">
        <v>2674</v>
      </c>
      <c r="C2448" s="83" t="s">
        <v>4403</v>
      </c>
      <c r="D2448" s="83" t="s">
        <v>2789</v>
      </c>
      <c r="E2448" s="83" t="s">
        <v>4404</v>
      </c>
      <c r="F2448" s="118" t="s">
        <v>81</v>
      </c>
    </row>
    <row r="2449" spans="1:6" x14ac:dyDescent="0.25">
      <c r="A2449" s="23">
        <v>48863</v>
      </c>
      <c r="B2449" s="83" t="s">
        <v>2675</v>
      </c>
      <c r="C2449" s="83" t="s">
        <v>4167</v>
      </c>
      <c r="D2449" s="83" t="s">
        <v>2870</v>
      </c>
      <c r="E2449" s="83" t="s">
        <v>4168</v>
      </c>
      <c r="F2449" s="118" t="s">
        <v>81</v>
      </c>
    </row>
    <row r="2450" spans="1:6" x14ac:dyDescent="0.25">
      <c r="A2450" s="23">
        <v>48884</v>
      </c>
      <c r="B2450" s="83" t="s">
        <v>2676</v>
      </c>
      <c r="C2450" s="83" t="s">
        <v>4203</v>
      </c>
      <c r="D2450" s="83" t="s">
        <v>2912</v>
      </c>
      <c r="E2450" s="83" t="s">
        <v>4204</v>
      </c>
      <c r="F2450" s="118" t="s">
        <v>81</v>
      </c>
    </row>
    <row r="2451" spans="1:6" x14ac:dyDescent="0.25">
      <c r="A2451" s="23">
        <v>48906</v>
      </c>
      <c r="B2451" s="83" t="s">
        <v>2677</v>
      </c>
      <c r="C2451" s="83" t="s">
        <v>4440</v>
      </c>
      <c r="D2451" s="83" t="s">
        <v>2789</v>
      </c>
      <c r="E2451" s="83" t="s">
        <v>4423</v>
      </c>
      <c r="F2451" s="118" t="s">
        <v>81</v>
      </c>
    </row>
    <row r="2452" spans="1:6" x14ac:dyDescent="0.25">
      <c r="A2452" s="23">
        <v>48909</v>
      </c>
      <c r="B2452" s="83" t="s">
        <v>2678</v>
      </c>
      <c r="C2452" s="83" t="s">
        <v>4668</v>
      </c>
      <c r="D2452" s="83" t="s">
        <v>2786</v>
      </c>
      <c r="E2452" s="83" t="s">
        <v>4669</v>
      </c>
      <c r="F2452" s="118" t="s">
        <v>81</v>
      </c>
    </row>
    <row r="2453" spans="1:6" x14ac:dyDescent="0.25">
      <c r="A2453" s="23">
        <v>48965</v>
      </c>
      <c r="B2453" s="83" t="s">
        <v>2679</v>
      </c>
      <c r="C2453" s="83" t="s">
        <v>2924</v>
      </c>
      <c r="D2453" s="83" t="s">
        <v>2923</v>
      </c>
      <c r="E2453" s="83" t="s">
        <v>2925</v>
      </c>
      <c r="F2453" s="118" t="s">
        <v>81</v>
      </c>
    </row>
    <row r="2454" spans="1:6" x14ac:dyDescent="0.25">
      <c r="A2454" s="23">
        <v>48983</v>
      </c>
      <c r="B2454" s="83" t="s">
        <v>2680</v>
      </c>
      <c r="C2454" s="83" t="s">
        <v>4326</v>
      </c>
      <c r="D2454" s="83" t="s">
        <v>2856</v>
      </c>
      <c r="E2454" s="83" t="s">
        <v>4327</v>
      </c>
      <c r="F2454" s="118" t="s">
        <v>81</v>
      </c>
    </row>
    <row r="2455" spans="1:6" x14ac:dyDescent="0.25">
      <c r="A2455" s="23">
        <v>49005</v>
      </c>
      <c r="B2455" s="83" t="s">
        <v>2682</v>
      </c>
      <c r="C2455" s="83" t="s">
        <v>3941</v>
      </c>
      <c r="D2455" s="83" t="s">
        <v>2827</v>
      </c>
      <c r="E2455" s="83" t="s">
        <v>3942</v>
      </c>
      <c r="F2455" s="118" t="s">
        <v>81</v>
      </c>
    </row>
    <row r="2456" spans="1:6" x14ac:dyDescent="0.25">
      <c r="A2456" s="23">
        <v>49027</v>
      </c>
      <c r="B2456" s="83" t="s">
        <v>2683</v>
      </c>
      <c r="C2456" s="83" t="s">
        <v>4552</v>
      </c>
      <c r="D2456" s="83" t="s">
        <v>2772</v>
      </c>
      <c r="E2456" s="83" t="s">
        <v>4553</v>
      </c>
      <c r="F2456" s="118" t="s">
        <v>81</v>
      </c>
    </row>
    <row r="2457" spans="1:6" x14ac:dyDescent="0.25">
      <c r="A2457" s="23">
        <v>49029</v>
      </c>
      <c r="B2457" s="83" t="s">
        <v>4670</v>
      </c>
      <c r="C2457" s="83" t="s">
        <v>3829</v>
      </c>
      <c r="D2457" s="83" t="s">
        <v>3157</v>
      </c>
      <c r="E2457" s="83" t="s">
        <v>3830</v>
      </c>
      <c r="F2457" s="118" t="s">
        <v>81</v>
      </c>
    </row>
    <row r="2458" spans="1:6" x14ac:dyDescent="0.25">
      <c r="A2458" s="23">
        <v>49030</v>
      </c>
      <c r="B2458" s="83" t="s">
        <v>2684</v>
      </c>
      <c r="C2458" s="83" t="s">
        <v>4671</v>
      </c>
      <c r="D2458" s="83" t="s">
        <v>3332</v>
      </c>
      <c r="E2458" s="83" t="s">
        <v>3158</v>
      </c>
      <c r="F2458" s="118" t="s">
        <v>81</v>
      </c>
    </row>
    <row r="2459" spans="1:6" x14ac:dyDescent="0.25">
      <c r="A2459" s="23">
        <v>49123</v>
      </c>
      <c r="B2459" s="83" t="s">
        <v>2685</v>
      </c>
      <c r="C2459" s="83" t="s">
        <v>2806</v>
      </c>
      <c r="D2459" s="83" t="s">
        <v>2794</v>
      </c>
      <c r="E2459" s="83" t="s">
        <v>2807</v>
      </c>
      <c r="F2459" s="118" t="s">
        <v>81</v>
      </c>
    </row>
    <row r="2460" spans="1:6" x14ac:dyDescent="0.25">
      <c r="A2460" s="23">
        <v>49126</v>
      </c>
      <c r="B2460" s="83" t="s">
        <v>2686</v>
      </c>
      <c r="C2460" s="83" t="s">
        <v>4609</v>
      </c>
      <c r="D2460" s="83" t="s">
        <v>3157</v>
      </c>
      <c r="E2460" s="83" t="s">
        <v>3157</v>
      </c>
      <c r="F2460" s="118" t="s">
        <v>81</v>
      </c>
    </row>
    <row r="2461" spans="1:6" x14ac:dyDescent="0.25">
      <c r="A2461" s="23">
        <v>49127</v>
      </c>
      <c r="B2461" s="83" t="s">
        <v>2687</v>
      </c>
      <c r="C2461" s="83" t="s">
        <v>3327</v>
      </c>
      <c r="D2461" s="83" t="s">
        <v>2827</v>
      </c>
      <c r="E2461" s="83" t="s">
        <v>3328</v>
      </c>
      <c r="F2461" s="118" t="s">
        <v>81</v>
      </c>
    </row>
    <row r="2462" spans="1:6" x14ac:dyDescent="0.25">
      <c r="A2462" s="23">
        <v>49128</v>
      </c>
      <c r="B2462" s="83" t="s">
        <v>2688</v>
      </c>
      <c r="C2462" s="83" t="s">
        <v>3836</v>
      </c>
      <c r="D2462" s="83" t="s">
        <v>2827</v>
      </c>
      <c r="E2462" s="83" t="s">
        <v>3837</v>
      </c>
      <c r="F2462" s="118" t="s">
        <v>81</v>
      </c>
    </row>
    <row r="2463" spans="1:6" x14ac:dyDescent="0.25">
      <c r="A2463" s="23">
        <v>49130</v>
      </c>
      <c r="B2463" s="83" t="s">
        <v>2689</v>
      </c>
      <c r="C2463" s="83" t="s">
        <v>4672</v>
      </c>
      <c r="D2463" s="83" t="s">
        <v>3157</v>
      </c>
      <c r="E2463" s="83" t="s">
        <v>4673</v>
      </c>
      <c r="F2463" s="118" t="s">
        <v>81</v>
      </c>
    </row>
    <row r="2464" spans="1:6" x14ac:dyDescent="0.25">
      <c r="A2464" s="23">
        <v>49144</v>
      </c>
      <c r="B2464" s="83" t="s">
        <v>2690</v>
      </c>
      <c r="C2464" s="83" t="s">
        <v>3015</v>
      </c>
      <c r="D2464" s="83" t="s">
        <v>2827</v>
      </c>
      <c r="E2464" s="83" t="s">
        <v>3016</v>
      </c>
      <c r="F2464" s="118" t="s">
        <v>81</v>
      </c>
    </row>
    <row r="2465" spans="1:6" x14ac:dyDescent="0.25">
      <c r="A2465" s="23">
        <v>49163</v>
      </c>
      <c r="B2465" s="83" t="s">
        <v>4674</v>
      </c>
      <c r="C2465" s="83" t="s">
        <v>3307</v>
      </c>
      <c r="D2465" s="83" t="s">
        <v>2827</v>
      </c>
      <c r="E2465" s="83" t="s">
        <v>3308</v>
      </c>
      <c r="F2465" s="118" t="s">
        <v>81</v>
      </c>
    </row>
    <row r="2466" spans="1:6" x14ac:dyDescent="0.25">
      <c r="A2466" s="23">
        <v>49164</v>
      </c>
      <c r="B2466" s="83" t="s">
        <v>2691</v>
      </c>
      <c r="C2466" s="83" t="s">
        <v>3425</v>
      </c>
      <c r="D2466" s="83" t="s">
        <v>2912</v>
      </c>
      <c r="E2466" s="83" t="s">
        <v>3426</v>
      </c>
      <c r="F2466" s="118" t="s">
        <v>81</v>
      </c>
    </row>
    <row r="2467" spans="1:6" x14ac:dyDescent="0.25">
      <c r="A2467" s="23">
        <v>49165</v>
      </c>
      <c r="B2467" s="83" t="s">
        <v>2692</v>
      </c>
      <c r="C2467" s="83" t="s">
        <v>3307</v>
      </c>
      <c r="D2467" s="83" t="s">
        <v>2827</v>
      </c>
      <c r="E2467" s="83" t="s">
        <v>3308</v>
      </c>
      <c r="F2467" s="118" t="s">
        <v>81</v>
      </c>
    </row>
    <row r="2468" spans="1:6" x14ac:dyDescent="0.25">
      <c r="A2468" s="23">
        <v>49168</v>
      </c>
      <c r="B2468" s="83" t="s">
        <v>2693</v>
      </c>
      <c r="C2468" s="83" t="s">
        <v>2829</v>
      </c>
      <c r="D2468" s="83" t="s">
        <v>2827</v>
      </c>
      <c r="E2468" s="83" t="s">
        <v>2830</v>
      </c>
      <c r="F2468" s="118" t="s">
        <v>81</v>
      </c>
    </row>
    <row r="2469" spans="1:6" x14ac:dyDescent="0.25">
      <c r="A2469" s="23">
        <v>49174</v>
      </c>
      <c r="B2469" s="83" t="s">
        <v>2694</v>
      </c>
      <c r="C2469" s="83" t="s">
        <v>2988</v>
      </c>
      <c r="D2469" s="83" t="s">
        <v>2870</v>
      </c>
      <c r="E2469" s="83" t="s">
        <v>2989</v>
      </c>
      <c r="F2469" s="118" t="s">
        <v>81</v>
      </c>
    </row>
    <row r="2470" spans="1:6" x14ac:dyDescent="0.25">
      <c r="A2470" s="23">
        <v>49175</v>
      </c>
      <c r="B2470" s="83" t="s">
        <v>2695</v>
      </c>
      <c r="C2470" s="83" t="s">
        <v>4072</v>
      </c>
      <c r="D2470" s="83" t="s">
        <v>2775</v>
      </c>
      <c r="E2470" s="83" t="s">
        <v>4073</v>
      </c>
      <c r="F2470" s="118" t="s">
        <v>81</v>
      </c>
    </row>
    <row r="2471" spans="1:6" x14ac:dyDescent="0.25">
      <c r="A2471" s="23">
        <v>49225</v>
      </c>
      <c r="B2471" s="83" t="s">
        <v>2696</v>
      </c>
      <c r="C2471" s="83" t="s">
        <v>2936</v>
      </c>
      <c r="D2471" s="83" t="s">
        <v>2870</v>
      </c>
      <c r="E2471" s="83" t="s">
        <v>2937</v>
      </c>
      <c r="F2471" s="118" t="s">
        <v>81</v>
      </c>
    </row>
    <row r="2472" spans="1:6" x14ac:dyDescent="0.25">
      <c r="A2472" s="23">
        <v>49226</v>
      </c>
      <c r="B2472" s="83" t="s">
        <v>2697</v>
      </c>
      <c r="C2472" s="83" t="s">
        <v>2936</v>
      </c>
      <c r="D2472" s="83" t="s">
        <v>2870</v>
      </c>
      <c r="E2472" s="83" t="s">
        <v>2937</v>
      </c>
      <c r="F2472" s="118" t="s">
        <v>81</v>
      </c>
    </row>
    <row r="2473" spans="1:6" x14ac:dyDescent="0.25">
      <c r="A2473" s="23">
        <v>49228</v>
      </c>
      <c r="B2473" s="83" t="s">
        <v>2698</v>
      </c>
      <c r="C2473" s="83" t="s">
        <v>4675</v>
      </c>
      <c r="D2473" s="83" t="s">
        <v>3332</v>
      </c>
      <c r="E2473" s="83" t="s">
        <v>4676</v>
      </c>
      <c r="F2473" s="118" t="s">
        <v>81</v>
      </c>
    </row>
    <row r="2474" spans="1:6" x14ac:dyDescent="0.25">
      <c r="A2474" s="23">
        <v>49265</v>
      </c>
      <c r="B2474" s="83" t="s">
        <v>2699</v>
      </c>
      <c r="C2474" s="83" t="s">
        <v>2936</v>
      </c>
      <c r="D2474" s="83" t="s">
        <v>2870</v>
      </c>
      <c r="E2474" s="83" t="s">
        <v>2937</v>
      </c>
      <c r="F2474" s="118" t="s">
        <v>81</v>
      </c>
    </row>
    <row r="2475" spans="1:6" x14ac:dyDescent="0.25">
      <c r="A2475" s="23">
        <v>49266</v>
      </c>
      <c r="B2475" s="83" t="s">
        <v>2700</v>
      </c>
      <c r="C2475" s="83" t="s">
        <v>4019</v>
      </c>
      <c r="D2475" s="83" t="s">
        <v>2775</v>
      </c>
      <c r="E2475" s="83" t="s">
        <v>4020</v>
      </c>
      <c r="F2475" s="118" t="s">
        <v>81</v>
      </c>
    </row>
    <row r="2476" spans="1:6" x14ac:dyDescent="0.25">
      <c r="A2476" s="23">
        <v>49269</v>
      </c>
      <c r="B2476" s="83" t="s">
        <v>2701</v>
      </c>
      <c r="C2476" s="83" t="s">
        <v>2988</v>
      </c>
      <c r="D2476" s="83" t="s">
        <v>2870</v>
      </c>
      <c r="E2476" s="83" t="s">
        <v>2989</v>
      </c>
      <c r="F2476" s="118" t="s">
        <v>81</v>
      </c>
    </row>
    <row r="2477" spans="1:6" x14ac:dyDescent="0.25">
      <c r="A2477" s="23">
        <v>49305</v>
      </c>
      <c r="B2477" s="83" t="s">
        <v>2702</v>
      </c>
      <c r="C2477" s="83" t="s">
        <v>2988</v>
      </c>
      <c r="D2477" s="83" t="s">
        <v>2870</v>
      </c>
      <c r="E2477" s="83" t="s">
        <v>2989</v>
      </c>
      <c r="F2477" s="118" t="s">
        <v>81</v>
      </c>
    </row>
    <row r="2478" spans="1:6" x14ac:dyDescent="0.25">
      <c r="A2478" s="23">
        <v>49306</v>
      </c>
      <c r="B2478" s="83" t="s">
        <v>2703</v>
      </c>
      <c r="C2478" s="83" t="s">
        <v>3041</v>
      </c>
      <c r="D2478" s="83" t="s">
        <v>2789</v>
      </c>
      <c r="E2478" s="83" t="s">
        <v>3042</v>
      </c>
      <c r="F2478" s="118" t="s">
        <v>81</v>
      </c>
    </row>
    <row r="2479" spans="1:6" x14ac:dyDescent="0.25">
      <c r="A2479" s="23">
        <v>49312</v>
      </c>
      <c r="B2479" s="83" t="s">
        <v>2704</v>
      </c>
      <c r="C2479" s="83" t="s">
        <v>2936</v>
      </c>
      <c r="D2479" s="83" t="s">
        <v>2870</v>
      </c>
      <c r="E2479" s="83" t="s">
        <v>2937</v>
      </c>
      <c r="F2479" s="118" t="s">
        <v>81</v>
      </c>
    </row>
    <row r="2480" spans="1:6" x14ac:dyDescent="0.25">
      <c r="A2480" s="23">
        <v>49325</v>
      </c>
      <c r="B2480" s="83" t="s">
        <v>2705</v>
      </c>
      <c r="C2480" s="83" t="s">
        <v>4393</v>
      </c>
      <c r="D2480" s="83" t="s">
        <v>2789</v>
      </c>
      <c r="E2480" s="83" t="s">
        <v>4394</v>
      </c>
      <c r="F2480" s="118" t="s">
        <v>81</v>
      </c>
    </row>
    <row r="2481" spans="1:6" x14ac:dyDescent="0.25">
      <c r="A2481" s="23">
        <v>49326</v>
      </c>
      <c r="B2481" s="83" t="s">
        <v>2706</v>
      </c>
      <c r="C2481" s="83" t="s">
        <v>4393</v>
      </c>
      <c r="D2481" s="83" t="s">
        <v>2789</v>
      </c>
      <c r="E2481" s="83" t="s">
        <v>4394</v>
      </c>
      <c r="F2481" s="118" t="s">
        <v>81</v>
      </c>
    </row>
    <row r="2482" spans="1:6" x14ac:dyDescent="0.25">
      <c r="A2482" s="23">
        <v>49331</v>
      </c>
      <c r="B2482" s="83" t="s">
        <v>2707</v>
      </c>
      <c r="C2482" s="83" t="s">
        <v>2936</v>
      </c>
      <c r="D2482" s="83" t="s">
        <v>2870</v>
      </c>
      <c r="E2482" s="83" t="s">
        <v>2937</v>
      </c>
      <c r="F2482" s="118" t="s">
        <v>81</v>
      </c>
    </row>
    <row r="2483" spans="1:6" x14ac:dyDescent="0.25">
      <c r="A2483" s="23">
        <v>49364</v>
      </c>
      <c r="B2483" s="83" t="s">
        <v>2708</v>
      </c>
      <c r="C2483" s="83" t="s">
        <v>2831</v>
      </c>
      <c r="D2483" s="83" t="s">
        <v>2827</v>
      </c>
      <c r="E2483" s="83" t="s">
        <v>2832</v>
      </c>
      <c r="F2483" s="118" t="s">
        <v>81</v>
      </c>
    </row>
    <row r="2484" spans="1:6" x14ac:dyDescent="0.25">
      <c r="A2484" s="23">
        <v>49425</v>
      </c>
      <c r="B2484" s="83" t="s">
        <v>2709</v>
      </c>
      <c r="C2484" s="83" t="s">
        <v>3148</v>
      </c>
      <c r="D2484" s="83" t="s">
        <v>2789</v>
      </c>
      <c r="E2484" s="83" t="s">
        <v>3149</v>
      </c>
      <c r="F2484" s="118" t="s">
        <v>81</v>
      </c>
    </row>
    <row r="2485" spans="1:6" x14ac:dyDescent="0.25">
      <c r="A2485" s="23">
        <v>49443</v>
      </c>
      <c r="B2485" s="83" t="s">
        <v>2710</v>
      </c>
      <c r="C2485" s="83" t="s">
        <v>4543</v>
      </c>
      <c r="D2485" s="83" t="s">
        <v>2870</v>
      </c>
      <c r="E2485" s="83" t="s">
        <v>4544</v>
      </c>
      <c r="F2485" s="118" t="s">
        <v>81</v>
      </c>
    </row>
    <row r="2486" spans="1:6" x14ac:dyDescent="0.25">
      <c r="A2486" s="23">
        <v>49447</v>
      </c>
      <c r="B2486" s="83" t="s">
        <v>2711</v>
      </c>
      <c r="C2486" s="83" t="s">
        <v>4661</v>
      </c>
      <c r="D2486" s="83" t="s">
        <v>2772</v>
      </c>
      <c r="E2486" s="83" t="s">
        <v>4662</v>
      </c>
      <c r="F2486" s="118" t="s">
        <v>81</v>
      </c>
    </row>
    <row r="2487" spans="1:6" x14ac:dyDescent="0.25">
      <c r="A2487" s="23">
        <v>49465</v>
      </c>
      <c r="B2487" s="83" t="s">
        <v>2712</v>
      </c>
      <c r="C2487" s="83" t="s">
        <v>3889</v>
      </c>
      <c r="D2487" s="83" t="s">
        <v>2870</v>
      </c>
      <c r="E2487" s="83" t="s">
        <v>3332</v>
      </c>
      <c r="F2487" s="118" t="s">
        <v>81</v>
      </c>
    </row>
    <row r="2488" spans="1:6" x14ac:dyDescent="0.25">
      <c r="A2488" s="23">
        <v>49484</v>
      </c>
      <c r="B2488" s="83" t="s">
        <v>2713</v>
      </c>
      <c r="C2488" s="83" t="s">
        <v>3829</v>
      </c>
      <c r="D2488" s="83" t="s">
        <v>3157</v>
      </c>
      <c r="E2488" s="83" t="s">
        <v>3830</v>
      </c>
      <c r="F2488" s="118" t="s">
        <v>81</v>
      </c>
    </row>
    <row r="2489" spans="1:6" x14ac:dyDescent="0.25">
      <c r="A2489" s="23">
        <v>49487</v>
      </c>
      <c r="B2489" s="83" t="s">
        <v>2714</v>
      </c>
      <c r="C2489" s="83" t="s">
        <v>3041</v>
      </c>
      <c r="D2489" s="83" t="s">
        <v>2789</v>
      </c>
      <c r="E2489" s="83" t="s">
        <v>3042</v>
      </c>
      <c r="F2489" s="118" t="s">
        <v>81</v>
      </c>
    </row>
    <row r="2490" spans="1:6" x14ac:dyDescent="0.25">
      <c r="A2490" s="23">
        <v>49488</v>
      </c>
      <c r="B2490" s="83" t="s">
        <v>2715</v>
      </c>
      <c r="C2490" s="83" t="s">
        <v>4494</v>
      </c>
      <c r="D2490" s="83" t="s">
        <v>2775</v>
      </c>
      <c r="E2490" s="83" t="s">
        <v>4495</v>
      </c>
      <c r="F2490" s="118" t="s">
        <v>81</v>
      </c>
    </row>
    <row r="2491" spans="1:6" x14ac:dyDescent="0.25">
      <c r="A2491" s="23">
        <v>49505</v>
      </c>
      <c r="B2491" s="83" t="s">
        <v>2716</v>
      </c>
      <c r="C2491" s="83" t="s">
        <v>2890</v>
      </c>
      <c r="D2491" s="83" t="s">
        <v>2867</v>
      </c>
      <c r="E2491" s="83" t="s">
        <v>2891</v>
      </c>
      <c r="F2491" s="118" t="s">
        <v>81</v>
      </c>
    </row>
    <row r="2492" spans="1:6" x14ac:dyDescent="0.25">
      <c r="A2492" s="23">
        <v>49506</v>
      </c>
      <c r="B2492" s="83" t="s">
        <v>2717</v>
      </c>
      <c r="C2492" s="83" t="s">
        <v>2936</v>
      </c>
      <c r="D2492" s="83" t="s">
        <v>2870</v>
      </c>
      <c r="E2492" s="83" t="s">
        <v>2937</v>
      </c>
      <c r="F2492" s="118" t="s">
        <v>81</v>
      </c>
    </row>
    <row r="2493" spans="1:6" x14ac:dyDescent="0.25">
      <c r="A2493" s="23">
        <v>49507</v>
      </c>
      <c r="B2493" s="83" t="s">
        <v>2718</v>
      </c>
      <c r="C2493" s="83" t="s">
        <v>2936</v>
      </c>
      <c r="D2493" s="83" t="s">
        <v>2870</v>
      </c>
      <c r="E2493" s="83" t="s">
        <v>2937</v>
      </c>
      <c r="F2493" s="118" t="s">
        <v>81</v>
      </c>
    </row>
    <row r="2494" spans="1:6" x14ac:dyDescent="0.25">
      <c r="A2494" s="23">
        <v>49543</v>
      </c>
      <c r="B2494" s="83" t="s">
        <v>2719</v>
      </c>
      <c r="C2494" s="83" t="s">
        <v>4393</v>
      </c>
      <c r="D2494" s="83" t="s">
        <v>2789</v>
      </c>
      <c r="E2494" s="83" t="s">
        <v>4394</v>
      </c>
      <c r="F2494" s="118" t="s">
        <v>81</v>
      </c>
    </row>
    <row r="2495" spans="1:6" x14ac:dyDescent="0.25">
      <c r="A2495" s="23">
        <v>49544</v>
      </c>
      <c r="B2495" s="83" t="s">
        <v>2720</v>
      </c>
      <c r="C2495" s="83" t="s">
        <v>3405</v>
      </c>
      <c r="D2495" s="83" t="s">
        <v>2827</v>
      </c>
      <c r="E2495" s="83" t="s">
        <v>3406</v>
      </c>
      <c r="F2495" s="118" t="s">
        <v>81</v>
      </c>
    </row>
    <row r="2496" spans="1:6" x14ac:dyDescent="0.25">
      <c r="A2496" s="23">
        <v>49545</v>
      </c>
      <c r="B2496" s="83" t="s">
        <v>2721</v>
      </c>
      <c r="C2496" s="83" t="s">
        <v>3029</v>
      </c>
      <c r="D2496" s="83" t="s">
        <v>2867</v>
      </c>
      <c r="E2496" s="83" t="s">
        <v>3030</v>
      </c>
      <c r="F2496" s="118" t="s">
        <v>81</v>
      </c>
    </row>
    <row r="2497" spans="1:6" x14ac:dyDescent="0.25">
      <c r="A2497" s="23">
        <v>49564</v>
      </c>
      <c r="B2497" s="83" t="s">
        <v>2722</v>
      </c>
      <c r="C2497" s="83" t="s">
        <v>3801</v>
      </c>
      <c r="D2497" s="83" t="s">
        <v>2856</v>
      </c>
      <c r="E2497" s="83" t="s">
        <v>3802</v>
      </c>
      <c r="F2497" s="118" t="s">
        <v>81</v>
      </c>
    </row>
    <row r="2498" spans="1:6" x14ac:dyDescent="0.25">
      <c r="A2498" s="23">
        <v>49565</v>
      </c>
      <c r="B2498" s="83" t="s">
        <v>2723</v>
      </c>
      <c r="C2498" s="83" t="s">
        <v>4391</v>
      </c>
      <c r="D2498" s="83" t="s">
        <v>2789</v>
      </c>
      <c r="E2498" s="83" t="s">
        <v>4392</v>
      </c>
      <c r="F2498" s="118" t="s">
        <v>81</v>
      </c>
    </row>
    <row r="2499" spans="1:6" x14ac:dyDescent="0.25">
      <c r="A2499" s="23">
        <v>49583</v>
      </c>
      <c r="B2499" s="83" t="s">
        <v>2724</v>
      </c>
      <c r="C2499" s="83" t="s">
        <v>4256</v>
      </c>
      <c r="D2499" s="83" t="s">
        <v>2786</v>
      </c>
      <c r="E2499" s="83" t="s">
        <v>4257</v>
      </c>
      <c r="F2499" s="118" t="s">
        <v>81</v>
      </c>
    </row>
    <row r="2500" spans="1:6" x14ac:dyDescent="0.25">
      <c r="A2500" s="23">
        <v>49584</v>
      </c>
      <c r="B2500" s="83" t="s">
        <v>2725</v>
      </c>
      <c r="C2500" s="83" t="s">
        <v>4638</v>
      </c>
      <c r="D2500" s="83" t="s">
        <v>3157</v>
      </c>
      <c r="E2500" s="83" t="s">
        <v>4639</v>
      </c>
      <c r="F2500" s="118" t="s">
        <v>81</v>
      </c>
    </row>
    <row r="2501" spans="1:6" x14ac:dyDescent="0.25">
      <c r="A2501" s="23">
        <v>49585</v>
      </c>
      <c r="B2501" s="83" t="s">
        <v>2726</v>
      </c>
      <c r="C2501" s="83" t="s">
        <v>3275</v>
      </c>
      <c r="D2501" s="83" t="s">
        <v>2775</v>
      </c>
      <c r="E2501" s="83" t="s">
        <v>3276</v>
      </c>
      <c r="F2501" s="118" t="s">
        <v>81</v>
      </c>
    </row>
    <row r="2502" spans="1:6" x14ac:dyDescent="0.25">
      <c r="A2502" s="23">
        <v>49586</v>
      </c>
      <c r="B2502" s="83" t="s">
        <v>2727</v>
      </c>
      <c r="C2502" s="83" t="s">
        <v>2996</v>
      </c>
      <c r="D2502" s="83" t="s">
        <v>2867</v>
      </c>
      <c r="E2502" s="83" t="s">
        <v>2997</v>
      </c>
      <c r="F2502" s="118" t="s">
        <v>81</v>
      </c>
    </row>
    <row r="2503" spans="1:6" x14ac:dyDescent="0.25">
      <c r="A2503" s="23">
        <v>49603</v>
      </c>
      <c r="B2503" s="83" t="s">
        <v>2728</v>
      </c>
      <c r="C2503" s="83" t="s">
        <v>3354</v>
      </c>
      <c r="D2503" s="83" t="s">
        <v>2827</v>
      </c>
      <c r="E2503" s="83" t="s">
        <v>3355</v>
      </c>
      <c r="F2503" s="118" t="s">
        <v>81</v>
      </c>
    </row>
    <row r="2504" spans="1:6" x14ac:dyDescent="0.25">
      <c r="A2504" s="23">
        <v>49604</v>
      </c>
      <c r="B2504" s="83" t="s">
        <v>2729</v>
      </c>
      <c r="C2504" s="83" t="s">
        <v>4609</v>
      </c>
      <c r="D2504" s="83" t="s">
        <v>3157</v>
      </c>
      <c r="E2504" s="83" t="s">
        <v>3157</v>
      </c>
      <c r="F2504" s="118" t="s">
        <v>81</v>
      </c>
    </row>
    <row r="2505" spans="1:6" x14ac:dyDescent="0.25">
      <c r="A2505" s="23">
        <v>49644</v>
      </c>
      <c r="B2505" s="83" t="s">
        <v>2731</v>
      </c>
      <c r="C2505" s="83" t="s">
        <v>3889</v>
      </c>
      <c r="D2505" s="83" t="s">
        <v>2870</v>
      </c>
      <c r="E2505" s="83" t="s">
        <v>3332</v>
      </c>
      <c r="F2505" s="118" t="s">
        <v>81</v>
      </c>
    </row>
    <row r="2506" spans="1:6" x14ac:dyDescent="0.25">
      <c r="A2506" s="23">
        <v>49645</v>
      </c>
      <c r="B2506" s="83" t="s">
        <v>2732</v>
      </c>
      <c r="C2506" s="83" t="s">
        <v>4379</v>
      </c>
      <c r="D2506" s="83" t="s">
        <v>2867</v>
      </c>
      <c r="E2506" s="83" t="s">
        <v>4380</v>
      </c>
      <c r="F2506" s="118" t="s">
        <v>81</v>
      </c>
    </row>
    <row r="2507" spans="1:6" x14ac:dyDescent="0.25">
      <c r="A2507" s="23">
        <v>49663</v>
      </c>
      <c r="B2507" s="83" t="s">
        <v>2733</v>
      </c>
      <c r="C2507" s="83" t="s">
        <v>3612</v>
      </c>
      <c r="D2507" s="83" t="s">
        <v>2932</v>
      </c>
      <c r="E2507" s="83" t="s">
        <v>3472</v>
      </c>
      <c r="F2507" s="118" t="s">
        <v>81</v>
      </c>
    </row>
    <row r="2508" spans="1:6" x14ac:dyDescent="0.25">
      <c r="A2508" s="23">
        <v>49664</v>
      </c>
      <c r="B2508" s="83" t="s">
        <v>2734</v>
      </c>
      <c r="C2508" s="83" t="s">
        <v>4677</v>
      </c>
      <c r="D2508" s="83" t="s">
        <v>2932</v>
      </c>
      <c r="E2508" s="83" t="s">
        <v>4678</v>
      </c>
      <c r="F2508" s="118" t="s">
        <v>81</v>
      </c>
    </row>
    <row r="2509" spans="1:6" x14ac:dyDescent="0.25">
      <c r="A2509" s="23">
        <v>49725</v>
      </c>
      <c r="B2509" s="83" t="s">
        <v>2735</v>
      </c>
      <c r="C2509" s="83" t="s">
        <v>4278</v>
      </c>
      <c r="D2509" s="83" t="s">
        <v>2817</v>
      </c>
      <c r="E2509" s="83" t="s">
        <v>4279</v>
      </c>
      <c r="F2509" s="118" t="s">
        <v>81</v>
      </c>
    </row>
    <row r="2510" spans="1:6" x14ac:dyDescent="0.25">
      <c r="A2510" s="23">
        <v>49745</v>
      </c>
      <c r="B2510" s="83" t="s">
        <v>2736</v>
      </c>
      <c r="C2510" s="83" t="s">
        <v>3307</v>
      </c>
      <c r="D2510" s="83" t="s">
        <v>2827</v>
      </c>
      <c r="E2510" s="83" t="s">
        <v>3308</v>
      </c>
      <c r="F2510" s="118" t="s">
        <v>81</v>
      </c>
    </row>
    <row r="2511" spans="1:6" x14ac:dyDescent="0.25">
      <c r="A2511" s="23">
        <v>49767</v>
      </c>
      <c r="B2511" s="83" t="s">
        <v>2737</v>
      </c>
      <c r="C2511" s="83" t="s">
        <v>3175</v>
      </c>
      <c r="D2511" s="83" t="s">
        <v>2827</v>
      </c>
      <c r="E2511" s="83" t="s">
        <v>3176</v>
      </c>
      <c r="F2511" s="118" t="s">
        <v>81</v>
      </c>
    </row>
    <row r="2512" spans="1:6" x14ac:dyDescent="0.25">
      <c r="A2512" s="23">
        <v>49783</v>
      </c>
      <c r="B2512" s="83" t="s">
        <v>2738</v>
      </c>
      <c r="C2512" s="83" t="s">
        <v>4679</v>
      </c>
      <c r="D2512" s="83" t="s">
        <v>2789</v>
      </c>
      <c r="E2512" s="83" t="s">
        <v>4680</v>
      </c>
      <c r="F2512" s="118" t="s">
        <v>81</v>
      </c>
    </row>
    <row r="2513" spans="1:6" x14ac:dyDescent="0.25">
      <c r="A2513" s="23">
        <v>49804</v>
      </c>
      <c r="B2513" s="83" t="s">
        <v>2739</v>
      </c>
      <c r="C2513" s="83" t="s">
        <v>4266</v>
      </c>
      <c r="D2513" s="83" t="s">
        <v>2789</v>
      </c>
      <c r="E2513" s="83" t="s">
        <v>4267</v>
      </c>
      <c r="F2513" s="118" t="s">
        <v>81</v>
      </c>
    </row>
    <row r="2514" spans="1:6" x14ac:dyDescent="0.25">
      <c r="A2514" s="23">
        <v>49864</v>
      </c>
      <c r="B2514" s="83" t="s">
        <v>2740</v>
      </c>
      <c r="C2514" s="83" t="s">
        <v>3061</v>
      </c>
      <c r="D2514" s="83" t="s">
        <v>2856</v>
      </c>
      <c r="E2514" s="83" t="s">
        <v>3062</v>
      </c>
      <c r="F2514" s="118" t="s">
        <v>81</v>
      </c>
    </row>
    <row r="2515" spans="1:6" x14ac:dyDescent="0.25">
      <c r="A2515" s="23">
        <v>49885</v>
      </c>
      <c r="B2515" s="83" t="s">
        <v>4681</v>
      </c>
      <c r="C2515" s="83" t="s">
        <v>2894</v>
      </c>
      <c r="D2515" s="83" t="s">
        <v>2867</v>
      </c>
      <c r="E2515" s="83" t="s">
        <v>2895</v>
      </c>
      <c r="F2515" s="118" t="s">
        <v>81</v>
      </c>
    </row>
    <row r="2516" spans="1:6" x14ac:dyDescent="0.25">
      <c r="A2516" s="23">
        <v>49964</v>
      </c>
      <c r="B2516" s="83" t="s">
        <v>2741</v>
      </c>
      <c r="C2516" s="83" t="s">
        <v>4323</v>
      </c>
      <c r="D2516" s="83" t="s">
        <v>2789</v>
      </c>
      <c r="E2516" s="83" t="s">
        <v>2772</v>
      </c>
      <c r="F2516" s="118" t="s">
        <v>81</v>
      </c>
    </row>
    <row r="2517" spans="1:6" x14ac:dyDescent="0.25">
      <c r="A2517" s="23">
        <v>50103</v>
      </c>
      <c r="B2517" s="83" t="s">
        <v>2742</v>
      </c>
      <c r="C2517" s="83" t="s">
        <v>3063</v>
      </c>
      <c r="D2517" s="83" t="s">
        <v>2827</v>
      </c>
      <c r="E2517" s="83" t="s">
        <v>3064</v>
      </c>
      <c r="F2517" s="118" t="s">
        <v>81</v>
      </c>
    </row>
    <row r="2518" spans="1:6" x14ac:dyDescent="0.25">
      <c r="A2518" s="23">
        <v>50123</v>
      </c>
      <c r="B2518" s="83" t="s">
        <v>2743</v>
      </c>
      <c r="C2518" s="83" t="s">
        <v>4543</v>
      </c>
      <c r="D2518" s="83" t="s">
        <v>2870</v>
      </c>
      <c r="E2518" s="83" t="s">
        <v>4544</v>
      </c>
      <c r="F2518" s="118" t="s">
        <v>81</v>
      </c>
    </row>
    <row r="2519" spans="1:6" x14ac:dyDescent="0.25">
      <c r="A2519" s="23">
        <v>50143</v>
      </c>
      <c r="B2519" s="83" t="s">
        <v>2744</v>
      </c>
      <c r="C2519" s="83" t="s">
        <v>4566</v>
      </c>
      <c r="D2519" s="83" t="s">
        <v>2772</v>
      </c>
      <c r="E2519" s="83" t="s">
        <v>4567</v>
      </c>
      <c r="F2519" s="118" t="s">
        <v>81</v>
      </c>
    </row>
    <row r="2520" spans="1:6" x14ac:dyDescent="0.25">
      <c r="A2520" s="23">
        <v>50184</v>
      </c>
      <c r="B2520" s="83" t="s">
        <v>2745</v>
      </c>
      <c r="C2520" s="83" t="s">
        <v>2936</v>
      </c>
      <c r="D2520" s="83" t="s">
        <v>2870</v>
      </c>
      <c r="E2520" s="83" t="s">
        <v>2937</v>
      </c>
      <c r="F2520" s="118" t="s">
        <v>81</v>
      </c>
    </row>
    <row r="2521" spans="1:6" x14ac:dyDescent="0.25">
      <c r="A2521" s="23">
        <v>50185</v>
      </c>
      <c r="B2521" s="83" t="s">
        <v>2746</v>
      </c>
      <c r="C2521" s="83" t="s">
        <v>2936</v>
      </c>
      <c r="D2521" s="83" t="s">
        <v>2870</v>
      </c>
      <c r="E2521" s="83" t="s">
        <v>2937</v>
      </c>
      <c r="F2521" s="118" t="s">
        <v>81</v>
      </c>
    </row>
    <row r="2522" spans="1:6" x14ac:dyDescent="0.25">
      <c r="A2522" s="23">
        <v>50203</v>
      </c>
      <c r="B2522" s="83" t="s">
        <v>2747</v>
      </c>
      <c r="C2522" s="83" t="s">
        <v>4663</v>
      </c>
      <c r="D2522" s="83" t="s">
        <v>2822</v>
      </c>
      <c r="E2522" s="83" t="s">
        <v>4664</v>
      </c>
      <c r="F2522" s="118" t="s">
        <v>81</v>
      </c>
    </row>
    <row r="2523" spans="1:6" x14ac:dyDescent="0.25">
      <c r="A2523" s="23">
        <v>50243</v>
      </c>
      <c r="B2523" s="83" t="s">
        <v>2748</v>
      </c>
      <c r="C2523" s="83" t="s">
        <v>4455</v>
      </c>
      <c r="D2523" s="83" t="s">
        <v>2786</v>
      </c>
      <c r="E2523" s="83" t="s">
        <v>4456</v>
      </c>
      <c r="F2523" s="118" t="s">
        <v>81</v>
      </c>
    </row>
    <row r="2524" spans="1:6" x14ac:dyDescent="0.25">
      <c r="A2524" s="23">
        <v>50325</v>
      </c>
      <c r="B2524" s="83" t="s">
        <v>2749</v>
      </c>
      <c r="C2524" s="83" t="s">
        <v>4498</v>
      </c>
      <c r="D2524" s="83" t="s">
        <v>2867</v>
      </c>
      <c r="E2524" s="83" t="s">
        <v>4499</v>
      </c>
      <c r="F2524" s="118" t="s">
        <v>81</v>
      </c>
    </row>
    <row r="2525" spans="1:6" x14ac:dyDescent="0.25">
      <c r="A2525" s="23">
        <v>50440</v>
      </c>
      <c r="B2525" s="83" t="s">
        <v>2751</v>
      </c>
      <c r="C2525" s="83" t="s">
        <v>4415</v>
      </c>
      <c r="D2525" s="83" t="s">
        <v>2859</v>
      </c>
      <c r="E2525" s="83" t="s">
        <v>4416</v>
      </c>
      <c r="F2525" s="118" t="s">
        <v>81</v>
      </c>
    </row>
    <row r="2526" spans="1:6" x14ac:dyDescent="0.25">
      <c r="A2526" s="23">
        <v>50483</v>
      </c>
      <c r="B2526" s="83" t="s">
        <v>2753</v>
      </c>
      <c r="C2526" s="83" t="s">
        <v>3883</v>
      </c>
      <c r="D2526" s="83" t="s">
        <v>2897</v>
      </c>
      <c r="E2526" s="83" t="s">
        <v>3884</v>
      </c>
      <c r="F2526" s="118" t="s">
        <v>81</v>
      </c>
    </row>
    <row r="2527" spans="1:6" x14ac:dyDescent="0.25">
      <c r="A2527" s="23">
        <v>50503</v>
      </c>
      <c r="B2527" s="83" t="s">
        <v>2754</v>
      </c>
      <c r="C2527" s="83" t="s">
        <v>3666</v>
      </c>
      <c r="D2527" s="83" t="s">
        <v>2775</v>
      </c>
      <c r="E2527" s="83" t="s">
        <v>3667</v>
      </c>
      <c r="F2527" s="118" t="s">
        <v>81</v>
      </c>
    </row>
    <row r="2528" spans="1:6" x14ac:dyDescent="0.25">
      <c r="A2528" s="23">
        <v>50547</v>
      </c>
      <c r="B2528" s="83" t="s">
        <v>2755</v>
      </c>
      <c r="C2528" s="83" t="s">
        <v>2936</v>
      </c>
      <c r="D2528" s="83" t="s">
        <v>2870</v>
      </c>
      <c r="E2528" s="83" t="s">
        <v>2937</v>
      </c>
      <c r="F2528" s="118" t="s">
        <v>81</v>
      </c>
    </row>
    <row r="2529" spans="1:6" x14ac:dyDescent="0.25">
      <c r="A2529" s="23">
        <v>50584</v>
      </c>
      <c r="B2529" s="83" t="s">
        <v>2756</v>
      </c>
      <c r="C2529" s="83" t="s">
        <v>2936</v>
      </c>
      <c r="D2529" s="83" t="s">
        <v>2870</v>
      </c>
      <c r="E2529" s="83" t="s">
        <v>2937</v>
      </c>
      <c r="F2529" s="118" t="s">
        <v>81</v>
      </c>
    </row>
    <row r="2530" spans="1:6" x14ac:dyDescent="0.25">
      <c r="A2530" s="23">
        <v>50589</v>
      </c>
      <c r="B2530" s="83" t="s">
        <v>2757</v>
      </c>
      <c r="C2530" s="83" t="s">
        <v>4365</v>
      </c>
      <c r="D2530" s="83" t="s">
        <v>3438</v>
      </c>
      <c r="E2530" s="83" t="s">
        <v>4366</v>
      </c>
      <c r="F2530" s="118" t="s">
        <v>81</v>
      </c>
    </row>
    <row r="2531" spans="1:6" x14ac:dyDescent="0.25">
      <c r="A2531" s="23">
        <v>50591</v>
      </c>
      <c r="B2531" s="83" t="s">
        <v>2758</v>
      </c>
      <c r="C2531" s="83" t="s">
        <v>3350</v>
      </c>
      <c r="D2531" s="83" t="s">
        <v>2775</v>
      </c>
      <c r="E2531" s="83" t="s">
        <v>3351</v>
      </c>
      <c r="F2531" s="118" t="s">
        <v>81</v>
      </c>
    </row>
    <row r="2532" spans="1:6" x14ac:dyDescent="0.25">
      <c r="A2532" s="23">
        <v>50603</v>
      </c>
      <c r="B2532" s="83" t="s">
        <v>2759</v>
      </c>
      <c r="C2532" s="83" t="s">
        <v>4035</v>
      </c>
      <c r="D2532" s="83" t="s">
        <v>2817</v>
      </c>
      <c r="E2532" s="83" t="s">
        <v>4036</v>
      </c>
      <c r="F2532" s="118" t="s">
        <v>81</v>
      </c>
    </row>
    <row r="2533" spans="1:6" x14ac:dyDescent="0.25">
      <c r="A2533" s="23">
        <v>50607</v>
      </c>
      <c r="B2533" s="83" t="s">
        <v>2760</v>
      </c>
      <c r="C2533" s="83" t="s">
        <v>2936</v>
      </c>
      <c r="D2533" s="83" t="s">
        <v>2870</v>
      </c>
      <c r="E2533" s="83" t="s">
        <v>2937</v>
      </c>
      <c r="F2533" s="118" t="s">
        <v>81</v>
      </c>
    </row>
    <row r="2534" spans="1:6" x14ac:dyDescent="0.25">
      <c r="A2534" s="23">
        <v>50623</v>
      </c>
      <c r="B2534" s="83" t="s">
        <v>2761</v>
      </c>
      <c r="C2534" s="83" t="s">
        <v>2936</v>
      </c>
      <c r="D2534" s="83" t="s">
        <v>2870</v>
      </c>
      <c r="E2534" s="83" t="s">
        <v>2937</v>
      </c>
      <c r="F2534" s="118" t="s">
        <v>81</v>
      </c>
    </row>
    <row r="2535" spans="1:6" x14ac:dyDescent="0.25">
      <c r="A2535" s="23">
        <v>50671</v>
      </c>
      <c r="B2535" s="83" t="s">
        <v>2762</v>
      </c>
      <c r="C2535" s="83" t="s">
        <v>4019</v>
      </c>
      <c r="D2535" s="83" t="s">
        <v>2775</v>
      </c>
      <c r="E2535" s="83" t="s">
        <v>4020</v>
      </c>
      <c r="F2535" s="118" t="s">
        <v>81</v>
      </c>
    </row>
    <row r="2536" spans="1:6" x14ac:dyDescent="0.25">
      <c r="A2536" s="23">
        <v>50684</v>
      </c>
      <c r="B2536" s="83" t="s">
        <v>4682</v>
      </c>
      <c r="C2536" s="83" t="s">
        <v>3976</v>
      </c>
      <c r="D2536" s="83" t="s">
        <v>2827</v>
      </c>
      <c r="E2536" s="83" t="s">
        <v>3977</v>
      </c>
      <c r="F2536" s="118" t="s">
        <v>81</v>
      </c>
    </row>
    <row r="2537" spans="1:6" x14ac:dyDescent="0.25">
      <c r="A2537" s="23">
        <v>50707</v>
      </c>
      <c r="B2537" s="83" t="s">
        <v>2763</v>
      </c>
      <c r="C2537" s="83" t="s">
        <v>4381</v>
      </c>
      <c r="D2537" s="83" t="s">
        <v>2870</v>
      </c>
      <c r="E2537" s="83" t="s">
        <v>4382</v>
      </c>
      <c r="F2537" s="118" t="s">
        <v>81</v>
      </c>
    </row>
    <row r="2538" spans="1:6" x14ac:dyDescent="0.25">
      <c r="A2538" s="23">
        <v>50746</v>
      </c>
      <c r="B2538" s="83" t="s">
        <v>2764</v>
      </c>
      <c r="C2538" s="83" t="s">
        <v>4316</v>
      </c>
      <c r="D2538" s="83" t="s">
        <v>3438</v>
      </c>
      <c r="E2538" s="83" t="s">
        <v>4317</v>
      </c>
      <c r="F2538" s="118" t="s">
        <v>81</v>
      </c>
    </row>
    <row r="2539" spans="1:6" x14ac:dyDescent="0.25">
      <c r="A2539" s="23">
        <v>51046</v>
      </c>
      <c r="B2539" s="83" t="s">
        <v>2765</v>
      </c>
      <c r="C2539" s="83" t="s">
        <v>4354</v>
      </c>
      <c r="D2539" s="83" t="s">
        <v>2789</v>
      </c>
      <c r="E2539" s="83" t="s">
        <v>4355</v>
      </c>
      <c r="F2539" s="118" t="s">
        <v>81</v>
      </c>
    </row>
    <row r="2540" spans="1:6" x14ac:dyDescent="0.25">
      <c r="A2540" s="23">
        <v>51086</v>
      </c>
      <c r="B2540" s="83" t="s">
        <v>4683</v>
      </c>
      <c r="C2540" s="83" t="s">
        <v>2884</v>
      </c>
      <c r="D2540" s="83" t="s">
        <v>2867</v>
      </c>
      <c r="E2540" s="83" t="s">
        <v>2885</v>
      </c>
      <c r="F2540" s="118" t="s">
        <v>81</v>
      </c>
    </row>
    <row r="2541" spans="1:6" x14ac:dyDescent="0.25">
      <c r="A2541" s="23">
        <v>51906</v>
      </c>
      <c r="B2541" s="83" t="s">
        <v>4684</v>
      </c>
      <c r="C2541" s="83" t="s">
        <v>4685</v>
      </c>
      <c r="D2541" s="83" t="s">
        <v>3572</v>
      </c>
      <c r="E2541" s="83" t="s">
        <v>4686</v>
      </c>
      <c r="F2541" s="118" t="s">
        <v>81</v>
      </c>
    </row>
    <row r="2542" spans="1:6" x14ac:dyDescent="0.25">
      <c r="A2542" s="23">
        <v>52286</v>
      </c>
      <c r="B2542" s="83" t="s">
        <v>2766</v>
      </c>
      <c r="C2542" s="83" t="s">
        <v>4272</v>
      </c>
      <c r="D2542" s="83" t="s">
        <v>2912</v>
      </c>
      <c r="E2542" s="83" t="s">
        <v>4273</v>
      </c>
      <c r="F2542" s="118" t="s">
        <v>81</v>
      </c>
    </row>
    <row r="2543" spans="1:6" x14ac:dyDescent="0.25">
      <c r="A2543" s="23">
        <v>53207</v>
      </c>
      <c r="B2543" s="83" t="s">
        <v>4687</v>
      </c>
      <c r="C2543" s="83" t="s">
        <v>4688</v>
      </c>
      <c r="D2543" s="83" t="s">
        <v>3451</v>
      </c>
      <c r="E2543" s="83" t="s">
        <v>4689</v>
      </c>
      <c r="F2543" s="118" t="s">
        <v>81</v>
      </c>
    </row>
    <row r="2544" spans="1:6" x14ac:dyDescent="0.25">
      <c r="A2544" s="23">
        <v>53626</v>
      </c>
      <c r="B2544" s="83" t="s">
        <v>4690</v>
      </c>
      <c r="C2544" s="83" t="s">
        <v>4019</v>
      </c>
      <c r="D2544" s="83" t="s">
        <v>2775</v>
      </c>
      <c r="E2544" s="83" t="s">
        <v>4020</v>
      </c>
      <c r="F2544" s="118" t="s">
        <v>81</v>
      </c>
    </row>
    <row r="2545" spans="1:6" x14ac:dyDescent="0.25">
      <c r="A2545" s="23">
        <v>53627</v>
      </c>
      <c r="B2545" s="83" t="s">
        <v>4691</v>
      </c>
      <c r="C2545" s="83" t="s">
        <v>4019</v>
      </c>
      <c r="D2545" s="83" t="s">
        <v>2775</v>
      </c>
      <c r="E2545" s="83" t="s">
        <v>4020</v>
      </c>
      <c r="F2545" s="118" t="s">
        <v>81</v>
      </c>
    </row>
    <row r="2546" spans="1:6" x14ac:dyDescent="0.25">
      <c r="A2546" s="23">
        <v>53686</v>
      </c>
      <c r="B2546" s="83" t="s">
        <v>4692</v>
      </c>
      <c r="C2546" s="83" t="s">
        <v>4668</v>
      </c>
      <c r="D2546" s="83" t="s">
        <v>2786</v>
      </c>
      <c r="E2546" s="83" t="s">
        <v>4669</v>
      </c>
      <c r="F2546" s="118" t="s">
        <v>81</v>
      </c>
    </row>
    <row r="2547" spans="1:6" x14ac:dyDescent="0.25">
      <c r="A2547" s="23">
        <v>53906</v>
      </c>
      <c r="B2547" s="83" t="s">
        <v>4693</v>
      </c>
      <c r="C2547" s="83" t="s">
        <v>4671</v>
      </c>
      <c r="D2547" s="83" t="s">
        <v>3332</v>
      </c>
      <c r="E2547" s="83" t="s">
        <v>3158</v>
      </c>
      <c r="F2547" s="118" t="s">
        <v>81</v>
      </c>
    </row>
    <row r="2548" spans="1:6" x14ac:dyDescent="0.25">
      <c r="A2548" s="23">
        <v>53928</v>
      </c>
      <c r="B2548" s="83" t="s">
        <v>4694</v>
      </c>
      <c r="C2548" s="83" t="s">
        <v>4671</v>
      </c>
      <c r="D2548" s="83" t="s">
        <v>3332</v>
      </c>
      <c r="E2548" s="83" t="s">
        <v>3158</v>
      </c>
      <c r="F2548" s="118" t="s">
        <v>81</v>
      </c>
    </row>
    <row r="2549" spans="1:6" x14ac:dyDescent="0.25">
      <c r="A2549" s="23">
        <v>53946</v>
      </c>
      <c r="B2549" s="83" t="s">
        <v>4695</v>
      </c>
      <c r="C2549" s="83" t="s">
        <v>4671</v>
      </c>
      <c r="D2549" s="83" t="s">
        <v>3332</v>
      </c>
      <c r="E2549" s="83" t="s">
        <v>3158</v>
      </c>
      <c r="F2549" s="118" t="s">
        <v>81</v>
      </c>
    </row>
    <row r="2550" spans="1:6" x14ac:dyDescent="0.25">
      <c r="A2550" s="23">
        <v>54007</v>
      </c>
      <c r="B2550" s="83" t="s">
        <v>4696</v>
      </c>
      <c r="C2550" s="83" t="s">
        <v>4671</v>
      </c>
      <c r="D2550" s="83" t="s">
        <v>3332</v>
      </c>
      <c r="E2550" s="83" t="s">
        <v>3158</v>
      </c>
      <c r="F2550" s="118" t="s">
        <v>81</v>
      </c>
    </row>
    <row r="2551" spans="1:6" x14ac:dyDescent="0.25">
      <c r="A2551" s="23">
        <v>54046</v>
      </c>
      <c r="B2551" s="83" t="s">
        <v>4697</v>
      </c>
      <c r="C2551" s="83" t="s">
        <v>4671</v>
      </c>
      <c r="D2551" s="83" t="s">
        <v>3332</v>
      </c>
      <c r="E2551" s="83" t="s">
        <v>3158</v>
      </c>
      <c r="F2551" s="118" t="s">
        <v>81</v>
      </c>
    </row>
    <row r="2552" spans="1:6" x14ac:dyDescent="0.25">
      <c r="A2552" s="23">
        <v>54126</v>
      </c>
      <c r="B2552" s="83" t="s">
        <v>4698</v>
      </c>
      <c r="C2552" s="83" t="s">
        <v>3381</v>
      </c>
      <c r="D2552" s="83" t="s">
        <v>2817</v>
      </c>
      <c r="E2552" s="83" t="s">
        <v>3382</v>
      </c>
      <c r="F2552" s="118" t="s">
        <v>81</v>
      </c>
    </row>
    <row r="2553" spans="1:6" x14ac:dyDescent="0.25">
      <c r="A2553" s="23">
        <v>55087</v>
      </c>
      <c r="B2553" s="83" t="s">
        <v>4699</v>
      </c>
      <c r="C2553" s="83" t="s">
        <v>3850</v>
      </c>
      <c r="D2553" s="83" t="s">
        <v>2775</v>
      </c>
      <c r="E2553" s="83" t="s">
        <v>3851</v>
      </c>
      <c r="F2553" s="118" t="s">
        <v>81</v>
      </c>
    </row>
    <row r="2554" spans="1:6" x14ac:dyDescent="0.25">
      <c r="A2554" s="23">
        <v>55746</v>
      </c>
      <c r="B2554" s="83" t="s">
        <v>4700</v>
      </c>
      <c r="C2554" s="83" t="s">
        <v>4019</v>
      </c>
      <c r="D2554" s="83" t="s">
        <v>2775</v>
      </c>
      <c r="E2554" s="83" t="s">
        <v>4020</v>
      </c>
      <c r="F2554" s="118" t="s">
        <v>81</v>
      </c>
    </row>
    <row r="2555" spans="1:6" x14ac:dyDescent="0.25">
      <c r="A2555" s="23">
        <v>55826</v>
      </c>
      <c r="B2555" s="83" t="s">
        <v>4701</v>
      </c>
      <c r="C2555" s="83" t="s">
        <v>4019</v>
      </c>
      <c r="D2555" s="83" t="s">
        <v>2775</v>
      </c>
      <c r="E2555" s="83" t="s">
        <v>4020</v>
      </c>
      <c r="F2555" s="118" t="s">
        <v>81</v>
      </c>
    </row>
    <row r="2556" spans="1:6" x14ac:dyDescent="0.25">
      <c r="A2556" s="23">
        <v>55829</v>
      </c>
      <c r="B2556" s="83" t="s">
        <v>4702</v>
      </c>
      <c r="C2556" s="83" t="s">
        <v>3041</v>
      </c>
      <c r="D2556" s="83" t="s">
        <v>2789</v>
      </c>
      <c r="E2556" s="83" t="s">
        <v>3042</v>
      </c>
      <c r="F2556" s="118" t="s">
        <v>81</v>
      </c>
    </row>
    <row r="2557" spans="1:6" x14ac:dyDescent="0.25">
      <c r="A2557" s="23">
        <v>55886</v>
      </c>
      <c r="B2557" s="83" t="s">
        <v>4703</v>
      </c>
      <c r="C2557" s="83" t="s">
        <v>3758</v>
      </c>
      <c r="D2557" s="83" t="s">
        <v>2775</v>
      </c>
      <c r="E2557" s="83" t="s">
        <v>3759</v>
      </c>
      <c r="F2557" s="118" t="s">
        <v>81</v>
      </c>
    </row>
    <row r="2558" spans="1:6" x14ac:dyDescent="0.25">
      <c r="A2558" s="23">
        <v>55887</v>
      </c>
      <c r="B2558" s="83" t="s">
        <v>4704</v>
      </c>
      <c r="C2558" s="83" t="s">
        <v>2888</v>
      </c>
      <c r="D2558" s="83" t="s">
        <v>2867</v>
      </c>
      <c r="E2558" s="83" t="s">
        <v>2889</v>
      </c>
      <c r="F2558" s="118" t="s">
        <v>81</v>
      </c>
    </row>
    <row r="2559" spans="1:6" x14ac:dyDescent="0.25">
      <c r="A2559" s="23">
        <v>55968</v>
      </c>
      <c r="B2559" s="83" t="s">
        <v>4705</v>
      </c>
      <c r="C2559" s="83" t="s">
        <v>4671</v>
      </c>
      <c r="D2559" s="83" t="s">
        <v>3332</v>
      </c>
      <c r="E2559" s="83" t="s">
        <v>3158</v>
      </c>
      <c r="F2559" s="118" t="s">
        <v>81</v>
      </c>
    </row>
    <row r="2560" spans="1:6" x14ac:dyDescent="0.25">
      <c r="A2560" s="23">
        <v>55970</v>
      </c>
      <c r="B2560" s="83" t="s">
        <v>4706</v>
      </c>
      <c r="C2560" s="83" t="s">
        <v>4671</v>
      </c>
      <c r="D2560" s="83" t="s">
        <v>3332</v>
      </c>
      <c r="E2560" s="83" t="s">
        <v>3158</v>
      </c>
      <c r="F2560" s="118" t="s">
        <v>81</v>
      </c>
    </row>
    <row r="2561" spans="1:6" x14ac:dyDescent="0.25">
      <c r="A2561" s="23">
        <v>55988</v>
      </c>
      <c r="B2561" s="83" t="s">
        <v>4707</v>
      </c>
      <c r="C2561" s="83" t="s">
        <v>4671</v>
      </c>
      <c r="D2561" s="83" t="s">
        <v>3332</v>
      </c>
      <c r="E2561" s="83" t="s">
        <v>3158</v>
      </c>
      <c r="F2561" s="118" t="s">
        <v>81</v>
      </c>
    </row>
    <row r="2562" spans="1:6" x14ac:dyDescent="0.25">
      <c r="A2562" s="23">
        <v>56027</v>
      </c>
      <c r="B2562" s="83" t="s">
        <v>4708</v>
      </c>
      <c r="C2562" s="83" t="s">
        <v>4671</v>
      </c>
      <c r="D2562" s="83" t="s">
        <v>3332</v>
      </c>
      <c r="E2562" s="83" t="s">
        <v>3158</v>
      </c>
      <c r="F2562" s="118" t="s">
        <v>81</v>
      </c>
    </row>
    <row r="2563" spans="1:6" x14ac:dyDescent="0.25">
      <c r="A2563" s="23">
        <v>56028</v>
      </c>
      <c r="B2563" s="83" t="s">
        <v>4709</v>
      </c>
      <c r="C2563" s="83" t="s">
        <v>4671</v>
      </c>
      <c r="D2563" s="83" t="s">
        <v>3332</v>
      </c>
      <c r="E2563" s="83" t="s">
        <v>3158</v>
      </c>
      <c r="F2563" s="118" t="s">
        <v>81</v>
      </c>
    </row>
    <row r="2564" spans="1:6" x14ac:dyDescent="0.25">
      <c r="A2564" s="23">
        <v>56047</v>
      </c>
      <c r="B2564" s="83" t="s">
        <v>4710</v>
      </c>
      <c r="C2564" s="83" t="s">
        <v>3565</v>
      </c>
      <c r="D2564" s="83" t="s">
        <v>2870</v>
      </c>
      <c r="E2564" s="83" t="s">
        <v>3566</v>
      </c>
      <c r="F2564" s="118" t="s">
        <v>81</v>
      </c>
    </row>
    <row r="2565" spans="1:6" x14ac:dyDescent="0.25">
      <c r="A2565" s="23">
        <v>56270</v>
      </c>
      <c r="B2565" s="83" t="s">
        <v>4711</v>
      </c>
      <c r="C2565" s="83" t="s">
        <v>4675</v>
      </c>
      <c r="D2565" s="83" t="s">
        <v>3332</v>
      </c>
      <c r="E2565" s="83" t="s">
        <v>4676</v>
      </c>
      <c r="F2565" s="118" t="s">
        <v>81</v>
      </c>
    </row>
    <row r="2566" spans="1:6" x14ac:dyDescent="0.25">
      <c r="A2566" s="23">
        <v>56271</v>
      </c>
      <c r="B2566" s="83" t="s">
        <v>4712</v>
      </c>
      <c r="C2566" s="83" t="s">
        <v>2871</v>
      </c>
      <c r="D2566" s="83" t="s">
        <v>2870</v>
      </c>
      <c r="E2566" s="83" t="s">
        <v>2872</v>
      </c>
      <c r="F2566" s="118" t="s">
        <v>81</v>
      </c>
    </row>
    <row r="2567" spans="1:6" x14ac:dyDescent="0.25">
      <c r="A2567" s="23">
        <v>56273</v>
      </c>
      <c r="B2567" s="83" t="s">
        <v>4713</v>
      </c>
      <c r="C2567" s="83" t="s">
        <v>3184</v>
      </c>
      <c r="D2567" s="83" t="s">
        <v>2897</v>
      </c>
      <c r="E2567" s="83" t="s">
        <v>3185</v>
      </c>
      <c r="F2567" s="118" t="s">
        <v>81</v>
      </c>
    </row>
    <row r="2568" spans="1:6" x14ac:dyDescent="0.25">
      <c r="A2568" s="23">
        <v>56290</v>
      </c>
      <c r="B2568" s="83" t="s">
        <v>4714</v>
      </c>
      <c r="C2568" s="83" t="s">
        <v>3565</v>
      </c>
      <c r="D2568" s="83" t="s">
        <v>2870</v>
      </c>
      <c r="E2568" s="83" t="s">
        <v>3566</v>
      </c>
      <c r="F2568" s="118" t="s">
        <v>81</v>
      </c>
    </row>
    <row r="2569" spans="1:6" x14ac:dyDescent="0.25">
      <c r="A2569" s="23">
        <v>56310</v>
      </c>
      <c r="B2569" s="83" t="s">
        <v>4715</v>
      </c>
      <c r="C2569" s="83" t="s">
        <v>3565</v>
      </c>
      <c r="D2569" s="83" t="s">
        <v>2870</v>
      </c>
      <c r="E2569" s="83" t="s">
        <v>3566</v>
      </c>
      <c r="F2569" s="118" t="s">
        <v>81</v>
      </c>
    </row>
    <row r="2570" spans="1:6" x14ac:dyDescent="0.25">
      <c r="A2570" s="23">
        <v>56450</v>
      </c>
      <c r="B2570" s="83" t="s">
        <v>4716</v>
      </c>
      <c r="C2570" s="83" t="s">
        <v>4675</v>
      </c>
      <c r="D2570" s="83" t="s">
        <v>3332</v>
      </c>
      <c r="E2570" s="83" t="s">
        <v>4676</v>
      </c>
      <c r="F2570" s="118" t="s">
        <v>81</v>
      </c>
    </row>
    <row r="2571" spans="1:6" x14ac:dyDescent="0.25">
      <c r="A2571" s="23">
        <v>56470</v>
      </c>
      <c r="B2571" s="83" t="s">
        <v>4717</v>
      </c>
      <c r="C2571" s="83" t="s">
        <v>3834</v>
      </c>
      <c r="D2571" s="83" t="s">
        <v>2870</v>
      </c>
      <c r="E2571" s="83" t="s">
        <v>3835</v>
      </c>
      <c r="F2571" s="118" t="s">
        <v>81</v>
      </c>
    </row>
    <row r="2572" spans="1:6" x14ac:dyDescent="0.25">
      <c r="A2572" s="23">
        <v>56471</v>
      </c>
      <c r="B2572" s="83" t="s">
        <v>4718</v>
      </c>
      <c r="C2572" s="83" t="s">
        <v>3834</v>
      </c>
      <c r="D2572" s="83" t="s">
        <v>2870</v>
      </c>
      <c r="E2572" s="83" t="s">
        <v>3835</v>
      </c>
      <c r="F2572" s="118" t="s">
        <v>81</v>
      </c>
    </row>
    <row r="2573" spans="1:6" x14ac:dyDescent="0.25">
      <c r="A2573" s="23">
        <v>56490</v>
      </c>
      <c r="B2573" s="83" t="s">
        <v>4719</v>
      </c>
      <c r="C2573" s="83" t="s">
        <v>4675</v>
      </c>
      <c r="D2573" s="83" t="s">
        <v>3332</v>
      </c>
      <c r="E2573" s="83" t="s">
        <v>4676</v>
      </c>
      <c r="F2573" s="118" t="s">
        <v>81</v>
      </c>
    </row>
    <row r="2574" spans="1:6" x14ac:dyDescent="0.25">
      <c r="A2574" s="23">
        <v>56510</v>
      </c>
      <c r="B2574" s="83" t="s">
        <v>4720</v>
      </c>
      <c r="C2574" s="83" t="s">
        <v>4215</v>
      </c>
      <c r="D2574" s="83" t="s">
        <v>2870</v>
      </c>
      <c r="E2574" s="83" t="s">
        <v>4216</v>
      </c>
      <c r="F2574" s="118" t="s">
        <v>81</v>
      </c>
    </row>
    <row r="2575" spans="1:6" x14ac:dyDescent="0.25">
      <c r="A2575" s="23">
        <v>57571</v>
      </c>
      <c r="B2575" s="83" t="s">
        <v>4721</v>
      </c>
      <c r="C2575" s="83" t="s">
        <v>3011</v>
      </c>
      <c r="D2575" s="83" t="s">
        <v>2912</v>
      </c>
      <c r="E2575" s="83" t="s">
        <v>3012</v>
      </c>
      <c r="F2575" s="118" t="s">
        <v>81</v>
      </c>
    </row>
    <row r="2576" spans="1:6" x14ac:dyDescent="0.25">
      <c r="A2576" s="23">
        <v>58010</v>
      </c>
      <c r="B2576" s="83" t="s">
        <v>4722</v>
      </c>
      <c r="C2576" s="83" t="s">
        <v>4338</v>
      </c>
      <c r="D2576" s="83" t="s">
        <v>2827</v>
      </c>
      <c r="E2576" s="83" t="s">
        <v>4339</v>
      </c>
      <c r="F2576" s="118" t="s">
        <v>81</v>
      </c>
    </row>
    <row r="2577" spans="1:6" x14ac:dyDescent="0.25">
      <c r="A2577" s="23">
        <v>10</v>
      </c>
      <c r="B2577" s="83" t="s">
        <v>34</v>
      </c>
      <c r="C2577" s="83" t="s">
        <v>4566</v>
      </c>
      <c r="D2577" s="83" t="s">
        <v>2772</v>
      </c>
      <c r="E2577" s="83" t="s">
        <v>4567</v>
      </c>
      <c r="F2577" s="118" t="s">
        <v>4723</v>
      </c>
    </row>
    <row r="2578" spans="1:6" x14ac:dyDescent="0.25">
      <c r="A2578" s="23">
        <v>10</v>
      </c>
      <c r="B2578" s="83" t="s">
        <v>34</v>
      </c>
      <c r="C2578" s="83" t="s">
        <v>4568</v>
      </c>
      <c r="D2578" s="83" t="s">
        <v>2772</v>
      </c>
      <c r="E2578" s="83" t="s">
        <v>4569</v>
      </c>
      <c r="F2578" s="118" t="s">
        <v>4723</v>
      </c>
    </row>
    <row r="2579" spans="1:6" x14ac:dyDescent="0.25">
      <c r="A2579" s="23">
        <v>10</v>
      </c>
      <c r="B2579" s="83" t="s">
        <v>34</v>
      </c>
      <c r="C2579" s="83" t="s">
        <v>4570</v>
      </c>
      <c r="D2579" s="83" t="s">
        <v>2772</v>
      </c>
      <c r="E2579" s="83" t="s">
        <v>4571</v>
      </c>
      <c r="F2579" s="118" t="s">
        <v>4723</v>
      </c>
    </row>
    <row r="2580" spans="1:6" x14ac:dyDescent="0.25">
      <c r="A2580" s="23">
        <v>10</v>
      </c>
      <c r="B2580" s="83" t="s">
        <v>34</v>
      </c>
      <c r="C2580" s="83" t="s">
        <v>4559</v>
      </c>
      <c r="D2580" s="83" t="s">
        <v>2772</v>
      </c>
      <c r="E2580" s="83" t="s">
        <v>4560</v>
      </c>
      <c r="F2580" s="118" t="s">
        <v>4723</v>
      </c>
    </row>
    <row r="2581" spans="1:6" x14ac:dyDescent="0.25">
      <c r="A2581" s="23">
        <v>10</v>
      </c>
      <c r="B2581" s="83" t="s">
        <v>34</v>
      </c>
      <c r="C2581" s="83" t="s">
        <v>4539</v>
      </c>
      <c r="D2581" s="83" t="s">
        <v>2772</v>
      </c>
      <c r="E2581" s="83" t="s">
        <v>4540</v>
      </c>
      <c r="F2581" s="118" t="s">
        <v>4723</v>
      </c>
    </row>
    <row r="2582" spans="1:6" x14ac:dyDescent="0.25">
      <c r="A2582" s="23">
        <v>10</v>
      </c>
      <c r="B2582" s="83" t="s">
        <v>34</v>
      </c>
      <c r="C2582" s="83" t="s">
        <v>4724</v>
      </c>
      <c r="D2582" s="83" t="s">
        <v>2772</v>
      </c>
      <c r="E2582" s="83" t="s">
        <v>4725</v>
      </c>
      <c r="F2582" s="118" t="s">
        <v>4723</v>
      </c>
    </row>
    <row r="2583" spans="1:6" x14ac:dyDescent="0.25">
      <c r="A2583" s="23">
        <v>10</v>
      </c>
      <c r="B2583" s="83" t="s">
        <v>34</v>
      </c>
      <c r="C2583" s="83" t="s">
        <v>4599</v>
      </c>
      <c r="D2583" s="83" t="s">
        <v>2772</v>
      </c>
      <c r="E2583" s="83" t="s">
        <v>4600</v>
      </c>
      <c r="F2583" s="118" t="s">
        <v>4723</v>
      </c>
    </row>
    <row r="2584" spans="1:6" x14ac:dyDescent="0.25">
      <c r="A2584" s="23">
        <v>10</v>
      </c>
      <c r="B2584" s="83" t="s">
        <v>34</v>
      </c>
      <c r="C2584" s="83" t="s">
        <v>4726</v>
      </c>
      <c r="D2584" s="83" t="s">
        <v>2772</v>
      </c>
      <c r="E2584" s="83" t="s">
        <v>4727</v>
      </c>
      <c r="F2584" s="118" t="s">
        <v>4723</v>
      </c>
    </row>
    <row r="2585" spans="1:6" x14ac:dyDescent="0.25">
      <c r="A2585" s="23">
        <v>10</v>
      </c>
      <c r="B2585" s="83" t="s">
        <v>34</v>
      </c>
      <c r="C2585" s="83" t="s">
        <v>4728</v>
      </c>
      <c r="D2585" s="83" t="s">
        <v>2772</v>
      </c>
      <c r="E2585" s="83" t="s">
        <v>4729</v>
      </c>
      <c r="F2585" s="118" t="s">
        <v>4723</v>
      </c>
    </row>
    <row r="2586" spans="1:6" x14ac:dyDescent="0.25">
      <c r="A2586" s="23">
        <v>10</v>
      </c>
      <c r="B2586" s="83" t="s">
        <v>34</v>
      </c>
      <c r="C2586" s="83" t="s">
        <v>4041</v>
      </c>
      <c r="D2586" s="83" t="s">
        <v>2772</v>
      </c>
      <c r="E2586" s="83" t="s">
        <v>4042</v>
      </c>
      <c r="F2586" s="118" t="s">
        <v>4723</v>
      </c>
    </row>
    <row r="2587" spans="1:6" x14ac:dyDescent="0.25">
      <c r="A2587" s="23">
        <v>10</v>
      </c>
      <c r="B2587" s="83" t="s">
        <v>34</v>
      </c>
      <c r="C2587" s="83" t="s">
        <v>4661</v>
      </c>
      <c r="D2587" s="83" t="s">
        <v>2772</v>
      </c>
      <c r="E2587" s="83" t="s">
        <v>4662</v>
      </c>
      <c r="F2587" s="118" t="s">
        <v>4723</v>
      </c>
    </row>
    <row r="2588" spans="1:6" x14ac:dyDescent="0.25">
      <c r="A2588" s="23">
        <v>10</v>
      </c>
      <c r="B2588" s="83" t="s">
        <v>34</v>
      </c>
      <c r="C2588" s="83" t="s">
        <v>4441</v>
      </c>
      <c r="D2588" s="83" t="s">
        <v>2772</v>
      </c>
      <c r="E2588" s="83" t="s">
        <v>4337</v>
      </c>
      <c r="F2588" s="118" t="s">
        <v>4723</v>
      </c>
    </row>
    <row r="2589" spans="1:6" x14ac:dyDescent="0.25">
      <c r="A2589" s="23">
        <v>10</v>
      </c>
      <c r="B2589" s="83" t="s">
        <v>34</v>
      </c>
      <c r="C2589" s="83" t="s">
        <v>4537</v>
      </c>
      <c r="D2589" s="83" t="s">
        <v>2772</v>
      </c>
      <c r="E2589" s="83" t="s">
        <v>4538</v>
      </c>
      <c r="F2589" s="118" t="s">
        <v>4723</v>
      </c>
    </row>
    <row r="2590" spans="1:6" x14ac:dyDescent="0.25">
      <c r="A2590" s="23">
        <v>10</v>
      </c>
      <c r="B2590" s="83" t="s">
        <v>34</v>
      </c>
      <c r="C2590" s="83" t="s">
        <v>4565</v>
      </c>
      <c r="D2590" s="83" t="s">
        <v>2772</v>
      </c>
      <c r="E2590" s="83" t="s">
        <v>2867</v>
      </c>
      <c r="F2590" s="118" t="s">
        <v>4723</v>
      </c>
    </row>
    <row r="2591" spans="1:6" x14ac:dyDescent="0.25">
      <c r="A2591" s="23">
        <v>10</v>
      </c>
      <c r="B2591" s="83" t="s">
        <v>34</v>
      </c>
      <c r="C2591" s="83" t="s">
        <v>4623</v>
      </c>
      <c r="D2591" s="83" t="s">
        <v>2772</v>
      </c>
      <c r="E2591" s="83" t="s">
        <v>4624</v>
      </c>
      <c r="F2591" s="118" t="s">
        <v>4723</v>
      </c>
    </row>
    <row r="2592" spans="1:6" x14ac:dyDescent="0.25">
      <c r="A2592" s="23">
        <v>10</v>
      </c>
      <c r="B2592" s="83" t="s">
        <v>34</v>
      </c>
      <c r="C2592" s="83" t="s">
        <v>4550</v>
      </c>
      <c r="D2592" s="83" t="s">
        <v>2772</v>
      </c>
      <c r="E2592" s="83" t="s">
        <v>4551</v>
      </c>
      <c r="F2592" s="118" t="s">
        <v>4723</v>
      </c>
    </row>
    <row r="2593" spans="1:6" x14ac:dyDescent="0.25">
      <c r="A2593" s="23">
        <v>10</v>
      </c>
      <c r="B2593" s="83" t="s">
        <v>34</v>
      </c>
      <c r="C2593" s="83" t="s">
        <v>4554</v>
      </c>
      <c r="D2593" s="83" t="s">
        <v>2772</v>
      </c>
      <c r="E2593" s="83" t="s">
        <v>4555</v>
      </c>
      <c r="F2593" s="118" t="s">
        <v>4723</v>
      </c>
    </row>
    <row r="2594" spans="1:6" x14ac:dyDescent="0.25">
      <c r="A2594" s="23">
        <v>10</v>
      </c>
      <c r="B2594" s="83" t="s">
        <v>34</v>
      </c>
      <c r="C2594" s="83" t="s">
        <v>4552</v>
      </c>
      <c r="D2594" s="83" t="s">
        <v>2772</v>
      </c>
      <c r="E2594" s="83" t="s">
        <v>4553</v>
      </c>
      <c r="F2594" s="118" t="s">
        <v>4723</v>
      </c>
    </row>
    <row r="2595" spans="1:6" x14ac:dyDescent="0.25">
      <c r="A2595" s="23">
        <v>10</v>
      </c>
      <c r="B2595" s="83" t="s">
        <v>34</v>
      </c>
      <c r="C2595" s="83" t="s">
        <v>4730</v>
      </c>
      <c r="D2595" s="83" t="s">
        <v>2772</v>
      </c>
      <c r="E2595" s="83" t="s">
        <v>4731</v>
      </c>
      <c r="F2595" s="118" t="s">
        <v>4723</v>
      </c>
    </row>
    <row r="2596" spans="1:6" x14ac:dyDescent="0.25">
      <c r="A2596" s="23">
        <v>10</v>
      </c>
      <c r="B2596" s="83" t="s">
        <v>34</v>
      </c>
      <c r="C2596" s="83" t="s">
        <v>4340</v>
      </c>
      <c r="D2596" s="83" t="s">
        <v>2772</v>
      </c>
      <c r="E2596" s="83" t="s">
        <v>4341</v>
      </c>
      <c r="F2596" s="118" t="s">
        <v>4723</v>
      </c>
    </row>
    <row r="2597" spans="1:6" x14ac:dyDescent="0.25">
      <c r="A2597" s="23">
        <v>40</v>
      </c>
      <c r="B2597" s="83" t="s">
        <v>43</v>
      </c>
      <c r="C2597" s="83" t="s">
        <v>4504</v>
      </c>
      <c r="D2597" s="83" t="s">
        <v>2775</v>
      </c>
      <c r="E2597" s="83" t="s">
        <v>4505</v>
      </c>
      <c r="F2597" s="118" t="s">
        <v>4723</v>
      </c>
    </row>
    <row r="2598" spans="1:6" x14ac:dyDescent="0.25">
      <c r="A2598" s="23">
        <v>56</v>
      </c>
      <c r="B2598" s="83" t="s">
        <v>45</v>
      </c>
      <c r="C2598" s="83" t="s">
        <v>4732</v>
      </c>
      <c r="D2598" s="83" t="s">
        <v>2786</v>
      </c>
      <c r="E2598" s="83" t="s">
        <v>4733</v>
      </c>
      <c r="F2598" s="118" t="s">
        <v>4723</v>
      </c>
    </row>
    <row r="2599" spans="1:6" x14ac:dyDescent="0.25">
      <c r="A2599" s="23">
        <v>56</v>
      </c>
      <c r="B2599" s="83" t="s">
        <v>45</v>
      </c>
      <c r="C2599" s="83" t="s">
        <v>4457</v>
      </c>
      <c r="D2599" s="83" t="s">
        <v>2786</v>
      </c>
      <c r="E2599" s="83" t="s">
        <v>4458</v>
      </c>
      <c r="F2599" s="118" t="s">
        <v>4723</v>
      </c>
    </row>
    <row r="2600" spans="1:6" x14ac:dyDescent="0.25">
      <c r="A2600" s="23">
        <v>70</v>
      </c>
      <c r="B2600" s="83" t="s">
        <v>48</v>
      </c>
      <c r="C2600" s="83" t="s">
        <v>4476</v>
      </c>
      <c r="D2600" s="83" t="s">
        <v>4477</v>
      </c>
      <c r="E2600" s="83" t="s">
        <v>4477</v>
      </c>
      <c r="F2600" s="118" t="s">
        <v>4723</v>
      </c>
    </row>
    <row r="2601" spans="1:6" x14ac:dyDescent="0.25">
      <c r="A2601" s="23">
        <v>70</v>
      </c>
      <c r="B2601" s="83" t="s">
        <v>48</v>
      </c>
      <c r="C2601" s="83" t="s">
        <v>4351</v>
      </c>
      <c r="D2601" s="83" t="s">
        <v>2827</v>
      </c>
      <c r="E2601" s="83" t="s">
        <v>4352</v>
      </c>
      <c r="F2601" s="118" t="s">
        <v>4723</v>
      </c>
    </row>
    <row r="2602" spans="1:6" x14ac:dyDescent="0.25">
      <c r="A2602" s="23">
        <v>79</v>
      </c>
      <c r="B2602" s="83" t="s">
        <v>54</v>
      </c>
      <c r="C2602" s="83" t="s">
        <v>4320</v>
      </c>
      <c r="D2602" s="83" t="s">
        <v>2789</v>
      </c>
      <c r="E2602" s="83" t="s">
        <v>2906</v>
      </c>
      <c r="F2602" s="118" t="s">
        <v>4723</v>
      </c>
    </row>
    <row r="2603" spans="1:6" x14ac:dyDescent="0.25">
      <c r="A2603" s="23">
        <v>82</v>
      </c>
      <c r="B2603" s="83" t="s">
        <v>55</v>
      </c>
      <c r="C2603" s="83" t="s">
        <v>4510</v>
      </c>
      <c r="D2603" s="83" t="s">
        <v>2794</v>
      </c>
      <c r="E2603" s="83" t="s">
        <v>4511</v>
      </c>
      <c r="F2603" s="118" t="s">
        <v>4723</v>
      </c>
    </row>
    <row r="2604" spans="1:6" x14ac:dyDescent="0.25">
      <c r="A2604" s="23">
        <v>82</v>
      </c>
      <c r="B2604" s="83" t="s">
        <v>55</v>
      </c>
      <c r="C2604" s="83" t="s">
        <v>4734</v>
      </c>
      <c r="D2604" s="83" t="s">
        <v>2794</v>
      </c>
      <c r="E2604" s="83" t="s">
        <v>4735</v>
      </c>
      <c r="F2604" s="118" t="s">
        <v>4723</v>
      </c>
    </row>
    <row r="2605" spans="1:6" x14ac:dyDescent="0.25">
      <c r="A2605" s="23">
        <v>82</v>
      </c>
      <c r="B2605" s="83" t="s">
        <v>55</v>
      </c>
      <c r="C2605" s="83" t="s">
        <v>4736</v>
      </c>
      <c r="D2605" s="83" t="s">
        <v>2794</v>
      </c>
      <c r="E2605" s="83" t="s">
        <v>4737</v>
      </c>
      <c r="F2605" s="118" t="s">
        <v>4723</v>
      </c>
    </row>
    <row r="2606" spans="1:6" x14ac:dyDescent="0.25">
      <c r="A2606" s="23">
        <v>82</v>
      </c>
      <c r="B2606" s="83" t="s">
        <v>55</v>
      </c>
      <c r="C2606" s="83" t="s">
        <v>4738</v>
      </c>
      <c r="D2606" s="83" t="s">
        <v>2794</v>
      </c>
      <c r="E2606" s="83" t="s">
        <v>4739</v>
      </c>
      <c r="F2606" s="118" t="s">
        <v>4723</v>
      </c>
    </row>
    <row r="2607" spans="1:6" x14ac:dyDescent="0.25">
      <c r="A2607" s="23">
        <v>113</v>
      </c>
      <c r="B2607" s="83" t="s">
        <v>70</v>
      </c>
      <c r="C2607" s="83" t="s">
        <v>4272</v>
      </c>
      <c r="D2607" s="83" t="s">
        <v>2912</v>
      </c>
      <c r="E2607" s="83" t="s">
        <v>4273</v>
      </c>
      <c r="F2607" s="118" t="s">
        <v>4723</v>
      </c>
    </row>
    <row r="2608" spans="1:6" x14ac:dyDescent="0.25">
      <c r="A2608" s="23">
        <v>116</v>
      </c>
      <c r="B2608" s="83" t="s">
        <v>72</v>
      </c>
      <c r="C2608" s="83" t="s">
        <v>4272</v>
      </c>
      <c r="D2608" s="83" t="s">
        <v>2912</v>
      </c>
      <c r="E2608" s="83" t="s">
        <v>4273</v>
      </c>
      <c r="F2608" s="118" t="s">
        <v>4723</v>
      </c>
    </row>
    <row r="2609" spans="1:6" x14ac:dyDescent="0.25">
      <c r="A2609" s="23">
        <v>121</v>
      </c>
      <c r="B2609" s="83" t="s">
        <v>73</v>
      </c>
      <c r="C2609" s="83" t="s">
        <v>4535</v>
      </c>
      <c r="D2609" s="83" t="s">
        <v>2817</v>
      </c>
      <c r="E2609" s="83" t="s">
        <v>4536</v>
      </c>
      <c r="F2609" s="118" t="s">
        <v>4723</v>
      </c>
    </row>
    <row r="2610" spans="1:6" x14ac:dyDescent="0.25">
      <c r="A2610" s="23">
        <v>123</v>
      </c>
      <c r="B2610" s="83" t="s">
        <v>74</v>
      </c>
      <c r="C2610" s="83" t="s">
        <v>4278</v>
      </c>
      <c r="D2610" s="83" t="s">
        <v>2817</v>
      </c>
      <c r="E2610" s="83" t="s">
        <v>4279</v>
      </c>
      <c r="F2610" s="118" t="s">
        <v>4723</v>
      </c>
    </row>
    <row r="2611" spans="1:6" x14ac:dyDescent="0.25">
      <c r="A2611" s="23">
        <v>129</v>
      </c>
      <c r="B2611" s="83" t="s">
        <v>78</v>
      </c>
      <c r="C2611" s="83" t="s">
        <v>4663</v>
      </c>
      <c r="D2611" s="83" t="s">
        <v>2822</v>
      </c>
      <c r="E2611" s="83" t="s">
        <v>4664</v>
      </c>
      <c r="F2611" s="118" t="s">
        <v>4723</v>
      </c>
    </row>
    <row r="2612" spans="1:6" x14ac:dyDescent="0.25">
      <c r="A2612" s="23">
        <v>131</v>
      </c>
      <c r="B2612" s="83" t="s">
        <v>80</v>
      </c>
      <c r="C2612" s="83" t="s">
        <v>4740</v>
      </c>
      <c r="D2612" s="83" t="s">
        <v>2822</v>
      </c>
      <c r="E2612" s="83" t="s">
        <v>4741</v>
      </c>
      <c r="F2612" s="118" t="s">
        <v>4723</v>
      </c>
    </row>
    <row r="2613" spans="1:6" x14ac:dyDescent="0.25">
      <c r="A2613" s="23">
        <v>140</v>
      </c>
      <c r="B2613" s="83" t="s">
        <v>83</v>
      </c>
      <c r="C2613" s="83" t="s">
        <v>4742</v>
      </c>
      <c r="D2613" s="83" t="s">
        <v>2822</v>
      </c>
      <c r="E2613" s="83" t="s">
        <v>4743</v>
      </c>
      <c r="F2613" s="118" t="s">
        <v>4723</v>
      </c>
    </row>
    <row r="2614" spans="1:6" x14ac:dyDescent="0.25">
      <c r="A2614" s="23">
        <v>141</v>
      </c>
      <c r="B2614" s="83" t="s">
        <v>84</v>
      </c>
      <c r="C2614" s="83" t="s">
        <v>4744</v>
      </c>
      <c r="D2614" s="83" t="s">
        <v>2822</v>
      </c>
      <c r="E2614" s="83" t="s">
        <v>4593</v>
      </c>
      <c r="F2614" s="118" t="s">
        <v>4723</v>
      </c>
    </row>
    <row r="2615" spans="1:6" x14ac:dyDescent="0.25">
      <c r="A2615" s="23">
        <v>178</v>
      </c>
      <c r="B2615" s="83" t="s">
        <v>98</v>
      </c>
      <c r="C2615" s="83" t="s">
        <v>4745</v>
      </c>
      <c r="D2615" s="83" t="s">
        <v>2827</v>
      </c>
      <c r="E2615" s="83" t="s">
        <v>4746</v>
      </c>
      <c r="F2615" s="118" t="s">
        <v>4723</v>
      </c>
    </row>
    <row r="2616" spans="1:6" x14ac:dyDescent="0.25">
      <c r="A2616" s="23">
        <v>178</v>
      </c>
      <c r="B2616" s="83" t="s">
        <v>98</v>
      </c>
      <c r="C2616" s="83" t="s">
        <v>4747</v>
      </c>
      <c r="D2616" s="83" t="s">
        <v>2827</v>
      </c>
      <c r="E2616" s="83" t="s">
        <v>3879</v>
      </c>
      <c r="F2616" s="118" t="s">
        <v>4723</v>
      </c>
    </row>
    <row r="2617" spans="1:6" x14ac:dyDescent="0.25">
      <c r="A2617" s="23">
        <v>199</v>
      </c>
      <c r="B2617" s="83" t="s">
        <v>110</v>
      </c>
      <c r="C2617" s="83" t="s">
        <v>4351</v>
      </c>
      <c r="D2617" s="83" t="s">
        <v>2827</v>
      </c>
      <c r="E2617" s="83" t="s">
        <v>4352</v>
      </c>
      <c r="F2617" s="118" t="s">
        <v>4723</v>
      </c>
    </row>
    <row r="2618" spans="1:6" x14ac:dyDescent="0.25">
      <c r="A2618" s="23">
        <v>216</v>
      </c>
      <c r="B2618" s="83" t="s">
        <v>115</v>
      </c>
      <c r="C2618" s="83" t="s">
        <v>4326</v>
      </c>
      <c r="D2618" s="83" t="s">
        <v>2856</v>
      </c>
      <c r="E2618" s="83" t="s">
        <v>4327</v>
      </c>
      <c r="F2618" s="118" t="s">
        <v>4723</v>
      </c>
    </row>
    <row r="2619" spans="1:6" x14ac:dyDescent="0.25">
      <c r="A2619" s="23">
        <v>260</v>
      </c>
      <c r="B2619" s="83" t="s">
        <v>123</v>
      </c>
      <c r="C2619" s="83" t="s">
        <v>4543</v>
      </c>
      <c r="D2619" s="83" t="s">
        <v>2870</v>
      </c>
      <c r="E2619" s="83" t="s">
        <v>4544</v>
      </c>
      <c r="F2619" s="118" t="s">
        <v>4723</v>
      </c>
    </row>
    <row r="2620" spans="1:6" x14ac:dyDescent="0.25">
      <c r="A2620" s="23">
        <v>324</v>
      </c>
      <c r="B2620" s="83" t="s">
        <v>142</v>
      </c>
      <c r="C2620" s="83" t="s">
        <v>4291</v>
      </c>
      <c r="D2620" s="83" t="s">
        <v>2876</v>
      </c>
      <c r="E2620" s="83" t="s">
        <v>4292</v>
      </c>
      <c r="F2620" s="118" t="s">
        <v>4723</v>
      </c>
    </row>
    <row r="2621" spans="1:6" x14ac:dyDescent="0.25">
      <c r="A2621" s="23">
        <v>330</v>
      </c>
      <c r="B2621" s="83" t="s">
        <v>146</v>
      </c>
      <c r="C2621" s="83" t="s">
        <v>4748</v>
      </c>
      <c r="D2621" s="83" t="s">
        <v>2999</v>
      </c>
      <c r="E2621" s="83" t="s">
        <v>3158</v>
      </c>
      <c r="F2621" s="118" t="s">
        <v>4723</v>
      </c>
    </row>
    <row r="2622" spans="1:6" x14ac:dyDescent="0.25">
      <c r="A2622" s="23">
        <v>330</v>
      </c>
      <c r="B2622" s="83" t="s">
        <v>146</v>
      </c>
      <c r="C2622" s="83" t="s">
        <v>4468</v>
      </c>
      <c r="D2622" s="83" t="s">
        <v>2999</v>
      </c>
      <c r="E2622" s="83" t="s">
        <v>4469</v>
      </c>
      <c r="F2622" s="118" t="s">
        <v>4723</v>
      </c>
    </row>
    <row r="2623" spans="1:6" x14ac:dyDescent="0.25">
      <c r="A2623" s="23">
        <v>330</v>
      </c>
      <c r="B2623" s="83" t="s">
        <v>146</v>
      </c>
      <c r="C2623" s="83" t="s">
        <v>4490</v>
      </c>
      <c r="D2623" s="83" t="s">
        <v>2999</v>
      </c>
      <c r="E2623" s="83" t="s">
        <v>4491</v>
      </c>
      <c r="F2623" s="118" t="s">
        <v>4723</v>
      </c>
    </row>
    <row r="2624" spans="1:6" x14ac:dyDescent="0.25">
      <c r="A2624" s="23">
        <v>330</v>
      </c>
      <c r="B2624" s="83" t="s">
        <v>146</v>
      </c>
      <c r="C2624" s="83" t="s">
        <v>4654</v>
      </c>
      <c r="D2624" s="83" t="s">
        <v>2999</v>
      </c>
      <c r="E2624" s="83" t="s">
        <v>4655</v>
      </c>
      <c r="F2624" s="118" t="s">
        <v>4723</v>
      </c>
    </row>
    <row r="2625" spans="1:6" x14ac:dyDescent="0.25">
      <c r="A2625" s="23">
        <v>330</v>
      </c>
      <c r="B2625" s="83" t="s">
        <v>146</v>
      </c>
      <c r="C2625" s="83" t="s">
        <v>4749</v>
      </c>
      <c r="D2625" s="83" t="s">
        <v>2999</v>
      </c>
      <c r="E2625" s="83" t="s">
        <v>4750</v>
      </c>
      <c r="F2625" s="118" t="s">
        <v>4723</v>
      </c>
    </row>
    <row r="2626" spans="1:6" x14ac:dyDescent="0.25">
      <c r="A2626" s="23">
        <v>330</v>
      </c>
      <c r="B2626" s="83" t="s">
        <v>146</v>
      </c>
      <c r="C2626" s="83" t="s">
        <v>4627</v>
      </c>
      <c r="D2626" s="83" t="s">
        <v>2999</v>
      </c>
      <c r="E2626" s="83" t="s">
        <v>4628</v>
      </c>
      <c r="F2626" s="118" t="s">
        <v>4723</v>
      </c>
    </row>
    <row r="2627" spans="1:6" x14ac:dyDescent="0.25">
      <c r="A2627" s="23">
        <v>330</v>
      </c>
      <c r="B2627" s="83" t="s">
        <v>146</v>
      </c>
      <c r="C2627" s="83" t="s">
        <v>4656</v>
      </c>
      <c r="D2627" s="83" t="s">
        <v>2999</v>
      </c>
      <c r="E2627" s="83" t="s">
        <v>4657</v>
      </c>
      <c r="F2627" s="118" t="s">
        <v>4723</v>
      </c>
    </row>
    <row r="2628" spans="1:6" x14ac:dyDescent="0.25">
      <c r="A2628" s="23">
        <v>330</v>
      </c>
      <c r="B2628" s="83" t="s">
        <v>146</v>
      </c>
      <c r="C2628" s="83" t="s">
        <v>4751</v>
      </c>
      <c r="D2628" s="83" t="s">
        <v>2999</v>
      </c>
      <c r="E2628" s="83" t="s">
        <v>4752</v>
      </c>
      <c r="F2628" s="118" t="s">
        <v>4723</v>
      </c>
    </row>
    <row r="2629" spans="1:6" x14ac:dyDescent="0.25">
      <c r="A2629" s="23">
        <v>330</v>
      </c>
      <c r="B2629" s="83" t="s">
        <v>146</v>
      </c>
      <c r="C2629" s="83" t="s">
        <v>4470</v>
      </c>
      <c r="D2629" s="83" t="s">
        <v>2999</v>
      </c>
      <c r="E2629" s="83" t="s">
        <v>4471</v>
      </c>
      <c r="F2629" s="118" t="s">
        <v>4723</v>
      </c>
    </row>
    <row r="2630" spans="1:6" x14ac:dyDescent="0.25">
      <c r="A2630" s="23">
        <v>338</v>
      </c>
      <c r="B2630" s="83" t="s">
        <v>153</v>
      </c>
      <c r="C2630" s="83" t="s">
        <v>4498</v>
      </c>
      <c r="D2630" s="83" t="s">
        <v>2867</v>
      </c>
      <c r="E2630" s="83" t="s">
        <v>4499</v>
      </c>
      <c r="F2630" s="118" t="s">
        <v>4723</v>
      </c>
    </row>
    <row r="2631" spans="1:6" x14ac:dyDescent="0.25">
      <c r="A2631" s="23">
        <v>350</v>
      </c>
      <c r="B2631" s="83" t="s">
        <v>158</v>
      </c>
      <c r="C2631" s="83" t="s">
        <v>4753</v>
      </c>
      <c r="D2631" s="83" t="s">
        <v>2897</v>
      </c>
      <c r="E2631" s="83" t="s">
        <v>4754</v>
      </c>
      <c r="F2631" s="118" t="s">
        <v>4723</v>
      </c>
    </row>
    <row r="2632" spans="1:6" x14ac:dyDescent="0.25">
      <c r="A2632" s="23">
        <v>412</v>
      </c>
      <c r="B2632" s="83" t="s">
        <v>166</v>
      </c>
      <c r="C2632" s="83" t="s">
        <v>4301</v>
      </c>
      <c r="D2632" s="83" t="s">
        <v>2772</v>
      </c>
      <c r="E2632" s="83" t="s">
        <v>4302</v>
      </c>
      <c r="F2632" s="118" t="s">
        <v>4723</v>
      </c>
    </row>
    <row r="2633" spans="1:6" x14ac:dyDescent="0.25">
      <c r="A2633" s="23">
        <v>426</v>
      </c>
      <c r="B2633" s="83" t="s">
        <v>172</v>
      </c>
      <c r="C2633" s="83" t="s">
        <v>4367</v>
      </c>
      <c r="D2633" s="83" t="s">
        <v>2912</v>
      </c>
      <c r="E2633" s="83" t="s">
        <v>4368</v>
      </c>
      <c r="F2633" s="118" t="s">
        <v>4723</v>
      </c>
    </row>
    <row r="2634" spans="1:6" x14ac:dyDescent="0.25">
      <c r="A2634" s="23">
        <v>431</v>
      </c>
      <c r="B2634" s="83" t="s">
        <v>174</v>
      </c>
      <c r="C2634" s="83" t="s">
        <v>4399</v>
      </c>
      <c r="D2634" s="83" t="s">
        <v>2912</v>
      </c>
      <c r="E2634" s="83" t="s">
        <v>4400</v>
      </c>
      <c r="F2634" s="118" t="s">
        <v>4723</v>
      </c>
    </row>
    <row r="2635" spans="1:6" x14ac:dyDescent="0.25">
      <c r="A2635" s="23">
        <v>443</v>
      </c>
      <c r="B2635" s="83" t="s">
        <v>177</v>
      </c>
      <c r="C2635" s="83" t="s">
        <v>4529</v>
      </c>
      <c r="D2635" s="83" t="s">
        <v>3438</v>
      </c>
      <c r="E2635" s="83" t="s">
        <v>4530</v>
      </c>
      <c r="F2635" s="118" t="s">
        <v>4723</v>
      </c>
    </row>
    <row r="2636" spans="1:6" x14ac:dyDescent="0.25">
      <c r="A2636" s="23">
        <v>443</v>
      </c>
      <c r="B2636" s="83" t="s">
        <v>177</v>
      </c>
      <c r="C2636" s="83" t="s">
        <v>4755</v>
      </c>
      <c r="D2636" s="83" t="s">
        <v>3438</v>
      </c>
      <c r="E2636" s="83" t="s">
        <v>4756</v>
      </c>
      <c r="F2636" s="118" t="s">
        <v>4723</v>
      </c>
    </row>
    <row r="2637" spans="1:6" x14ac:dyDescent="0.25">
      <c r="A2637" s="23">
        <v>443</v>
      </c>
      <c r="B2637" s="83" t="s">
        <v>177</v>
      </c>
      <c r="C2637" s="83" t="s">
        <v>4486</v>
      </c>
      <c r="D2637" s="83" t="s">
        <v>3438</v>
      </c>
      <c r="E2637" s="83" t="s">
        <v>3560</v>
      </c>
      <c r="F2637" s="118" t="s">
        <v>4723</v>
      </c>
    </row>
    <row r="2638" spans="1:6" x14ac:dyDescent="0.25">
      <c r="A2638" s="23">
        <v>443</v>
      </c>
      <c r="B2638" s="83" t="s">
        <v>177</v>
      </c>
      <c r="C2638" s="83" t="s">
        <v>4549</v>
      </c>
      <c r="D2638" s="83" t="s">
        <v>3438</v>
      </c>
      <c r="E2638" s="83" t="s">
        <v>2786</v>
      </c>
      <c r="F2638" s="118" t="s">
        <v>4723</v>
      </c>
    </row>
    <row r="2639" spans="1:6" x14ac:dyDescent="0.25">
      <c r="A2639" s="23">
        <v>443</v>
      </c>
      <c r="B2639" s="83" t="s">
        <v>177</v>
      </c>
      <c r="C2639" s="83" t="s">
        <v>4314</v>
      </c>
      <c r="D2639" s="83" t="s">
        <v>3438</v>
      </c>
      <c r="E2639" s="83" t="s">
        <v>4315</v>
      </c>
      <c r="F2639" s="118" t="s">
        <v>4723</v>
      </c>
    </row>
    <row r="2640" spans="1:6" x14ac:dyDescent="0.25">
      <c r="A2640" s="23">
        <v>443</v>
      </c>
      <c r="B2640" s="83" t="s">
        <v>177</v>
      </c>
      <c r="C2640" s="83" t="s">
        <v>3437</v>
      </c>
      <c r="D2640" s="83" t="s">
        <v>3438</v>
      </c>
      <c r="E2640" s="83" t="s">
        <v>3439</v>
      </c>
      <c r="F2640" s="118" t="s">
        <v>4723</v>
      </c>
    </row>
    <row r="2641" spans="1:6" x14ac:dyDescent="0.25">
      <c r="A2641" s="23">
        <v>443</v>
      </c>
      <c r="B2641" s="83" t="s">
        <v>177</v>
      </c>
      <c r="C2641" s="83" t="s">
        <v>4365</v>
      </c>
      <c r="D2641" s="83" t="s">
        <v>3438</v>
      </c>
      <c r="E2641" s="83" t="s">
        <v>4366</v>
      </c>
      <c r="F2641" s="118" t="s">
        <v>4723</v>
      </c>
    </row>
    <row r="2642" spans="1:6" x14ac:dyDescent="0.25">
      <c r="A2642" s="23">
        <v>443</v>
      </c>
      <c r="B2642" s="83" t="s">
        <v>177</v>
      </c>
      <c r="C2642" s="83" t="s">
        <v>4572</v>
      </c>
      <c r="D2642" s="83" t="s">
        <v>3438</v>
      </c>
      <c r="E2642" s="83" t="s">
        <v>4573</v>
      </c>
      <c r="F2642" s="118" t="s">
        <v>4723</v>
      </c>
    </row>
    <row r="2643" spans="1:6" x14ac:dyDescent="0.25">
      <c r="A2643" s="23">
        <v>443</v>
      </c>
      <c r="B2643" s="83" t="s">
        <v>177</v>
      </c>
      <c r="C2643" s="83" t="s">
        <v>4757</v>
      </c>
      <c r="D2643" s="83" t="s">
        <v>3438</v>
      </c>
      <c r="E2643" s="83" t="s">
        <v>4758</v>
      </c>
      <c r="F2643" s="118" t="s">
        <v>4723</v>
      </c>
    </row>
    <row r="2644" spans="1:6" x14ac:dyDescent="0.25">
      <c r="A2644" s="23">
        <v>443</v>
      </c>
      <c r="B2644" s="83" t="s">
        <v>177</v>
      </c>
      <c r="C2644" s="83" t="s">
        <v>4375</v>
      </c>
      <c r="D2644" s="83" t="s">
        <v>3438</v>
      </c>
      <c r="E2644" s="83" t="s">
        <v>4376</v>
      </c>
      <c r="F2644" s="118" t="s">
        <v>4723</v>
      </c>
    </row>
    <row r="2645" spans="1:6" x14ac:dyDescent="0.25">
      <c r="A2645" s="23">
        <v>443</v>
      </c>
      <c r="B2645" s="83" t="s">
        <v>177</v>
      </c>
      <c r="C2645" s="83" t="s">
        <v>4574</v>
      </c>
      <c r="D2645" s="83" t="s">
        <v>3438</v>
      </c>
      <c r="E2645" s="83" t="s">
        <v>4575</v>
      </c>
      <c r="F2645" s="118" t="s">
        <v>4723</v>
      </c>
    </row>
    <row r="2646" spans="1:6" x14ac:dyDescent="0.25">
      <c r="A2646" s="23">
        <v>443</v>
      </c>
      <c r="B2646" s="83" t="s">
        <v>177</v>
      </c>
      <c r="C2646" s="83" t="s">
        <v>4759</v>
      </c>
      <c r="D2646" s="83" t="s">
        <v>3438</v>
      </c>
      <c r="E2646" s="83" t="s">
        <v>4760</v>
      </c>
      <c r="F2646" s="118" t="s">
        <v>4723</v>
      </c>
    </row>
    <row r="2647" spans="1:6" x14ac:dyDescent="0.25">
      <c r="A2647" s="23">
        <v>443</v>
      </c>
      <c r="B2647" s="83" t="s">
        <v>177</v>
      </c>
      <c r="C2647" s="83" t="s">
        <v>4578</v>
      </c>
      <c r="D2647" s="83" t="s">
        <v>3438</v>
      </c>
      <c r="E2647" s="83" t="s">
        <v>4579</v>
      </c>
      <c r="F2647" s="118" t="s">
        <v>4723</v>
      </c>
    </row>
    <row r="2648" spans="1:6" x14ac:dyDescent="0.25">
      <c r="A2648" s="23">
        <v>443</v>
      </c>
      <c r="B2648" s="83" t="s">
        <v>177</v>
      </c>
      <c r="C2648" s="83" t="s">
        <v>4588</v>
      </c>
      <c r="D2648" s="83" t="s">
        <v>3438</v>
      </c>
      <c r="E2648" s="83" t="s">
        <v>4589</v>
      </c>
      <c r="F2648" s="118" t="s">
        <v>4723</v>
      </c>
    </row>
    <row r="2649" spans="1:6" x14ac:dyDescent="0.25">
      <c r="A2649" s="23">
        <v>443</v>
      </c>
      <c r="B2649" s="83" t="s">
        <v>177</v>
      </c>
      <c r="C2649" s="83" t="s">
        <v>3440</v>
      </c>
      <c r="D2649" s="83" t="s">
        <v>3438</v>
      </c>
      <c r="E2649" s="83" t="s">
        <v>3441</v>
      </c>
      <c r="F2649" s="118" t="s">
        <v>4723</v>
      </c>
    </row>
    <row r="2650" spans="1:6" x14ac:dyDescent="0.25">
      <c r="A2650" s="23">
        <v>443</v>
      </c>
      <c r="B2650" s="83" t="s">
        <v>177</v>
      </c>
      <c r="C2650" s="83" t="s">
        <v>4432</v>
      </c>
      <c r="D2650" s="83" t="s">
        <v>3438</v>
      </c>
      <c r="E2650" s="83" t="s">
        <v>4433</v>
      </c>
      <c r="F2650" s="118" t="s">
        <v>4723</v>
      </c>
    </row>
    <row r="2651" spans="1:6" x14ac:dyDescent="0.25">
      <c r="A2651" s="23">
        <v>443</v>
      </c>
      <c r="B2651" s="83" t="s">
        <v>177</v>
      </c>
      <c r="C2651" s="83" t="s">
        <v>4496</v>
      </c>
      <c r="D2651" s="83" t="s">
        <v>3438</v>
      </c>
      <c r="E2651" s="83" t="s">
        <v>2813</v>
      </c>
      <c r="F2651" s="118" t="s">
        <v>4723</v>
      </c>
    </row>
    <row r="2652" spans="1:6" x14ac:dyDescent="0.25">
      <c r="A2652" s="23">
        <v>443</v>
      </c>
      <c r="B2652" s="83" t="s">
        <v>177</v>
      </c>
      <c r="C2652" s="83" t="s">
        <v>4761</v>
      </c>
      <c r="D2652" s="83" t="s">
        <v>3438</v>
      </c>
      <c r="E2652" s="83" t="s">
        <v>3687</v>
      </c>
      <c r="F2652" s="118" t="s">
        <v>4723</v>
      </c>
    </row>
    <row r="2653" spans="1:6" x14ac:dyDescent="0.25">
      <c r="A2653" s="23">
        <v>443</v>
      </c>
      <c r="B2653" s="83" t="s">
        <v>177</v>
      </c>
      <c r="C2653" s="83" t="s">
        <v>4576</v>
      </c>
      <c r="D2653" s="83" t="s">
        <v>3438</v>
      </c>
      <c r="E2653" s="83" t="s">
        <v>4577</v>
      </c>
      <c r="F2653" s="118" t="s">
        <v>4723</v>
      </c>
    </row>
    <row r="2654" spans="1:6" x14ac:dyDescent="0.25">
      <c r="A2654" s="23">
        <v>443</v>
      </c>
      <c r="B2654" s="83" t="s">
        <v>177</v>
      </c>
      <c r="C2654" s="83" t="s">
        <v>4762</v>
      </c>
      <c r="D2654" s="83" t="s">
        <v>3438</v>
      </c>
      <c r="E2654" s="83" t="s">
        <v>4763</v>
      </c>
      <c r="F2654" s="118" t="s">
        <v>4723</v>
      </c>
    </row>
    <row r="2655" spans="1:6" x14ac:dyDescent="0.25">
      <c r="A2655" s="23">
        <v>443</v>
      </c>
      <c r="B2655" s="83" t="s">
        <v>177</v>
      </c>
      <c r="C2655" s="83" t="s">
        <v>3954</v>
      </c>
      <c r="D2655" s="83" t="s">
        <v>3438</v>
      </c>
      <c r="E2655" s="83" t="s">
        <v>3955</v>
      </c>
      <c r="F2655" s="118" t="s">
        <v>4723</v>
      </c>
    </row>
    <row r="2656" spans="1:6" x14ac:dyDescent="0.25">
      <c r="A2656" s="23">
        <v>443</v>
      </c>
      <c r="B2656" s="83" t="s">
        <v>177</v>
      </c>
      <c r="C2656" s="83" t="s">
        <v>4541</v>
      </c>
      <c r="D2656" s="83" t="s">
        <v>3438</v>
      </c>
      <c r="E2656" s="83" t="s">
        <v>4542</v>
      </c>
      <c r="F2656" s="118" t="s">
        <v>4723</v>
      </c>
    </row>
    <row r="2657" spans="1:6" x14ac:dyDescent="0.25">
      <c r="A2657" s="23">
        <v>443</v>
      </c>
      <c r="B2657" s="83" t="s">
        <v>177</v>
      </c>
      <c r="C2657" s="83" t="s">
        <v>4531</v>
      </c>
      <c r="D2657" s="83" t="s">
        <v>3438</v>
      </c>
      <c r="E2657" s="83" t="s">
        <v>4532</v>
      </c>
      <c r="F2657" s="118" t="s">
        <v>4723</v>
      </c>
    </row>
    <row r="2658" spans="1:6" x14ac:dyDescent="0.25">
      <c r="A2658" s="23">
        <v>443</v>
      </c>
      <c r="B2658" s="83" t="s">
        <v>177</v>
      </c>
      <c r="C2658" s="83" t="s">
        <v>4448</v>
      </c>
      <c r="D2658" s="83" t="s">
        <v>3438</v>
      </c>
      <c r="E2658" s="83" t="s">
        <v>4449</v>
      </c>
      <c r="F2658" s="118" t="s">
        <v>4723</v>
      </c>
    </row>
    <row r="2659" spans="1:6" x14ac:dyDescent="0.25">
      <c r="A2659" s="23">
        <v>443</v>
      </c>
      <c r="B2659" s="83" t="s">
        <v>177</v>
      </c>
      <c r="C2659" s="83" t="s">
        <v>4413</v>
      </c>
      <c r="D2659" s="83" t="s">
        <v>3438</v>
      </c>
      <c r="E2659" s="83" t="s">
        <v>4414</v>
      </c>
      <c r="F2659" s="118" t="s">
        <v>4723</v>
      </c>
    </row>
    <row r="2660" spans="1:6" x14ac:dyDescent="0.25">
      <c r="A2660" s="23">
        <v>443</v>
      </c>
      <c r="B2660" s="83" t="s">
        <v>177</v>
      </c>
      <c r="C2660" s="83" t="s">
        <v>4316</v>
      </c>
      <c r="D2660" s="83" t="s">
        <v>3438</v>
      </c>
      <c r="E2660" s="83" t="s">
        <v>4317</v>
      </c>
      <c r="F2660" s="118" t="s">
        <v>4723</v>
      </c>
    </row>
    <row r="2661" spans="1:6" x14ac:dyDescent="0.25">
      <c r="A2661" s="23">
        <v>443</v>
      </c>
      <c r="B2661" s="83" t="s">
        <v>177</v>
      </c>
      <c r="C2661" s="83" t="s">
        <v>4764</v>
      </c>
      <c r="D2661" s="83" t="s">
        <v>3438</v>
      </c>
      <c r="E2661" s="83" t="s">
        <v>4765</v>
      </c>
      <c r="F2661" s="118" t="s">
        <v>4723</v>
      </c>
    </row>
    <row r="2662" spans="1:6" x14ac:dyDescent="0.25">
      <c r="A2662" s="23">
        <v>443</v>
      </c>
      <c r="B2662" s="83" t="s">
        <v>177</v>
      </c>
      <c r="C2662" s="83" t="s">
        <v>4590</v>
      </c>
      <c r="D2662" s="83" t="s">
        <v>3438</v>
      </c>
      <c r="E2662" s="83" t="s">
        <v>4591</v>
      </c>
      <c r="F2662" s="118" t="s">
        <v>4723</v>
      </c>
    </row>
    <row r="2663" spans="1:6" x14ac:dyDescent="0.25">
      <c r="A2663" s="23">
        <v>443</v>
      </c>
      <c r="B2663" s="83" t="s">
        <v>177</v>
      </c>
      <c r="C2663" s="83" t="s">
        <v>4584</v>
      </c>
      <c r="D2663" s="83" t="s">
        <v>3438</v>
      </c>
      <c r="E2663" s="83" t="s">
        <v>4585</v>
      </c>
      <c r="F2663" s="118" t="s">
        <v>4723</v>
      </c>
    </row>
    <row r="2664" spans="1:6" x14ac:dyDescent="0.25">
      <c r="A2664" s="23">
        <v>462</v>
      </c>
      <c r="B2664" s="83" t="s">
        <v>181</v>
      </c>
      <c r="C2664" s="83" t="s">
        <v>4332</v>
      </c>
      <c r="D2664" s="83" t="s">
        <v>3438</v>
      </c>
      <c r="E2664" s="83" t="s">
        <v>4333</v>
      </c>
      <c r="F2664" s="118" t="s">
        <v>4723</v>
      </c>
    </row>
    <row r="2665" spans="1:6" x14ac:dyDescent="0.25">
      <c r="A2665" s="23">
        <v>564</v>
      </c>
      <c r="B2665" s="83" t="s">
        <v>185</v>
      </c>
      <c r="C2665" s="83" t="s">
        <v>4440</v>
      </c>
      <c r="D2665" s="83" t="s">
        <v>2789</v>
      </c>
      <c r="E2665" s="83" t="s">
        <v>4423</v>
      </c>
      <c r="F2665" s="118" t="s">
        <v>4723</v>
      </c>
    </row>
    <row r="2666" spans="1:6" x14ac:dyDescent="0.25">
      <c r="A2666" s="23">
        <v>564</v>
      </c>
      <c r="B2666" s="83" t="s">
        <v>185</v>
      </c>
      <c r="C2666" s="83" t="s">
        <v>4330</v>
      </c>
      <c r="D2666" s="83" t="s">
        <v>2789</v>
      </c>
      <c r="E2666" s="83" t="s">
        <v>4331</v>
      </c>
      <c r="F2666" s="118" t="s">
        <v>4723</v>
      </c>
    </row>
    <row r="2667" spans="1:6" x14ac:dyDescent="0.25">
      <c r="A2667" s="23">
        <v>564</v>
      </c>
      <c r="B2667" s="83" t="s">
        <v>185</v>
      </c>
      <c r="C2667" s="83" t="s">
        <v>4323</v>
      </c>
      <c r="D2667" s="83" t="s">
        <v>2789</v>
      </c>
      <c r="E2667" s="83" t="s">
        <v>2772</v>
      </c>
      <c r="F2667" s="118" t="s">
        <v>4723</v>
      </c>
    </row>
    <row r="2668" spans="1:6" x14ac:dyDescent="0.25">
      <c r="A2668" s="23">
        <v>564</v>
      </c>
      <c r="B2668" s="83" t="s">
        <v>185</v>
      </c>
      <c r="C2668" s="83" t="s">
        <v>4403</v>
      </c>
      <c r="D2668" s="83" t="s">
        <v>2789</v>
      </c>
      <c r="E2668" s="83" t="s">
        <v>4404</v>
      </c>
      <c r="F2668" s="118" t="s">
        <v>4723</v>
      </c>
    </row>
    <row r="2669" spans="1:6" x14ac:dyDescent="0.25">
      <c r="A2669" s="23">
        <v>564</v>
      </c>
      <c r="B2669" s="83" t="s">
        <v>185</v>
      </c>
      <c r="C2669" s="83" t="s">
        <v>4321</v>
      </c>
      <c r="D2669" s="83" t="s">
        <v>2789</v>
      </c>
      <c r="E2669" s="83" t="s">
        <v>4322</v>
      </c>
      <c r="F2669" s="118" t="s">
        <v>4723</v>
      </c>
    </row>
    <row r="2670" spans="1:6" x14ac:dyDescent="0.25">
      <c r="A2670" s="23">
        <v>564</v>
      </c>
      <c r="B2670" s="83" t="s">
        <v>185</v>
      </c>
      <c r="C2670" s="83" t="s">
        <v>4405</v>
      </c>
      <c r="D2670" s="83" t="s">
        <v>2789</v>
      </c>
      <c r="E2670" s="83" t="s">
        <v>4406</v>
      </c>
      <c r="F2670" s="118" t="s">
        <v>4723</v>
      </c>
    </row>
    <row r="2671" spans="1:6" x14ac:dyDescent="0.25">
      <c r="A2671" s="23">
        <v>564</v>
      </c>
      <c r="B2671" s="83" t="s">
        <v>185</v>
      </c>
      <c r="C2671" s="83" t="s">
        <v>4420</v>
      </c>
      <c r="D2671" s="83" t="s">
        <v>2789</v>
      </c>
      <c r="E2671" s="83" t="s">
        <v>4421</v>
      </c>
      <c r="F2671" s="118" t="s">
        <v>4723</v>
      </c>
    </row>
    <row r="2672" spans="1:6" x14ac:dyDescent="0.25">
      <c r="A2672" s="23">
        <v>564</v>
      </c>
      <c r="B2672" s="83" t="s">
        <v>185</v>
      </c>
      <c r="C2672" s="83" t="s">
        <v>4395</v>
      </c>
      <c r="D2672" s="83" t="s">
        <v>2789</v>
      </c>
      <c r="E2672" s="83" t="s">
        <v>4396</v>
      </c>
      <c r="F2672" s="118" t="s">
        <v>4723</v>
      </c>
    </row>
    <row r="2673" spans="1:6" x14ac:dyDescent="0.25">
      <c r="A2673" s="23">
        <v>564</v>
      </c>
      <c r="B2673" s="83" t="s">
        <v>185</v>
      </c>
      <c r="C2673" s="83" t="s">
        <v>4274</v>
      </c>
      <c r="D2673" s="83" t="s">
        <v>2789</v>
      </c>
      <c r="E2673" s="83" t="s">
        <v>4275</v>
      </c>
      <c r="F2673" s="118" t="s">
        <v>4723</v>
      </c>
    </row>
    <row r="2674" spans="1:6" x14ac:dyDescent="0.25">
      <c r="A2674" s="23">
        <v>564</v>
      </c>
      <c r="B2674" s="83" t="s">
        <v>185</v>
      </c>
      <c r="C2674" s="83" t="s">
        <v>4266</v>
      </c>
      <c r="D2674" s="83" t="s">
        <v>2789</v>
      </c>
      <c r="E2674" s="83" t="s">
        <v>4267</v>
      </c>
      <c r="F2674" s="118" t="s">
        <v>4723</v>
      </c>
    </row>
    <row r="2675" spans="1:6" x14ac:dyDescent="0.25">
      <c r="A2675" s="23">
        <v>564</v>
      </c>
      <c r="B2675" s="83" t="s">
        <v>185</v>
      </c>
      <c r="C2675" s="83" t="s">
        <v>4320</v>
      </c>
      <c r="D2675" s="83" t="s">
        <v>2789</v>
      </c>
      <c r="E2675" s="83" t="s">
        <v>2906</v>
      </c>
      <c r="F2675" s="118" t="s">
        <v>4723</v>
      </c>
    </row>
    <row r="2676" spans="1:6" x14ac:dyDescent="0.25">
      <c r="A2676" s="23">
        <v>564</v>
      </c>
      <c r="B2676" s="83" t="s">
        <v>185</v>
      </c>
      <c r="C2676" s="83" t="s">
        <v>4387</v>
      </c>
      <c r="D2676" s="83" t="s">
        <v>2789</v>
      </c>
      <c r="E2676" s="83" t="s">
        <v>4388</v>
      </c>
      <c r="F2676" s="118" t="s">
        <v>4723</v>
      </c>
    </row>
    <row r="2677" spans="1:6" x14ac:dyDescent="0.25">
      <c r="A2677" s="23">
        <v>617</v>
      </c>
      <c r="B2677" s="83" t="s">
        <v>192</v>
      </c>
      <c r="C2677" s="83" t="s">
        <v>4766</v>
      </c>
      <c r="D2677" s="83" t="s">
        <v>3438</v>
      </c>
      <c r="E2677" s="83" t="s">
        <v>4767</v>
      </c>
      <c r="F2677" s="118" t="s">
        <v>4723</v>
      </c>
    </row>
    <row r="2678" spans="1:6" x14ac:dyDescent="0.25">
      <c r="A2678" s="23">
        <v>634</v>
      </c>
      <c r="B2678" s="83" t="s">
        <v>197</v>
      </c>
      <c r="C2678" s="83" t="s">
        <v>4548</v>
      </c>
      <c r="D2678" s="83" t="s">
        <v>2932</v>
      </c>
      <c r="E2678" s="83" t="s">
        <v>3583</v>
      </c>
      <c r="F2678" s="118" t="s">
        <v>4723</v>
      </c>
    </row>
    <row r="2679" spans="1:6" x14ac:dyDescent="0.25">
      <c r="A2679" s="23">
        <v>652</v>
      </c>
      <c r="B2679" s="83" t="s">
        <v>207</v>
      </c>
      <c r="C2679" s="83" t="s">
        <v>4533</v>
      </c>
      <c r="D2679" s="83" t="s">
        <v>2822</v>
      </c>
      <c r="E2679" s="83" t="s">
        <v>4534</v>
      </c>
      <c r="F2679" s="118" t="s">
        <v>4723</v>
      </c>
    </row>
    <row r="2680" spans="1:6" x14ac:dyDescent="0.25">
      <c r="A2680" s="23">
        <v>654</v>
      </c>
      <c r="B2680" s="83" t="s">
        <v>208</v>
      </c>
      <c r="C2680" s="83" t="s">
        <v>4768</v>
      </c>
      <c r="D2680" s="83" t="s">
        <v>2822</v>
      </c>
      <c r="E2680" s="83" t="s">
        <v>4769</v>
      </c>
      <c r="F2680" s="118" t="s">
        <v>4723</v>
      </c>
    </row>
    <row r="2681" spans="1:6" x14ac:dyDescent="0.25">
      <c r="A2681" s="23">
        <v>666</v>
      </c>
      <c r="B2681" s="83" t="s">
        <v>212</v>
      </c>
      <c r="C2681" s="83" t="s">
        <v>4442</v>
      </c>
      <c r="D2681" s="83" t="s">
        <v>3332</v>
      </c>
      <c r="E2681" s="83" t="s">
        <v>4443</v>
      </c>
      <c r="F2681" s="118" t="s">
        <v>4723</v>
      </c>
    </row>
    <row r="2682" spans="1:6" x14ac:dyDescent="0.25">
      <c r="A2682" s="23">
        <v>677</v>
      </c>
      <c r="B2682" s="83" t="s">
        <v>216</v>
      </c>
      <c r="C2682" s="83" t="s">
        <v>3239</v>
      </c>
      <c r="D2682" s="83" t="s">
        <v>2827</v>
      </c>
      <c r="E2682" s="83" t="s">
        <v>3240</v>
      </c>
      <c r="F2682" s="118" t="s">
        <v>4723</v>
      </c>
    </row>
    <row r="2683" spans="1:6" x14ac:dyDescent="0.25">
      <c r="A2683" s="23">
        <v>680</v>
      </c>
      <c r="B2683" s="83" t="s">
        <v>219</v>
      </c>
      <c r="C2683" s="83" t="s">
        <v>4328</v>
      </c>
      <c r="D2683" s="83" t="s">
        <v>2862</v>
      </c>
      <c r="E2683" s="83" t="s">
        <v>4329</v>
      </c>
      <c r="F2683" s="118" t="s">
        <v>4723</v>
      </c>
    </row>
    <row r="2684" spans="1:6" x14ac:dyDescent="0.25">
      <c r="A2684" s="23">
        <v>756</v>
      </c>
      <c r="B2684" s="83" t="s">
        <v>245</v>
      </c>
      <c r="C2684" s="83" t="s">
        <v>4399</v>
      </c>
      <c r="D2684" s="83" t="s">
        <v>2912</v>
      </c>
      <c r="E2684" s="83" t="s">
        <v>4400</v>
      </c>
      <c r="F2684" s="118" t="s">
        <v>4723</v>
      </c>
    </row>
    <row r="2685" spans="1:6" x14ac:dyDescent="0.25">
      <c r="A2685" s="23">
        <v>758</v>
      </c>
      <c r="B2685" s="83" t="s">
        <v>246</v>
      </c>
      <c r="C2685" s="83" t="s">
        <v>4770</v>
      </c>
      <c r="D2685" s="83" t="s">
        <v>2912</v>
      </c>
      <c r="E2685" s="83" t="s">
        <v>4771</v>
      </c>
      <c r="F2685" s="118" t="s">
        <v>4723</v>
      </c>
    </row>
    <row r="2686" spans="1:6" x14ac:dyDescent="0.25">
      <c r="A2686" s="23">
        <v>762</v>
      </c>
      <c r="B2686" s="83" t="s">
        <v>247</v>
      </c>
      <c r="C2686" s="83" t="s">
        <v>4050</v>
      </c>
      <c r="D2686" s="83" t="s">
        <v>2856</v>
      </c>
      <c r="E2686" s="83" t="s">
        <v>4051</v>
      </c>
      <c r="F2686" s="118" t="s">
        <v>4723</v>
      </c>
    </row>
    <row r="2687" spans="1:6" x14ac:dyDescent="0.25">
      <c r="A2687" s="23">
        <v>837</v>
      </c>
      <c r="B2687" s="83" t="s">
        <v>269</v>
      </c>
      <c r="C2687" s="83" t="s">
        <v>4373</v>
      </c>
      <c r="D2687" s="83" t="s">
        <v>3438</v>
      </c>
      <c r="E2687" s="83" t="s">
        <v>4374</v>
      </c>
      <c r="F2687" s="118" t="s">
        <v>4723</v>
      </c>
    </row>
    <row r="2688" spans="1:6" x14ac:dyDescent="0.25">
      <c r="A2688" s="23">
        <v>860</v>
      </c>
      <c r="B2688" s="83" t="s">
        <v>277</v>
      </c>
      <c r="C2688" s="83" t="s">
        <v>4351</v>
      </c>
      <c r="D2688" s="83" t="s">
        <v>2827</v>
      </c>
      <c r="E2688" s="83" t="s">
        <v>4352</v>
      </c>
      <c r="F2688" s="118" t="s">
        <v>4723</v>
      </c>
    </row>
    <row r="2689" spans="1:6" x14ac:dyDescent="0.25">
      <c r="A2689" s="23">
        <v>902</v>
      </c>
      <c r="B2689" s="83" t="s">
        <v>290</v>
      </c>
      <c r="C2689" s="83" t="s">
        <v>4389</v>
      </c>
      <c r="D2689" s="83" t="s">
        <v>2870</v>
      </c>
      <c r="E2689" s="83" t="s">
        <v>4390</v>
      </c>
      <c r="F2689" s="118" t="s">
        <v>4723</v>
      </c>
    </row>
    <row r="2690" spans="1:6" x14ac:dyDescent="0.25">
      <c r="A2690" s="23">
        <v>905</v>
      </c>
      <c r="B2690" s="83" t="s">
        <v>292</v>
      </c>
      <c r="C2690" s="83" t="s">
        <v>4638</v>
      </c>
      <c r="D2690" s="83" t="s">
        <v>3157</v>
      </c>
      <c r="E2690" s="83" t="s">
        <v>4639</v>
      </c>
      <c r="F2690" s="118" t="s">
        <v>4723</v>
      </c>
    </row>
    <row r="2691" spans="1:6" x14ac:dyDescent="0.25">
      <c r="A2691" s="23">
        <v>937</v>
      </c>
      <c r="B2691" s="83" t="s">
        <v>295</v>
      </c>
      <c r="C2691" s="83" t="s">
        <v>4272</v>
      </c>
      <c r="D2691" s="83" t="s">
        <v>2912</v>
      </c>
      <c r="E2691" s="83" t="s">
        <v>4273</v>
      </c>
      <c r="F2691" s="118" t="s">
        <v>4723</v>
      </c>
    </row>
    <row r="2692" spans="1:6" x14ac:dyDescent="0.25">
      <c r="A2692" s="23">
        <v>938</v>
      </c>
      <c r="B2692" s="83" t="s">
        <v>296</v>
      </c>
      <c r="C2692" s="83" t="s">
        <v>4272</v>
      </c>
      <c r="D2692" s="83" t="s">
        <v>2912</v>
      </c>
      <c r="E2692" s="83" t="s">
        <v>4273</v>
      </c>
      <c r="F2692" s="118" t="s">
        <v>4723</v>
      </c>
    </row>
    <row r="2693" spans="1:6" x14ac:dyDescent="0.25">
      <c r="A2693" s="23">
        <v>984</v>
      </c>
      <c r="B2693" s="83" t="s">
        <v>306</v>
      </c>
      <c r="C2693" s="83" t="s">
        <v>4772</v>
      </c>
      <c r="D2693" s="83" t="s">
        <v>2822</v>
      </c>
      <c r="E2693" s="83" t="s">
        <v>4773</v>
      </c>
      <c r="F2693" s="118" t="s">
        <v>4723</v>
      </c>
    </row>
    <row r="2694" spans="1:6" x14ac:dyDescent="0.25">
      <c r="A2694" s="23">
        <v>986</v>
      </c>
      <c r="B2694" s="83" t="s">
        <v>310</v>
      </c>
      <c r="C2694" s="83" t="s">
        <v>4774</v>
      </c>
      <c r="D2694" s="83" t="s">
        <v>2822</v>
      </c>
      <c r="E2694" s="83" t="s">
        <v>4775</v>
      </c>
      <c r="F2694" s="118" t="s">
        <v>4723</v>
      </c>
    </row>
    <row r="2695" spans="1:6" x14ac:dyDescent="0.25">
      <c r="A2695" s="23">
        <v>1065</v>
      </c>
      <c r="B2695" s="83" t="s">
        <v>326</v>
      </c>
      <c r="C2695" s="83" t="s">
        <v>4272</v>
      </c>
      <c r="D2695" s="83" t="s">
        <v>2912</v>
      </c>
      <c r="E2695" s="83" t="s">
        <v>4273</v>
      </c>
      <c r="F2695" s="118" t="s">
        <v>4723</v>
      </c>
    </row>
    <row r="2696" spans="1:6" x14ac:dyDescent="0.25">
      <c r="A2696" s="23">
        <v>1107</v>
      </c>
      <c r="B2696" s="83" t="s">
        <v>332</v>
      </c>
      <c r="C2696" s="83" t="s">
        <v>4438</v>
      </c>
      <c r="D2696" s="83" t="s">
        <v>2859</v>
      </c>
      <c r="E2696" s="83" t="s">
        <v>4439</v>
      </c>
      <c r="F2696" s="118" t="s">
        <v>4723</v>
      </c>
    </row>
    <row r="2697" spans="1:6" x14ac:dyDescent="0.25">
      <c r="A2697" s="23">
        <v>1164</v>
      </c>
      <c r="B2697" s="83" t="s">
        <v>347</v>
      </c>
      <c r="C2697" s="83" t="s">
        <v>4525</v>
      </c>
      <c r="D2697" s="83" t="s">
        <v>2856</v>
      </c>
      <c r="E2697" s="83" t="s">
        <v>4526</v>
      </c>
      <c r="F2697" s="118" t="s">
        <v>4723</v>
      </c>
    </row>
    <row r="2698" spans="1:6" x14ac:dyDescent="0.25">
      <c r="A2698" s="23">
        <v>1277</v>
      </c>
      <c r="B2698" s="83" t="s">
        <v>374</v>
      </c>
      <c r="C2698" s="83" t="s">
        <v>4342</v>
      </c>
      <c r="D2698" s="83" t="s">
        <v>2827</v>
      </c>
      <c r="E2698" s="83" t="s">
        <v>4343</v>
      </c>
      <c r="F2698" s="118" t="s">
        <v>4723</v>
      </c>
    </row>
    <row r="2699" spans="1:6" x14ac:dyDescent="0.25">
      <c r="A2699" s="23">
        <v>1288</v>
      </c>
      <c r="B2699" s="83" t="s">
        <v>379</v>
      </c>
      <c r="C2699" s="83" t="s">
        <v>4776</v>
      </c>
      <c r="D2699" s="83" t="s">
        <v>2822</v>
      </c>
      <c r="E2699" s="83" t="s">
        <v>4777</v>
      </c>
      <c r="F2699" s="118" t="s">
        <v>4723</v>
      </c>
    </row>
    <row r="2700" spans="1:6" x14ac:dyDescent="0.25">
      <c r="A2700" s="23">
        <v>1290</v>
      </c>
      <c r="B2700" s="83" t="s">
        <v>380</v>
      </c>
      <c r="C2700" s="83" t="s">
        <v>4502</v>
      </c>
      <c r="D2700" s="83" t="s">
        <v>2817</v>
      </c>
      <c r="E2700" s="83" t="s">
        <v>4503</v>
      </c>
      <c r="F2700" s="118" t="s">
        <v>4723</v>
      </c>
    </row>
    <row r="2701" spans="1:6" x14ac:dyDescent="0.25">
      <c r="A2701" s="23">
        <v>1362</v>
      </c>
      <c r="B2701" s="83" t="s">
        <v>399</v>
      </c>
      <c r="C2701" s="83" t="s">
        <v>3249</v>
      </c>
      <c r="D2701" s="83" t="s">
        <v>2789</v>
      </c>
      <c r="E2701" s="83" t="s">
        <v>3250</v>
      </c>
      <c r="F2701" s="118" t="s">
        <v>4723</v>
      </c>
    </row>
    <row r="2702" spans="1:6" x14ac:dyDescent="0.25">
      <c r="A2702" s="23">
        <v>1380</v>
      </c>
      <c r="B2702" s="83" t="s">
        <v>405</v>
      </c>
      <c r="C2702" s="83" t="s">
        <v>4778</v>
      </c>
      <c r="D2702" s="83" t="s">
        <v>2822</v>
      </c>
      <c r="E2702" s="83" t="s">
        <v>4779</v>
      </c>
      <c r="F2702" s="118" t="s">
        <v>4723</v>
      </c>
    </row>
    <row r="2703" spans="1:6" x14ac:dyDescent="0.25">
      <c r="A2703" s="23">
        <v>1438</v>
      </c>
      <c r="B2703" s="83" t="s">
        <v>415</v>
      </c>
      <c r="C2703" s="83" t="s">
        <v>4780</v>
      </c>
      <c r="D2703" s="83" t="s">
        <v>2827</v>
      </c>
      <c r="E2703" s="83" t="s">
        <v>4781</v>
      </c>
      <c r="F2703" s="118" t="s">
        <v>4723</v>
      </c>
    </row>
    <row r="2704" spans="1:6" x14ac:dyDescent="0.25">
      <c r="A2704" s="23">
        <v>1439</v>
      </c>
      <c r="B2704" s="83" t="s">
        <v>416</v>
      </c>
      <c r="C2704" s="83" t="s">
        <v>3017</v>
      </c>
      <c r="D2704" s="83" t="s">
        <v>2827</v>
      </c>
      <c r="E2704" s="83" t="s">
        <v>3018</v>
      </c>
      <c r="F2704" s="118" t="s">
        <v>4723</v>
      </c>
    </row>
    <row r="2705" spans="1:6" x14ac:dyDescent="0.25">
      <c r="A2705" s="23">
        <v>1511</v>
      </c>
      <c r="B2705" s="83" t="s">
        <v>430</v>
      </c>
      <c r="C2705" s="83" t="s">
        <v>4782</v>
      </c>
      <c r="D2705" s="83" t="s">
        <v>2897</v>
      </c>
      <c r="E2705" s="83" t="s">
        <v>4783</v>
      </c>
      <c r="F2705" s="118" t="s">
        <v>4723</v>
      </c>
    </row>
    <row r="2706" spans="1:6" x14ac:dyDescent="0.25">
      <c r="A2706" s="23">
        <v>1572</v>
      </c>
      <c r="B2706" s="83" t="s">
        <v>438</v>
      </c>
      <c r="C2706" s="83" t="s">
        <v>3437</v>
      </c>
      <c r="D2706" s="83" t="s">
        <v>3438</v>
      </c>
      <c r="E2706" s="83" t="s">
        <v>3439</v>
      </c>
      <c r="F2706" s="118" t="s">
        <v>4723</v>
      </c>
    </row>
    <row r="2707" spans="1:6" x14ac:dyDescent="0.25">
      <c r="A2707" s="23">
        <v>1717</v>
      </c>
      <c r="B2707" s="83" t="s">
        <v>452</v>
      </c>
      <c r="C2707" s="83" t="s">
        <v>4259</v>
      </c>
      <c r="D2707" s="83" t="s">
        <v>2897</v>
      </c>
      <c r="E2707" s="83" t="s">
        <v>4260</v>
      </c>
      <c r="F2707" s="118" t="s">
        <v>4723</v>
      </c>
    </row>
    <row r="2708" spans="1:6" x14ac:dyDescent="0.25">
      <c r="A2708" s="23">
        <v>1743</v>
      </c>
      <c r="B2708" s="83" t="s">
        <v>458</v>
      </c>
      <c r="C2708" s="83" t="s">
        <v>4640</v>
      </c>
      <c r="D2708" s="83" t="s">
        <v>3438</v>
      </c>
      <c r="E2708" s="83" t="s">
        <v>4641</v>
      </c>
      <c r="F2708" s="118" t="s">
        <v>4723</v>
      </c>
    </row>
    <row r="2709" spans="1:6" x14ac:dyDescent="0.25">
      <c r="A2709" s="23">
        <v>1746</v>
      </c>
      <c r="B2709" s="83" t="s">
        <v>459</v>
      </c>
      <c r="C2709" s="83" t="s">
        <v>3440</v>
      </c>
      <c r="D2709" s="83" t="s">
        <v>3438</v>
      </c>
      <c r="E2709" s="83" t="s">
        <v>3441</v>
      </c>
      <c r="F2709" s="118" t="s">
        <v>4723</v>
      </c>
    </row>
    <row r="2710" spans="1:6" x14ac:dyDescent="0.25">
      <c r="A2710" s="23">
        <v>1781</v>
      </c>
      <c r="B2710" s="83" t="s">
        <v>469</v>
      </c>
      <c r="C2710" s="83" t="s">
        <v>4299</v>
      </c>
      <c r="D2710" s="83" t="s">
        <v>2772</v>
      </c>
      <c r="E2710" s="83" t="s">
        <v>4300</v>
      </c>
      <c r="F2710" s="118" t="s">
        <v>4723</v>
      </c>
    </row>
    <row r="2711" spans="1:6" x14ac:dyDescent="0.25">
      <c r="A2711" s="23">
        <v>1781</v>
      </c>
      <c r="B2711" s="83" t="s">
        <v>469</v>
      </c>
      <c r="C2711" s="83" t="s">
        <v>2771</v>
      </c>
      <c r="D2711" s="83" t="s">
        <v>2772</v>
      </c>
      <c r="E2711" s="83" t="s">
        <v>2773</v>
      </c>
      <c r="F2711" s="118" t="s">
        <v>4723</v>
      </c>
    </row>
    <row r="2712" spans="1:6" x14ac:dyDescent="0.25">
      <c r="A2712" s="23">
        <v>1827</v>
      </c>
      <c r="B2712" s="83" t="s">
        <v>475</v>
      </c>
      <c r="C2712" s="83" t="s">
        <v>3417</v>
      </c>
      <c r="D2712" s="83" t="s">
        <v>2876</v>
      </c>
      <c r="E2712" s="83" t="s">
        <v>3418</v>
      </c>
      <c r="F2712" s="118" t="s">
        <v>4723</v>
      </c>
    </row>
    <row r="2713" spans="1:6" x14ac:dyDescent="0.25">
      <c r="A2713" s="23">
        <v>1838</v>
      </c>
      <c r="B2713" s="83" t="s">
        <v>476</v>
      </c>
      <c r="C2713" s="83" t="s">
        <v>4784</v>
      </c>
      <c r="D2713" s="83" t="s">
        <v>2827</v>
      </c>
      <c r="E2713" s="83" t="s">
        <v>4785</v>
      </c>
      <c r="F2713" s="118" t="s">
        <v>4723</v>
      </c>
    </row>
    <row r="2714" spans="1:6" x14ac:dyDescent="0.25">
      <c r="A2714" s="23">
        <v>1847</v>
      </c>
      <c r="B2714" s="83" t="s">
        <v>477</v>
      </c>
      <c r="C2714" s="83" t="s">
        <v>4494</v>
      </c>
      <c r="D2714" s="83" t="s">
        <v>2775</v>
      </c>
      <c r="E2714" s="83" t="s">
        <v>4495</v>
      </c>
      <c r="F2714" s="118" t="s">
        <v>4723</v>
      </c>
    </row>
    <row r="2715" spans="1:6" x14ac:dyDescent="0.25">
      <c r="A2715" s="23">
        <v>1875</v>
      </c>
      <c r="B2715" s="83" t="s">
        <v>480</v>
      </c>
      <c r="C2715" s="83" t="s">
        <v>4422</v>
      </c>
      <c r="D2715" s="83" t="s">
        <v>2897</v>
      </c>
      <c r="E2715" s="83" t="s">
        <v>4423</v>
      </c>
      <c r="F2715" s="118" t="s">
        <v>4723</v>
      </c>
    </row>
    <row r="2716" spans="1:6" x14ac:dyDescent="0.25">
      <c r="A2716" s="23">
        <v>1911</v>
      </c>
      <c r="B2716" s="83" t="s">
        <v>483</v>
      </c>
      <c r="C2716" s="83" t="s">
        <v>4383</v>
      </c>
      <c r="D2716" s="83" t="s">
        <v>3438</v>
      </c>
      <c r="E2716" s="83" t="s">
        <v>4384</v>
      </c>
      <c r="F2716" s="118" t="s">
        <v>4723</v>
      </c>
    </row>
    <row r="2717" spans="1:6" x14ac:dyDescent="0.25">
      <c r="A2717" s="23">
        <v>1922</v>
      </c>
      <c r="B2717" s="83" t="s">
        <v>484</v>
      </c>
      <c r="C2717" s="83" t="s">
        <v>4476</v>
      </c>
      <c r="D2717" s="83" t="s">
        <v>4477</v>
      </c>
      <c r="E2717" s="83" t="s">
        <v>4477</v>
      </c>
      <c r="F2717" s="118" t="s">
        <v>4723</v>
      </c>
    </row>
    <row r="2718" spans="1:6" x14ac:dyDescent="0.25">
      <c r="A2718" s="23">
        <v>2046</v>
      </c>
      <c r="B2718" s="83" t="s">
        <v>490</v>
      </c>
      <c r="C2718" s="83" t="s">
        <v>4786</v>
      </c>
      <c r="D2718" s="83" t="s">
        <v>2789</v>
      </c>
      <c r="E2718" s="83" t="s">
        <v>4787</v>
      </c>
      <c r="F2718" s="118" t="s">
        <v>4723</v>
      </c>
    </row>
    <row r="2719" spans="1:6" x14ac:dyDescent="0.25">
      <c r="A2719" s="23">
        <v>2046</v>
      </c>
      <c r="B2719" s="83" t="s">
        <v>490</v>
      </c>
      <c r="C2719" s="83" t="s">
        <v>4788</v>
      </c>
      <c r="D2719" s="83" t="s">
        <v>2789</v>
      </c>
      <c r="E2719" s="83" t="s">
        <v>4789</v>
      </c>
      <c r="F2719" s="118" t="s">
        <v>4723</v>
      </c>
    </row>
    <row r="2720" spans="1:6" x14ac:dyDescent="0.25">
      <c r="A2720" s="23">
        <v>2046</v>
      </c>
      <c r="B2720" s="83" t="s">
        <v>490</v>
      </c>
      <c r="C2720" s="83" t="s">
        <v>4790</v>
      </c>
      <c r="D2720" s="83" t="s">
        <v>2789</v>
      </c>
      <c r="E2720" s="83" t="s">
        <v>3000</v>
      </c>
      <c r="F2720" s="118" t="s">
        <v>4723</v>
      </c>
    </row>
    <row r="2721" spans="1:6" x14ac:dyDescent="0.25">
      <c r="A2721" s="23">
        <v>2046</v>
      </c>
      <c r="B2721" s="83" t="s">
        <v>490</v>
      </c>
      <c r="C2721" s="83" t="s">
        <v>4791</v>
      </c>
      <c r="D2721" s="83" t="s">
        <v>2789</v>
      </c>
      <c r="E2721" s="83" t="s">
        <v>4792</v>
      </c>
      <c r="F2721" s="118" t="s">
        <v>4723</v>
      </c>
    </row>
    <row r="2722" spans="1:6" x14ac:dyDescent="0.25">
      <c r="A2722" s="23">
        <v>2046</v>
      </c>
      <c r="B2722" s="83" t="s">
        <v>490</v>
      </c>
      <c r="C2722" s="83" t="s">
        <v>4793</v>
      </c>
      <c r="D2722" s="83" t="s">
        <v>2789</v>
      </c>
      <c r="E2722" s="83" t="s">
        <v>4794</v>
      </c>
      <c r="F2722" s="118" t="s">
        <v>4723</v>
      </c>
    </row>
    <row r="2723" spans="1:6" x14ac:dyDescent="0.25">
      <c r="A2723" s="23">
        <v>2046</v>
      </c>
      <c r="B2723" s="83" t="s">
        <v>490</v>
      </c>
      <c r="C2723" s="83" t="s">
        <v>4397</v>
      </c>
      <c r="D2723" s="83" t="s">
        <v>2789</v>
      </c>
      <c r="E2723" s="83" t="s">
        <v>4398</v>
      </c>
      <c r="F2723" s="118" t="s">
        <v>4723</v>
      </c>
    </row>
    <row r="2724" spans="1:6" x14ac:dyDescent="0.25">
      <c r="A2724" s="23">
        <v>2046</v>
      </c>
      <c r="B2724" s="83" t="s">
        <v>490</v>
      </c>
      <c r="C2724" s="83" t="s">
        <v>4482</v>
      </c>
      <c r="D2724" s="83" t="s">
        <v>2789</v>
      </c>
      <c r="E2724" s="83" t="s">
        <v>4483</v>
      </c>
      <c r="F2724" s="118" t="s">
        <v>4723</v>
      </c>
    </row>
    <row r="2725" spans="1:6" x14ac:dyDescent="0.25">
      <c r="A2725" s="23">
        <v>2046</v>
      </c>
      <c r="B2725" s="83" t="s">
        <v>490</v>
      </c>
      <c r="C2725" s="83" t="s">
        <v>4391</v>
      </c>
      <c r="D2725" s="83" t="s">
        <v>2789</v>
      </c>
      <c r="E2725" s="83" t="s">
        <v>4392</v>
      </c>
      <c r="F2725" s="118" t="s">
        <v>4723</v>
      </c>
    </row>
    <row r="2726" spans="1:6" x14ac:dyDescent="0.25">
      <c r="A2726" s="23">
        <v>2046</v>
      </c>
      <c r="B2726" s="83" t="s">
        <v>490</v>
      </c>
      <c r="C2726" s="83" t="s">
        <v>4795</v>
      </c>
      <c r="D2726" s="83" t="s">
        <v>2789</v>
      </c>
      <c r="E2726" s="83" t="s">
        <v>2850</v>
      </c>
      <c r="F2726" s="118" t="s">
        <v>4723</v>
      </c>
    </row>
    <row r="2727" spans="1:6" x14ac:dyDescent="0.25">
      <c r="A2727" s="23">
        <v>2056</v>
      </c>
      <c r="B2727" s="83" t="s">
        <v>491</v>
      </c>
      <c r="C2727" s="83" t="s">
        <v>4393</v>
      </c>
      <c r="D2727" s="83" t="s">
        <v>2789</v>
      </c>
      <c r="E2727" s="83" t="s">
        <v>4394</v>
      </c>
      <c r="F2727" s="118" t="s">
        <v>4723</v>
      </c>
    </row>
    <row r="2728" spans="1:6" x14ac:dyDescent="0.25">
      <c r="A2728" s="23">
        <v>2056</v>
      </c>
      <c r="B2728" s="83" t="s">
        <v>491</v>
      </c>
      <c r="C2728" s="83" t="s">
        <v>4270</v>
      </c>
      <c r="D2728" s="83" t="s">
        <v>2789</v>
      </c>
      <c r="E2728" s="83" t="s">
        <v>4271</v>
      </c>
      <c r="F2728" s="118" t="s">
        <v>4723</v>
      </c>
    </row>
    <row r="2729" spans="1:6" x14ac:dyDescent="0.25">
      <c r="A2729" s="23">
        <v>2075</v>
      </c>
      <c r="B2729" s="83" t="s">
        <v>497</v>
      </c>
      <c r="C2729" s="83" t="s">
        <v>2888</v>
      </c>
      <c r="D2729" s="83" t="s">
        <v>2867</v>
      </c>
      <c r="E2729" s="83" t="s">
        <v>2889</v>
      </c>
      <c r="F2729" s="118" t="s">
        <v>4723</v>
      </c>
    </row>
    <row r="2730" spans="1:6" x14ac:dyDescent="0.25">
      <c r="A2730" s="23">
        <v>2092</v>
      </c>
      <c r="B2730" s="83" t="s">
        <v>501</v>
      </c>
      <c r="C2730" s="83" t="s">
        <v>4407</v>
      </c>
      <c r="D2730" s="83" t="s">
        <v>2856</v>
      </c>
      <c r="E2730" s="83" t="s">
        <v>4408</v>
      </c>
      <c r="F2730" s="118" t="s">
        <v>4723</v>
      </c>
    </row>
    <row r="2731" spans="1:6" x14ac:dyDescent="0.25">
      <c r="A2731" s="23">
        <v>2129</v>
      </c>
      <c r="B2731" s="83" t="s">
        <v>506</v>
      </c>
      <c r="C2731" s="83" t="s">
        <v>4363</v>
      </c>
      <c r="D2731" s="83" t="s">
        <v>2827</v>
      </c>
      <c r="E2731" s="83" t="s">
        <v>4364</v>
      </c>
      <c r="F2731" s="118" t="s">
        <v>4723</v>
      </c>
    </row>
    <row r="2732" spans="1:6" x14ac:dyDescent="0.25">
      <c r="A2732" s="23">
        <v>2130</v>
      </c>
      <c r="B2732" s="83" t="s">
        <v>507</v>
      </c>
      <c r="C2732" s="83" t="s">
        <v>4320</v>
      </c>
      <c r="D2732" s="83" t="s">
        <v>2789</v>
      </c>
      <c r="E2732" s="83" t="s">
        <v>2906</v>
      </c>
      <c r="F2732" s="118" t="s">
        <v>4723</v>
      </c>
    </row>
    <row r="2733" spans="1:6" x14ac:dyDescent="0.25">
      <c r="A2733" s="23">
        <v>2138</v>
      </c>
      <c r="B2733" s="83" t="s">
        <v>509</v>
      </c>
      <c r="C2733" s="83" t="s">
        <v>3437</v>
      </c>
      <c r="D2733" s="83" t="s">
        <v>3438</v>
      </c>
      <c r="E2733" s="83" t="s">
        <v>3439</v>
      </c>
      <c r="F2733" s="118" t="s">
        <v>4723</v>
      </c>
    </row>
    <row r="2734" spans="1:6" x14ac:dyDescent="0.25">
      <c r="A2734" s="23">
        <v>2151</v>
      </c>
      <c r="B2734" s="83" t="s">
        <v>513</v>
      </c>
      <c r="C2734" s="83" t="s">
        <v>4354</v>
      </c>
      <c r="D2734" s="83" t="s">
        <v>2789</v>
      </c>
      <c r="E2734" s="83" t="s">
        <v>4355</v>
      </c>
      <c r="F2734" s="118" t="s">
        <v>4723</v>
      </c>
    </row>
    <row r="2735" spans="1:6" x14ac:dyDescent="0.25">
      <c r="A2735" s="23">
        <v>2151</v>
      </c>
      <c r="B2735" s="83" t="s">
        <v>513</v>
      </c>
      <c r="C2735" s="83" t="s">
        <v>4417</v>
      </c>
      <c r="D2735" s="83" t="s">
        <v>2789</v>
      </c>
      <c r="E2735" s="83" t="s">
        <v>3622</v>
      </c>
      <c r="F2735" s="118" t="s">
        <v>4723</v>
      </c>
    </row>
    <row r="2736" spans="1:6" x14ac:dyDescent="0.25">
      <c r="A2736" s="23">
        <v>2171</v>
      </c>
      <c r="B2736" s="83" t="s">
        <v>521</v>
      </c>
      <c r="C2736" s="83" t="s">
        <v>4578</v>
      </c>
      <c r="D2736" s="83" t="s">
        <v>3438</v>
      </c>
      <c r="E2736" s="83" t="s">
        <v>4579</v>
      </c>
      <c r="F2736" s="118" t="s">
        <v>4723</v>
      </c>
    </row>
    <row r="2737" spans="1:6" x14ac:dyDescent="0.25">
      <c r="A2737" s="23">
        <v>2182</v>
      </c>
      <c r="B2737" s="83" t="s">
        <v>523</v>
      </c>
      <c r="C2737" s="83" t="s">
        <v>4796</v>
      </c>
      <c r="D2737" s="83" t="s">
        <v>2923</v>
      </c>
      <c r="E2737" s="83" t="s">
        <v>4797</v>
      </c>
      <c r="F2737" s="118" t="s">
        <v>4723</v>
      </c>
    </row>
    <row r="2738" spans="1:6" x14ac:dyDescent="0.25">
      <c r="A2738" s="23">
        <v>2187</v>
      </c>
      <c r="B2738" s="83" t="s">
        <v>525</v>
      </c>
      <c r="C2738" s="83" t="s">
        <v>3224</v>
      </c>
      <c r="D2738" s="83" t="s">
        <v>2827</v>
      </c>
      <c r="E2738" s="83" t="s">
        <v>3225</v>
      </c>
      <c r="F2738" s="118" t="s">
        <v>4723</v>
      </c>
    </row>
    <row r="2739" spans="1:6" x14ac:dyDescent="0.25">
      <c r="A2739" s="23">
        <v>2192</v>
      </c>
      <c r="B2739" s="83" t="s">
        <v>527</v>
      </c>
      <c r="C2739" s="83" t="s">
        <v>4328</v>
      </c>
      <c r="D2739" s="83" t="s">
        <v>2862</v>
      </c>
      <c r="E2739" s="83" t="s">
        <v>4329</v>
      </c>
      <c r="F2739" s="118" t="s">
        <v>4723</v>
      </c>
    </row>
    <row r="2740" spans="1:6" x14ac:dyDescent="0.25">
      <c r="A2740" s="23">
        <v>2206</v>
      </c>
      <c r="B2740" s="83" t="s">
        <v>530</v>
      </c>
      <c r="C2740" s="83" t="s">
        <v>4688</v>
      </c>
      <c r="D2740" s="83" t="s">
        <v>3451</v>
      </c>
      <c r="E2740" s="83" t="s">
        <v>4689</v>
      </c>
      <c r="F2740" s="118" t="s">
        <v>4723</v>
      </c>
    </row>
    <row r="2741" spans="1:6" x14ac:dyDescent="0.25">
      <c r="A2741" s="23">
        <v>2233</v>
      </c>
      <c r="B2741" s="83" t="s">
        <v>535</v>
      </c>
      <c r="C2741" s="83" t="s">
        <v>4798</v>
      </c>
      <c r="D2741" s="83" t="s">
        <v>2789</v>
      </c>
      <c r="E2741" s="83" t="s">
        <v>4799</v>
      </c>
      <c r="F2741" s="118" t="s">
        <v>4723</v>
      </c>
    </row>
    <row r="2742" spans="1:6" x14ac:dyDescent="0.25">
      <c r="A2742" s="23">
        <v>2242</v>
      </c>
      <c r="B2742" s="83" t="s">
        <v>538</v>
      </c>
      <c r="C2742" s="83" t="s">
        <v>4282</v>
      </c>
      <c r="D2742" s="83" t="s">
        <v>2817</v>
      </c>
      <c r="E2742" s="83" t="s">
        <v>4283</v>
      </c>
      <c r="F2742" s="118" t="s">
        <v>4723</v>
      </c>
    </row>
    <row r="2743" spans="1:6" x14ac:dyDescent="0.25">
      <c r="A2743" s="23">
        <v>2242</v>
      </c>
      <c r="B2743" s="83" t="s">
        <v>538</v>
      </c>
      <c r="C2743" s="83" t="s">
        <v>4800</v>
      </c>
      <c r="D2743" s="83" t="s">
        <v>3332</v>
      </c>
      <c r="E2743" s="83" t="s">
        <v>4801</v>
      </c>
      <c r="F2743" s="118" t="s">
        <v>4723</v>
      </c>
    </row>
    <row r="2744" spans="1:6" x14ac:dyDescent="0.25">
      <c r="A2744" s="23">
        <v>2269</v>
      </c>
      <c r="B2744" s="83" t="s">
        <v>541</v>
      </c>
      <c r="C2744" s="83" t="s">
        <v>4369</v>
      </c>
      <c r="D2744" s="83" t="s">
        <v>3438</v>
      </c>
      <c r="E2744" s="83" t="s">
        <v>4370</v>
      </c>
      <c r="F2744" s="118" t="s">
        <v>4723</v>
      </c>
    </row>
    <row r="2745" spans="1:6" x14ac:dyDescent="0.25">
      <c r="A2745" s="23">
        <v>2306</v>
      </c>
      <c r="B2745" s="83" t="s">
        <v>549</v>
      </c>
      <c r="C2745" s="83" t="s">
        <v>4272</v>
      </c>
      <c r="D2745" s="83" t="s">
        <v>2912</v>
      </c>
      <c r="E2745" s="83" t="s">
        <v>4273</v>
      </c>
      <c r="F2745" s="118" t="s">
        <v>4723</v>
      </c>
    </row>
    <row r="2746" spans="1:6" x14ac:dyDescent="0.25">
      <c r="A2746" s="23">
        <v>2323</v>
      </c>
      <c r="B2746" s="83" t="s">
        <v>551</v>
      </c>
      <c r="C2746" s="83" t="s">
        <v>4802</v>
      </c>
      <c r="D2746" s="83" t="s">
        <v>3438</v>
      </c>
      <c r="E2746" s="83" t="s">
        <v>4803</v>
      </c>
      <c r="F2746" s="118" t="s">
        <v>4723</v>
      </c>
    </row>
    <row r="2747" spans="1:6" x14ac:dyDescent="0.25">
      <c r="A2747" s="23">
        <v>2335</v>
      </c>
      <c r="B2747" s="83" t="s">
        <v>554</v>
      </c>
      <c r="C2747" s="83" t="s">
        <v>4804</v>
      </c>
      <c r="D2747" s="83" t="s">
        <v>2870</v>
      </c>
      <c r="E2747" s="83" t="s">
        <v>4805</v>
      </c>
      <c r="F2747" s="118" t="s">
        <v>4723</v>
      </c>
    </row>
    <row r="2748" spans="1:6" x14ac:dyDescent="0.25">
      <c r="A2748" s="23">
        <v>2373</v>
      </c>
      <c r="B2748" s="83" t="s">
        <v>563</v>
      </c>
      <c r="C2748" s="83" t="s">
        <v>3517</v>
      </c>
      <c r="D2748" s="83" t="s">
        <v>2912</v>
      </c>
      <c r="E2748" s="83" t="s">
        <v>3518</v>
      </c>
      <c r="F2748" s="118" t="s">
        <v>4723</v>
      </c>
    </row>
    <row r="2749" spans="1:6" x14ac:dyDescent="0.25">
      <c r="A2749" s="23">
        <v>2382</v>
      </c>
      <c r="B2749" s="83" t="s">
        <v>569</v>
      </c>
      <c r="C2749" s="83" t="s">
        <v>4806</v>
      </c>
      <c r="D2749" s="83" t="s">
        <v>2817</v>
      </c>
      <c r="E2749" s="83" t="s">
        <v>3321</v>
      </c>
      <c r="F2749" s="118" t="s">
        <v>4723</v>
      </c>
    </row>
    <row r="2750" spans="1:6" x14ac:dyDescent="0.25">
      <c r="A2750" s="23">
        <v>2390</v>
      </c>
      <c r="B2750" s="83" t="s">
        <v>571</v>
      </c>
      <c r="C2750" s="83" t="s">
        <v>4278</v>
      </c>
      <c r="D2750" s="83" t="s">
        <v>2817</v>
      </c>
      <c r="E2750" s="83" t="s">
        <v>4279</v>
      </c>
      <c r="F2750" s="118" t="s">
        <v>4723</v>
      </c>
    </row>
    <row r="2751" spans="1:6" x14ac:dyDescent="0.25">
      <c r="A2751" s="23">
        <v>2390</v>
      </c>
      <c r="B2751" s="83" t="s">
        <v>571</v>
      </c>
      <c r="C2751" s="83" t="s">
        <v>4282</v>
      </c>
      <c r="D2751" s="83" t="s">
        <v>2817</v>
      </c>
      <c r="E2751" s="83" t="s">
        <v>4283</v>
      </c>
      <c r="F2751" s="118" t="s">
        <v>4723</v>
      </c>
    </row>
    <row r="2752" spans="1:6" x14ac:dyDescent="0.25">
      <c r="A2752" s="23">
        <v>2392</v>
      </c>
      <c r="B2752" s="83" t="s">
        <v>573</v>
      </c>
      <c r="C2752" s="83" t="s">
        <v>4644</v>
      </c>
      <c r="D2752" s="83" t="s">
        <v>2789</v>
      </c>
      <c r="E2752" s="83" t="s">
        <v>4645</v>
      </c>
      <c r="F2752" s="118" t="s">
        <v>4723</v>
      </c>
    </row>
    <row r="2753" spans="1:6" x14ac:dyDescent="0.25">
      <c r="A2753" s="23">
        <v>2416</v>
      </c>
      <c r="B2753" s="83" t="s">
        <v>577</v>
      </c>
      <c r="C2753" s="83" t="s">
        <v>4314</v>
      </c>
      <c r="D2753" s="83" t="s">
        <v>3438</v>
      </c>
      <c r="E2753" s="83" t="s">
        <v>4315</v>
      </c>
      <c r="F2753" s="118" t="s">
        <v>4723</v>
      </c>
    </row>
    <row r="2754" spans="1:6" x14ac:dyDescent="0.25">
      <c r="A2754" s="23">
        <v>2420</v>
      </c>
      <c r="B2754" s="83" t="s">
        <v>579</v>
      </c>
      <c r="C2754" s="83" t="s">
        <v>4328</v>
      </c>
      <c r="D2754" s="83" t="s">
        <v>2862</v>
      </c>
      <c r="E2754" s="83" t="s">
        <v>4329</v>
      </c>
      <c r="F2754" s="118" t="s">
        <v>4723</v>
      </c>
    </row>
    <row r="2755" spans="1:6" x14ac:dyDescent="0.25">
      <c r="A2755" s="23">
        <v>2431</v>
      </c>
      <c r="B2755" s="83" t="s">
        <v>581</v>
      </c>
      <c r="C2755" s="83" t="s">
        <v>4369</v>
      </c>
      <c r="D2755" s="83" t="s">
        <v>3438</v>
      </c>
      <c r="E2755" s="83" t="s">
        <v>4370</v>
      </c>
      <c r="F2755" s="118" t="s">
        <v>4723</v>
      </c>
    </row>
    <row r="2756" spans="1:6" x14ac:dyDescent="0.25">
      <c r="A2756" s="23">
        <v>2431</v>
      </c>
      <c r="B2756" s="83" t="s">
        <v>581</v>
      </c>
      <c r="C2756" s="83" t="s">
        <v>4373</v>
      </c>
      <c r="D2756" s="83" t="s">
        <v>3438</v>
      </c>
      <c r="E2756" s="83" t="s">
        <v>4374</v>
      </c>
      <c r="F2756" s="118" t="s">
        <v>4723</v>
      </c>
    </row>
    <row r="2757" spans="1:6" x14ac:dyDescent="0.25">
      <c r="A2757" s="23">
        <v>2438</v>
      </c>
      <c r="B2757" s="83" t="s">
        <v>584</v>
      </c>
      <c r="C2757" s="83" t="s">
        <v>4369</v>
      </c>
      <c r="D2757" s="83" t="s">
        <v>3438</v>
      </c>
      <c r="E2757" s="83" t="s">
        <v>4370</v>
      </c>
      <c r="F2757" s="118" t="s">
        <v>4723</v>
      </c>
    </row>
    <row r="2758" spans="1:6" x14ac:dyDescent="0.25">
      <c r="A2758" s="23">
        <v>2438</v>
      </c>
      <c r="B2758" s="83" t="s">
        <v>584</v>
      </c>
      <c r="C2758" s="83" t="s">
        <v>4373</v>
      </c>
      <c r="D2758" s="83" t="s">
        <v>3438</v>
      </c>
      <c r="E2758" s="83" t="s">
        <v>4374</v>
      </c>
      <c r="F2758" s="118" t="s">
        <v>4723</v>
      </c>
    </row>
    <row r="2759" spans="1:6" x14ac:dyDescent="0.25">
      <c r="A2759" s="23">
        <v>2465</v>
      </c>
      <c r="B2759" s="83" t="s">
        <v>594</v>
      </c>
      <c r="C2759" s="83" t="s">
        <v>4644</v>
      </c>
      <c r="D2759" s="83" t="s">
        <v>2789</v>
      </c>
      <c r="E2759" s="83" t="s">
        <v>4645</v>
      </c>
      <c r="F2759" s="118" t="s">
        <v>4723</v>
      </c>
    </row>
    <row r="2760" spans="1:6" x14ac:dyDescent="0.25">
      <c r="A2760" s="23">
        <v>2470</v>
      </c>
      <c r="B2760" s="83" t="s">
        <v>595</v>
      </c>
      <c r="C2760" s="83" t="s">
        <v>4519</v>
      </c>
      <c r="D2760" s="83" t="s">
        <v>2817</v>
      </c>
      <c r="E2760" s="83" t="s">
        <v>4520</v>
      </c>
      <c r="F2760" s="118" t="s">
        <v>4723</v>
      </c>
    </row>
    <row r="2761" spans="1:6" x14ac:dyDescent="0.25">
      <c r="A2761" s="23">
        <v>2479</v>
      </c>
      <c r="B2761" s="83" t="s">
        <v>596</v>
      </c>
      <c r="C2761" s="83" t="s">
        <v>3437</v>
      </c>
      <c r="D2761" s="83" t="s">
        <v>3438</v>
      </c>
      <c r="E2761" s="83" t="s">
        <v>3439</v>
      </c>
      <c r="F2761" s="118" t="s">
        <v>4723</v>
      </c>
    </row>
    <row r="2762" spans="1:6" x14ac:dyDescent="0.25">
      <c r="A2762" s="23">
        <v>2484</v>
      </c>
      <c r="B2762" s="83" t="s">
        <v>598</v>
      </c>
      <c r="C2762" s="83" t="s">
        <v>4807</v>
      </c>
      <c r="D2762" s="83" t="s">
        <v>3332</v>
      </c>
      <c r="E2762" s="83" t="s">
        <v>4808</v>
      </c>
      <c r="F2762" s="118" t="s">
        <v>4723</v>
      </c>
    </row>
    <row r="2763" spans="1:6" x14ac:dyDescent="0.25">
      <c r="A2763" s="23">
        <v>2498</v>
      </c>
      <c r="B2763" s="83" t="s">
        <v>604</v>
      </c>
      <c r="C2763" s="83" t="s">
        <v>4274</v>
      </c>
      <c r="D2763" s="83" t="s">
        <v>2789</v>
      </c>
      <c r="E2763" s="83" t="s">
        <v>4275</v>
      </c>
      <c r="F2763" s="118" t="s">
        <v>4723</v>
      </c>
    </row>
    <row r="2764" spans="1:6" x14ac:dyDescent="0.25">
      <c r="A2764" s="23">
        <v>2530</v>
      </c>
      <c r="B2764" s="83" t="s">
        <v>618</v>
      </c>
      <c r="C2764" s="83" t="s">
        <v>4809</v>
      </c>
      <c r="D2764" s="83" t="s">
        <v>2999</v>
      </c>
      <c r="E2764" s="83" t="s">
        <v>3332</v>
      </c>
      <c r="F2764" s="118" t="s">
        <v>4723</v>
      </c>
    </row>
    <row r="2765" spans="1:6" x14ac:dyDescent="0.25">
      <c r="A2765" s="23">
        <v>2571</v>
      </c>
      <c r="B2765" s="83" t="s">
        <v>633</v>
      </c>
      <c r="C2765" s="83" t="s">
        <v>4592</v>
      </c>
      <c r="D2765" s="83" t="s">
        <v>2897</v>
      </c>
      <c r="E2765" s="83" t="s">
        <v>4593</v>
      </c>
      <c r="F2765" s="118" t="s">
        <v>4723</v>
      </c>
    </row>
    <row r="2766" spans="1:6" x14ac:dyDescent="0.25">
      <c r="A2766" s="23">
        <v>2651</v>
      </c>
      <c r="B2766" s="83" t="s">
        <v>656</v>
      </c>
      <c r="C2766" s="83" t="s">
        <v>4274</v>
      </c>
      <c r="D2766" s="83" t="s">
        <v>2789</v>
      </c>
      <c r="E2766" s="83" t="s">
        <v>4275</v>
      </c>
      <c r="F2766" s="118" t="s">
        <v>4723</v>
      </c>
    </row>
    <row r="2767" spans="1:6" x14ac:dyDescent="0.25">
      <c r="A2767" s="23">
        <v>2658</v>
      </c>
      <c r="B2767" s="83" t="s">
        <v>660</v>
      </c>
      <c r="C2767" s="83" t="s">
        <v>4605</v>
      </c>
      <c r="D2767" s="83" t="s">
        <v>3332</v>
      </c>
      <c r="E2767" s="83" t="s">
        <v>4606</v>
      </c>
      <c r="F2767" s="118" t="s">
        <v>4723</v>
      </c>
    </row>
    <row r="2768" spans="1:6" x14ac:dyDescent="0.25">
      <c r="A2768" s="23">
        <v>2668</v>
      </c>
      <c r="B2768" s="83" t="s">
        <v>666</v>
      </c>
      <c r="C2768" s="83" t="s">
        <v>2814</v>
      </c>
      <c r="D2768" s="83" t="s">
        <v>2789</v>
      </c>
      <c r="E2768" s="83" t="s">
        <v>2815</v>
      </c>
      <c r="F2768" s="118" t="s">
        <v>4723</v>
      </c>
    </row>
    <row r="2769" spans="1:6" x14ac:dyDescent="0.25">
      <c r="A2769" s="23">
        <v>2706</v>
      </c>
      <c r="B2769" s="83" t="s">
        <v>672</v>
      </c>
      <c r="C2769" s="83" t="s">
        <v>4266</v>
      </c>
      <c r="D2769" s="83" t="s">
        <v>2789</v>
      </c>
      <c r="E2769" s="83" t="s">
        <v>4267</v>
      </c>
      <c r="F2769" s="118" t="s">
        <v>4723</v>
      </c>
    </row>
    <row r="2770" spans="1:6" x14ac:dyDescent="0.25">
      <c r="A2770" s="23">
        <v>2708</v>
      </c>
      <c r="B2770" s="83" t="s">
        <v>674</v>
      </c>
      <c r="C2770" s="83" t="s">
        <v>4369</v>
      </c>
      <c r="D2770" s="83" t="s">
        <v>3438</v>
      </c>
      <c r="E2770" s="83" t="s">
        <v>4370</v>
      </c>
      <c r="F2770" s="118" t="s">
        <v>4723</v>
      </c>
    </row>
    <row r="2771" spans="1:6" x14ac:dyDescent="0.25">
      <c r="A2771" s="23">
        <v>2720</v>
      </c>
      <c r="B2771" s="83" t="s">
        <v>678</v>
      </c>
      <c r="C2771" s="83" t="s">
        <v>4323</v>
      </c>
      <c r="D2771" s="83" t="s">
        <v>2789</v>
      </c>
      <c r="E2771" s="83" t="s">
        <v>2772</v>
      </c>
      <c r="F2771" s="118" t="s">
        <v>4723</v>
      </c>
    </row>
    <row r="2772" spans="1:6" x14ac:dyDescent="0.25">
      <c r="A2772" s="23">
        <v>2727</v>
      </c>
      <c r="B2772" s="83" t="s">
        <v>680</v>
      </c>
      <c r="C2772" s="83" t="s">
        <v>4369</v>
      </c>
      <c r="D2772" s="83" t="s">
        <v>3438</v>
      </c>
      <c r="E2772" s="83" t="s">
        <v>4370</v>
      </c>
      <c r="F2772" s="118" t="s">
        <v>4723</v>
      </c>
    </row>
    <row r="2773" spans="1:6" x14ac:dyDescent="0.25">
      <c r="A2773" s="23">
        <v>2821</v>
      </c>
      <c r="B2773" s="83" t="s">
        <v>705</v>
      </c>
      <c r="C2773" s="83" t="s">
        <v>4369</v>
      </c>
      <c r="D2773" s="83" t="s">
        <v>3438</v>
      </c>
      <c r="E2773" s="83" t="s">
        <v>4370</v>
      </c>
      <c r="F2773" s="118" t="s">
        <v>4723</v>
      </c>
    </row>
    <row r="2774" spans="1:6" x14ac:dyDescent="0.25">
      <c r="A2774" s="23">
        <v>2832</v>
      </c>
      <c r="B2774" s="83" t="s">
        <v>712</v>
      </c>
      <c r="C2774" s="83" t="s">
        <v>4369</v>
      </c>
      <c r="D2774" s="83" t="s">
        <v>3438</v>
      </c>
      <c r="E2774" s="83" t="s">
        <v>4370</v>
      </c>
      <c r="F2774" s="118" t="s">
        <v>4723</v>
      </c>
    </row>
    <row r="2775" spans="1:6" x14ac:dyDescent="0.25">
      <c r="A2775" s="23">
        <v>2845</v>
      </c>
      <c r="B2775" s="83" t="s">
        <v>723</v>
      </c>
      <c r="C2775" s="83" t="s">
        <v>4320</v>
      </c>
      <c r="D2775" s="83" t="s">
        <v>2789</v>
      </c>
      <c r="E2775" s="83" t="s">
        <v>2906</v>
      </c>
      <c r="F2775" s="118" t="s">
        <v>4723</v>
      </c>
    </row>
    <row r="2776" spans="1:6" x14ac:dyDescent="0.25">
      <c r="A2776" s="23">
        <v>2852</v>
      </c>
      <c r="B2776" s="83" t="s">
        <v>725</v>
      </c>
      <c r="C2776" s="83" t="s">
        <v>4506</v>
      </c>
      <c r="D2776" s="83" t="s">
        <v>2794</v>
      </c>
      <c r="E2776" s="83" t="s">
        <v>4507</v>
      </c>
      <c r="F2776" s="118" t="s">
        <v>4723</v>
      </c>
    </row>
    <row r="2777" spans="1:6" x14ac:dyDescent="0.25">
      <c r="A2777" s="23">
        <v>2852</v>
      </c>
      <c r="B2777" s="83" t="s">
        <v>725</v>
      </c>
      <c r="C2777" s="83" t="s">
        <v>4332</v>
      </c>
      <c r="D2777" s="83" t="s">
        <v>3438</v>
      </c>
      <c r="E2777" s="83" t="s">
        <v>4333</v>
      </c>
      <c r="F2777" s="118" t="s">
        <v>4723</v>
      </c>
    </row>
    <row r="2778" spans="1:6" x14ac:dyDescent="0.25">
      <c r="A2778" s="23">
        <v>2904</v>
      </c>
      <c r="B2778" s="83" t="s">
        <v>747</v>
      </c>
      <c r="C2778" s="83" t="s">
        <v>4369</v>
      </c>
      <c r="D2778" s="83" t="s">
        <v>3438</v>
      </c>
      <c r="E2778" s="83" t="s">
        <v>4370</v>
      </c>
      <c r="F2778" s="118" t="s">
        <v>4723</v>
      </c>
    </row>
    <row r="2779" spans="1:6" x14ac:dyDescent="0.25">
      <c r="A2779" s="23">
        <v>2919</v>
      </c>
      <c r="B2779" s="83" t="s">
        <v>753</v>
      </c>
      <c r="C2779" s="83" t="s">
        <v>4332</v>
      </c>
      <c r="D2779" s="83" t="s">
        <v>3438</v>
      </c>
      <c r="E2779" s="83" t="s">
        <v>4333</v>
      </c>
      <c r="F2779" s="118" t="s">
        <v>4723</v>
      </c>
    </row>
    <row r="2780" spans="1:6" x14ac:dyDescent="0.25">
      <c r="A2780" s="23">
        <v>2938</v>
      </c>
      <c r="B2780" s="83" t="s">
        <v>759</v>
      </c>
      <c r="C2780" s="83" t="s">
        <v>4369</v>
      </c>
      <c r="D2780" s="83" t="s">
        <v>3438</v>
      </c>
      <c r="E2780" s="83" t="s">
        <v>4370</v>
      </c>
      <c r="F2780" s="118" t="s">
        <v>4723</v>
      </c>
    </row>
    <row r="2781" spans="1:6" x14ac:dyDescent="0.25">
      <c r="A2781" s="23">
        <v>2950</v>
      </c>
      <c r="B2781" s="83" t="s">
        <v>765</v>
      </c>
      <c r="C2781" s="83" t="s">
        <v>4685</v>
      </c>
      <c r="D2781" s="83" t="s">
        <v>3572</v>
      </c>
      <c r="E2781" s="83" t="s">
        <v>4686</v>
      </c>
      <c r="F2781" s="118" t="s">
        <v>4723</v>
      </c>
    </row>
    <row r="2782" spans="1:6" x14ac:dyDescent="0.25">
      <c r="A2782" s="23">
        <v>2982</v>
      </c>
      <c r="B2782" s="83" t="s">
        <v>780</v>
      </c>
      <c r="C2782" s="83" t="s">
        <v>4276</v>
      </c>
      <c r="D2782" s="83" t="s">
        <v>2789</v>
      </c>
      <c r="E2782" s="83" t="s">
        <v>4277</v>
      </c>
      <c r="F2782" s="118" t="s">
        <v>4723</v>
      </c>
    </row>
    <row r="2783" spans="1:6" x14ac:dyDescent="0.25">
      <c r="A2783" s="23">
        <v>3023</v>
      </c>
      <c r="B2783" s="83" t="s">
        <v>791</v>
      </c>
      <c r="C2783" s="83" t="s">
        <v>4584</v>
      </c>
      <c r="D2783" s="83" t="s">
        <v>3438</v>
      </c>
      <c r="E2783" s="83" t="s">
        <v>4585</v>
      </c>
      <c r="F2783" s="118" t="s">
        <v>4723</v>
      </c>
    </row>
    <row r="2784" spans="1:6" x14ac:dyDescent="0.25">
      <c r="A2784" s="23">
        <v>3025</v>
      </c>
      <c r="B2784" s="83" t="s">
        <v>792</v>
      </c>
      <c r="C2784" s="83" t="s">
        <v>4323</v>
      </c>
      <c r="D2784" s="83" t="s">
        <v>2789</v>
      </c>
      <c r="E2784" s="83" t="s">
        <v>2772</v>
      </c>
      <c r="F2784" s="118" t="s">
        <v>4723</v>
      </c>
    </row>
    <row r="2785" spans="1:6" x14ac:dyDescent="0.25">
      <c r="A2785" s="23">
        <v>3081</v>
      </c>
      <c r="B2785" s="83" t="s">
        <v>805</v>
      </c>
      <c r="C2785" s="83" t="s">
        <v>4810</v>
      </c>
      <c r="D2785" s="83" t="s">
        <v>2822</v>
      </c>
      <c r="E2785" s="83" t="s">
        <v>4811</v>
      </c>
      <c r="F2785" s="118" t="s">
        <v>4723</v>
      </c>
    </row>
    <row r="2786" spans="1:6" x14ac:dyDescent="0.25">
      <c r="A2786" s="23">
        <v>3094</v>
      </c>
      <c r="B2786" s="83" t="s">
        <v>807</v>
      </c>
      <c r="C2786" s="83" t="s">
        <v>4272</v>
      </c>
      <c r="D2786" s="83" t="s">
        <v>2912</v>
      </c>
      <c r="E2786" s="83" t="s">
        <v>4273</v>
      </c>
      <c r="F2786" s="118" t="s">
        <v>4723</v>
      </c>
    </row>
    <row r="2787" spans="1:6" x14ac:dyDescent="0.25">
      <c r="A2787" s="23">
        <v>3136</v>
      </c>
      <c r="B2787" s="83" t="s">
        <v>822</v>
      </c>
      <c r="C2787" s="83" t="s">
        <v>4586</v>
      </c>
      <c r="D2787" s="83" t="s">
        <v>3438</v>
      </c>
      <c r="E2787" s="83" t="s">
        <v>4587</v>
      </c>
      <c r="F2787" s="118" t="s">
        <v>4723</v>
      </c>
    </row>
    <row r="2788" spans="1:6" x14ac:dyDescent="0.25">
      <c r="A2788" s="23">
        <v>3137</v>
      </c>
      <c r="B2788" s="83" t="s">
        <v>823</v>
      </c>
      <c r="C2788" s="83" t="s">
        <v>4812</v>
      </c>
      <c r="D2788" s="83" t="s">
        <v>3572</v>
      </c>
      <c r="E2788" s="83" t="s">
        <v>4813</v>
      </c>
      <c r="F2788" s="118" t="s">
        <v>4723</v>
      </c>
    </row>
    <row r="2789" spans="1:6" x14ac:dyDescent="0.25">
      <c r="A2789" s="23">
        <v>3168</v>
      </c>
      <c r="B2789" s="83" t="s">
        <v>832</v>
      </c>
      <c r="C2789" s="83" t="s">
        <v>3017</v>
      </c>
      <c r="D2789" s="83" t="s">
        <v>2827</v>
      </c>
      <c r="E2789" s="83" t="s">
        <v>3018</v>
      </c>
      <c r="F2789" s="118" t="s">
        <v>4723</v>
      </c>
    </row>
    <row r="2790" spans="1:6" x14ac:dyDescent="0.25">
      <c r="A2790" s="23">
        <v>3170</v>
      </c>
      <c r="B2790" s="83" t="s">
        <v>833</v>
      </c>
      <c r="C2790" s="83" t="s">
        <v>4422</v>
      </c>
      <c r="D2790" s="83" t="s">
        <v>2897</v>
      </c>
      <c r="E2790" s="83" t="s">
        <v>4423</v>
      </c>
      <c r="F2790" s="118" t="s">
        <v>4723</v>
      </c>
    </row>
    <row r="2791" spans="1:6" x14ac:dyDescent="0.25">
      <c r="A2791" s="23">
        <v>3183</v>
      </c>
      <c r="B2791" s="83" t="s">
        <v>837</v>
      </c>
      <c r="C2791" s="83" t="s">
        <v>4349</v>
      </c>
      <c r="D2791" s="83" t="s">
        <v>2827</v>
      </c>
      <c r="E2791" s="83" t="s">
        <v>4350</v>
      </c>
      <c r="F2791" s="118" t="s">
        <v>4723</v>
      </c>
    </row>
    <row r="2792" spans="1:6" x14ac:dyDescent="0.25">
      <c r="A2792" s="23">
        <v>3199</v>
      </c>
      <c r="B2792" s="83" t="s">
        <v>838</v>
      </c>
      <c r="C2792" s="83" t="s">
        <v>4391</v>
      </c>
      <c r="D2792" s="83" t="s">
        <v>2789</v>
      </c>
      <c r="E2792" s="83" t="s">
        <v>4392</v>
      </c>
      <c r="F2792" s="118" t="s">
        <v>4723</v>
      </c>
    </row>
    <row r="2793" spans="1:6" x14ac:dyDescent="0.25">
      <c r="A2793" s="23">
        <v>3203</v>
      </c>
      <c r="B2793" s="83" t="s">
        <v>840</v>
      </c>
      <c r="C2793" s="83" t="s">
        <v>2800</v>
      </c>
      <c r="D2793" s="83" t="s">
        <v>2794</v>
      </c>
      <c r="E2793" s="83" t="s">
        <v>2801</v>
      </c>
      <c r="F2793" s="118" t="s">
        <v>4723</v>
      </c>
    </row>
    <row r="2794" spans="1:6" x14ac:dyDescent="0.25">
      <c r="A2794" s="23">
        <v>3246</v>
      </c>
      <c r="B2794" s="83" t="s">
        <v>852</v>
      </c>
      <c r="C2794" s="83" t="s">
        <v>4393</v>
      </c>
      <c r="D2794" s="83" t="s">
        <v>2789</v>
      </c>
      <c r="E2794" s="83" t="s">
        <v>4394</v>
      </c>
      <c r="F2794" s="118" t="s">
        <v>4723</v>
      </c>
    </row>
    <row r="2795" spans="1:6" x14ac:dyDescent="0.25">
      <c r="A2795" s="23">
        <v>3255</v>
      </c>
      <c r="B2795" s="83" t="s">
        <v>857</v>
      </c>
      <c r="C2795" s="83" t="s">
        <v>4668</v>
      </c>
      <c r="D2795" s="83" t="s">
        <v>2786</v>
      </c>
      <c r="E2795" s="83" t="s">
        <v>4669</v>
      </c>
      <c r="F2795" s="118" t="s">
        <v>4723</v>
      </c>
    </row>
    <row r="2796" spans="1:6" x14ac:dyDescent="0.25">
      <c r="A2796" s="23">
        <v>3255</v>
      </c>
      <c r="B2796" s="83" t="s">
        <v>857</v>
      </c>
      <c r="C2796" s="83" t="s">
        <v>4675</v>
      </c>
      <c r="D2796" s="83" t="s">
        <v>3332</v>
      </c>
      <c r="E2796" s="83" t="s">
        <v>4676</v>
      </c>
      <c r="F2796" s="118" t="s">
        <v>4723</v>
      </c>
    </row>
    <row r="2797" spans="1:6" x14ac:dyDescent="0.25">
      <c r="A2797" s="23">
        <v>3255</v>
      </c>
      <c r="B2797" s="83" t="s">
        <v>857</v>
      </c>
      <c r="C2797" s="83" t="s">
        <v>4659</v>
      </c>
      <c r="D2797" s="83" t="s">
        <v>3157</v>
      </c>
      <c r="E2797" s="83" t="s">
        <v>4660</v>
      </c>
      <c r="F2797" s="118" t="s">
        <v>4723</v>
      </c>
    </row>
    <row r="2798" spans="1:6" x14ac:dyDescent="0.25">
      <c r="A2798" s="23">
        <v>3255</v>
      </c>
      <c r="B2798" s="83" t="s">
        <v>857</v>
      </c>
      <c r="C2798" s="83" t="s">
        <v>3638</v>
      </c>
      <c r="D2798" s="83" t="s">
        <v>3157</v>
      </c>
      <c r="E2798" s="83" t="s">
        <v>3639</v>
      </c>
      <c r="F2798" s="118" t="s">
        <v>4723</v>
      </c>
    </row>
    <row r="2799" spans="1:6" x14ac:dyDescent="0.25">
      <c r="A2799" s="23">
        <v>3255</v>
      </c>
      <c r="B2799" s="83" t="s">
        <v>857</v>
      </c>
      <c r="C2799" s="83" t="s">
        <v>4563</v>
      </c>
      <c r="D2799" s="83" t="s">
        <v>3157</v>
      </c>
      <c r="E2799" s="83" t="s">
        <v>4564</v>
      </c>
      <c r="F2799" s="118" t="s">
        <v>4723</v>
      </c>
    </row>
    <row r="2800" spans="1:6" x14ac:dyDescent="0.25">
      <c r="A2800" s="23">
        <v>3290</v>
      </c>
      <c r="B2800" s="83" t="s">
        <v>869</v>
      </c>
      <c r="C2800" s="83" t="s">
        <v>3423</v>
      </c>
      <c r="D2800" s="83" t="s">
        <v>2999</v>
      </c>
      <c r="E2800" s="83" t="s">
        <v>3424</v>
      </c>
      <c r="F2800" s="118" t="s">
        <v>4723</v>
      </c>
    </row>
    <row r="2801" spans="1:6" x14ac:dyDescent="0.25">
      <c r="A2801" s="23">
        <v>3297</v>
      </c>
      <c r="B2801" s="83" t="s">
        <v>873</v>
      </c>
      <c r="C2801" s="83" t="s">
        <v>2819</v>
      </c>
      <c r="D2801" s="83" t="s">
        <v>2817</v>
      </c>
      <c r="E2801" s="83" t="s">
        <v>2820</v>
      </c>
      <c r="F2801" s="118" t="s">
        <v>4723</v>
      </c>
    </row>
    <row r="2802" spans="1:6" x14ac:dyDescent="0.25">
      <c r="A2802" s="23">
        <v>3299</v>
      </c>
      <c r="B2802" s="83" t="s">
        <v>874</v>
      </c>
      <c r="C2802" s="83" t="s">
        <v>4399</v>
      </c>
      <c r="D2802" s="83" t="s">
        <v>2912</v>
      </c>
      <c r="E2802" s="83" t="s">
        <v>4400</v>
      </c>
      <c r="F2802" s="118" t="s">
        <v>4723</v>
      </c>
    </row>
    <row r="2803" spans="1:6" x14ac:dyDescent="0.25">
      <c r="A2803" s="23">
        <v>3334</v>
      </c>
      <c r="B2803" s="83" t="s">
        <v>882</v>
      </c>
      <c r="C2803" s="83" t="s">
        <v>4399</v>
      </c>
      <c r="D2803" s="83" t="s">
        <v>2912</v>
      </c>
      <c r="E2803" s="83" t="s">
        <v>4400</v>
      </c>
      <c r="F2803" s="118" t="s">
        <v>4723</v>
      </c>
    </row>
    <row r="2804" spans="1:6" x14ac:dyDescent="0.25">
      <c r="A2804" s="23">
        <v>3367</v>
      </c>
      <c r="B2804" s="83" t="s">
        <v>896</v>
      </c>
      <c r="C2804" s="83" t="s">
        <v>4814</v>
      </c>
      <c r="D2804" s="83" t="s">
        <v>2822</v>
      </c>
      <c r="E2804" s="83" t="s">
        <v>4815</v>
      </c>
      <c r="F2804" s="118" t="s">
        <v>4723</v>
      </c>
    </row>
    <row r="2805" spans="1:6" x14ac:dyDescent="0.25">
      <c r="A2805" s="23">
        <v>3381</v>
      </c>
      <c r="B2805" s="83" t="s">
        <v>902</v>
      </c>
      <c r="C2805" s="83" t="s">
        <v>4802</v>
      </c>
      <c r="D2805" s="83" t="s">
        <v>3438</v>
      </c>
      <c r="E2805" s="83" t="s">
        <v>4803</v>
      </c>
      <c r="F2805" s="118" t="s">
        <v>4723</v>
      </c>
    </row>
    <row r="2806" spans="1:6" x14ac:dyDescent="0.25">
      <c r="A2806" s="23">
        <v>3386</v>
      </c>
      <c r="B2806" s="83" t="s">
        <v>904</v>
      </c>
      <c r="C2806" s="83" t="s">
        <v>4393</v>
      </c>
      <c r="D2806" s="83" t="s">
        <v>2789</v>
      </c>
      <c r="E2806" s="83" t="s">
        <v>4394</v>
      </c>
      <c r="F2806" s="118" t="s">
        <v>4723</v>
      </c>
    </row>
    <row r="2807" spans="1:6" x14ac:dyDescent="0.25">
      <c r="A2807" s="23">
        <v>20002</v>
      </c>
      <c r="B2807" s="83" t="s">
        <v>920</v>
      </c>
      <c r="C2807" s="83" t="s">
        <v>4472</v>
      </c>
      <c r="D2807" s="83" t="s">
        <v>2789</v>
      </c>
      <c r="E2807" s="83" t="s">
        <v>4473</v>
      </c>
      <c r="F2807" s="118" t="s">
        <v>4723</v>
      </c>
    </row>
    <row r="2808" spans="1:6" x14ac:dyDescent="0.25">
      <c r="A2808" s="23">
        <v>20013</v>
      </c>
      <c r="B2808" s="83" t="s">
        <v>922</v>
      </c>
      <c r="C2808" s="83" t="s">
        <v>4497</v>
      </c>
      <c r="D2808" s="83" t="s">
        <v>2862</v>
      </c>
      <c r="E2808" s="83" t="s">
        <v>3652</v>
      </c>
      <c r="F2808" s="118" t="s">
        <v>4723</v>
      </c>
    </row>
    <row r="2809" spans="1:6" x14ac:dyDescent="0.25">
      <c r="A2809" s="23">
        <v>20137</v>
      </c>
      <c r="B2809" s="83" t="s">
        <v>965</v>
      </c>
      <c r="C2809" s="83" t="s">
        <v>4375</v>
      </c>
      <c r="D2809" s="83" t="s">
        <v>3438</v>
      </c>
      <c r="E2809" s="83" t="s">
        <v>4376</v>
      </c>
      <c r="F2809" s="118" t="s">
        <v>4723</v>
      </c>
    </row>
    <row r="2810" spans="1:6" x14ac:dyDescent="0.25">
      <c r="A2810" s="23">
        <v>20193</v>
      </c>
      <c r="B2810" s="83" t="s">
        <v>978</v>
      </c>
      <c r="C2810" s="83" t="s">
        <v>4272</v>
      </c>
      <c r="D2810" s="83" t="s">
        <v>2912</v>
      </c>
      <c r="E2810" s="83" t="s">
        <v>4273</v>
      </c>
      <c r="F2810" s="118" t="s">
        <v>4723</v>
      </c>
    </row>
    <row r="2811" spans="1:6" x14ac:dyDescent="0.25">
      <c r="A2811" s="23">
        <v>20200</v>
      </c>
      <c r="B2811" s="83" t="s">
        <v>982</v>
      </c>
      <c r="C2811" s="83" t="s">
        <v>4272</v>
      </c>
      <c r="D2811" s="83" t="s">
        <v>2912</v>
      </c>
      <c r="E2811" s="83" t="s">
        <v>4273</v>
      </c>
      <c r="F2811" s="118" t="s">
        <v>4723</v>
      </c>
    </row>
    <row r="2812" spans="1:6" x14ac:dyDescent="0.25">
      <c r="A2812" s="23">
        <v>20209</v>
      </c>
      <c r="B2812" s="83" t="s">
        <v>983</v>
      </c>
      <c r="C2812" s="83" t="s">
        <v>4272</v>
      </c>
      <c r="D2812" s="83" t="s">
        <v>2912</v>
      </c>
      <c r="E2812" s="83" t="s">
        <v>4273</v>
      </c>
      <c r="F2812" s="118" t="s">
        <v>4723</v>
      </c>
    </row>
    <row r="2813" spans="1:6" x14ac:dyDescent="0.25">
      <c r="A2813" s="23">
        <v>20212</v>
      </c>
      <c r="B2813" s="83" t="s">
        <v>985</v>
      </c>
      <c r="C2813" s="83" t="s">
        <v>4816</v>
      </c>
      <c r="D2813" s="83" t="s">
        <v>2789</v>
      </c>
      <c r="E2813" s="83" t="s">
        <v>4817</v>
      </c>
      <c r="F2813" s="118" t="s">
        <v>4723</v>
      </c>
    </row>
    <row r="2814" spans="1:6" x14ac:dyDescent="0.25">
      <c r="A2814" s="23">
        <v>20212</v>
      </c>
      <c r="B2814" s="83" t="s">
        <v>985</v>
      </c>
      <c r="C2814" s="83" t="s">
        <v>4818</v>
      </c>
      <c r="D2814" s="83" t="s">
        <v>2789</v>
      </c>
      <c r="E2814" s="83" t="s">
        <v>4819</v>
      </c>
      <c r="F2814" s="118" t="s">
        <v>4723</v>
      </c>
    </row>
    <row r="2815" spans="1:6" x14ac:dyDescent="0.25">
      <c r="A2815" s="23">
        <v>20212</v>
      </c>
      <c r="B2815" s="83" t="s">
        <v>985</v>
      </c>
      <c r="C2815" s="83" t="s">
        <v>4820</v>
      </c>
      <c r="D2815" s="83" t="s">
        <v>2789</v>
      </c>
      <c r="E2815" s="83" t="s">
        <v>4821</v>
      </c>
      <c r="F2815" s="118" t="s">
        <v>4723</v>
      </c>
    </row>
    <row r="2816" spans="1:6" x14ac:dyDescent="0.25">
      <c r="A2816" s="23">
        <v>20287</v>
      </c>
      <c r="B2816" s="83" t="s">
        <v>997</v>
      </c>
      <c r="C2816" s="83" t="s">
        <v>4822</v>
      </c>
      <c r="D2816" s="83" t="s">
        <v>2822</v>
      </c>
      <c r="E2816" s="83" t="s">
        <v>4823</v>
      </c>
      <c r="F2816" s="118" t="s">
        <v>4723</v>
      </c>
    </row>
    <row r="2817" spans="1:6" x14ac:dyDescent="0.25">
      <c r="A2817" s="23">
        <v>20289</v>
      </c>
      <c r="B2817" s="83" t="s">
        <v>998</v>
      </c>
      <c r="C2817" s="83" t="s">
        <v>4824</v>
      </c>
      <c r="D2817" s="83" t="s">
        <v>2822</v>
      </c>
      <c r="E2817" s="83" t="s">
        <v>4159</v>
      </c>
      <c r="F2817" s="118" t="s">
        <v>4723</v>
      </c>
    </row>
    <row r="2818" spans="1:6" x14ac:dyDescent="0.25">
      <c r="A2818" s="23">
        <v>20428</v>
      </c>
      <c r="B2818" s="83" t="s">
        <v>1034</v>
      </c>
      <c r="C2818" s="83" t="s">
        <v>3303</v>
      </c>
      <c r="D2818" s="83" t="s">
        <v>2827</v>
      </c>
      <c r="E2818" s="83" t="s">
        <v>3304</v>
      </c>
      <c r="F2818" s="118" t="s">
        <v>4723</v>
      </c>
    </row>
    <row r="2819" spans="1:6" x14ac:dyDescent="0.25">
      <c r="A2819" s="23">
        <v>20495</v>
      </c>
      <c r="B2819" s="83" t="s">
        <v>1054</v>
      </c>
      <c r="C2819" s="83" t="s">
        <v>4563</v>
      </c>
      <c r="D2819" s="83" t="s">
        <v>3157</v>
      </c>
      <c r="E2819" s="83" t="s">
        <v>4564</v>
      </c>
      <c r="F2819" s="118" t="s">
        <v>4723</v>
      </c>
    </row>
    <row r="2820" spans="1:6" x14ac:dyDescent="0.25">
      <c r="A2820" s="23">
        <v>20504</v>
      </c>
      <c r="B2820" s="83" t="s">
        <v>1056</v>
      </c>
      <c r="C2820" s="83" t="s">
        <v>3703</v>
      </c>
      <c r="D2820" s="83" t="s">
        <v>3108</v>
      </c>
      <c r="E2820" s="83" t="s">
        <v>3704</v>
      </c>
      <c r="F2820" s="118" t="s">
        <v>4723</v>
      </c>
    </row>
    <row r="2821" spans="1:6" x14ac:dyDescent="0.25">
      <c r="A2821" s="23">
        <v>20511</v>
      </c>
      <c r="B2821" s="83" t="s">
        <v>1060</v>
      </c>
      <c r="C2821" s="83" t="s">
        <v>4594</v>
      </c>
      <c r="D2821" s="83" t="s">
        <v>4129</v>
      </c>
      <c r="E2821" s="83" t="s">
        <v>3117</v>
      </c>
      <c r="F2821" s="118" t="s">
        <v>4723</v>
      </c>
    </row>
    <row r="2822" spans="1:6" x14ac:dyDescent="0.25">
      <c r="A2822" s="23">
        <v>20526</v>
      </c>
      <c r="B2822" s="83" t="s">
        <v>1065</v>
      </c>
      <c r="C2822" s="83" t="s">
        <v>4562</v>
      </c>
      <c r="D2822" s="83" t="s">
        <v>2856</v>
      </c>
      <c r="E2822" s="83" t="s">
        <v>3071</v>
      </c>
      <c r="F2822" s="118" t="s">
        <v>4723</v>
      </c>
    </row>
    <row r="2823" spans="1:6" x14ac:dyDescent="0.25">
      <c r="A2823" s="23">
        <v>20526</v>
      </c>
      <c r="B2823" s="83" t="s">
        <v>1065</v>
      </c>
      <c r="C2823" s="83" t="s">
        <v>4119</v>
      </c>
      <c r="D2823" s="83" t="s">
        <v>2856</v>
      </c>
      <c r="E2823" s="83" t="s">
        <v>4120</v>
      </c>
      <c r="F2823" s="118" t="s">
        <v>4723</v>
      </c>
    </row>
    <row r="2824" spans="1:6" x14ac:dyDescent="0.25">
      <c r="A2824" s="23">
        <v>20530</v>
      </c>
      <c r="B2824" s="83" t="s">
        <v>1067</v>
      </c>
      <c r="C2824" s="83" t="s">
        <v>4424</v>
      </c>
      <c r="D2824" s="83" t="s">
        <v>2897</v>
      </c>
      <c r="E2824" s="83" t="s">
        <v>4425</v>
      </c>
      <c r="F2824" s="118" t="s">
        <v>4723</v>
      </c>
    </row>
    <row r="2825" spans="1:6" x14ac:dyDescent="0.25">
      <c r="A2825" s="23">
        <v>20549</v>
      </c>
      <c r="B2825" s="83" t="s">
        <v>1077</v>
      </c>
      <c r="C2825" s="83" t="s">
        <v>4430</v>
      </c>
      <c r="D2825" s="83" t="s">
        <v>3157</v>
      </c>
      <c r="E2825" s="83" t="s">
        <v>4431</v>
      </c>
      <c r="F2825" s="118" t="s">
        <v>4723</v>
      </c>
    </row>
    <row r="2826" spans="1:6" x14ac:dyDescent="0.25">
      <c r="A2826" s="23">
        <v>20567</v>
      </c>
      <c r="B2826" s="83" t="s">
        <v>1087</v>
      </c>
      <c r="C2826" s="83" t="s">
        <v>4561</v>
      </c>
      <c r="D2826" s="83" t="s">
        <v>3237</v>
      </c>
      <c r="E2826" s="83" t="s">
        <v>3298</v>
      </c>
      <c r="F2826" s="118" t="s">
        <v>4723</v>
      </c>
    </row>
    <row r="2827" spans="1:6" x14ac:dyDescent="0.25">
      <c r="A2827" s="23">
        <v>20641</v>
      </c>
      <c r="B2827" s="83" t="s">
        <v>1110</v>
      </c>
      <c r="C2827" s="83" t="s">
        <v>4291</v>
      </c>
      <c r="D2827" s="83" t="s">
        <v>2876</v>
      </c>
      <c r="E2827" s="83" t="s">
        <v>4292</v>
      </c>
      <c r="F2827" s="118" t="s">
        <v>4723</v>
      </c>
    </row>
    <row r="2828" spans="1:6" x14ac:dyDescent="0.25">
      <c r="A2828" s="23">
        <v>20644</v>
      </c>
      <c r="B2828" s="83" t="s">
        <v>1113</v>
      </c>
      <c r="C2828" s="83" t="s">
        <v>4825</v>
      </c>
      <c r="D2828" s="83" t="s">
        <v>3332</v>
      </c>
      <c r="E2828" s="83" t="s">
        <v>4826</v>
      </c>
      <c r="F2828" s="118" t="s">
        <v>4723</v>
      </c>
    </row>
    <row r="2829" spans="1:6" x14ac:dyDescent="0.25">
      <c r="A2829" s="23">
        <v>20686</v>
      </c>
      <c r="B2829" s="83" t="s">
        <v>1127</v>
      </c>
      <c r="C2829" s="83" t="s">
        <v>4139</v>
      </c>
      <c r="D2829" s="83" t="s">
        <v>3157</v>
      </c>
      <c r="E2829" s="83" t="s">
        <v>4140</v>
      </c>
      <c r="F2829" s="118" t="s">
        <v>4723</v>
      </c>
    </row>
    <row r="2830" spans="1:6" x14ac:dyDescent="0.25">
      <c r="A2830" s="23">
        <v>20791</v>
      </c>
      <c r="B2830" s="83" t="s">
        <v>1159</v>
      </c>
      <c r="C2830" s="83" t="s">
        <v>4117</v>
      </c>
      <c r="D2830" s="83" t="s">
        <v>2789</v>
      </c>
      <c r="E2830" s="83" t="s">
        <v>4118</v>
      </c>
      <c r="F2830" s="118" t="s">
        <v>4723</v>
      </c>
    </row>
    <row r="2831" spans="1:6" x14ac:dyDescent="0.25">
      <c r="A2831" s="23">
        <v>20806</v>
      </c>
      <c r="B2831" s="83" t="s">
        <v>1166</v>
      </c>
      <c r="C2831" s="83" t="s">
        <v>4827</v>
      </c>
      <c r="D2831" s="83" t="s">
        <v>2876</v>
      </c>
      <c r="E2831" s="83" t="s">
        <v>4828</v>
      </c>
      <c r="F2831" s="118" t="s">
        <v>4723</v>
      </c>
    </row>
    <row r="2832" spans="1:6" x14ac:dyDescent="0.25">
      <c r="A2832" s="23">
        <v>20806</v>
      </c>
      <c r="B2832" s="83" t="s">
        <v>1166</v>
      </c>
      <c r="C2832" s="83" t="s">
        <v>4291</v>
      </c>
      <c r="D2832" s="83" t="s">
        <v>2876</v>
      </c>
      <c r="E2832" s="83" t="s">
        <v>4292</v>
      </c>
      <c r="F2832" s="118" t="s">
        <v>4723</v>
      </c>
    </row>
    <row r="2833" spans="1:6" x14ac:dyDescent="0.25">
      <c r="A2833" s="23">
        <v>20852</v>
      </c>
      <c r="B2833" s="83" t="s">
        <v>1183</v>
      </c>
      <c r="C2833" s="83" t="s">
        <v>4163</v>
      </c>
      <c r="D2833" s="83" t="s">
        <v>2817</v>
      </c>
      <c r="E2833" s="83" t="s">
        <v>4164</v>
      </c>
      <c r="F2833" s="118" t="s">
        <v>4723</v>
      </c>
    </row>
    <row r="2834" spans="1:6" x14ac:dyDescent="0.25">
      <c r="A2834" s="23">
        <v>21005</v>
      </c>
      <c r="B2834" s="83" t="s">
        <v>1217</v>
      </c>
      <c r="C2834" s="83" t="s">
        <v>3017</v>
      </c>
      <c r="D2834" s="83" t="s">
        <v>2827</v>
      </c>
      <c r="E2834" s="83" t="s">
        <v>3018</v>
      </c>
      <c r="F2834" s="118" t="s">
        <v>4723</v>
      </c>
    </row>
    <row r="2835" spans="1:6" x14ac:dyDescent="0.25">
      <c r="A2835" s="23">
        <v>21052</v>
      </c>
      <c r="B2835" s="83" t="s">
        <v>1232</v>
      </c>
      <c r="C2835" s="83" t="s">
        <v>4405</v>
      </c>
      <c r="D2835" s="83" t="s">
        <v>2789</v>
      </c>
      <c r="E2835" s="83" t="s">
        <v>4406</v>
      </c>
      <c r="F2835" s="118" t="s">
        <v>4723</v>
      </c>
    </row>
    <row r="2836" spans="1:6" x14ac:dyDescent="0.25">
      <c r="A2836" s="23">
        <v>21096</v>
      </c>
      <c r="B2836" s="83" t="s">
        <v>1247</v>
      </c>
      <c r="C2836" s="83" t="s">
        <v>4291</v>
      </c>
      <c r="D2836" s="83" t="s">
        <v>2876</v>
      </c>
      <c r="E2836" s="83" t="s">
        <v>4292</v>
      </c>
      <c r="F2836" s="118" t="s">
        <v>4723</v>
      </c>
    </row>
    <row r="2837" spans="1:6" x14ac:dyDescent="0.25">
      <c r="A2837" s="23">
        <v>21103</v>
      </c>
      <c r="B2837" s="83" t="s">
        <v>1249</v>
      </c>
      <c r="C2837" s="83" t="s">
        <v>3224</v>
      </c>
      <c r="D2837" s="83" t="s">
        <v>2827</v>
      </c>
      <c r="E2837" s="83" t="s">
        <v>3225</v>
      </c>
      <c r="F2837" s="118" t="s">
        <v>4723</v>
      </c>
    </row>
    <row r="2838" spans="1:6" x14ac:dyDescent="0.25">
      <c r="A2838" s="23">
        <v>21227</v>
      </c>
      <c r="B2838" s="83" t="s">
        <v>1290</v>
      </c>
      <c r="C2838" s="83" t="s">
        <v>4407</v>
      </c>
      <c r="D2838" s="83" t="s">
        <v>2856</v>
      </c>
      <c r="E2838" s="83" t="s">
        <v>4408</v>
      </c>
      <c r="F2838" s="118" t="s">
        <v>4723</v>
      </c>
    </row>
    <row r="2839" spans="1:6" x14ac:dyDescent="0.25">
      <c r="A2839" s="23">
        <v>21482</v>
      </c>
      <c r="B2839" s="83" t="s">
        <v>1329</v>
      </c>
      <c r="C2839" s="83" t="s">
        <v>3691</v>
      </c>
      <c r="D2839" s="83" t="s">
        <v>2775</v>
      </c>
      <c r="E2839" s="83" t="s">
        <v>2772</v>
      </c>
      <c r="F2839" s="118" t="s">
        <v>4723</v>
      </c>
    </row>
    <row r="2840" spans="1:6" x14ac:dyDescent="0.25">
      <c r="A2840" s="23">
        <v>21486</v>
      </c>
      <c r="B2840" s="83" t="s">
        <v>1331</v>
      </c>
      <c r="C2840" s="83" t="s">
        <v>3850</v>
      </c>
      <c r="D2840" s="83" t="s">
        <v>2775</v>
      </c>
      <c r="E2840" s="83" t="s">
        <v>3851</v>
      </c>
      <c r="F2840" s="118" t="s">
        <v>4723</v>
      </c>
    </row>
    <row r="2841" spans="1:6" x14ac:dyDescent="0.25">
      <c r="A2841" s="23">
        <v>21624</v>
      </c>
      <c r="B2841" s="83" t="s">
        <v>1371</v>
      </c>
      <c r="C2841" s="83" t="s">
        <v>4407</v>
      </c>
      <c r="D2841" s="83" t="s">
        <v>2856</v>
      </c>
      <c r="E2841" s="83" t="s">
        <v>4408</v>
      </c>
      <c r="F2841" s="118" t="s">
        <v>4723</v>
      </c>
    </row>
    <row r="2842" spans="1:6" x14ac:dyDescent="0.25">
      <c r="A2842" s="23">
        <v>21629</v>
      </c>
      <c r="B2842" s="83" t="s">
        <v>1373</v>
      </c>
      <c r="C2842" s="83" t="s">
        <v>4328</v>
      </c>
      <c r="D2842" s="83" t="s">
        <v>2862</v>
      </c>
      <c r="E2842" s="83" t="s">
        <v>4329</v>
      </c>
      <c r="F2842" s="118" t="s">
        <v>4723</v>
      </c>
    </row>
    <row r="2843" spans="1:6" x14ac:dyDescent="0.25">
      <c r="A2843" s="23">
        <v>21712</v>
      </c>
      <c r="B2843" s="83" t="s">
        <v>1390</v>
      </c>
      <c r="C2843" s="83" t="s">
        <v>4150</v>
      </c>
      <c r="D2843" s="83" t="s">
        <v>2817</v>
      </c>
      <c r="E2843" s="83" t="s">
        <v>4151</v>
      </c>
      <c r="F2843" s="118" t="s">
        <v>4723</v>
      </c>
    </row>
    <row r="2844" spans="1:6" x14ac:dyDescent="0.25">
      <c r="A2844" s="23">
        <v>21872</v>
      </c>
      <c r="B2844" s="83" t="s">
        <v>1428</v>
      </c>
      <c r="C2844" s="83" t="s">
        <v>4349</v>
      </c>
      <c r="D2844" s="83" t="s">
        <v>2827</v>
      </c>
      <c r="E2844" s="83" t="s">
        <v>4350</v>
      </c>
      <c r="F2844" s="118" t="s">
        <v>4723</v>
      </c>
    </row>
    <row r="2845" spans="1:6" x14ac:dyDescent="0.25">
      <c r="A2845" s="23">
        <v>21886</v>
      </c>
      <c r="B2845" s="83" t="s">
        <v>1432</v>
      </c>
      <c r="C2845" s="83" t="s">
        <v>2855</v>
      </c>
      <c r="D2845" s="83" t="s">
        <v>2856</v>
      </c>
      <c r="E2845" s="83" t="s">
        <v>2857</v>
      </c>
      <c r="F2845" s="118" t="s">
        <v>4723</v>
      </c>
    </row>
    <row r="2846" spans="1:6" x14ac:dyDescent="0.25">
      <c r="A2846" s="23">
        <v>21900</v>
      </c>
      <c r="B2846" s="83" t="s">
        <v>1434</v>
      </c>
      <c r="C2846" s="83" t="s">
        <v>4829</v>
      </c>
      <c r="D2846" s="83" t="s">
        <v>2932</v>
      </c>
      <c r="E2846" s="83" t="s">
        <v>4830</v>
      </c>
      <c r="F2846" s="118" t="s">
        <v>4723</v>
      </c>
    </row>
    <row r="2847" spans="1:6" x14ac:dyDescent="0.25">
      <c r="A2847" s="23">
        <v>21956</v>
      </c>
      <c r="B2847" s="83" t="s">
        <v>1445</v>
      </c>
      <c r="C2847" s="83" t="s">
        <v>4778</v>
      </c>
      <c r="D2847" s="83" t="s">
        <v>2822</v>
      </c>
      <c r="E2847" s="83" t="s">
        <v>4779</v>
      </c>
      <c r="F2847" s="118" t="s">
        <v>4723</v>
      </c>
    </row>
    <row r="2848" spans="1:6" x14ac:dyDescent="0.25">
      <c r="A2848" s="23">
        <v>22057</v>
      </c>
      <c r="B2848" s="83" t="s">
        <v>1453</v>
      </c>
      <c r="C2848" s="83" t="s">
        <v>4393</v>
      </c>
      <c r="D2848" s="83" t="s">
        <v>2789</v>
      </c>
      <c r="E2848" s="83" t="s">
        <v>4394</v>
      </c>
      <c r="F2848" s="118" t="s">
        <v>4723</v>
      </c>
    </row>
    <row r="2849" spans="1:6" x14ac:dyDescent="0.25">
      <c r="A2849" s="23">
        <v>22098</v>
      </c>
      <c r="B2849" s="83" t="s">
        <v>1460</v>
      </c>
      <c r="C2849" s="83" t="s">
        <v>2812</v>
      </c>
      <c r="D2849" s="83" t="s">
        <v>2789</v>
      </c>
      <c r="E2849" s="83" t="s">
        <v>2813</v>
      </c>
      <c r="F2849" s="118" t="s">
        <v>4723</v>
      </c>
    </row>
    <row r="2850" spans="1:6" x14ac:dyDescent="0.25">
      <c r="A2850" s="23">
        <v>22111</v>
      </c>
      <c r="B2850" s="83" t="s">
        <v>1464</v>
      </c>
      <c r="C2850" s="83" t="s">
        <v>4652</v>
      </c>
      <c r="D2850" s="83" t="s">
        <v>2789</v>
      </c>
      <c r="E2850" s="83" t="s">
        <v>4653</v>
      </c>
      <c r="F2850" s="118" t="s">
        <v>4723</v>
      </c>
    </row>
    <row r="2851" spans="1:6" x14ac:dyDescent="0.25">
      <c r="A2851" s="23">
        <v>22111</v>
      </c>
      <c r="B2851" s="83" t="s">
        <v>1464</v>
      </c>
      <c r="C2851" s="83" t="s">
        <v>4831</v>
      </c>
      <c r="D2851" s="83" t="s">
        <v>2789</v>
      </c>
      <c r="E2851" s="83" t="s">
        <v>4832</v>
      </c>
      <c r="F2851" s="118" t="s">
        <v>4723</v>
      </c>
    </row>
    <row r="2852" spans="1:6" x14ac:dyDescent="0.25">
      <c r="A2852" s="23">
        <v>22111</v>
      </c>
      <c r="B2852" s="83" t="s">
        <v>1464</v>
      </c>
      <c r="C2852" s="83" t="s">
        <v>4833</v>
      </c>
      <c r="D2852" s="83" t="s">
        <v>2789</v>
      </c>
      <c r="E2852" s="83" t="s">
        <v>4834</v>
      </c>
      <c r="F2852" s="118" t="s">
        <v>4723</v>
      </c>
    </row>
    <row r="2853" spans="1:6" x14ac:dyDescent="0.25">
      <c r="A2853" s="23">
        <v>22111</v>
      </c>
      <c r="B2853" s="83" t="s">
        <v>1464</v>
      </c>
      <c r="C2853" s="83" t="s">
        <v>4835</v>
      </c>
      <c r="D2853" s="83" t="s">
        <v>2789</v>
      </c>
      <c r="E2853" s="83" t="s">
        <v>4836</v>
      </c>
      <c r="F2853" s="118" t="s">
        <v>4723</v>
      </c>
    </row>
    <row r="2854" spans="1:6" x14ac:dyDescent="0.25">
      <c r="A2854" s="23">
        <v>22111</v>
      </c>
      <c r="B2854" s="83" t="s">
        <v>1464</v>
      </c>
      <c r="C2854" s="83" t="s">
        <v>3479</v>
      </c>
      <c r="D2854" s="83" t="s">
        <v>2789</v>
      </c>
      <c r="E2854" s="83" t="s">
        <v>3480</v>
      </c>
      <c r="F2854" s="118" t="s">
        <v>4723</v>
      </c>
    </row>
    <row r="2855" spans="1:6" x14ac:dyDescent="0.25">
      <c r="A2855" s="23">
        <v>22111</v>
      </c>
      <c r="B2855" s="83" t="s">
        <v>1464</v>
      </c>
      <c r="C2855" s="83" t="s">
        <v>4334</v>
      </c>
      <c r="D2855" s="83" t="s">
        <v>2789</v>
      </c>
      <c r="E2855" s="83" t="s">
        <v>4335</v>
      </c>
      <c r="F2855" s="118" t="s">
        <v>4723</v>
      </c>
    </row>
    <row r="2856" spans="1:6" x14ac:dyDescent="0.25">
      <c r="A2856" s="23">
        <v>22111</v>
      </c>
      <c r="B2856" s="83" t="s">
        <v>1464</v>
      </c>
      <c r="C2856" s="83" t="s">
        <v>4837</v>
      </c>
      <c r="D2856" s="83" t="s">
        <v>2789</v>
      </c>
      <c r="E2856" s="83" t="s">
        <v>4838</v>
      </c>
      <c r="F2856" s="118" t="s">
        <v>4723</v>
      </c>
    </row>
    <row r="2857" spans="1:6" x14ac:dyDescent="0.25">
      <c r="A2857" s="23">
        <v>22111</v>
      </c>
      <c r="B2857" s="83" t="s">
        <v>1464</v>
      </c>
      <c r="C2857" s="83" t="s">
        <v>4515</v>
      </c>
      <c r="D2857" s="83" t="s">
        <v>2789</v>
      </c>
      <c r="E2857" s="83" t="s">
        <v>4516</v>
      </c>
      <c r="F2857" s="118" t="s">
        <v>4723</v>
      </c>
    </row>
    <row r="2858" spans="1:6" x14ac:dyDescent="0.25">
      <c r="A2858" s="23">
        <v>22111</v>
      </c>
      <c r="B2858" s="83" t="s">
        <v>1464</v>
      </c>
      <c r="C2858" s="83" t="s">
        <v>4484</v>
      </c>
      <c r="D2858" s="83" t="s">
        <v>2789</v>
      </c>
      <c r="E2858" s="83" t="s">
        <v>4485</v>
      </c>
      <c r="F2858" s="118" t="s">
        <v>4723</v>
      </c>
    </row>
    <row r="2859" spans="1:6" x14ac:dyDescent="0.25">
      <c r="A2859" s="23">
        <v>22134</v>
      </c>
      <c r="B2859" s="83" t="s">
        <v>1469</v>
      </c>
      <c r="C2859" s="83" t="s">
        <v>3733</v>
      </c>
      <c r="D2859" s="83" t="s">
        <v>3108</v>
      </c>
      <c r="E2859" s="83" t="s">
        <v>3734</v>
      </c>
      <c r="F2859" s="118" t="s">
        <v>4723</v>
      </c>
    </row>
    <row r="2860" spans="1:6" x14ac:dyDescent="0.25">
      <c r="A2860" s="23">
        <v>22145</v>
      </c>
      <c r="B2860" s="83" t="s">
        <v>1472</v>
      </c>
      <c r="C2860" s="83" t="s">
        <v>4276</v>
      </c>
      <c r="D2860" s="83" t="s">
        <v>2789</v>
      </c>
      <c r="E2860" s="83" t="s">
        <v>4277</v>
      </c>
      <c r="F2860" s="118" t="s">
        <v>4723</v>
      </c>
    </row>
    <row r="2861" spans="1:6" x14ac:dyDescent="0.25">
      <c r="A2861" s="23">
        <v>22313</v>
      </c>
      <c r="B2861" s="83" t="s">
        <v>1510</v>
      </c>
      <c r="C2861" s="83" t="s">
        <v>4373</v>
      </c>
      <c r="D2861" s="83" t="s">
        <v>3438</v>
      </c>
      <c r="E2861" s="83" t="s">
        <v>4374</v>
      </c>
      <c r="F2861" s="118" t="s">
        <v>4723</v>
      </c>
    </row>
    <row r="2862" spans="1:6" x14ac:dyDescent="0.25">
      <c r="A2862" s="23">
        <v>22317</v>
      </c>
      <c r="B2862" s="83" t="s">
        <v>1511</v>
      </c>
      <c r="C2862" s="83" t="s">
        <v>3017</v>
      </c>
      <c r="D2862" s="83" t="s">
        <v>2827</v>
      </c>
      <c r="E2862" s="83" t="s">
        <v>3018</v>
      </c>
      <c r="F2862" s="118" t="s">
        <v>4723</v>
      </c>
    </row>
    <row r="2863" spans="1:6" x14ac:dyDescent="0.25">
      <c r="A2863" s="23">
        <v>22327</v>
      </c>
      <c r="B2863" s="83" t="s">
        <v>1515</v>
      </c>
      <c r="C2863" s="83" t="s">
        <v>4839</v>
      </c>
      <c r="D2863" s="83" t="s">
        <v>3157</v>
      </c>
      <c r="E2863" s="83" t="s">
        <v>4840</v>
      </c>
      <c r="F2863" s="118" t="s">
        <v>4723</v>
      </c>
    </row>
    <row r="2864" spans="1:6" x14ac:dyDescent="0.25">
      <c r="A2864" s="23">
        <v>22335</v>
      </c>
      <c r="B2864" s="83" t="s">
        <v>1518</v>
      </c>
      <c r="C2864" s="83" t="s">
        <v>4417</v>
      </c>
      <c r="D2864" s="83" t="s">
        <v>2789</v>
      </c>
      <c r="E2864" s="83" t="s">
        <v>3622</v>
      </c>
      <c r="F2864" s="118" t="s">
        <v>4723</v>
      </c>
    </row>
    <row r="2865" spans="1:6" x14ac:dyDescent="0.25">
      <c r="A2865" s="23">
        <v>22344</v>
      </c>
      <c r="B2865" s="83" t="s">
        <v>1519</v>
      </c>
      <c r="C2865" s="83" t="s">
        <v>3921</v>
      </c>
      <c r="D2865" s="83" t="s">
        <v>2870</v>
      </c>
      <c r="E2865" s="83" t="s">
        <v>3922</v>
      </c>
      <c r="F2865" s="118" t="s">
        <v>4723</v>
      </c>
    </row>
    <row r="2866" spans="1:6" x14ac:dyDescent="0.25">
      <c r="A2866" s="23">
        <v>22405</v>
      </c>
      <c r="B2866" s="83" t="s">
        <v>1540</v>
      </c>
      <c r="C2866" s="83" t="s">
        <v>4841</v>
      </c>
      <c r="D2866" s="83" t="s">
        <v>2822</v>
      </c>
      <c r="E2866" s="83" t="s">
        <v>4842</v>
      </c>
      <c r="F2866" s="118" t="s">
        <v>4723</v>
      </c>
    </row>
    <row r="2867" spans="1:6" x14ac:dyDescent="0.25">
      <c r="A2867" s="23">
        <v>22405</v>
      </c>
      <c r="B2867" s="83" t="s">
        <v>1540</v>
      </c>
      <c r="C2867" s="83" t="s">
        <v>4843</v>
      </c>
      <c r="D2867" s="83" t="s">
        <v>2859</v>
      </c>
      <c r="E2867" s="83" t="s">
        <v>4844</v>
      </c>
      <c r="F2867" s="118" t="s">
        <v>4723</v>
      </c>
    </row>
    <row r="2868" spans="1:6" x14ac:dyDescent="0.25">
      <c r="A2868" s="23">
        <v>22405</v>
      </c>
      <c r="B2868" s="83" t="s">
        <v>1540</v>
      </c>
      <c r="C2868" s="83" t="s">
        <v>4845</v>
      </c>
      <c r="D2868" s="83" t="s">
        <v>2859</v>
      </c>
      <c r="E2868" s="83" t="s">
        <v>4846</v>
      </c>
      <c r="F2868" s="118" t="s">
        <v>4723</v>
      </c>
    </row>
    <row r="2869" spans="1:6" x14ac:dyDescent="0.25">
      <c r="A2869" s="23">
        <v>22405</v>
      </c>
      <c r="B2869" s="83" t="s">
        <v>1540</v>
      </c>
      <c r="C2869" s="83" t="s">
        <v>4847</v>
      </c>
      <c r="D2869" s="83" t="s">
        <v>2859</v>
      </c>
      <c r="E2869" s="83" t="s">
        <v>4848</v>
      </c>
      <c r="F2869" s="118" t="s">
        <v>4723</v>
      </c>
    </row>
    <row r="2870" spans="1:6" x14ac:dyDescent="0.25">
      <c r="A2870" s="23">
        <v>22440</v>
      </c>
      <c r="B2870" s="83" t="s">
        <v>1551</v>
      </c>
      <c r="C2870" s="83" t="s">
        <v>4272</v>
      </c>
      <c r="D2870" s="83" t="s">
        <v>2912</v>
      </c>
      <c r="E2870" s="83" t="s">
        <v>4273</v>
      </c>
      <c r="F2870" s="118" t="s">
        <v>4723</v>
      </c>
    </row>
    <row r="2871" spans="1:6" x14ac:dyDescent="0.25">
      <c r="A2871" s="23">
        <v>22453</v>
      </c>
      <c r="B2871" s="83" t="s">
        <v>1557</v>
      </c>
      <c r="C2871" s="83" t="s">
        <v>4354</v>
      </c>
      <c r="D2871" s="83" t="s">
        <v>2789</v>
      </c>
      <c r="E2871" s="83" t="s">
        <v>4355</v>
      </c>
      <c r="F2871" s="118" t="s">
        <v>4723</v>
      </c>
    </row>
    <row r="2872" spans="1:6" x14ac:dyDescent="0.25">
      <c r="A2872" s="23">
        <v>22478</v>
      </c>
      <c r="B2872" s="83" t="s">
        <v>1563</v>
      </c>
      <c r="C2872" s="83" t="s">
        <v>3130</v>
      </c>
      <c r="D2872" s="83" t="s">
        <v>2822</v>
      </c>
      <c r="E2872" s="83" t="s">
        <v>3131</v>
      </c>
      <c r="F2872" s="118" t="s">
        <v>4723</v>
      </c>
    </row>
    <row r="2873" spans="1:6" x14ac:dyDescent="0.25">
      <c r="A2873" s="23">
        <v>22489</v>
      </c>
      <c r="B2873" s="83" t="s">
        <v>1567</v>
      </c>
      <c r="C2873" s="83" t="s">
        <v>4173</v>
      </c>
      <c r="D2873" s="83" t="s">
        <v>2789</v>
      </c>
      <c r="E2873" s="83" t="s">
        <v>4174</v>
      </c>
      <c r="F2873" s="118" t="s">
        <v>4723</v>
      </c>
    </row>
    <row r="2874" spans="1:6" x14ac:dyDescent="0.25">
      <c r="A2874" s="23">
        <v>22552</v>
      </c>
      <c r="B2874" s="83" t="s">
        <v>1589</v>
      </c>
      <c r="C2874" s="83" t="s">
        <v>3437</v>
      </c>
      <c r="D2874" s="83" t="s">
        <v>3438</v>
      </c>
      <c r="E2874" s="83" t="s">
        <v>3439</v>
      </c>
      <c r="F2874" s="118" t="s">
        <v>4723</v>
      </c>
    </row>
    <row r="2875" spans="1:6" x14ac:dyDescent="0.25">
      <c r="A2875" s="23">
        <v>22561</v>
      </c>
      <c r="B2875" s="83" t="s">
        <v>1595</v>
      </c>
      <c r="C2875" s="83" t="s">
        <v>4417</v>
      </c>
      <c r="D2875" s="83" t="s">
        <v>2789</v>
      </c>
      <c r="E2875" s="83" t="s">
        <v>3622</v>
      </c>
      <c r="F2875" s="118" t="s">
        <v>4723</v>
      </c>
    </row>
    <row r="2876" spans="1:6" x14ac:dyDescent="0.25">
      <c r="A2876" s="23">
        <v>22562</v>
      </c>
      <c r="B2876" s="83" t="s">
        <v>1596</v>
      </c>
      <c r="C2876" s="83" t="s">
        <v>4849</v>
      </c>
      <c r="D2876" s="83" t="s">
        <v>3332</v>
      </c>
      <c r="E2876" s="83" t="s">
        <v>4850</v>
      </c>
      <c r="F2876" s="118" t="s">
        <v>4723</v>
      </c>
    </row>
    <row r="2877" spans="1:6" x14ac:dyDescent="0.25">
      <c r="A2877" s="23">
        <v>22586</v>
      </c>
      <c r="B2877" s="83" t="s">
        <v>1605</v>
      </c>
      <c r="C2877" s="83" t="s">
        <v>4504</v>
      </c>
      <c r="D2877" s="83" t="s">
        <v>2775</v>
      </c>
      <c r="E2877" s="83" t="s">
        <v>4505</v>
      </c>
      <c r="F2877" s="118" t="s">
        <v>4723</v>
      </c>
    </row>
    <row r="2878" spans="1:6" x14ac:dyDescent="0.25">
      <c r="A2878" s="23">
        <v>22636</v>
      </c>
      <c r="B2878" s="83" t="s">
        <v>1615</v>
      </c>
      <c r="C2878" s="83" t="s">
        <v>4476</v>
      </c>
      <c r="D2878" s="83" t="s">
        <v>4477</v>
      </c>
      <c r="E2878" s="83" t="s">
        <v>4477</v>
      </c>
      <c r="F2878" s="118" t="s">
        <v>4723</v>
      </c>
    </row>
    <row r="2879" spans="1:6" x14ac:dyDescent="0.25">
      <c r="A2879" s="23">
        <v>22636</v>
      </c>
      <c r="B2879" s="83" t="s">
        <v>1615</v>
      </c>
      <c r="C2879" s="83" t="s">
        <v>3694</v>
      </c>
      <c r="D2879" s="83" t="s">
        <v>2827</v>
      </c>
      <c r="E2879" s="83" t="s">
        <v>3695</v>
      </c>
      <c r="F2879" s="118" t="s">
        <v>4723</v>
      </c>
    </row>
    <row r="2880" spans="1:6" x14ac:dyDescent="0.25">
      <c r="A2880" s="23">
        <v>22672</v>
      </c>
      <c r="B2880" s="83" t="s">
        <v>1624</v>
      </c>
      <c r="C2880" s="83" t="s">
        <v>3206</v>
      </c>
      <c r="D2880" s="83" t="s">
        <v>2827</v>
      </c>
      <c r="E2880" s="83" t="s">
        <v>3207</v>
      </c>
      <c r="F2880" s="118" t="s">
        <v>4723</v>
      </c>
    </row>
    <row r="2881" spans="1:6" x14ac:dyDescent="0.25">
      <c r="A2881" s="23">
        <v>22867</v>
      </c>
      <c r="B2881" s="83" t="s">
        <v>1664</v>
      </c>
      <c r="C2881" s="83" t="s">
        <v>4851</v>
      </c>
      <c r="D2881" s="83" t="s">
        <v>4852</v>
      </c>
      <c r="E2881" s="83" t="s">
        <v>4853</v>
      </c>
      <c r="F2881" s="118" t="s">
        <v>4723</v>
      </c>
    </row>
    <row r="2882" spans="1:6" x14ac:dyDescent="0.25">
      <c r="A2882" s="23">
        <v>22885</v>
      </c>
      <c r="B2882" s="83" t="s">
        <v>1671</v>
      </c>
      <c r="C2882" s="83" t="s">
        <v>4854</v>
      </c>
      <c r="D2882" s="83" t="s">
        <v>3332</v>
      </c>
      <c r="E2882" s="83" t="s">
        <v>4855</v>
      </c>
      <c r="F2882" s="118" t="s">
        <v>4723</v>
      </c>
    </row>
    <row r="2883" spans="1:6" x14ac:dyDescent="0.25">
      <c r="A2883" s="23">
        <v>22909</v>
      </c>
      <c r="B2883" s="83" t="s">
        <v>1682</v>
      </c>
      <c r="C2883" s="83" t="s">
        <v>4856</v>
      </c>
      <c r="D2883" s="83" t="s">
        <v>3332</v>
      </c>
      <c r="E2883" s="83" t="s">
        <v>4857</v>
      </c>
      <c r="F2883" s="118" t="s">
        <v>4723</v>
      </c>
    </row>
    <row r="2884" spans="1:6" x14ac:dyDescent="0.25">
      <c r="A2884" s="23">
        <v>22941</v>
      </c>
      <c r="B2884" s="83" t="s">
        <v>1691</v>
      </c>
      <c r="C2884" s="83" t="s">
        <v>3744</v>
      </c>
      <c r="D2884" s="83" t="s">
        <v>3108</v>
      </c>
      <c r="E2884" s="83" t="s">
        <v>3745</v>
      </c>
      <c r="F2884" s="118" t="s">
        <v>4723</v>
      </c>
    </row>
    <row r="2885" spans="1:6" x14ac:dyDescent="0.25">
      <c r="A2885" s="23">
        <v>23064</v>
      </c>
      <c r="B2885" s="83" t="s">
        <v>1732</v>
      </c>
      <c r="C2885" s="83" t="s">
        <v>4338</v>
      </c>
      <c r="D2885" s="83" t="s">
        <v>2827</v>
      </c>
      <c r="E2885" s="83" t="s">
        <v>4339</v>
      </c>
      <c r="F2885" s="118" t="s">
        <v>4723</v>
      </c>
    </row>
    <row r="2886" spans="1:6" x14ac:dyDescent="0.25">
      <c r="A2886" s="23">
        <v>23098</v>
      </c>
      <c r="B2886" s="83" t="s">
        <v>1746</v>
      </c>
      <c r="C2886" s="83" t="s">
        <v>4284</v>
      </c>
      <c r="D2886" s="83" t="s">
        <v>2827</v>
      </c>
      <c r="E2886" s="83" t="s">
        <v>4285</v>
      </c>
      <c r="F2886" s="118" t="s">
        <v>4723</v>
      </c>
    </row>
    <row r="2887" spans="1:6" x14ac:dyDescent="0.25">
      <c r="A2887" s="23">
        <v>23120</v>
      </c>
      <c r="B2887" s="83" t="s">
        <v>1755</v>
      </c>
      <c r="C2887" s="83" t="s">
        <v>3854</v>
      </c>
      <c r="D2887" s="83" t="s">
        <v>2870</v>
      </c>
      <c r="E2887" s="83" t="s">
        <v>3855</v>
      </c>
      <c r="F2887" s="118" t="s">
        <v>4723</v>
      </c>
    </row>
    <row r="2888" spans="1:6" x14ac:dyDescent="0.25">
      <c r="A2888" s="23">
        <v>23122</v>
      </c>
      <c r="B2888" s="83" t="s">
        <v>1756</v>
      </c>
      <c r="C2888" s="83" t="s">
        <v>4543</v>
      </c>
      <c r="D2888" s="83" t="s">
        <v>2870</v>
      </c>
      <c r="E2888" s="83" t="s">
        <v>4544</v>
      </c>
      <c r="F2888" s="118" t="s">
        <v>4723</v>
      </c>
    </row>
    <row r="2889" spans="1:6" x14ac:dyDescent="0.25">
      <c r="A2889" s="23">
        <v>23128</v>
      </c>
      <c r="B2889" s="83" t="s">
        <v>1757</v>
      </c>
      <c r="C2889" s="83" t="s">
        <v>4326</v>
      </c>
      <c r="D2889" s="83" t="s">
        <v>2856</v>
      </c>
      <c r="E2889" s="83" t="s">
        <v>4327</v>
      </c>
      <c r="F2889" s="118" t="s">
        <v>4723</v>
      </c>
    </row>
    <row r="2890" spans="1:6" x14ac:dyDescent="0.25">
      <c r="A2890" s="23">
        <v>23151</v>
      </c>
      <c r="B2890" s="83" t="s">
        <v>1771</v>
      </c>
      <c r="C2890" s="83" t="s">
        <v>4395</v>
      </c>
      <c r="D2890" s="83" t="s">
        <v>2789</v>
      </c>
      <c r="E2890" s="83" t="s">
        <v>4396</v>
      </c>
      <c r="F2890" s="118" t="s">
        <v>4723</v>
      </c>
    </row>
    <row r="2891" spans="1:6" x14ac:dyDescent="0.25">
      <c r="A2891" s="23">
        <v>23393</v>
      </c>
      <c r="B2891" s="83" t="s">
        <v>1832</v>
      </c>
      <c r="C2891" s="83" t="s">
        <v>4858</v>
      </c>
      <c r="D2891" s="83" t="s">
        <v>3157</v>
      </c>
      <c r="E2891" s="83" t="s">
        <v>4532</v>
      </c>
      <c r="F2891" s="118" t="s">
        <v>4723</v>
      </c>
    </row>
    <row r="2892" spans="1:6" x14ac:dyDescent="0.25">
      <c r="A2892" s="23">
        <v>23589</v>
      </c>
      <c r="B2892" s="83" t="s">
        <v>1894</v>
      </c>
      <c r="C2892" s="83" t="s">
        <v>4407</v>
      </c>
      <c r="D2892" s="83" t="s">
        <v>2856</v>
      </c>
      <c r="E2892" s="83" t="s">
        <v>4408</v>
      </c>
      <c r="F2892" s="118" t="s">
        <v>4723</v>
      </c>
    </row>
    <row r="2893" spans="1:6" x14ac:dyDescent="0.25">
      <c r="A2893" s="23">
        <v>23833</v>
      </c>
      <c r="B2893" s="83" t="s">
        <v>1919</v>
      </c>
      <c r="C2893" s="83" t="s">
        <v>3557</v>
      </c>
      <c r="D2893" s="83" t="s">
        <v>2870</v>
      </c>
      <c r="E2893" s="83" t="s">
        <v>3558</v>
      </c>
      <c r="F2893" s="118" t="s">
        <v>4723</v>
      </c>
    </row>
    <row r="2894" spans="1:6" x14ac:dyDescent="0.25">
      <c r="A2894" s="23">
        <v>23856</v>
      </c>
      <c r="B2894" s="83" t="s">
        <v>1923</v>
      </c>
      <c r="C2894" s="83" t="s">
        <v>4543</v>
      </c>
      <c r="D2894" s="83" t="s">
        <v>2870</v>
      </c>
      <c r="E2894" s="83" t="s">
        <v>4544</v>
      </c>
      <c r="F2894" s="118" t="s">
        <v>4723</v>
      </c>
    </row>
    <row r="2895" spans="1:6" x14ac:dyDescent="0.25">
      <c r="A2895" s="23">
        <v>24440</v>
      </c>
      <c r="B2895" s="83" t="s">
        <v>1986</v>
      </c>
      <c r="C2895" s="83" t="s">
        <v>2866</v>
      </c>
      <c r="D2895" s="83" t="s">
        <v>2867</v>
      </c>
      <c r="E2895" s="83" t="s">
        <v>2868</v>
      </c>
      <c r="F2895" s="118" t="s">
        <v>4723</v>
      </c>
    </row>
    <row r="2896" spans="1:6" x14ac:dyDescent="0.25">
      <c r="A2896" s="23">
        <v>24812</v>
      </c>
      <c r="B2896" s="83" t="s">
        <v>2065</v>
      </c>
      <c r="C2896" s="83" t="s">
        <v>3727</v>
      </c>
      <c r="D2896" s="83" t="s">
        <v>2870</v>
      </c>
      <c r="E2896" s="83" t="s">
        <v>3728</v>
      </c>
      <c r="F2896" s="118" t="s">
        <v>4723</v>
      </c>
    </row>
    <row r="2897" spans="1:6" x14ac:dyDescent="0.25">
      <c r="A2897" s="23">
        <v>24877</v>
      </c>
      <c r="B2897" s="83" t="s">
        <v>2098</v>
      </c>
      <c r="C2897" s="83" t="s">
        <v>4816</v>
      </c>
      <c r="D2897" s="83" t="s">
        <v>2789</v>
      </c>
      <c r="E2897" s="83" t="s">
        <v>4817</v>
      </c>
      <c r="F2897" s="118" t="s">
        <v>4723</v>
      </c>
    </row>
    <row r="2898" spans="1:6" x14ac:dyDescent="0.25">
      <c r="A2898" s="23">
        <v>24883</v>
      </c>
      <c r="B2898" s="83" t="s">
        <v>2101</v>
      </c>
      <c r="C2898" s="83" t="s">
        <v>4859</v>
      </c>
      <c r="D2898" s="83" t="s">
        <v>3572</v>
      </c>
      <c r="E2898" s="83" t="s">
        <v>4860</v>
      </c>
      <c r="F2898" s="118" t="s">
        <v>4723</v>
      </c>
    </row>
    <row r="2899" spans="1:6" x14ac:dyDescent="0.25">
      <c r="A2899" s="23">
        <v>24971</v>
      </c>
      <c r="B2899" s="83" t="s">
        <v>2146</v>
      </c>
      <c r="C2899" s="83" t="s">
        <v>2800</v>
      </c>
      <c r="D2899" s="83" t="s">
        <v>2794</v>
      </c>
      <c r="E2899" s="83" t="s">
        <v>2801</v>
      </c>
      <c r="F2899" s="118" t="s">
        <v>4723</v>
      </c>
    </row>
    <row r="2900" spans="1:6" x14ac:dyDescent="0.25">
      <c r="A2900" s="23">
        <v>25665</v>
      </c>
      <c r="B2900" s="83" t="s">
        <v>2241</v>
      </c>
      <c r="C2900" s="83" t="s">
        <v>4328</v>
      </c>
      <c r="D2900" s="83" t="s">
        <v>2862</v>
      </c>
      <c r="E2900" s="83" t="s">
        <v>4329</v>
      </c>
      <c r="F2900" s="118" t="s">
        <v>4723</v>
      </c>
    </row>
    <row r="2901" spans="1:6" x14ac:dyDescent="0.25">
      <c r="A2901" s="23">
        <v>25989</v>
      </c>
      <c r="B2901" s="83" t="s">
        <v>2300</v>
      </c>
      <c r="C2901" s="83" t="s">
        <v>4747</v>
      </c>
      <c r="D2901" s="83" t="s">
        <v>2827</v>
      </c>
      <c r="E2901" s="83" t="s">
        <v>3879</v>
      </c>
      <c r="F2901" s="118" t="s">
        <v>4723</v>
      </c>
    </row>
    <row r="2902" spans="1:6" x14ac:dyDescent="0.25">
      <c r="A2902" s="23">
        <v>26023</v>
      </c>
      <c r="B2902" s="83" t="s">
        <v>2306</v>
      </c>
      <c r="C2902" s="83" t="s">
        <v>2914</v>
      </c>
      <c r="D2902" s="83" t="s">
        <v>2912</v>
      </c>
      <c r="E2902" s="83" t="s">
        <v>2915</v>
      </c>
      <c r="F2902" s="118" t="s">
        <v>4723</v>
      </c>
    </row>
    <row r="2903" spans="1:6" x14ac:dyDescent="0.25">
      <c r="A2903" s="23">
        <v>26075</v>
      </c>
      <c r="B2903" s="83" t="s">
        <v>4861</v>
      </c>
      <c r="C2903" s="83" t="s">
        <v>4543</v>
      </c>
      <c r="D2903" s="83" t="s">
        <v>2870</v>
      </c>
      <c r="E2903" s="83" t="s">
        <v>4544</v>
      </c>
      <c r="F2903" s="118" t="s">
        <v>4723</v>
      </c>
    </row>
    <row r="2904" spans="1:6" x14ac:dyDescent="0.25">
      <c r="A2904" s="23">
        <v>26098</v>
      </c>
      <c r="B2904" s="83" t="s">
        <v>2320</v>
      </c>
      <c r="C2904" s="83" t="s">
        <v>4407</v>
      </c>
      <c r="D2904" s="83" t="s">
        <v>2856</v>
      </c>
      <c r="E2904" s="83" t="s">
        <v>4408</v>
      </c>
      <c r="F2904" s="118" t="s">
        <v>4723</v>
      </c>
    </row>
    <row r="2905" spans="1:6" x14ac:dyDescent="0.25">
      <c r="A2905" s="23">
        <v>26126</v>
      </c>
      <c r="B2905" s="83" t="s">
        <v>2324</v>
      </c>
      <c r="C2905" s="83" t="s">
        <v>4862</v>
      </c>
      <c r="D2905" s="83" t="s">
        <v>3237</v>
      </c>
      <c r="E2905" s="83" t="s">
        <v>3938</v>
      </c>
      <c r="F2905" s="118" t="s">
        <v>4723</v>
      </c>
    </row>
    <row r="2906" spans="1:6" x14ac:dyDescent="0.25">
      <c r="A2906" s="23">
        <v>26169</v>
      </c>
      <c r="B2906" s="83" t="s">
        <v>2330</v>
      </c>
      <c r="C2906" s="83" t="s">
        <v>4863</v>
      </c>
      <c r="D2906" s="83" t="s">
        <v>2827</v>
      </c>
      <c r="E2906" s="83" t="s">
        <v>4864</v>
      </c>
      <c r="F2906" s="118" t="s">
        <v>4723</v>
      </c>
    </row>
    <row r="2907" spans="1:6" x14ac:dyDescent="0.25">
      <c r="A2907" s="23">
        <v>26169</v>
      </c>
      <c r="B2907" s="83" t="s">
        <v>2330</v>
      </c>
      <c r="C2907" s="83" t="s">
        <v>4286</v>
      </c>
      <c r="D2907" s="83" t="s">
        <v>2827</v>
      </c>
      <c r="E2907" s="83" t="s">
        <v>4287</v>
      </c>
      <c r="F2907" s="118" t="s">
        <v>4723</v>
      </c>
    </row>
    <row r="2908" spans="1:6" x14ac:dyDescent="0.25">
      <c r="A2908" s="23">
        <v>26544</v>
      </c>
      <c r="B2908" s="83" t="s">
        <v>2360</v>
      </c>
      <c r="C2908" s="83" t="s">
        <v>4418</v>
      </c>
      <c r="D2908" s="83" t="s">
        <v>3237</v>
      </c>
      <c r="E2908" s="83" t="s">
        <v>4419</v>
      </c>
      <c r="F2908" s="118" t="s">
        <v>4723</v>
      </c>
    </row>
    <row r="2909" spans="1:6" x14ac:dyDescent="0.25">
      <c r="A2909" s="23">
        <v>26593</v>
      </c>
      <c r="B2909" s="83" t="s">
        <v>2369</v>
      </c>
      <c r="C2909" s="83" t="s">
        <v>4328</v>
      </c>
      <c r="D2909" s="83" t="s">
        <v>2862</v>
      </c>
      <c r="E2909" s="83" t="s">
        <v>4329</v>
      </c>
      <c r="F2909" s="118" t="s">
        <v>4723</v>
      </c>
    </row>
    <row r="2910" spans="1:6" x14ac:dyDescent="0.25">
      <c r="A2910" s="23">
        <v>26601</v>
      </c>
      <c r="B2910" s="83" t="s">
        <v>2371</v>
      </c>
      <c r="C2910" s="83" t="s">
        <v>3756</v>
      </c>
      <c r="D2910" s="83" t="s">
        <v>2912</v>
      </c>
      <c r="E2910" s="83" t="s">
        <v>3757</v>
      </c>
      <c r="F2910" s="118" t="s">
        <v>4723</v>
      </c>
    </row>
    <row r="2911" spans="1:6" x14ac:dyDescent="0.25">
      <c r="A2911" s="23">
        <v>26613</v>
      </c>
      <c r="B2911" s="83" t="s">
        <v>2376</v>
      </c>
      <c r="C2911" s="83" t="s">
        <v>4603</v>
      </c>
      <c r="D2911" s="83" t="s">
        <v>3572</v>
      </c>
      <c r="E2911" s="83" t="s">
        <v>4604</v>
      </c>
      <c r="F2911" s="118" t="s">
        <v>4723</v>
      </c>
    </row>
    <row r="2912" spans="1:6" x14ac:dyDescent="0.25">
      <c r="A2912" s="23">
        <v>26680</v>
      </c>
      <c r="B2912" s="83" t="s">
        <v>2387</v>
      </c>
      <c r="C2912" s="83" t="s">
        <v>4282</v>
      </c>
      <c r="D2912" s="83" t="s">
        <v>2817</v>
      </c>
      <c r="E2912" s="83" t="s">
        <v>4283</v>
      </c>
      <c r="F2912" s="118" t="s">
        <v>4723</v>
      </c>
    </row>
    <row r="2913" spans="1:6" x14ac:dyDescent="0.25">
      <c r="A2913" s="23">
        <v>26684</v>
      </c>
      <c r="B2913" s="83" t="s">
        <v>2388</v>
      </c>
      <c r="C2913" s="83" t="s">
        <v>4865</v>
      </c>
      <c r="D2913" s="83" t="s">
        <v>2897</v>
      </c>
      <c r="E2913" s="83" t="s">
        <v>4866</v>
      </c>
      <c r="F2913" s="118" t="s">
        <v>4723</v>
      </c>
    </row>
    <row r="2914" spans="1:6" x14ac:dyDescent="0.25">
      <c r="A2914" s="23">
        <v>26722</v>
      </c>
      <c r="B2914" s="83" t="s">
        <v>2396</v>
      </c>
      <c r="C2914" s="83" t="s">
        <v>4383</v>
      </c>
      <c r="D2914" s="83" t="s">
        <v>3438</v>
      </c>
      <c r="E2914" s="83" t="s">
        <v>4384</v>
      </c>
      <c r="F2914" s="118" t="s">
        <v>4723</v>
      </c>
    </row>
    <row r="2915" spans="1:6" x14ac:dyDescent="0.25">
      <c r="A2915" s="23">
        <v>26744</v>
      </c>
      <c r="B2915" s="83" t="s">
        <v>2401</v>
      </c>
      <c r="C2915" s="83" t="s">
        <v>4644</v>
      </c>
      <c r="D2915" s="83" t="s">
        <v>2789</v>
      </c>
      <c r="E2915" s="83" t="s">
        <v>4645</v>
      </c>
      <c r="F2915" s="118" t="s">
        <v>4723</v>
      </c>
    </row>
    <row r="2916" spans="1:6" x14ac:dyDescent="0.25">
      <c r="A2916" s="23">
        <v>26770</v>
      </c>
      <c r="B2916" s="83" t="s">
        <v>2406</v>
      </c>
      <c r="C2916" s="83" t="s">
        <v>4282</v>
      </c>
      <c r="D2916" s="83" t="s">
        <v>2817</v>
      </c>
      <c r="E2916" s="83" t="s">
        <v>4283</v>
      </c>
      <c r="F2916" s="118" t="s">
        <v>4723</v>
      </c>
    </row>
    <row r="2917" spans="1:6" x14ac:dyDescent="0.25">
      <c r="A2917" s="23">
        <v>26772</v>
      </c>
      <c r="B2917" s="83" t="s">
        <v>2407</v>
      </c>
      <c r="C2917" s="83" t="s">
        <v>4867</v>
      </c>
      <c r="D2917" s="83" t="s">
        <v>2897</v>
      </c>
      <c r="E2917" s="83" t="s">
        <v>4868</v>
      </c>
      <c r="F2917" s="118" t="s">
        <v>4723</v>
      </c>
    </row>
    <row r="2918" spans="1:6" x14ac:dyDescent="0.25">
      <c r="A2918" s="23">
        <v>26786</v>
      </c>
      <c r="B2918" s="83" t="s">
        <v>2414</v>
      </c>
      <c r="C2918" s="83" t="s">
        <v>3854</v>
      </c>
      <c r="D2918" s="83" t="s">
        <v>2870</v>
      </c>
      <c r="E2918" s="83" t="s">
        <v>3855</v>
      </c>
      <c r="F2918" s="118" t="s">
        <v>4723</v>
      </c>
    </row>
    <row r="2919" spans="1:6" x14ac:dyDescent="0.25">
      <c r="A2919" s="23">
        <v>26806</v>
      </c>
      <c r="B2919" s="83" t="s">
        <v>2418</v>
      </c>
      <c r="C2919" s="83" t="s">
        <v>4543</v>
      </c>
      <c r="D2919" s="83" t="s">
        <v>2870</v>
      </c>
      <c r="E2919" s="83" t="s">
        <v>4544</v>
      </c>
      <c r="F2919" s="118" t="s">
        <v>4723</v>
      </c>
    </row>
    <row r="2920" spans="1:6" x14ac:dyDescent="0.25">
      <c r="A2920" s="23">
        <v>26872</v>
      </c>
      <c r="B2920" s="83" t="s">
        <v>2428</v>
      </c>
      <c r="C2920" s="83" t="s">
        <v>3442</v>
      </c>
      <c r="D2920" s="83" t="s">
        <v>2789</v>
      </c>
      <c r="E2920" s="83" t="s">
        <v>3443</v>
      </c>
      <c r="F2920" s="118" t="s">
        <v>4723</v>
      </c>
    </row>
    <row r="2921" spans="1:6" x14ac:dyDescent="0.25">
      <c r="A2921" s="23">
        <v>26882</v>
      </c>
      <c r="B2921" s="83" t="s">
        <v>2430</v>
      </c>
      <c r="C2921" s="83" t="s">
        <v>4802</v>
      </c>
      <c r="D2921" s="83" t="s">
        <v>3438</v>
      </c>
      <c r="E2921" s="83" t="s">
        <v>4803</v>
      </c>
      <c r="F2921" s="118" t="s">
        <v>4723</v>
      </c>
    </row>
    <row r="2922" spans="1:6" x14ac:dyDescent="0.25">
      <c r="A2922" s="23">
        <v>26931</v>
      </c>
      <c r="B2922" s="83" t="s">
        <v>2433</v>
      </c>
      <c r="C2922" s="83" t="s">
        <v>3031</v>
      </c>
      <c r="D2922" s="83" t="s">
        <v>2827</v>
      </c>
      <c r="E2922" s="83" t="s">
        <v>3032</v>
      </c>
      <c r="F2922" s="118" t="s">
        <v>4723</v>
      </c>
    </row>
    <row r="2923" spans="1:6" x14ac:dyDescent="0.25">
      <c r="A2923" s="23">
        <v>27171</v>
      </c>
      <c r="B2923" s="83" t="s">
        <v>2438</v>
      </c>
      <c r="C2923" s="83" t="s">
        <v>4383</v>
      </c>
      <c r="D2923" s="83" t="s">
        <v>3438</v>
      </c>
      <c r="E2923" s="83" t="s">
        <v>4384</v>
      </c>
      <c r="F2923" s="118" t="s">
        <v>4723</v>
      </c>
    </row>
    <row r="2924" spans="1:6" x14ac:dyDescent="0.25">
      <c r="A2924" s="23">
        <v>27514</v>
      </c>
      <c r="B2924" s="83" t="s">
        <v>2446</v>
      </c>
      <c r="C2924" s="83" t="s">
        <v>4869</v>
      </c>
      <c r="D2924" s="83" t="s">
        <v>2822</v>
      </c>
      <c r="E2924" s="83" t="s">
        <v>4870</v>
      </c>
      <c r="F2924" s="118" t="s">
        <v>4723</v>
      </c>
    </row>
    <row r="2925" spans="1:6" x14ac:dyDescent="0.25">
      <c r="A2925" s="23">
        <v>27872</v>
      </c>
      <c r="B2925" s="83" t="s">
        <v>2453</v>
      </c>
      <c r="C2925" s="83" t="s">
        <v>4871</v>
      </c>
      <c r="D2925" s="83" t="s">
        <v>3332</v>
      </c>
      <c r="E2925" s="83" t="s">
        <v>4872</v>
      </c>
      <c r="F2925" s="118" t="s">
        <v>4723</v>
      </c>
    </row>
    <row r="2926" spans="1:6" x14ac:dyDescent="0.25">
      <c r="A2926" s="23">
        <v>28431</v>
      </c>
      <c r="B2926" s="83" t="s">
        <v>2467</v>
      </c>
      <c r="C2926" s="83" t="s">
        <v>4873</v>
      </c>
      <c r="D2926" s="83" t="s">
        <v>2822</v>
      </c>
      <c r="E2926" s="83" t="s">
        <v>4874</v>
      </c>
      <c r="F2926" s="118" t="s">
        <v>4723</v>
      </c>
    </row>
    <row r="2927" spans="1:6" x14ac:dyDescent="0.25">
      <c r="A2927" s="23">
        <v>28951</v>
      </c>
      <c r="B2927" s="83" t="s">
        <v>2478</v>
      </c>
      <c r="C2927" s="83" t="s">
        <v>3694</v>
      </c>
      <c r="D2927" s="83" t="s">
        <v>2827</v>
      </c>
      <c r="E2927" s="83" t="s">
        <v>3695</v>
      </c>
      <c r="F2927" s="118" t="s">
        <v>4723</v>
      </c>
    </row>
    <row r="2928" spans="1:6" x14ac:dyDescent="0.25">
      <c r="A2928" s="23">
        <v>29431</v>
      </c>
      <c r="B2928" s="83" t="s">
        <v>2480</v>
      </c>
      <c r="C2928" s="83" t="s">
        <v>3952</v>
      </c>
      <c r="D2928" s="83" t="s">
        <v>2856</v>
      </c>
      <c r="E2928" s="83" t="s">
        <v>3953</v>
      </c>
      <c r="F2928" s="118" t="s">
        <v>4723</v>
      </c>
    </row>
    <row r="2929" spans="1:6" x14ac:dyDescent="0.25">
      <c r="A2929" s="23">
        <v>29931</v>
      </c>
      <c r="B2929" s="83" t="s">
        <v>2488</v>
      </c>
      <c r="C2929" s="83" t="s">
        <v>4611</v>
      </c>
      <c r="D2929" s="83" t="s">
        <v>2859</v>
      </c>
      <c r="E2929" s="83" t="s">
        <v>4612</v>
      </c>
      <c r="F2929" s="118" t="s">
        <v>4723</v>
      </c>
    </row>
    <row r="2930" spans="1:6" x14ac:dyDescent="0.25">
      <c r="A2930" s="23">
        <v>30011</v>
      </c>
      <c r="B2930" s="83" t="s">
        <v>2489</v>
      </c>
      <c r="C2930" s="83" t="s">
        <v>4356</v>
      </c>
      <c r="D2930" s="83" t="s">
        <v>2789</v>
      </c>
      <c r="E2930" s="83" t="s">
        <v>4357</v>
      </c>
      <c r="F2930" s="118" t="s">
        <v>4723</v>
      </c>
    </row>
    <row r="2931" spans="1:6" x14ac:dyDescent="0.25">
      <c r="A2931" s="23">
        <v>31593</v>
      </c>
      <c r="B2931" s="83" t="s">
        <v>2501</v>
      </c>
      <c r="C2931" s="83" t="s">
        <v>4875</v>
      </c>
      <c r="D2931" s="83" t="s">
        <v>3572</v>
      </c>
      <c r="E2931" s="83" t="s">
        <v>3491</v>
      </c>
      <c r="F2931" s="118" t="s">
        <v>4723</v>
      </c>
    </row>
    <row r="2932" spans="1:6" x14ac:dyDescent="0.25">
      <c r="A2932" s="23">
        <v>31613</v>
      </c>
      <c r="B2932" s="83" t="s">
        <v>2502</v>
      </c>
      <c r="C2932" s="83" t="s">
        <v>4478</v>
      </c>
      <c r="D2932" s="83" t="s">
        <v>2859</v>
      </c>
      <c r="E2932" s="83" t="s">
        <v>4479</v>
      </c>
      <c r="F2932" s="118" t="s">
        <v>4723</v>
      </c>
    </row>
    <row r="2933" spans="1:6" x14ac:dyDescent="0.25">
      <c r="A2933" s="23">
        <v>31613</v>
      </c>
      <c r="B2933" s="83" t="s">
        <v>2502</v>
      </c>
      <c r="C2933" s="83" t="s">
        <v>4876</v>
      </c>
      <c r="D2933" s="83" t="s">
        <v>2859</v>
      </c>
      <c r="E2933" s="83" t="s">
        <v>4877</v>
      </c>
      <c r="F2933" s="118" t="s">
        <v>4723</v>
      </c>
    </row>
    <row r="2934" spans="1:6" x14ac:dyDescent="0.25">
      <c r="A2934" s="23">
        <v>32053</v>
      </c>
      <c r="B2934" s="83" t="s">
        <v>2508</v>
      </c>
      <c r="C2934" s="83" t="s">
        <v>4603</v>
      </c>
      <c r="D2934" s="83" t="s">
        <v>3572</v>
      </c>
      <c r="E2934" s="83" t="s">
        <v>4604</v>
      </c>
      <c r="F2934" s="118" t="s">
        <v>4723</v>
      </c>
    </row>
    <row r="2935" spans="1:6" x14ac:dyDescent="0.25">
      <c r="A2935" s="23">
        <v>33893</v>
      </c>
      <c r="B2935" s="83" t="s">
        <v>2521</v>
      </c>
      <c r="C2935" s="83" t="s">
        <v>3440</v>
      </c>
      <c r="D2935" s="83" t="s">
        <v>3438</v>
      </c>
      <c r="E2935" s="83" t="s">
        <v>3441</v>
      </c>
      <c r="F2935" s="118" t="s">
        <v>4723</v>
      </c>
    </row>
    <row r="2936" spans="1:6" x14ac:dyDescent="0.25">
      <c r="A2936" s="23">
        <v>33993</v>
      </c>
      <c r="B2936" s="83" t="s">
        <v>2522</v>
      </c>
      <c r="C2936" s="83" t="s">
        <v>4831</v>
      </c>
      <c r="D2936" s="83" t="s">
        <v>2789</v>
      </c>
      <c r="E2936" s="83" t="s">
        <v>4832</v>
      </c>
      <c r="F2936" s="118" t="s">
        <v>4723</v>
      </c>
    </row>
    <row r="2937" spans="1:6" x14ac:dyDescent="0.25">
      <c r="A2937" s="23">
        <v>33993</v>
      </c>
      <c r="B2937" s="83" t="s">
        <v>2522</v>
      </c>
      <c r="C2937" s="83" t="s">
        <v>3766</v>
      </c>
      <c r="D2937" s="83" t="s">
        <v>2789</v>
      </c>
      <c r="E2937" s="83" t="s">
        <v>3767</v>
      </c>
      <c r="F2937" s="118" t="s">
        <v>4723</v>
      </c>
    </row>
    <row r="2938" spans="1:6" x14ac:dyDescent="0.25">
      <c r="A2938" s="23">
        <v>33993</v>
      </c>
      <c r="B2938" s="83" t="s">
        <v>2522</v>
      </c>
      <c r="C2938" s="83" t="s">
        <v>4533</v>
      </c>
      <c r="D2938" s="83" t="s">
        <v>2822</v>
      </c>
      <c r="E2938" s="83" t="s">
        <v>4534</v>
      </c>
      <c r="F2938" s="118" t="s">
        <v>4723</v>
      </c>
    </row>
    <row r="2939" spans="1:6" x14ac:dyDescent="0.25">
      <c r="A2939" s="23">
        <v>33993</v>
      </c>
      <c r="B2939" s="83" t="s">
        <v>2522</v>
      </c>
      <c r="C2939" s="83" t="s">
        <v>3427</v>
      </c>
      <c r="D2939" s="83" t="s">
        <v>3108</v>
      </c>
      <c r="E2939" s="83" t="s">
        <v>3428</v>
      </c>
      <c r="F2939" s="118" t="s">
        <v>4723</v>
      </c>
    </row>
    <row r="2940" spans="1:6" x14ac:dyDescent="0.25">
      <c r="A2940" s="23">
        <v>33993</v>
      </c>
      <c r="B2940" s="83" t="s">
        <v>2522</v>
      </c>
      <c r="C2940" s="83" t="s">
        <v>4878</v>
      </c>
      <c r="D2940" s="83" t="s">
        <v>3108</v>
      </c>
      <c r="E2940" s="83" t="s">
        <v>4879</v>
      </c>
      <c r="F2940" s="118" t="s">
        <v>4723</v>
      </c>
    </row>
    <row r="2941" spans="1:6" x14ac:dyDescent="0.25">
      <c r="A2941" s="23">
        <v>33993</v>
      </c>
      <c r="B2941" s="83" t="s">
        <v>2522</v>
      </c>
      <c r="C2941" s="83" t="s">
        <v>4807</v>
      </c>
      <c r="D2941" s="83" t="s">
        <v>3332</v>
      </c>
      <c r="E2941" s="83" t="s">
        <v>4808</v>
      </c>
      <c r="F2941" s="118" t="s">
        <v>4723</v>
      </c>
    </row>
    <row r="2942" spans="1:6" x14ac:dyDescent="0.25">
      <c r="A2942" s="23">
        <v>33993</v>
      </c>
      <c r="B2942" s="83" t="s">
        <v>2522</v>
      </c>
      <c r="C2942" s="83" t="s">
        <v>4438</v>
      </c>
      <c r="D2942" s="83" t="s">
        <v>2859</v>
      </c>
      <c r="E2942" s="83" t="s">
        <v>4439</v>
      </c>
      <c r="F2942" s="118" t="s">
        <v>4723</v>
      </c>
    </row>
    <row r="2943" spans="1:6" x14ac:dyDescent="0.25">
      <c r="A2943" s="23">
        <v>33993</v>
      </c>
      <c r="B2943" s="83" t="s">
        <v>2522</v>
      </c>
      <c r="C2943" s="83" t="s">
        <v>2996</v>
      </c>
      <c r="D2943" s="83" t="s">
        <v>2867</v>
      </c>
      <c r="E2943" s="83" t="s">
        <v>2997</v>
      </c>
      <c r="F2943" s="118" t="s">
        <v>4723</v>
      </c>
    </row>
    <row r="2944" spans="1:6" x14ac:dyDescent="0.25">
      <c r="A2944" s="23">
        <v>34913</v>
      </c>
      <c r="B2944" s="83" t="s">
        <v>2529</v>
      </c>
      <c r="C2944" s="83" t="s">
        <v>4880</v>
      </c>
      <c r="D2944" s="83" t="s">
        <v>2912</v>
      </c>
      <c r="E2944" s="83" t="s">
        <v>4881</v>
      </c>
      <c r="F2944" s="118" t="s">
        <v>4723</v>
      </c>
    </row>
    <row r="2945" spans="1:6" x14ac:dyDescent="0.25">
      <c r="A2945" s="23">
        <v>35153</v>
      </c>
      <c r="B2945" s="83" t="s">
        <v>2530</v>
      </c>
      <c r="C2945" s="83" t="s">
        <v>4882</v>
      </c>
      <c r="D2945" s="83" t="s">
        <v>3237</v>
      </c>
      <c r="E2945" s="83" t="s">
        <v>4166</v>
      </c>
      <c r="F2945" s="118" t="s">
        <v>4723</v>
      </c>
    </row>
    <row r="2946" spans="1:6" x14ac:dyDescent="0.25">
      <c r="A2946" s="23">
        <v>35733</v>
      </c>
      <c r="B2946" s="83" t="s">
        <v>2534</v>
      </c>
      <c r="C2946" s="83" t="s">
        <v>2934</v>
      </c>
      <c r="D2946" s="83" t="s">
        <v>2856</v>
      </c>
      <c r="E2946" s="83" t="s">
        <v>2935</v>
      </c>
      <c r="F2946" s="118" t="s">
        <v>4723</v>
      </c>
    </row>
    <row r="2947" spans="1:6" x14ac:dyDescent="0.25">
      <c r="A2947" s="23">
        <v>36353</v>
      </c>
      <c r="B2947" s="83" t="s">
        <v>2539</v>
      </c>
      <c r="C2947" s="83" t="s">
        <v>4328</v>
      </c>
      <c r="D2947" s="83" t="s">
        <v>2862</v>
      </c>
      <c r="E2947" s="83" t="s">
        <v>4329</v>
      </c>
      <c r="F2947" s="118" t="s">
        <v>4723</v>
      </c>
    </row>
    <row r="2948" spans="1:6" x14ac:dyDescent="0.25">
      <c r="A2948" s="23">
        <v>36573</v>
      </c>
      <c r="B2948" s="83" t="s">
        <v>2548</v>
      </c>
      <c r="C2948" s="83" t="s">
        <v>2914</v>
      </c>
      <c r="D2948" s="83" t="s">
        <v>2912</v>
      </c>
      <c r="E2948" s="83" t="s">
        <v>2915</v>
      </c>
      <c r="F2948" s="118" t="s">
        <v>4723</v>
      </c>
    </row>
    <row r="2949" spans="1:6" x14ac:dyDescent="0.25">
      <c r="A2949" s="23">
        <v>40497</v>
      </c>
      <c r="B2949" s="83" t="s">
        <v>2585</v>
      </c>
      <c r="C2949" s="83" t="s">
        <v>4883</v>
      </c>
      <c r="D2949" s="83" t="s">
        <v>2794</v>
      </c>
      <c r="E2949" s="83" t="s">
        <v>4884</v>
      </c>
      <c r="F2949" s="118" t="s">
        <v>4723</v>
      </c>
    </row>
    <row r="2950" spans="1:6" x14ac:dyDescent="0.25">
      <c r="A2950" s="23">
        <v>40497</v>
      </c>
      <c r="B2950" s="83" t="s">
        <v>2585</v>
      </c>
      <c r="C2950" s="83" t="s">
        <v>4885</v>
      </c>
      <c r="D2950" s="83" t="s">
        <v>2794</v>
      </c>
      <c r="E2950" s="83" t="s">
        <v>3439</v>
      </c>
      <c r="F2950" s="118" t="s">
        <v>4723</v>
      </c>
    </row>
    <row r="2951" spans="1:6" x14ac:dyDescent="0.25">
      <c r="A2951" s="23">
        <v>40497</v>
      </c>
      <c r="B2951" s="83" t="s">
        <v>2585</v>
      </c>
      <c r="C2951" s="83" t="s">
        <v>4508</v>
      </c>
      <c r="D2951" s="83" t="s">
        <v>2794</v>
      </c>
      <c r="E2951" s="83" t="s">
        <v>4509</v>
      </c>
      <c r="F2951" s="118" t="s">
        <v>4723</v>
      </c>
    </row>
    <row r="2952" spans="1:6" x14ac:dyDescent="0.25">
      <c r="A2952" s="23">
        <v>40497</v>
      </c>
      <c r="B2952" s="83" t="s">
        <v>2585</v>
      </c>
      <c r="C2952" s="83" t="s">
        <v>4886</v>
      </c>
      <c r="D2952" s="83" t="s">
        <v>2794</v>
      </c>
      <c r="E2952" s="83" t="s">
        <v>4887</v>
      </c>
      <c r="F2952" s="118" t="s">
        <v>4723</v>
      </c>
    </row>
    <row r="2953" spans="1:6" x14ac:dyDescent="0.25">
      <c r="A2953" s="23">
        <v>42699</v>
      </c>
      <c r="B2953" s="83" t="s">
        <v>2607</v>
      </c>
      <c r="C2953" s="83" t="s">
        <v>4395</v>
      </c>
      <c r="D2953" s="83" t="s">
        <v>2789</v>
      </c>
      <c r="E2953" s="83" t="s">
        <v>4396</v>
      </c>
      <c r="F2953" s="118" t="s">
        <v>4723</v>
      </c>
    </row>
    <row r="2954" spans="1:6" x14ac:dyDescent="0.25">
      <c r="A2954" s="23">
        <v>44119</v>
      </c>
      <c r="B2954" s="83" t="s">
        <v>2617</v>
      </c>
      <c r="C2954" s="83" t="s">
        <v>3110</v>
      </c>
      <c r="D2954" s="83" t="s">
        <v>2789</v>
      </c>
      <c r="E2954" s="83" t="s">
        <v>3111</v>
      </c>
      <c r="F2954" s="118" t="s">
        <v>4723</v>
      </c>
    </row>
    <row r="2955" spans="1:6" x14ac:dyDescent="0.25">
      <c r="A2955" s="23">
        <v>44936</v>
      </c>
      <c r="B2955" s="83" t="s">
        <v>2629</v>
      </c>
      <c r="C2955" s="83" t="s">
        <v>4470</v>
      </c>
      <c r="D2955" s="83" t="s">
        <v>2999</v>
      </c>
      <c r="E2955" s="83" t="s">
        <v>4471</v>
      </c>
      <c r="F2955" s="118" t="s">
        <v>4723</v>
      </c>
    </row>
    <row r="2956" spans="1:6" x14ac:dyDescent="0.25">
      <c r="A2956" s="23">
        <v>45236</v>
      </c>
      <c r="B2956" s="83" t="s">
        <v>4888</v>
      </c>
      <c r="C2956" s="83" t="s">
        <v>4266</v>
      </c>
      <c r="D2956" s="83" t="s">
        <v>2789</v>
      </c>
      <c r="E2956" s="83" t="s">
        <v>4267</v>
      </c>
      <c r="F2956" s="118" t="s">
        <v>4723</v>
      </c>
    </row>
    <row r="2957" spans="1:6" x14ac:dyDescent="0.25">
      <c r="A2957" s="23">
        <v>46176</v>
      </c>
      <c r="B2957" s="83" t="s">
        <v>2645</v>
      </c>
      <c r="C2957" s="83" t="s">
        <v>3003</v>
      </c>
      <c r="D2957" s="83" t="s">
        <v>2876</v>
      </c>
      <c r="E2957" s="83" t="s">
        <v>3004</v>
      </c>
      <c r="F2957" s="118" t="s">
        <v>4723</v>
      </c>
    </row>
    <row r="2958" spans="1:6" x14ac:dyDescent="0.25">
      <c r="A2958" s="23">
        <v>46476</v>
      </c>
      <c r="B2958" s="83" t="s">
        <v>2652</v>
      </c>
      <c r="C2958" s="83" t="s">
        <v>4889</v>
      </c>
      <c r="D2958" s="83" t="s">
        <v>3332</v>
      </c>
      <c r="E2958" s="83" t="s">
        <v>4890</v>
      </c>
      <c r="F2958" s="118" t="s">
        <v>4723</v>
      </c>
    </row>
    <row r="2959" spans="1:6" x14ac:dyDescent="0.25">
      <c r="A2959" s="23">
        <v>48243</v>
      </c>
      <c r="B2959" s="83" t="s">
        <v>2666</v>
      </c>
      <c r="C2959" s="83" t="s">
        <v>3417</v>
      </c>
      <c r="D2959" s="83" t="s">
        <v>2876</v>
      </c>
      <c r="E2959" s="83" t="s">
        <v>3418</v>
      </c>
      <c r="F2959" s="118" t="s">
        <v>4723</v>
      </c>
    </row>
    <row r="2960" spans="1:6" x14ac:dyDescent="0.25">
      <c r="A2960" s="23">
        <v>48244</v>
      </c>
      <c r="B2960" s="83" t="s">
        <v>2667</v>
      </c>
      <c r="C2960" s="83" t="s">
        <v>4891</v>
      </c>
      <c r="D2960" s="83" t="s">
        <v>3332</v>
      </c>
      <c r="E2960" s="83" t="s">
        <v>4892</v>
      </c>
      <c r="F2960" s="118" t="s">
        <v>4723</v>
      </c>
    </row>
    <row r="2961" spans="1:6" x14ac:dyDescent="0.25">
      <c r="A2961" s="23">
        <v>48244</v>
      </c>
      <c r="B2961" s="83" t="s">
        <v>2667</v>
      </c>
      <c r="C2961" s="83" t="s">
        <v>4893</v>
      </c>
      <c r="D2961" s="83" t="s">
        <v>3332</v>
      </c>
      <c r="E2961" s="83" t="s">
        <v>3665</v>
      </c>
      <c r="F2961" s="118" t="s">
        <v>4723</v>
      </c>
    </row>
    <row r="2962" spans="1:6" x14ac:dyDescent="0.25">
      <c r="A2962" s="23">
        <v>48244</v>
      </c>
      <c r="B2962" s="83" t="s">
        <v>2667</v>
      </c>
      <c r="C2962" s="83" t="s">
        <v>4894</v>
      </c>
      <c r="D2962" s="83" t="s">
        <v>3332</v>
      </c>
      <c r="E2962" s="83" t="s">
        <v>4895</v>
      </c>
      <c r="F2962" s="118" t="s">
        <v>4723</v>
      </c>
    </row>
    <row r="2963" spans="1:6" x14ac:dyDescent="0.25">
      <c r="A2963" s="23">
        <v>48244</v>
      </c>
      <c r="B2963" s="83" t="s">
        <v>2667</v>
      </c>
      <c r="C2963" s="83" t="s">
        <v>4446</v>
      </c>
      <c r="D2963" s="83" t="s">
        <v>3332</v>
      </c>
      <c r="E2963" s="83" t="s">
        <v>4447</v>
      </c>
      <c r="F2963" s="118" t="s">
        <v>4723</v>
      </c>
    </row>
    <row r="2964" spans="1:6" x14ac:dyDescent="0.25">
      <c r="A2964" s="23">
        <v>48244</v>
      </c>
      <c r="B2964" s="83" t="s">
        <v>2667</v>
      </c>
      <c r="C2964" s="83" t="s">
        <v>4896</v>
      </c>
      <c r="D2964" s="83" t="s">
        <v>3332</v>
      </c>
      <c r="E2964" s="83" t="s">
        <v>4897</v>
      </c>
      <c r="F2964" s="118" t="s">
        <v>4723</v>
      </c>
    </row>
    <row r="2965" spans="1:6" x14ac:dyDescent="0.25">
      <c r="A2965" s="23">
        <v>48244</v>
      </c>
      <c r="B2965" s="83" t="s">
        <v>2667</v>
      </c>
      <c r="C2965" s="83" t="s">
        <v>4800</v>
      </c>
      <c r="D2965" s="83" t="s">
        <v>3332</v>
      </c>
      <c r="E2965" s="83" t="s">
        <v>4801</v>
      </c>
      <c r="F2965" s="118" t="s">
        <v>4723</v>
      </c>
    </row>
    <row r="2966" spans="1:6" x14ac:dyDescent="0.25">
      <c r="A2966" s="23">
        <v>48244</v>
      </c>
      <c r="B2966" s="83" t="s">
        <v>2667</v>
      </c>
      <c r="C2966" s="83" t="s">
        <v>4898</v>
      </c>
      <c r="D2966" s="83" t="s">
        <v>3332</v>
      </c>
      <c r="E2966" s="83" t="s">
        <v>4899</v>
      </c>
      <c r="F2966" s="118" t="s">
        <v>4723</v>
      </c>
    </row>
    <row r="2967" spans="1:6" x14ac:dyDescent="0.25">
      <c r="A2967" s="23">
        <v>48244</v>
      </c>
      <c r="B2967" s="83" t="s">
        <v>2667</v>
      </c>
      <c r="C2967" s="83" t="s">
        <v>4900</v>
      </c>
      <c r="D2967" s="83" t="s">
        <v>3332</v>
      </c>
      <c r="E2967" s="83" t="s">
        <v>4901</v>
      </c>
      <c r="F2967" s="118" t="s">
        <v>4723</v>
      </c>
    </row>
    <row r="2968" spans="1:6" x14ac:dyDescent="0.25">
      <c r="A2968" s="23">
        <v>48244</v>
      </c>
      <c r="B2968" s="83" t="s">
        <v>2667</v>
      </c>
      <c r="C2968" s="83" t="s">
        <v>4902</v>
      </c>
      <c r="D2968" s="83" t="s">
        <v>3332</v>
      </c>
      <c r="E2968" s="83" t="s">
        <v>4903</v>
      </c>
      <c r="F2968" s="118" t="s">
        <v>4723</v>
      </c>
    </row>
    <row r="2969" spans="1:6" x14ac:dyDescent="0.25">
      <c r="A2969" s="23">
        <v>48244</v>
      </c>
      <c r="B2969" s="83" t="s">
        <v>2667</v>
      </c>
      <c r="C2969" s="83" t="s">
        <v>4904</v>
      </c>
      <c r="D2969" s="83" t="s">
        <v>3332</v>
      </c>
      <c r="E2969" s="83" t="s">
        <v>4905</v>
      </c>
      <c r="F2969" s="118" t="s">
        <v>4723</v>
      </c>
    </row>
    <row r="2970" spans="1:6" x14ac:dyDescent="0.25">
      <c r="A2970" s="23">
        <v>48244</v>
      </c>
      <c r="B2970" s="83" t="s">
        <v>2667</v>
      </c>
      <c r="C2970" s="83">
        <v>23815</v>
      </c>
      <c r="D2970" s="83" t="s">
        <v>3332</v>
      </c>
      <c r="E2970" s="83" t="s">
        <v>4906</v>
      </c>
      <c r="F2970" s="118" t="s">
        <v>4723</v>
      </c>
    </row>
    <row r="2971" spans="1:6" x14ac:dyDescent="0.25">
      <c r="A2971" s="23">
        <v>48365</v>
      </c>
      <c r="B2971" s="83" t="s">
        <v>2670</v>
      </c>
      <c r="C2971" s="83" t="s">
        <v>4272</v>
      </c>
      <c r="D2971" s="83" t="s">
        <v>2912</v>
      </c>
      <c r="E2971" s="83" t="s">
        <v>4273</v>
      </c>
      <c r="F2971" s="118" t="s">
        <v>4723</v>
      </c>
    </row>
    <row r="2972" spans="1:6" x14ac:dyDescent="0.25">
      <c r="A2972" s="23">
        <v>48989</v>
      </c>
      <c r="B2972" s="83" t="s">
        <v>2681</v>
      </c>
      <c r="C2972" s="83" t="s">
        <v>4827</v>
      </c>
      <c r="D2972" s="83" t="s">
        <v>2876</v>
      </c>
      <c r="E2972" s="83" t="s">
        <v>4828</v>
      </c>
      <c r="F2972" s="118" t="s">
        <v>4723</v>
      </c>
    </row>
    <row r="2973" spans="1:6" x14ac:dyDescent="0.25">
      <c r="A2973" s="23">
        <v>49446</v>
      </c>
      <c r="B2973" s="83" t="s">
        <v>4907</v>
      </c>
      <c r="C2973" s="83" t="s">
        <v>4328</v>
      </c>
      <c r="D2973" s="83" t="s">
        <v>2862</v>
      </c>
      <c r="E2973" s="83" t="s">
        <v>4329</v>
      </c>
      <c r="F2973" s="118" t="s">
        <v>4723</v>
      </c>
    </row>
    <row r="2974" spans="1:6" x14ac:dyDescent="0.25">
      <c r="A2974" s="23">
        <v>49606</v>
      </c>
      <c r="B2974" s="83" t="s">
        <v>2730</v>
      </c>
      <c r="C2974" s="83" t="s">
        <v>3631</v>
      </c>
      <c r="D2974" s="83" t="s">
        <v>3157</v>
      </c>
      <c r="E2974" s="83" t="s">
        <v>3632</v>
      </c>
      <c r="F2974" s="118" t="s">
        <v>4723</v>
      </c>
    </row>
    <row r="2975" spans="1:6" x14ac:dyDescent="0.25">
      <c r="A2975" s="23">
        <v>50425</v>
      </c>
      <c r="B2975" s="83" t="s">
        <v>2750</v>
      </c>
      <c r="C2975" s="83" t="s">
        <v>4328</v>
      </c>
      <c r="D2975" s="83" t="s">
        <v>2862</v>
      </c>
      <c r="E2975" s="83" t="s">
        <v>4329</v>
      </c>
      <c r="F2975" s="118" t="s">
        <v>4723</v>
      </c>
    </row>
    <row r="2976" spans="1:6" x14ac:dyDescent="0.25">
      <c r="A2976" s="23">
        <v>50442</v>
      </c>
      <c r="B2976" s="83" t="s">
        <v>2752</v>
      </c>
      <c r="C2976" s="83" t="s">
        <v>3756</v>
      </c>
      <c r="D2976" s="83" t="s">
        <v>2912</v>
      </c>
      <c r="E2976" s="83" t="s">
        <v>3757</v>
      </c>
      <c r="F2976" s="118" t="s">
        <v>4723</v>
      </c>
    </row>
    <row r="2977" spans="1:6" x14ac:dyDescent="0.25">
      <c r="A2977" s="23">
        <v>52366</v>
      </c>
      <c r="B2977" s="83" t="s">
        <v>4908</v>
      </c>
      <c r="C2977" s="83" t="s">
        <v>3440</v>
      </c>
      <c r="D2977" s="83" t="s">
        <v>3438</v>
      </c>
      <c r="E2977" s="83" t="s">
        <v>3441</v>
      </c>
      <c r="F2977" s="118" t="s">
        <v>4723</v>
      </c>
    </row>
    <row r="2978" spans="1:6" x14ac:dyDescent="0.25">
      <c r="A2978" s="23">
        <v>75</v>
      </c>
      <c r="B2978" s="83" t="s">
        <v>49</v>
      </c>
      <c r="C2978" s="83" t="s">
        <v>4426</v>
      </c>
      <c r="D2978" s="83" t="s">
        <v>2794</v>
      </c>
      <c r="E2978" s="83" t="s">
        <v>4427</v>
      </c>
      <c r="F2978" s="118" t="s">
        <v>4909</v>
      </c>
    </row>
    <row r="2979" spans="1:6" x14ac:dyDescent="0.25">
      <c r="A2979" s="23">
        <v>82</v>
      </c>
      <c r="B2979" s="83" t="s">
        <v>55</v>
      </c>
      <c r="C2979" s="83" t="s">
        <v>4910</v>
      </c>
      <c r="D2979" s="83" t="s">
        <v>2794</v>
      </c>
      <c r="E2979" s="83" t="s">
        <v>4911</v>
      </c>
      <c r="F2979" s="118" t="s">
        <v>4909</v>
      </c>
    </row>
    <row r="2980" spans="1:6" x14ac:dyDescent="0.25">
      <c r="A2980" s="23">
        <v>82</v>
      </c>
      <c r="B2980" s="83" t="s">
        <v>55</v>
      </c>
      <c r="C2980" s="83" t="s">
        <v>4506</v>
      </c>
      <c r="D2980" s="83" t="s">
        <v>2794</v>
      </c>
      <c r="E2980" s="83" t="s">
        <v>4507</v>
      </c>
      <c r="F2980" s="118" t="s">
        <v>4909</v>
      </c>
    </row>
    <row r="2981" spans="1:6" x14ac:dyDescent="0.25">
      <c r="A2981" s="23">
        <v>640</v>
      </c>
      <c r="B2981" s="83" t="s">
        <v>200</v>
      </c>
      <c r="C2981" s="83" t="s">
        <v>3124</v>
      </c>
      <c r="D2981" s="83" t="s">
        <v>2775</v>
      </c>
      <c r="E2981" s="83" t="s">
        <v>3125</v>
      </c>
      <c r="F2981" s="118" t="s">
        <v>4909</v>
      </c>
    </row>
    <row r="2982" spans="1:6" x14ac:dyDescent="0.25">
      <c r="A2982" s="23">
        <v>640</v>
      </c>
      <c r="B2982" s="83" t="s">
        <v>200</v>
      </c>
      <c r="C2982" s="83" t="s">
        <v>3385</v>
      </c>
      <c r="D2982" s="83" t="s">
        <v>2775</v>
      </c>
      <c r="E2982" s="83" t="s">
        <v>3386</v>
      </c>
      <c r="F2982" s="118" t="s">
        <v>4909</v>
      </c>
    </row>
    <row r="2983" spans="1:6" x14ac:dyDescent="0.25">
      <c r="A2983" s="23">
        <v>640</v>
      </c>
      <c r="B2983" s="83" t="s">
        <v>200</v>
      </c>
      <c r="C2983" s="83" t="s">
        <v>4003</v>
      </c>
      <c r="D2983" s="83" t="s">
        <v>2775</v>
      </c>
      <c r="E2983" s="83" t="s">
        <v>4004</v>
      </c>
      <c r="F2983" s="118" t="s">
        <v>4909</v>
      </c>
    </row>
    <row r="2984" spans="1:6" x14ac:dyDescent="0.25">
      <c r="A2984" s="23">
        <v>640</v>
      </c>
      <c r="B2984" s="83" t="s">
        <v>200</v>
      </c>
      <c r="C2984" s="83" t="s">
        <v>3344</v>
      </c>
      <c r="D2984" s="83" t="s">
        <v>2775</v>
      </c>
      <c r="E2984" s="83" t="s">
        <v>3345</v>
      </c>
      <c r="F2984" s="118" t="s">
        <v>4909</v>
      </c>
    </row>
    <row r="2985" spans="1:6" x14ac:dyDescent="0.25">
      <c r="A2985" s="23">
        <v>640</v>
      </c>
      <c r="B2985" s="83" t="s">
        <v>200</v>
      </c>
      <c r="C2985" s="83" t="s">
        <v>3257</v>
      </c>
      <c r="D2985" s="83" t="s">
        <v>2775</v>
      </c>
      <c r="E2985" s="83" t="s">
        <v>3258</v>
      </c>
      <c r="F2985" s="118" t="s">
        <v>4909</v>
      </c>
    </row>
    <row r="2986" spans="1:6" x14ac:dyDescent="0.25">
      <c r="A2986" s="23">
        <v>754</v>
      </c>
      <c r="B2986" s="83" t="s">
        <v>244</v>
      </c>
      <c r="C2986" s="83" t="s">
        <v>4363</v>
      </c>
      <c r="D2986" s="83" t="s">
        <v>2827</v>
      </c>
      <c r="E2986" s="83" t="s">
        <v>4364</v>
      </c>
      <c r="F2986" s="118" t="s">
        <v>4909</v>
      </c>
    </row>
    <row r="2987" spans="1:6" x14ac:dyDescent="0.25">
      <c r="A2987" s="23">
        <v>1001</v>
      </c>
      <c r="B2987" s="83" t="s">
        <v>315</v>
      </c>
      <c r="C2987" s="83" t="s">
        <v>3446</v>
      </c>
      <c r="D2987" s="83" t="s">
        <v>2897</v>
      </c>
      <c r="E2987" s="83" t="s">
        <v>3447</v>
      </c>
      <c r="F2987" s="118" t="s">
        <v>4909</v>
      </c>
    </row>
    <row r="2988" spans="1:6" x14ac:dyDescent="0.25">
      <c r="A2988" s="23">
        <v>1737</v>
      </c>
      <c r="B2988" s="83" t="s">
        <v>457</v>
      </c>
      <c r="C2988" s="83" t="s">
        <v>4295</v>
      </c>
      <c r="D2988" s="83" t="s">
        <v>2897</v>
      </c>
      <c r="E2988" s="83" t="s">
        <v>4296</v>
      </c>
      <c r="F2988" s="118" t="s">
        <v>4909</v>
      </c>
    </row>
    <row r="2989" spans="1:6" x14ac:dyDescent="0.25">
      <c r="A2989" s="23">
        <v>1737</v>
      </c>
      <c r="B2989" s="83" t="s">
        <v>457</v>
      </c>
      <c r="C2989" s="83" t="s">
        <v>4297</v>
      </c>
      <c r="D2989" s="83" t="s">
        <v>2897</v>
      </c>
      <c r="E2989" s="83" t="s">
        <v>4298</v>
      </c>
      <c r="F2989" s="118" t="s">
        <v>4909</v>
      </c>
    </row>
    <row r="2990" spans="1:6" x14ac:dyDescent="0.25">
      <c r="A2990" s="23">
        <v>1737</v>
      </c>
      <c r="B2990" s="83" t="s">
        <v>457</v>
      </c>
      <c r="C2990" s="83" t="s">
        <v>3243</v>
      </c>
      <c r="D2990" s="83" t="s">
        <v>2897</v>
      </c>
      <c r="E2990" s="83" t="s">
        <v>3244</v>
      </c>
      <c r="F2990" s="118" t="s">
        <v>4909</v>
      </c>
    </row>
    <row r="2991" spans="1:6" x14ac:dyDescent="0.25">
      <c r="A2991" s="23">
        <v>1759</v>
      </c>
      <c r="B2991" s="83" t="s">
        <v>462</v>
      </c>
      <c r="C2991" s="83" t="s">
        <v>4912</v>
      </c>
      <c r="D2991" s="83" t="s">
        <v>3237</v>
      </c>
      <c r="E2991" s="83" t="s">
        <v>4913</v>
      </c>
      <c r="F2991" s="118" t="s">
        <v>4909</v>
      </c>
    </row>
    <row r="2992" spans="1:6" x14ac:dyDescent="0.25">
      <c r="A2992" s="23">
        <v>2170</v>
      </c>
      <c r="B2992" s="83" t="s">
        <v>520</v>
      </c>
      <c r="C2992" s="83" t="s">
        <v>4914</v>
      </c>
      <c r="D2992" s="83" t="s">
        <v>3262</v>
      </c>
      <c r="E2992" s="83" t="s">
        <v>4915</v>
      </c>
      <c r="F2992" s="118" t="s">
        <v>4909</v>
      </c>
    </row>
    <row r="2993" spans="1:6" x14ac:dyDescent="0.25">
      <c r="A2993" s="23">
        <v>2934</v>
      </c>
      <c r="B2993" s="83" t="s">
        <v>757</v>
      </c>
      <c r="C2993" s="83" t="s">
        <v>3766</v>
      </c>
      <c r="D2993" s="83" t="s">
        <v>2789</v>
      </c>
      <c r="E2993" s="83" t="s">
        <v>3767</v>
      </c>
      <c r="F2993" s="118" t="s">
        <v>4909</v>
      </c>
    </row>
    <row r="2994" spans="1:6" x14ac:dyDescent="0.25">
      <c r="A2994" s="23">
        <v>2994</v>
      </c>
      <c r="B2994" s="83" t="s">
        <v>785</v>
      </c>
      <c r="C2994" s="83" t="s">
        <v>4916</v>
      </c>
      <c r="D2994" s="83" t="s">
        <v>3451</v>
      </c>
      <c r="E2994" s="83" t="s">
        <v>3947</v>
      </c>
      <c r="F2994" s="118" t="s">
        <v>4909</v>
      </c>
    </row>
    <row r="2995" spans="1:6" x14ac:dyDescent="0.25">
      <c r="A2995" s="23">
        <v>3211</v>
      </c>
      <c r="B2995" s="83" t="s">
        <v>843</v>
      </c>
      <c r="C2995" s="83" t="s">
        <v>4880</v>
      </c>
      <c r="D2995" s="83" t="s">
        <v>2912</v>
      </c>
      <c r="E2995" s="83" t="s">
        <v>4881</v>
      </c>
      <c r="F2995" s="118" t="s">
        <v>4909</v>
      </c>
    </row>
    <row r="2996" spans="1:6" x14ac:dyDescent="0.25">
      <c r="A2996" s="23">
        <v>20034</v>
      </c>
      <c r="B2996" s="83" t="s">
        <v>927</v>
      </c>
      <c r="C2996" s="83" t="s">
        <v>4917</v>
      </c>
      <c r="D2996" s="83" t="s">
        <v>3572</v>
      </c>
      <c r="E2996" s="83" t="s">
        <v>4918</v>
      </c>
      <c r="F2996" s="118" t="s">
        <v>4909</v>
      </c>
    </row>
    <row r="2997" spans="1:6" x14ac:dyDescent="0.25">
      <c r="A2997" s="23">
        <v>20064</v>
      </c>
      <c r="B2997" s="83" t="s">
        <v>940</v>
      </c>
      <c r="C2997" s="83" t="s">
        <v>4919</v>
      </c>
      <c r="D2997" s="83" t="s">
        <v>3332</v>
      </c>
      <c r="E2997" s="83" t="s">
        <v>4920</v>
      </c>
      <c r="F2997" s="118" t="s">
        <v>4909</v>
      </c>
    </row>
    <row r="2998" spans="1:6" x14ac:dyDescent="0.25">
      <c r="A2998" s="23">
        <v>20065</v>
      </c>
      <c r="B2998" s="83" t="s">
        <v>941</v>
      </c>
      <c r="C2998" s="83" t="s">
        <v>4921</v>
      </c>
      <c r="D2998" s="83" t="s">
        <v>2859</v>
      </c>
      <c r="E2998" s="83" t="s">
        <v>4922</v>
      </c>
      <c r="F2998" s="118" t="s">
        <v>4909</v>
      </c>
    </row>
    <row r="2999" spans="1:6" x14ac:dyDescent="0.25">
      <c r="A2999" s="23">
        <v>20092</v>
      </c>
      <c r="B2999" s="83" t="s">
        <v>944</v>
      </c>
      <c r="C2999" s="83" t="s">
        <v>4923</v>
      </c>
      <c r="D2999" s="83" t="s">
        <v>2859</v>
      </c>
      <c r="E2999" s="83" t="s">
        <v>4924</v>
      </c>
      <c r="F2999" s="118" t="s">
        <v>4909</v>
      </c>
    </row>
    <row r="3000" spans="1:6" x14ac:dyDescent="0.25">
      <c r="A3000" s="23">
        <v>20170</v>
      </c>
      <c r="B3000" s="83" t="s">
        <v>972</v>
      </c>
      <c r="C3000" s="83" t="s">
        <v>4925</v>
      </c>
      <c r="D3000" s="83" t="s">
        <v>3108</v>
      </c>
      <c r="E3000" s="83" t="s">
        <v>4926</v>
      </c>
      <c r="F3000" s="118" t="s">
        <v>4909</v>
      </c>
    </row>
    <row r="3001" spans="1:6" x14ac:dyDescent="0.25">
      <c r="A3001" s="23">
        <v>20172</v>
      </c>
      <c r="B3001" s="83" t="s">
        <v>973</v>
      </c>
      <c r="C3001" s="83" t="s">
        <v>4927</v>
      </c>
      <c r="D3001" s="83" t="s">
        <v>3108</v>
      </c>
      <c r="E3001" s="83" t="s">
        <v>4928</v>
      </c>
      <c r="F3001" s="118" t="s">
        <v>4909</v>
      </c>
    </row>
    <row r="3002" spans="1:6" x14ac:dyDescent="0.25">
      <c r="A3002" s="23">
        <v>20296</v>
      </c>
      <c r="B3002" s="83" t="s">
        <v>999</v>
      </c>
      <c r="C3002" s="83" t="s">
        <v>4929</v>
      </c>
      <c r="D3002" s="83" t="s">
        <v>2859</v>
      </c>
      <c r="E3002" s="83" t="s">
        <v>4930</v>
      </c>
      <c r="F3002" s="118" t="s">
        <v>4909</v>
      </c>
    </row>
    <row r="3003" spans="1:6" x14ac:dyDescent="0.25">
      <c r="A3003" s="23">
        <v>20317</v>
      </c>
      <c r="B3003" s="83" t="s">
        <v>1009</v>
      </c>
      <c r="C3003" s="83" t="s">
        <v>4931</v>
      </c>
      <c r="D3003" s="83" t="s">
        <v>2859</v>
      </c>
      <c r="E3003" s="83" t="s">
        <v>4932</v>
      </c>
      <c r="F3003" s="118" t="s">
        <v>4909</v>
      </c>
    </row>
    <row r="3004" spans="1:6" x14ac:dyDescent="0.25">
      <c r="A3004" s="23">
        <v>20534</v>
      </c>
      <c r="B3004" s="83" t="s">
        <v>1069</v>
      </c>
      <c r="C3004" s="83" t="s">
        <v>4933</v>
      </c>
      <c r="D3004" s="83" t="s">
        <v>2786</v>
      </c>
      <c r="E3004" s="83" t="s">
        <v>4934</v>
      </c>
      <c r="F3004" s="118" t="s">
        <v>4909</v>
      </c>
    </row>
    <row r="3005" spans="1:6" x14ac:dyDescent="0.25">
      <c r="A3005" s="23">
        <v>20565</v>
      </c>
      <c r="B3005" s="83" t="s">
        <v>1085</v>
      </c>
      <c r="C3005" s="83" t="s">
        <v>4609</v>
      </c>
      <c r="D3005" s="83" t="s">
        <v>3157</v>
      </c>
      <c r="E3005" s="83" t="s">
        <v>3157</v>
      </c>
      <c r="F3005" s="118" t="s">
        <v>4909</v>
      </c>
    </row>
    <row r="3006" spans="1:6" x14ac:dyDescent="0.25">
      <c r="A3006" s="23">
        <v>20618</v>
      </c>
      <c r="B3006" s="83" t="s">
        <v>1102</v>
      </c>
      <c r="C3006" s="83" t="s">
        <v>4935</v>
      </c>
      <c r="D3006" s="83" t="s">
        <v>2870</v>
      </c>
      <c r="E3006" s="83" t="s">
        <v>4936</v>
      </c>
      <c r="F3006" s="118" t="s">
        <v>4909</v>
      </c>
    </row>
    <row r="3007" spans="1:6" x14ac:dyDescent="0.25">
      <c r="A3007" s="23">
        <v>20894</v>
      </c>
      <c r="B3007" s="83" t="s">
        <v>1192</v>
      </c>
      <c r="C3007" s="83" t="s">
        <v>4937</v>
      </c>
      <c r="D3007" s="83" t="s">
        <v>2786</v>
      </c>
      <c r="E3007" s="83" t="s">
        <v>4938</v>
      </c>
      <c r="F3007" s="118" t="s">
        <v>4909</v>
      </c>
    </row>
    <row r="3008" spans="1:6" x14ac:dyDescent="0.25">
      <c r="A3008" s="23">
        <v>21278</v>
      </c>
      <c r="B3008" s="83" t="s">
        <v>1308</v>
      </c>
      <c r="C3008" s="83" t="s">
        <v>4939</v>
      </c>
      <c r="D3008" s="83" t="s">
        <v>2789</v>
      </c>
      <c r="E3008" s="83" t="s">
        <v>4940</v>
      </c>
      <c r="F3008" s="118" t="s">
        <v>4909</v>
      </c>
    </row>
    <row r="3009" spans="1:6" x14ac:dyDescent="0.25">
      <c r="A3009" s="23">
        <v>21477</v>
      </c>
      <c r="B3009" s="83" t="s">
        <v>1328</v>
      </c>
      <c r="C3009" s="83" t="s">
        <v>4941</v>
      </c>
      <c r="D3009" s="83" t="s">
        <v>3157</v>
      </c>
      <c r="E3009" s="83" t="s">
        <v>4942</v>
      </c>
      <c r="F3009" s="118" t="s">
        <v>4909</v>
      </c>
    </row>
    <row r="3010" spans="1:6" x14ac:dyDescent="0.25">
      <c r="A3010" s="23">
        <v>21566</v>
      </c>
      <c r="B3010" s="83" t="s">
        <v>1359</v>
      </c>
      <c r="C3010" s="83" t="s">
        <v>4677</v>
      </c>
      <c r="D3010" s="83" t="s">
        <v>2932</v>
      </c>
      <c r="E3010" s="83" t="s">
        <v>4678</v>
      </c>
      <c r="F3010" s="118" t="s">
        <v>4909</v>
      </c>
    </row>
    <row r="3011" spans="1:6" x14ac:dyDescent="0.25">
      <c r="A3011" s="23">
        <v>21819</v>
      </c>
      <c r="B3011" s="83" t="s">
        <v>1421</v>
      </c>
      <c r="C3011" s="83" t="s">
        <v>4943</v>
      </c>
      <c r="D3011" s="83" t="s">
        <v>2859</v>
      </c>
      <c r="E3011" s="83" t="s">
        <v>4944</v>
      </c>
      <c r="F3011" s="118" t="s">
        <v>4909</v>
      </c>
    </row>
    <row r="3012" spans="1:6" x14ac:dyDescent="0.25">
      <c r="A3012" s="23">
        <v>21819</v>
      </c>
      <c r="B3012" s="83" t="s">
        <v>1421</v>
      </c>
      <c r="C3012" s="83" t="s">
        <v>4945</v>
      </c>
      <c r="D3012" s="83" t="s">
        <v>2859</v>
      </c>
      <c r="E3012" s="83" t="s">
        <v>4624</v>
      </c>
      <c r="F3012" s="118" t="s">
        <v>4909</v>
      </c>
    </row>
    <row r="3013" spans="1:6" x14ac:dyDescent="0.25">
      <c r="A3013" s="23">
        <v>21926</v>
      </c>
      <c r="B3013" s="83" t="s">
        <v>1440</v>
      </c>
      <c r="C3013" s="83" t="s">
        <v>4946</v>
      </c>
      <c r="D3013" s="83" t="s">
        <v>2876</v>
      </c>
      <c r="E3013" s="83" t="s">
        <v>4947</v>
      </c>
      <c r="F3013" s="118" t="s">
        <v>4909</v>
      </c>
    </row>
    <row r="3014" spans="1:6" x14ac:dyDescent="0.25">
      <c r="A3014" s="23">
        <v>22330</v>
      </c>
      <c r="B3014" s="83" t="s">
        <v>1516</v>
      </c>
      <c r="C3014" s="83" t="s">
        <v>4580</v>
      </c>
      <c r="D3014" s="83" t="s">
        <v>2870</v>
      </c>
      <c r="E3014" s="83" t="s">
        <v>4581</v>
      </c>
      <c r="F3014" s="118" t="s">
        <v>4909</v>
      </c>
    </row>
    <row r="3015" spans="1:6" x14ac:dyDescent="0.25">
      <c r="A3015" s="23">
        <v>22589</v>
      </c>
      <c r="B3015" s="83" t="s">
        <v>1607</v>
      </c>
      <c r="C3015" s="83" t="s">
        <v>4914</v>
      </c>
      <c r="D3015" s="83" t="s">
        <v>3262</v>
      </c>
      <c r="E3015" s="83" t="s">
        <v>4915</v>
      </c>
      <c r="F3015" s="118" t="s">
        <v>4909</v>
      </c>
    </row>
    <row r="3016" spans="1:6" x14ac:dyDescent="0.25">
      <c r="A3016" s="23">
        <v>22639</v>
      </c>
      <c r="B3016" s="83" t="s">
        <v>1616</v>
      </c>
      <c r="C3016" s="83" t="s">
        <v>4948</v>
      </c>
      <c r="D3016" s="83" t="s">
        <v>3262</v>
      </c>
      <c r="E3016" s="83" t="s">
        <v>4949</v>
      </c>
      <c r="F3016" s="118" t="s">
        <v>4909</v>
      </c>
    </row>
    <row r="3017" spans="1:6" x14ac:dyDescent="0.25">
      <c r="A3017" s="23">
        <v>22933</v>
      </c>
      <c r="B3017" s="83" t="s">
        <v>1688</v>
      </c>
      <c r="C3017" s="83" t="s">
        <v>4950</v>
      </c>
      <c r="D3017" s="83" t="s">
        <v>2786</v>
      </c>
      <c r="E3017" s="83" t="s">
        <v>2836</v>
      </c>
      <c r="F3017" s="118" t="s">
        <v>4909</v>
      </c>
    </row>
    <row r="3018" spans="1:6" x14ac:dyDescent="0.25">
      <c r="A3018" s="23">
        <v>23096</v>
      </c>
      <c r="B3018" s="83" t="s">
        <v>1744</v>
      </c>
      <c r="C3018" s="83" t="s">
        <v>3703</v>
      </c>
      <c r="D3018" s="83" t="s">
        <v>3108</v>
      </c>
      <c r="E3018" s="83" t="s">
        <v>3704</v>
      </c>
      <c r="F3018" s="118" t="s">
        <v>4909</v>
      </c>
    </row>
    <row r="3019" spans="1:6" x14ac:dyDescent="0.25">
      <c r="A3019" s="23">
        <v>23361</v>
      </c>
      <c r="B3019" s="83" t="s">
        <v>1823</v>
      </c>
      <c r="C3019" s="83" t="s">
        <v>4951</v>
      </c>
      <c r="D3019" s="83" t="s">
        <v>3108</v>
      </c>
      <c r="E3019" s="83" t="s">
        <v>4952</v>
      </c>
      <c r="F3019" s="118" t="s">
        <v>4909</v>
      </c>
    </row>
    <row r="3020" spans="1:6" x14ac:dyDescent="0.25">
      <c r="A3020" s="23">
        <v>23422</v>
      </c>
      <c r="B3020" s="83" t="s">
        <v>1844</v>
      </c>
      <c r="C3020" s="83" t="s">
        <v>4953</v>
      </c>
      <c r="D3020" s="83" t="s">
        <v>2786</v>
      </c>
      <c r="E3020" s="83" t="s">
        <v>4954</v>
      </c>
      <c r="F3020" s="118" t="s">
        <v>4909</v>
      </c>
    </row>
    <row r="3021" spans="1:6" x14ac:dyDescent="0.25">
      <c r="A3021" s="23">
        <v>23434</v>
      </c>
      <c r="B3021" s="83" t="s">
        <v>1846</v>
      </c>
      <c r="C3021" s="83" t="s">
        <v>4955</v>
      </c>
      <c r="D3021" s="83" t="s">
        <v>2786</v>
      </c>
      <c r="E3021" s="83" t="s">
        <v>3286</v>
      </c>
      <c r="F3021" s="118" t="s">
        <v>4909</v>
      </c>
    </row>
    <row r="3022" spans="1:6" x14ac:dyDescent="0.25">
      <c r="A3022" s="23">
        <v>23439</v>
      </c>
      <c r="B3022" s="83" t="s">
        <v>1849</v>
      </c>
      <c r="C3022" s="83" t="s">
        <v>4956</v>
      </c>
      <c r="D3022" s="83" t="s">
        <v>2786</v>
      </c>
      <c r="E3022" s="83" t="s">
        <v>4957</v>
      </c>
      <c r="F3022" s="118" t="s">
        <v>4909</v>
      </c>
    </row>
    <row r="3023" spans="1:6" x14ac:dyDescent="0.25">
      <c r="A3023" s="23">
        <v>23451</v>
      </c>
      <c r="B3023" s="83" t="s">
        <v>1853</v>
      </c>
      <c r="C3023" s="83" t="s">
        <v>4958</v>
      </c>
      <c r="D3023" s="83" t="s">
        <v>3108</v>
      </c>
      <c r="E3023" s="83" t="s">
        <v>4538</v>
      </c>
      <c r="F3023" s="118" t="s">
        <v>4909</v>
      </c>
    </row>
    <row r="3024" spans="1:6" x14ac:dyDescent="0.25">
      <c r="A3024" s="23">
        <v>23771</v>
      </c>
      <c r="B3024" s="83" t="s">
        <v>1913</v>
      </c>
      <c r="C3024" s="83" t="s">
        <v>2931</v>
      </c>
      <c r="D3024" s="83" t="s">
        <v>2932</v>
      </c>
      <c r="E3024" s="83" t="s">
        <v>2933</v>
      </c>
      <c r="F3024" s="118" t="s">
        <v>4909</v>
      </c>
    </row>
    <row r="3025" spans="1:6" x14ac:dyDescent="0.25">
      <c r="A3025" s="23">
        <v>24425</v>
      </c>
      <c r="B3025" s="83" t="s">
        <v>1983</v>
      </c>
      <c r="C3025" s="83" t="s">
        <v>2931</v>
      </c>
      <c r="D3025" s="83" t="s">
        <v>2932</v>
      </c>
      <c r="E3025" s="83" t="s">
        <v>2933</v>
      </c>
      <c r="F3025" s="118" t="s">
        <v>4909</v>
      </c>
    </row>
    <row r="3026" spans="1:6" x14ac:dyDescent="0.25">
      <c r="A3026" s="23">
        <v>24807</v>
      </c>
      <c r="B3026" s="83" t="s">
        <v>2062</v>
      </c>
      <c r="C3026" s="83" t="s">
        <v>4959</v>
      </c>
      <c r="D3026" s="83" t="s">
        <v>3108</v>
      </c>
      <c r="E3026" s="83" t="s">
        <v>4960</v>
      </c>
      <c r="F3026" s="118" t="s">
        <v>4909</v>
      </c>
    </row>
    <row r="3027" spans="1:6" x14ac:dyDescent="0.25">
      <c r="A3027" s="23">
        <v>24973</v>
      </c>
      <c r="B3027" s="83" t="s">
        <v>2147</v>
      </c>
      <c r="C3027" s="83" t="s">
        <v>4961</v>
      </c>
      <c r="D3027" s="83" t="s">
        <v>3572</v>
      </c>
      <c r="E3027" s="83" t="s">
        <v>4962</v>
      </c>
      <c r="F3027" s="118" t="s">
        <v>4909</v>
      </c>
    </row>
    <row r="3028" spans="1:6" x14ac:dyDescent="0.25">
      <c r="A3028" s="23">
        <v>25540</v>
      </c>
      <c r="B3028" s="83" t="s">
        <v>2229</v>
      </c>
      <c r="C3028" s="83" t="s">
        <v>4963</v>
      </c>
      <c r="D3028" s="83" t="s">
        <v>2859</v>
      </c>
      <c r="E3028" s="83" t="s">
        <v>4964</v>
      </c>
      <c r="F3028" s="118" t="s">
        <v>4909</v>
      </c>
    </row>
    <row r="3029" spans="1:6" x14ac:dyDescent="0.25">
      <c r="A3029" s="23">
        <v>25694</v>
      </c>
      <c r="B3029" s="83" t="s">
        <v>2249</v>
      </c>
      <c r="C3029" s="83" t="s">
        <v>4965</v>
      </c>
      <c r="D3029" s="83" t="s">
        <v>2870</v>
      </c>
      <c r="E3029" s="83" t="s">
        <v>4966</v>
      </c>
      <c r="F3029" s="118" t="s">
        <v>4909</v>
      </c>
    </row>
    <row r="3030" spans="1:6" x14ac:dyDescent="0.25">
      <c r="A3030" s="23">
        <v>25911</v>
      </c>
      <c r="B3030" s="83" t="s">
        <v>2276</v>
      </c>
      <c r="C3030" s="83" t="s">
        <v>3623</v>
      </c>
      <c r="D3030" s="83" t="s">
        <v>2923</v>
      </c>
      <c r="E3030" s="83" t="s">
        <v>3624</v>
      </c>
      <c r="F3030" s="118" t="s">
        <v>4909</v>
      </c>
    </row>
    <row r="3031" spans="1:6" x14ac:dyDescent="0.25">
      <c r="A3031" s="23">
        <v>26165</v>
      </c>
      <c r="B3031" s="83" t="s">
        <v>2329</v>
      </c>
      <c r="C3031" s="83" t="s">
        <v>4625</v>
      </c>
      <c r="D3031" s="83" t="s">
        <v>2786</v>
      </c>
      <c r="E3031" s="83" t="s">
        <v>4626</v>
      </c>
      <c r="F3031" s="118" t="s">
        <v>4909</v>
      </c>
    </row>
    <row r="3032" spans="1:6" x14ac:dyDescent="0.25">
      <c r="A3032" s="23">
        <v>26721</v>
      </c>
      <c r="B3032" s="83" t="s">
        <v>2395</v>
      </c>
      <c r="C3032" s="83" t="s">
        <v>4679</v>
      </c>
      <c r="D3032" s="83" t="s">
        <v>2789</v>
      </c>
      <c r="E3032" s="83" t="s">
        <v>4680</v>
      </c>
      <c r="F3032" s="118" t="s">
        <v>4909</v>
      </c>
    </row>
    <row r="3033" spans="1:6" x14ac:dyDescent="0.25">
      <c r="A3033" s="23">
        <v>26797</v>
      </c>
      <c r="B3033" s="83" t="s">
        <v>2416</v>
      </c>
      <c r="C3033" s="83">
        <v>23682</v>
      </c>
      <c r="D3033" s="83" t="s">
        <v>3332</v>
      </c>
      <c r="E3033" s="83" t="s">
        <v>4967</v>
      </c>
      <c r="F3033" s="118" t="s">
        <v>4909</v>
      </c>
    </row>
    <row r="3034" spans="1:6" x14ac:dyDescent="0.25">
      <c r="A3034" s="23">
        <v>27191</v>
      </c>
      <c r="B3034" s="83" t="s">
        <v>2439</v>
      </c>
      <c r="C3034" s="83" t="s">
        <v>4672</v>
      </c>
      <c r="D3034" s="83" t="s">
        <v>3157</v>
      </c>
      <c r="E3034" s="83" t="s">
        <v>4673</v>
      </c>
      <c r="F3034" s="118" t="s">
        <v>4909</v>
      </c>
    </row>
    <row r="3035" spans="1:6" x14ac:dyDescent="0.25">
      <c r="A3035" s="23">
        <v>34793</v>
      </c>
      <c r="B3035" s="83" t="s">
        <v>2528</v>
      </c>
      <c r="C3035" s="83" t="s">
        <v>3243</v>
      </c>
      <c r="D3035" s="83" t="s">
        <v>2897</v>
      </c>
      <c r="E3035" s="83" t="s">
        <v>3244</v>
      </c>
      <c r="F3035" s="118" t="s">
        <v>4909</v>
      </c>
    </row>
    <row r="3036" spans="1:6" x14ac:dyDescent="0.25">
      <c r="A3036" s="23">
        <v>36494</v>
      </c>
      <c r="B3036" s="83" t="s">
        <v>2545</v>
      </c>
      <c r="C3036" s="83" t="s">
        <v>4968</v>
      </c>
      <c r="D3036" s="83" t="s">
        <v>2786</v>
      </c>
      <c r="E3036" s="83" t="s">
        <v>4969</v>
      </c>
      <c r="F3036" s="118" t="s">
        <v>4909</v>
      </c>
    </row>
    <row r="3037" spans="1:6" x14ac:dyDescent="0.25">
      <c r="A3037" s="23">
        <v>37773</v>
      </c>
      <c r="B3037" s="83" t="s">
        <v>2558</v>
      </c>
      <c r="C3037" s="83" t="s">
        <v>4970</v>
      </c>
      <c r="D3037" s="83" t="s">
        <v>2786</v>
      </c>
      <c r="E3037" s="83" t="s">
        <v>4971</v>
      </c>
      <c r="F3037" s="118" t="s">
        <v>4909</v>
      </c>
    </row>
    <row r="3038" spans="1:6" x14ac:dyDescent="0.25">
      <c r="A3038" s="23">
        <v>39475</v>
      </c>
      <c r="B3038" s="83" t="s">
        <v>2572</v>
      </c>
      <c r="C3038" s="83" t="s">
        <v>4963</v>
      </c>
      <c r="D3038" s="83" t="s">
        <v>2859</v>
      </c>
      <c r="E3038" s="83" t="s">
        <v>4964</v>
      </c>
      <c r="F3038" s="118" t="s">
        <v>4909</v>
      </c>
    </row>
    <row r="3039" spans="1:6" x14ac:dyDescent="0.25">
      <c r="A3039" s="23">
        <v>40499</v>
      </c>
      <c r="B3039" s="83" t="s">
        <v>2586</v>
      </c>
      <c r="C3039" s="83" t="s">
        <v>3623</v>
      </c>
      <c r="D3039" s="83" t="s">
        <v>2923</v>
      </c>
      <c r="E3039" s="83" t="s">
        <v>3624</v>
      </c>
      <c r="F3039" s="118" t="s">
        <v>4909</v>
      </c>
    </row>
    <row r="3040" spans="1:6" x14ac:dyDescent="0.25">
      <c r="A3040" s="23">
        <v>45117</v>
      </c>
      <c r="B3040" s="83" t="s">
        <v>2631</v>
      </c>
      <c r="C3040" s="83" t="s">
        <v>4246</v>
      </c>
      <c r="D3040" s="83" t="s">
        <v>3108</v>
      </c>
      <c r="E3040" s="83" t="s">
        <v>4247</v>
      </c>
      <c r="F3040" s="118" t="s">
        <v>4909</v>
      </c>
    </row>
    <row r="3041" spans="1:6" x14ac:dyDescent="0.25">
      <c r="A3041" s="23">
        <v>47485</v>
      </c>
      <c r="B3041" s="83" t="s">
        <v>2665</v>
      </c>
      <c r="C3041" s="83" t="s">
        <v>4625</v>
      </c>
      <c r="D3041" s="83" t="s">
        <v>2786</v>
      </c>
      <c r="E3041" s="83" t="s">
        <v>4626</v>
      </c>
      <c r="F3041" s="118" t="s">
        <v>4909</v>
      </c>
    </row>
    <row r="3042" spans="1:6" x14ac:dyDescent="0.25">
      <c r="A3042" s="23">
        <v>51024</v>
      </c>
      <c r="B3042" s="83" t="s">
        <v>4972</v>
      </c>
      <c r="C3042" s="83" t="s">
        <v>4609</v>
      </c>
      <c r="D3042" s="83" t="s">
        <v>3157</v>
      </c>
      <c r="E3042" s="83" t="s">
        <v>3157</v>
      </c>
      <c r="F3042" s="118" t="s">
        <v>4909</v>
      </c>
    </row>
    <row r="3043" spans="1:6" x14ac:dyDescent="0.25">
      <c r="A3043" s="23">
        <v>1130</v>
      </c>
      <c r="B3043" s="83" t="s">
        <v>336</v>
      </c>
      <c r="C3043" s="83" t="s">
        <v>3017</v>
      </c>
      <c r="D3043" s="83" t="s">
        <v>2827</v>
      </c>
      <c r="E3043" s="83" t="s">
        <v>3018</v>
      </c>
      <c r="F3043" s="118" t="s">
        <v>42</v>
      </c>
    </row>
    <row r="3044" spans="1:6" x14ac:dyDescent="0.25">
      <c r="A3044" s="23">
        <v>2257</v>
      </c>
      <c r="B3044" s="83" t="s">
        <v>539</v>
      </c>
      <c r="C3044" s="83" t="s">
        <v>4369</v>
      </c>
      <c r="D3044" s="83" t="s">
        <v>3438</v>
      </c>
      <c r="E3044" s="83" t="s">
        <v>4370</v>
      </c>
      <c r="F3044" s="118" t="s">
        <v>42</v>
      </c>
    </row>
    <row r="3045" spans="1:6" x14ac:dyDescent="0.25">
      <c r="A3045" s="23">
        <v>3280</v>
      </c>
      <c r="B3045" s="83" t="s">
        <v>865</v>
      </c>
      <c r="C3045" s="83" t="s">
        <v>4330</v>
      </c>
      <c r="D3045" s="83" t="s">
        <v>2789</v>
      </c>
      <c r="E3045" s="83" t="s">
        <v>4331</v>
      </c>
      <c r="F3045" s="118" t="s">
        <v>42</v>
      </c>
    </row>
    <row r="3046" spans="1:6" x14ac:dyDescent="0.25">
      <c r="A3046" s="23">
        <v>3280</v>
      </c>
      <c r="B3046" s="83" t="s">
        <v>865</v>
      </c>
      <c r="C3046" s="83" t="s">
        <v>4274</v>
      </c>
      <c r="D3046" s="83" t="s">
        <v>2789</v>
      </c>
      <c r="E3046" s="83" t="s">
        <v>4275</v>
      </c>
      <c r="F3046" s="118" t="s">
        <v>42</v>
      </c>
    </row>
    <row r="3047" spans="1:6" x14ac:dyDescent="0.25">
      <c r="A3047" s="23">
        <v>20635</v>
      </c>
      <c r="B3047" s="83" t="s">
        <v>1108</v>
      </c>
      <c r="C3047" s="83" t="s">
        <v>4383</v>
      </c>
      <c r="D3047" s="83" t="s">
        <v>3438</v>
      </c>
      <c r="E3047" s="83" t="s">
        <v>4384</v>
      </c>
      <c r="F3047" s="118" t="s">
        <v>42</v>
      </c>
    </row>
    <row r="3048" spans="1:6" x14ac:dyDescent="0.25">
      <c r="A3048" s="23">
        <v>21446</v>
      </c>
      <c r="B3048" s="83" t="s">
        <v>1322</v>
      </c>
      <c r="C3048" s="83" t="s">
        <v>4293</v>
      </c>
      <c r="D3048" s="83" t="s">
        <v>2897</v>
      </c>
      <c r="E3048" s="83" t="s">
        <v>4294</v>
      </c>
      <c r="F3048" s="118" t="s">
        <v>42</v>
      </c>
    </row>
    <row r="3049" spans="1:6" x14ac:dyDescent="0.25">
      <c r="A3049" s="23">
        <v>21446</v>
      </c>
      <c r="B3049" s="83" t="s">
        <v>1322</v>
      </c>
      <c r="C3049" s="83" t="s">
        <v>4295</v>
      </c>
      <c r="D3049" s="83" t="s">
        <v>2897</v>
      </c>
      <c r="E3049" s="83" t="s">
        <v>4296</v>
      </c>
      <c r="F3049" s="118" t="s">
        <v>42</v>
      </c>
    </row>
    <row r="3050" spans="1:6" x14ac:dyDescent="0.25">
      <c r="A3050" s="23">
        <v>21446</v>
      </c>
      <c r="B3050" s="83" t="s">
        <v>1322</v>
      </c>
      <c r="C3050" s="83" t="s">
        <v>4297</v>
      </c>
      <c r="D3050" s="83" t="s">
        <v>2897</v>
      </c>
      <c r="E3050" s="83" t="s">
        <v>4298</v>
      </c>
      <c r="F3050" s="118" t="s">
        <v>42</v>
      </c>
    </row>
    <row r="3051" spans="1:6" x14ac:dyDescent="0.25">
      <c r="A3051" s="23">
        <v>21818</v>
      </c>
      <c r="B3051" s="83" t="s">
        <v>1420</v>
      </c>
      <c r="C3051" s="83" t="s">
        <v>4827</v>
      </c>
      <c r="D3051" s="83" t="s">
        <v>2876</v>
      </c>
      <c r="E3051" s="83" t="s">
        <v>4828</v>
      </c>
      <c r="F3051" s="118" t="s">
        <v>42</v>
      </c>
    </row>
    <row r="3052" spans="1:6" x14ac:dyDescent="0.25">
      <c r="A3052" s="23">
        <v>22258</v>
      </c>
      <c r="B3052" s="83" t="s">
        <v>1497</v>
      </c>
      <c r="C3052" s="83" t="s">
        <v>4759</v>
      </c>
      <c r="D3052" s="83" t="s">
        <v>3438</v>
      </c>
      <c r="E3052" s="83" t="s">
        <v>4760</v>
      </c>
      <c r="F3052" s="118" t="s">
        <v>42</v>
      </c>
    </row>
    <row r="3053" spans="1:6" x14ac:dyDescent="0.25">
      <c r="A3053" s="23">
        <v>22641</v>
      </c>
      <c r="B3053" s="83" t="s">
        <v>1617</v>
      </c>
      <c r="C3053" s="83" t="s">
        <v>4311</v>
      </c>
      <c r="D3053" s="83" t="s">
        <v>3438</v>
      </c>
      <c r="E3053" s="83" t="s">
        <v>3079</v>
      </c>
      <c r="F3053" s="118" t="s">
        <v>42</v>
      </c>
    </row>
    <row r="3054" spans="1:6" x14ac:dyDescent="0.25">
      <c r="A3054" s="23">
        <v>26687</v>
      </c>
      <c r="B3054" s="83" t="s">
        <v>2389</v>
      </c>
      <c r="C3054" s="83" t="s">
        <v>4373</v>
      </c>
      <c r="D3054" s="83" t="s">
        <v>3438</v>
      </c>
      <c r="E3054" s="83" t="s">
        <v>4374</v>
      </c>
      <c r="F3054" s="118" t="s">
        <v>42</v>
      </c>
    </row>
    <row r="3055" spans="1:6" x14ac:dyDescent="0.25">
      <c r="A3055" s="23">
        <v>26703</v>
      </c>
      <c r="B3055" s="83" t="s">
        <v>2391</v>
      </c>
      <c r="C3055" s="83" t="s">
        <v>4747</v>
      </c>
      <c r="D3055" s="83" t="s">
        <v>2827</v>
      </c>
      <c r="E3055" s="83" t="s">
        <v>3879</v>
      </c>
      <c r="F3055" s="118" t="s">
        <v>42</v>
      </c>
    </row>
    <row r="3056" spans="1:6" x14ac:dyDescent="0.25">
      <c r="A3056" s="23">
        <v>27712</v>
      </c>
      <c r="B3056" s="83" t="s">
        <v>2450</v>
      </c>
      <c r="C3056" s="83" t="s">
        <v>3437</v>
      </c>
      <c r="D3056" s="83" t="s">
        <v>3438</v>
      </c>
      <c r="E3056" s="83" t="s">
        <v>3439</v>
      </c>
      <c r="F3056" s="118" t="s">
        <v>42</v>
      </c>
    </row>
    <row r="3057" spans="1:6" x14ac:dyDescent="0.25">
      <c r="A3057" s="23">
        <v>32313</v>
      </c>
      <c r="B3057" s="83" t="s">
        <v>2512</v>
      </c>
      <c r="C3057" s="83" t="s">
        <v>4476</v>
      </c>
      <c r="D3057" s="83" t="s">
        <v>4477</v>
      </c>
      <c r="E3057" s="83" t="s">
        <v>4477</v>
      </c>
      <c r="F3057" s="118" t="s">
        <v>42</v>
      </c>
    </row>
    <row r="3058" spans="1:6" x14ac:dyDescent="0.25">
      <c r="A3058" s="23">
        <v>33893</v>
      </c>
      <c r="B3058" s="83" t="s">
        <v>2521</v>
      </c>
      <c r="C3058" s="83" t="s">
        <v>4369</v>
      </c>
      <c r="D3058" s="83" t="s">
        <v>3438</v>
      </c>
      <c r="E3058" s="83" t="s">
        <v>4370</v>
      </c>
      <c r="F3058" s="118" t="s">
        <v>42</v>
      </c>
    </row>
    <row r="3059" spans="1:6" x14ac:dyDescent="0.25">
      <c r="A3059" s="23">
        <v>38683</v>
      </c>
      <c r="B3059" s="83" t="s">
        <v>2565</v>
      </c>
      <c r="C3059" s="83" t="s">
        <v>4732</v>
      </c>
      <c r="D3059" s="83" t="s">
        <v>2786</v>
      </c>
      <c r="E3059" s="83" t="s">
        <v>4733</v>
      </c>
      <c r="F3059" s="118" t="s">
        <v>42</v>
      </c>
    </row>
    <row r="3060" spans="1:6" x14ac:dyDescent="0.25">
      <c r="A3060" s="23">
        <v>38871</v>
      </c>
      <c r="B3060" s="83" t="s">
        <v>2566</v>
      </c>
      <c r="C3060" s="83" t="s">
        <v>4636</v>
      </c>
      <c r="D3060" s="83" t="s">
        <v>2794</v>
      </c>
      <c r="E3060" s="83" t="s">
        <v>4637</v>
      </c>
      <c r="F3060" s="118" t="s">
        <v>42</v>
      </c>
    </row>
    <row r="3061" spans="1:6" x14ac:dyDescent="0.25">
      <c r="A3061" s="23">
        <v>43696</v>
      </c>
      <c r="B3061" s="83" t="s">
        <v>2616</v>
      </c>
      <c r="C3061" s="83" t="s">
        <v>4297</v>
      </c>
      <c r="D3061" s="83" t="s">
        <v>2897</v>
      </c>
      <c r="E3061" s="83" t="s">
        <v>4298</v>
      </c>
      <c r="F3061" s="118" t="s">
        <v>42</v>
      </c>
    </row>
    <row r="3062" spans="1:6" x14ac:dyDescent="0.25">
      <c r="A3062" s="23">
        <v>7</v>
      </c>
      <c r="B3062" s="83" t="s">
        <v>23</v>
      </c>
      <c r="C3062" s="83" t="s">
        <v>4411</v>
      </c>
      <c r="D3062" s="83" t="s">
        <v>2775</v>
      </c>
      <c r="E3062" s="83" t="s">
        <v>4412</v>
      </c>
      <c r="F3062" s="118" t="s">
        <v>4973</v>
      </c>
    </row>
    <row r="3063" spans="1:6" x14ac:dyDescent="0.25">
      <c r="A3063" s="23">
        <v>2403</v>
      </c>
      <c r="B3063" s="83" t="s">
        <v>576</v>
      </c>
      <c r="C3063" s="83" t="s">
        <v>4309</v>
      </c>
      <c r="D3063" s="83" t="s">
        <v>3438</v>
      </c>
      <c r="E3063" s="83" t="s">
        <v>4310</v>
      </c>
      <c r="F3063" s="118" t="s">
        <v>4973</v>
      </c>
    </row>
    <row r="3064" spans="1:6" x14ac:dyDescent="0.25">
      <c r="A3064" s="23">
        <v>2574</v>
      </c>
      <c r="B3064" s="83" t="s">
        <v>635</v>
      </c>
      <c r="C3064" s="83" t="s">
        <v>4371</v>
      </c>
      <c r="D3064" s="83" t="s">
        <v>2897</v>
      </c>
      <c r="E3064" s="83" t="s">
        <v>4372</v>
      </c>
      <c r="F3064" s="118" t="s">
        <v>4973</v>
      </c>
    </row>
    <row r="3065" spans="1:6" x14ac:dyDescent="0.25">
      <c r="A3065" s="23">
        <v>20138</v>
      </c>
      <c r="B3065" s="83" t="s">
        <v>966</v>
      </c>
      <c r="C3065" s="83" t="s">
        <v>4450</v>
      </c>
      <c r="D3065" s="83" t="s">
        <v>2817</v>
      </c>
      <c r="E3065" s="83" t="s">
        <v>2945</v>
      </c>
      <c r="F3065" s="118" t="s">
        <v>4973</v>
      </c>
    </row>
    <row r="3066" spans="1:6" x14ac:dyDescent="0.25">
      <c r="A3066" s="23">
        <v>20152</v>
      </c>
      <c r="B3066" s="83" t="s">
        <v>969</v>
      </c>
      <c r="C3066" s="83" t="s">
        <v>4344</v>
      </c>
      <c r="D3066" s="83" t="s">
        <v>2870</v>
      </c>
      <c r="E3066" s="83" t="s">
        <v>4345</v>
      </c>
      <c r="F3066" s="118" t="s">
        <v>4973</v>
      </c>
    </row>
    <row r="3067" spans="1:6" x14ac:dyDescent="0.25">
      <c r="A3067" s="23">
        <v>20487</v>
      </c>
      <c r="B3067" s="83" t="s">
        <v>1049</v>
      </c>
      <c r="C3067" s="83" t="s">
        <v>4347</v>
      </c>
      <c r="D3067" s="83" t="s">
        <v>2827</v>
      </c>
      <c r="E3067" s="83" t="s">
        <v>2865</v>
      </c>
      <c r="F3067" s="118" t="s">
        <v>4973</v>
      </c>
    </row>
    <row r="3068" spans="1:6" x14ac:dyDescent="0.25">
      <c r="A3068" s="23">
        <v>20562</v>
      </c>
      <c r="B3068" s="83" t="s">
        <v>1083</v>
      </c>
      <c r="C3068" s="83" t="s">
        <v>4557</v>
      </c>
      <c r="D3068" s="83" t="s">
        <v>2897</v>
      </c>
      <c r="E3068" s="83" t="s">
        <v>4558</v>
      </c>
      <c r="F3068" s="118" t="s">
        <v>4973</v>
      </c>
    </row>
    <row r="3069" spans="1:6" x14ac:dyDescent="0.25">
      <c r="A3069" s="23">
        <v>20696</v>
      </c>
      <c r="B3069" s="83" t="s">
        <v>1131</v>
      </c>
      <c r="C3069" s="83" t="s">
        <v>3636</v>
      </c>
      <c r="D3069" s="83" t="s">
        <v>2932</v>
      </c>
      <c r="E3069" s="83" t="s">
        <v>3637</v>
      </c>
      <c r="F3069" s="118" t="s">
        <v>4973</v>
      </c>
    </row>
    <row r="3070" spans="1:6" x14ac:dyDescent="0.25">
      <c r="A3070" s="23">
        <v>20739</v>
      </c>
      <c r="B3070" s="83" t="s">
        <v>1148</v>
      </c>
      <c r="C3070" s="83" t="s">
        <v>4264</v>
      </c>
      <c r="D3070" s="83" t="s">
        <v>2827</v>
      </c>
      <c r="E3070" s="83" t="s">
        <v>4265</v>
      </c>
      <c r="F3070" s="118" t="s">
        <v>4973</v>
      </c>
    </row>
    <row r="3071" spans="1:6" x14ac:dyDescent="0.25">
      <c r="A3071" s="23">
        <v>20908</v>
      </c>
      <c r="B3071" s="83" t="s">
        <v>1195</v>
      </c>
      <c r="C3071" s="83" t="s">
        <v>4385</v>
      </c>
      <c r="D3071" s="83" t="s">
        <v>2876</v>
      </c>
      <c r="E3071" s="83" t="s">
        <v>4386</v>
      </c>
      <c r="F3071" s="118" t="s">
        <v>4973</v>
      </c>
    </row>
    <row r="3072" spans="1:6" x14ac:dyDescent="0.25">
      <c r="A3072" s="23">
        <v>21353</v>
      </c>
      <c r="B3072" s="83" t="s">
        <v>1313</v>
      </c>
      <c r="C3072" s="83" t="s">
        <v>4303</v>
      </c>
      <c r="D3072" s="83" t="s">
        <v>2912</v>
      </c>
      <c r="E3072" s="83" t="s">
        <v>4304</v>
      </c>
      <c r="F3072" s="118" t="s">
        <v>4973</v>
      </c>
    </row>
    <row r="3073" spans="1:6" x14ac:dyDescent="0.25">
      <c r="A3073" s="23">
        <v>22033</v>
      </c>
      <c r="B3073" s="83" t="s">
        <v>1449</v>
      </c>
      <c r="C3073" s="83" t="s">
        <v>4336</v>
      </c>
      <c r="D3073" s="83" t="s">
        <v>2856</v>
      </c>
      <c r="E3073" s="83" t="s">
        <v>4337</v>
      </c>
      <c r="F3073" s="118" t="s">
        <v>4973</v>
      </c>
    </row>
    <row r="3074" spans="1:6" x14ac:dyDescent="0.25">
      <c r="A3074" s="23">
        <v>22238</v>
      </c>
      <c r="B3074" s="83" t="s">
        <v>1491</v>
      </c>
      <c r="C3074" s="83" t="s">
        <v>4280</v>
      </c>
      <c r="D3074" s="83" t="s">
        <v>2817</v>
      </c>
      <c r="E3074" s="83" t="s">
        <v>4281</v>
      </c>
      <c r="F3074" s="118" t="s">
        <v>4973</v>
      </c>
    </row>
    <row r="3075" spans="1:6" x14ac:dyDescent="0.25">
      <c r="A3075" s="23">
        <v>22366</v>
      </c>
      <c r="B3075" s="83" t="s">
        <v>1524</v>
      </c>
      <c r="C3075" s="83" t="s">
        <v>4312</v>
      </c>
      <c r="D3075" s="83" t="s">
        <v>3438</v>
      </c>
      <c r="E3075" s="83" t="s">
        <v>4313</v>
      </c>
      <c r="F3075" s="118" t="s">
        <v>4973</v>
      </c>
    </row>
    <row r="3076" spans="1:6" x14ac:dyDescent="0.25">
      <c r="A3076" s="23">
        <v>23028</v>
      </c>
      <c r="B3076" s="83" t="s">
        <v>1721</v>
      </c>
      <c r="C3076" s="83" t="s">
        <v>4307</v>
      </c>
      <c r="D3076" s="83" t="s">
        <v>3438</v>
      </c>
      <c r="E3076" s="83" t="s">
        <v>4308</v>
      </c>
      <c r="F3076" s="118" t="s">
        <v>4973</v>
      </c>
    </row>
    <row r="3077" spans="1:6" x14ac:dyDescent="0.25">
      <c r="A3077" s="23">
        <v>23414</v>
      </c>
      <c r="B3077" s="83" t="s">
        <v>1841</v>
      </c>
      <c r="C3077" s="83" t="s">
        <v>4288</v>
      </c>
      <c r="D3077" s="83" t="s">
        <v>2827</v>
      </c>
      <c r="E3077" s="83" t="s">
        <v>4166</v>
      </c>
      <c r="F3077" s="118" t="s">
        <v>4973</v>
      </c>
    </row>
    <row r="3078" spans="1:6" x14ac:dyDescent="0.25">
      <c r="A3078" s="23">
        <v>23515</v>
      </c>
      <c r="B3078" s="83" t="s">
        <v>1878</v>
      </c>
      <c r="C3078" s="83" t="s">
        <v>4262</v>
      </c>
      <c r="D3078" s="83" t="s">
        <v>2775</v>
      </c>
      <c r="E3078" s="83" t="s">
        <v>4263</v>
      </c>
      <c r="F3078" s="118" t="s">
        <v>4973</v>
      </c>
    </row>
    <row r="3079" spans="1:6" x14ac:dyDescent="0.25">
      <c r="A3079" s="23">
        <v>25661</v>
      </c>
      <c r="B3079" s="83" t="s">
        <v>2238</v>
      </c>
      <c r="C3079" s="83" t="s">
        <v>4289</v>
      </c>
      <c r="D3079" s="83" t="s">
        <v>2856</v>
      </c>
      <c r="E3079" s="83" t="s">
        <v>4290</v>
      </c>
      <c r="F3079" s="118" t="s">
        <v>4973</v>
      </c>
    </row>
    <row r="3080" spans="1:6" x14ac:dyDescent="0.25">
      <c r="A3080" s="23">
        <v>26774</v>
      </c>
      <c r="B3080" s="83" t="s">
        <v>2409</v>
      </c>
      <c r="C3080" s="83" t="s">
        <v>4358</v>
      </c>
      <c r="D3080" s="83" t="s">
        <v>2827</v>
      </c>
      <c r="E3080" s="83" t="s">
        <v>3274</v>
      </c>
      <c r="F3080" s="118" t="s">
        <v>4973</v>
      </c>
    </row>
    <row r="3081" spans="1:6" x14ac:dyDescent="0.25">
      <c r="A3081" s="23">
        <v>27031</v>
      </c>
      <c r="B3081" s="83" t="s">
        <v>2437</v>
      </c>
      <c r="C3081" s="83" t="s">
        <v>4598</v>
      </c>
      <c r="D3081" s="83" t="s">
        <v>3237</v>
      </c>
      <c r="E3081" s="83" t="s">
        <v>3514</v>
      </c>
      <c r="F3081" s="118" t="s">
        <v>4973</v>
      </c>
    </row>
    <row r="3082" spans="1:6" ht="15.75" thickBot="1" x14ac:dyDescent="0.3">
      <c r="A3082" s="25">
        <v>43096</v>
      </c>
      <c r="B3082" s="84" t="s">
        <v>2609</v>
      </c>
      <c r="C3082" s="84" t="s">
        <v>4921</v>
      </c>
      <c r="D3082" s="84" t="s">
        <v>2859</v>
      </c>
      <c r="E3082" s="84" t="s">
        <v>4922</v>
      </c>
      <c r="F3082" s="121" t="s">
        <v>4973</v>
      </c>
    </row>
  </sheetData>
  <mergeCells count="2">
    <mergeCell ref="A6:F6"/>
    <mergeCell ref="B1:F4"/>
  </mergeCells>
  <pageMargins left="0.7" right="0.7" top="0.75" bottom="0.75" header="0.51180555555555496" footer="0.51180555555555496"/>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66"/>
  <sheetViews>
    <sheetView topLeftCell="A316" zoomScale="75" zoomScaleNormal="75" workbookViewId="0">
      <selection activeCell="H8" sqref="H8"/>
    </sheetView>
  </sheetViews>
  <sheetFormatPr baseColWidth="10" defaultColWidth="11.42578125" defaultRowHeight="15" x14ac:dyDescent="0.25"/>
  <cols>
    <col min="1" max="1" width="18.85546875" style="81" customWidth="1"/>
    <col min="2" max="2" width="148.28515625" style="34" customWidth="1"/>
    <col min="3" max="3" width="15.7109375" style="34" customWidth="1"/>
    <col min="4" max="4" width="20.85546875" style="34" bestFit="1" customWidth="1"/>
    <col min="5" max="5" width="27.28515625" style="39" customWidth="1"/>
    <col min="6" max="6" width="26" style="34" customWidth="1"/>
    <col min="7" max="7" width="15.5703125" style="34" bestFit="1" customWidth="1"/>
    <col min="8" max="8" width="34.140625" style="34" bestFit="1" customWidth="1"/>
    <col min="9" max="1024" width="11.42578125" style="28"/>
  </cols>
  <sheetData>
    <row r="1" spans="1:8" ht="32.25" customHeight="1" x14ac:dyDescent="0.25">
      <c r="A1" s="123"/>
      <c r="B1" s="303" t="s">
        <v>7084</v>
      </c>
      <c r="C1" s="303"/>
      <c r="D1" s="303"/>
      <c r="E1" s="303"/>
      <c r="F1" s="303"/>
      <c r="G1" s="303"/>
      <c r="H1" s="297"/>
    </row>
    <row r="2" spans="1:8" ht="23.25" customHeight="1" x14ac:dyDescent="0.35">
      <c r="A2" s="70"/>
      <c r="B2" s="304"/>
      <c r="C2" s="304"/>
      <c r="D2" s="304"/>
      <c r="E2" s="304"/>
      <c r="F2" s="304"/>
      <c r="G2" s="304"/>
      <c r="H2" s="305"/>
    </row>
    <row r="3" spans="1:8" ht="23.25" customHeight="1" x14ac:dyDescent="0.35">
      <c r="A3" s="70"/>
      <c r="B3" s="304"/>
      <c r="C3" s="304"/>
      <c r="D3" s="304"/>
      <c r="E3" s="304"/>
      <c r="F3" s="304"/>
      <c r="G3" s="304"/>
      <c r="H3" s="305"/>
    </row>
    <row r="4" spans="1:8" ht="23.25" customHeight="1" x14ac:dyDescent="0.35">
      <c r="A4" s="70"/>
      <c r="B4" s="304"/>
      <c r="C4" s="304"/>
      <c r="D4" s="304"/>
      <c r="E4" s="304"/>
      <c r="F4" s="304"/>
      <c r="G4" s="304"/>
      <c r="H4" s="305"/>
    </row>
    <row r="5" spans="1:8" x14ac:dyDescent="0.25">
      <c r="A5" s="124"/>
      <c r="B5" s="33"/>
      <c r="C5" s="33"/>
      <c r="D5" s="33"/>
      <c r="E5" s="33"/>
      <c r="F5" s="33"/>
      <c r="G5" s="6"/>
      <c r="H5" s="7"/>
    </row>
    <row r="6" spans="1:8" ht="23.25" customHeight="1" x14ac:dyDescent="0.35">
      <c r="A6" s="298" t="s">
        <v>4</v>
      </c>
      <c r="B6" s="298"/>
      <c r="C6" s="298"/>
      <c r="D6" s="298"/>
      <c r="E6" s="298"/>
      <c r="F6" s="298"/>
      <c r="G6" s="298"/>
      <c r="H6" s="298"/>
    </row>
    <row r="7" spans="1:8" ht="16.5" thickTop="1" thickBot="1" x14ac:dyDescent="0.3">
      <c r="A7" s="82"/>
      <c r="B7" s="27"/>
      <c r="C7" s="27"/>
      <c r="D7" s="27"/>
      <c r="E7" s="27"/>
      <c r="F7" s="27"/>
      <c r="H7" s="40"/>
    </row>
    <row r="8" spans="1:8" ht="40.5" customHeight="1" thickBot="1" x14ac:dyDescent="0.3">
      <c r="A8" s="19" t="s">
        <v>7</v>
      </c>
      <c r="B8" s="19" t="s">
        <v>8</v>
      </c>
      <c r="C8" s="18" t="s">
        <v>2767</v>
      </c>
      <c r="D8" s="19" t="s">
        <v>2768</v>
      </c>
      <c r="E8" s="19" t="s">
        <v>2769</v>
      </c>
      <c r="F8" s="19" t="s">
        <v>4974</v>
      </c>
      <c r="G8" s="19" t="s">
        <v>4975</v>
      </c>
      <c r="H8" s="20" t="s">
        <v>4976</v>
      </c>
    </row>
    <row r="9" spans="1:8" x14ac:dyDescent="0.25">
      <c r="A9" s="21">
        <v>2390</v>
      </c>
      <c r="B9" s="22" t="s">
        <v>571</v>
      </c>
      <c r="C9" s="22" t="s">
        <v>4278</v>
      </c>
      <c r="D9" s="22" t="s">
        <v>2817</v>
      </c>
      <c r="E9" s="22" t="s">
        <v>4279</v>
      </c>
      <c r="F9" s="22" t="s">
        <v>4723</v>
      </c>
      <c r="G9" s="22">
        <v>2010</v>
      </c>
      <c r="H9" s="51"/>
    </row>
    <row r="10" spans="1:8" x14ac:dyDescent="0.25">
      <c r="A10" s="23">
        <v>2390</v>
      </c>
      <c r="B10" s="24" t="s">
        <v>571</v>
      </c>
      <c r="C10" s="24" t="s">
        <v>4280</v>
      </c>
      <c r="D10" s="24" t="s">
        <v>2817</v>
      </c>
      <c r="E10" s="24" t="s">
        <v>4281</v>
      </c>
      <c r="F10" s="24" t="s">
        <v>81</v>
      </c>
      <c r="G10" s="24">
        <v>2010</v>
      </c>
      <c r="H10" s="52"/>
    </row>
    <row r="11" spans="1:8" x14ac:dyDescent="0.25">
      <c r="A11" s="23">
        <v>2390</v>
      </c>
      <c r="B11" s="24" t="s">
        <v>571</v>
      </c>
      <c r="C11" s="24" t="s">
        <v>4282</v>
      </c>
      <c r="D11" s="24" t="s">
        <v>2817</v>
      </c>
      <c r="E11" s="24" t="s">
        <v>4283</v>
      </c>
      <c r="F11" s="24" t="s">
        <v>4723</v>
      </c>
      <c r="G11" s="24">
        <v>2010</v>
      </c>
      <c r="H11" s="52"/>
    </row>
    <row r="12" spans="1:8" x14ac:dyDescent="0.25">
      <c r="A12" s="23">
        <v>10</v>
      </c>
      <c r="B12" s="24" t="s">
        <v>34</v>
      </c>
      <c r="C12" s="24" t="s">
        <v>4566</v>
      </c>
      <c r="D12" s="24" t="s">
        <v>2772</v>
      </c>
      <c r="E12" s="24" t="s">
        <v>4567</v>
      </c>
      <c r="F12" s="24" t="s">
        <v>4723</v>
      </c>
      <c r="G12" s="24">
        <v>2006</v>
      </c>
      <c r="H12" s="52" t="s">
        <v>4977</v>
      </c>
    </row>
    <row r="13" spans="1:8" x14ac:dyDescent="0.25">
      <c r="A13" s="23">
        <v>443</v>
      </c>
      <c r="B13" s="24" t="s">
        <v>177</v>
      </c>
      <c r="C13" s="24" t="s">
        <v>4529</v>
      </c>
      <c r="D13" s="24" t="s">
        <v>3438</v>
      </c>
      <c r="E13" s="24" t="s">
        <v>4530</v>
      </c>
      <c r="F13" s="24" t="s">
        <v>4723</v>
      </c>
      <c r="G13" s="24">
        <v>2006</v>
      </c>
      <c r="H13" s="52" t="s">
        <v>4977</v>
      </c>
    </row>
    <row r="14" spans="1:8" x14ac:dyDescent="0.25">
      <c r="A14" s="23">
        <v>341</v>
      </c>
      <c r="B14" s="24" t="s">
        <v>154</v>
      </c>
      <c r="C14" s="24" t="s">
        <v>4293</v>
      </c>
      <c r="D14" s="24" t="s">
        <v>2897</v>
      </c>
      <c r="E14" s="24" t="s">
        <v>4294</v>
      </c>
      <c r="F14" s="24" t="s">
        <v>81</v>
      </c>
      <c r="G14" s="24">
        <v>2005</v>
      </c>
      <c r="H14" s="52"/>
    </row>
    <row r="15" spans="1:8" x14ac:dyDescent="0.25">
      <c r="A15" s="23">
        <v>341</v>
      </c>
      <c r="B15" s="24" t="s">
        <v>154</v>
      </c>
      <c r="C15" s="24" t="s">
        <v>4295</v>
      </c>
      <c r="D15" s="24" t="s">
        <v>2897</v>
      </c>
      <c r="E15" s="24" t="s">
        <v>4296</v>
      </c>
      <c r="F15" s="24" t="s">
        <v>81</v>
      </c>
      <c r="G15" s="24">
        <v>2005</v>
      </c>
      <c r="H15" s="52"/>
    </row>
    <row r="16" spans="1:8" x14ac:dyDescent="0.25">
      <c r="A16" s="23">
        <v>341</v>
      </c>
      <c r="B16" s="24" t="s">
        <v>154</v>
      </c>
      <c r="C16" s="24" t="s">
        <v>4297</v>
      </c>
      <c r="D16" s="24" t="s">
        <v>2897</v>
      </c>
      <c r="E16" s="24" t="s">
        <v>4298</v>
      </c>
      <c r="F16" s="24" t="s">
        <v>81</v>
      </c>
      <c r="G16" s="24">
        <v>2005</v>
      </c>
      <c r="H16" s="52"/>
    </row>
    <row r="17" spans="1:8" x14ac:dyDescent="0.25">
      <c r="A17" s="23">
        <v>2729</v>
      </c>
      <c r="B17" s="24" t="s">
        <v>682</v>
      </c>
      <c r="C17" s="24" t="s">
        <v>3999</v>
      </c>
      <c r="D17" s="24" t="s">
        <v>2897</v>
      </c>
      <c r="E17" s="24" t="s">
        <v>4000</v>
      </c>
      <c r="F17" s="24" t="s">
        <v>81</v>
      </c>
      <c r="G17" s="24">
        <v>2006</v>
      </c>
      <c r="H17" s="52"/>
    </row>
    <row r="18" spans="1:8" x14ac:dyDescent="0.25">
      <c r="A18" s="23">
        <v>443</v>
      </c>
      <c r="B18" s="24" t="s">
        <v>177</v>
      </c>
      <c r="C18" s="24" t="s">
        <v>4755</v>
      </c>
      <c r="D18" s="24" t="s">
        <v>3438</v>
      </c>
      <c r="E18" s="24" t="s">
        <v>4756</v>
      </c>
      <c r="F18" s="24" t="s">
        <v>4723</v>
      </c>
      <c r="G18" s="24">
        <v>2006</v>
      </c>
      <c r="H18" s="52" t="s">
        <v>4978</v>
      </c>
    </row>
    <row r="19" spans="1:8" x14ac:dyDescent="0.25">
      <c r="A19" s="23">
        <v>2729</v>
      </c>
      <c r="B19" s="24" t="s">
        <v>682</v>
      </c>
      <c r="C19" s="24" t="s">
        <v>3798</v>
      </c>
      <c r="D19" s="24" t="s">
        <v>2897</v>
      </c>
      <c r="E19" s="24" t="s">
        <v>2975</v>
      </c>
      <c r="F19" s="24" t="s">
        <v>81</v>
      </c>
      <c r="G19" s="24">
        <v>2006</v>
      </c>
      <c r="H19" s="52"/>
    </row>
    <row r="20" spans="1:8" x14ac:dyDescent="0.25">
      <c r="A20" s="23">
        <v>2729</v>
      </c>
      <c r="B20" s="24" t="s">
        <v>682</v>
      </c>
      <c r="C20" s="24" t="s">
        <v>3486</v>
      </c>
      <c r="D20" s="24" t="s">
        <v>2897</v>
      </c>
      <c r="E20" s="24" t="s">
        <v>3487</v>
      </c>
      <c r="F20" s="24" t="s">
        <v>81</v>
      </c>
      <c r="G20" s="24">
        <v>2006</v>
      </c>
      <c r="H20" s="52"/>
    </row>
    <row r="21" spans="1:8" x14ac:dyDescent="0.25">
      <c r="A21" s="23">
        <v>1819</v>
      </c>
      <c r="B21" s="24" t="s">
        <v>472</v>
      </c>
      <c r="C21" s="24" t="s">
        <v>3324</v>
      </c>
      <c r="D21" s="24" t="s">
        <v>2827</v>
      </c>
      <c r="E21" s="24" t="s">
        <v>3325</v>
      </c>
      <c r="F21" s="24" t="s">
        <v>81</v>
      </c>
      <c r="G21" s="24">
        <v>2011</v>
      </c>
      <c r="H21" s="52"/>
    </row>
    <row r="22" spans="1:8" x14ac:dyDescent="0.25">
      <c r="A22" s="23">
        <v>10</v>
      </c>
      <c r="B22" s="24" t="s">
        <v>34</v>
      </c>
      <c r="C22" s="24" t="s">
        <v>4568</v>
      </c>
      <c r="D22" s="24" t="s">
        <v>2772</v>
      </c>
      <c r="E22" s="24" t="s">
        <v>4569</v>
      </c>
      <c r="F22" s="24" t="s">
        <v>4723</v>
      </c>
      <c r="G22" s="24">
        <v>2006</v>
      </c>
      <c r="H22" s="52" t="s">
        <v>4977</v>
      </c>
    </row>
    <row r="23" spans="1:8" x14ac:dyDescent="0.25">
      <c r="A23" s="23">
        <v>443</v>
      </c>
      <c r="B23" s="24" t="s">
        <v>177</v>
      </c>
      <c r="C23" s="24" t="s">
        <v>4307</v>
      </c>
      <c r="D23" s="24" t="s">
        <v>3438</v>
      </c>
      <c r="E23" s="24" t="s">
        <v>4308</v>
      </c>
      <c r="F23" s="24" t="s">
        <v>81</v>
      </c>
      <c r="G23" s="24">
        <v>2006</v>
      </c>
      <c r="H23" s="52" t="s">
        <v>4978</v>
      </c>
    </row>
    <row r="24" spans="1:8" x14ac:dyDescent="0.25">
      <c r="A24" s="23">
        <v>1819</v>
      </c>
      <c r="B24" s="24" t="s">
        <v>472</v>
      </c>
      <c r="C24" s="24" t="s">
        <v>3533</v>
      </c>
      <c r="D24" s="24" t="s">
        <v>2827</v>
      </c>
      <c r="E24" s="24" t="s">
        <v>3534</v>
      </c>
      <c r="F24" s="24" t="s">
        <v>81</v>
      </c>
      <c r="G24" s="24">
        <v>2011</v>
      </c>
      <c r="H24" s="52"/>
    </row>
    <row r="25" spans="1:8" x14ac:dyDescent="0.25">
      <c r="A25" s="23">
        <v>20132</v>
      </c>
      <c r="B25" s="24" t="s">
        <v>963</v>
      </c>
      <c r="C25" s="24" t="s">
        <v>4455</v>
      </c>
      <c r="D25" s="24" t="s">
        <v>2786</v>
      </c>
      <c r="E25" s="24" t="s">
        <v>4456</v>
      </c>
      <c r="F25" s="24" t="s">
        <v>81</v>
      </c>
      <c r="G25" s="24">
        <v>2005</v>
      </c>
      <c r="H25" s="52"/>
    </row>
    <row r="26" spans="1:8" x14ac:dyDescent="0.25">
      <c r="A26" s="23">
        <v>20132</v>
      </c>
      <c r="B26" s="24" t="s">
        <v>963</v>
      </c>
      <c r="C26" s="24" t="s">
        <v>4457</v>
      </c>
      <c r="D26" s="24" t="s">
        <v>2786</v>
      </c>
      <c r="E26" s="24" t="s">
        <v>4458</v>
      </c>
      <c r="F26" s="24" t="s">
        <v>81</v>
      </c>
      <c r="G26" s="24">
        <v>2005</v>
      </c>
      <c r="H26" s="52"/>
    </row>
    <row r="27" spans="1:8" x14ac:dyDescent="0.25">
      <c r="A27" s="23">
        <v>443</v>
      </c>
      <c r="B27" s="24" t="s">
        <v>177</v>
      </c>
      <c r="C27" s="24" t="s">
        <v>4486</v>
      </c>
      <c r="D27" s="24" t="s">
        <v>3438</v>
      </c>
      <c r="E27" s="24" t="s">
        <v>3560</v>
      </c>
      <c r="F27" s="24" t="s">
        <v>4723</v>
      </c>
      <c r="G27" s="24">
        <v>2006</v>
      </c>
      <c r="H27" s="52" t="s">
        <v>4978</v>
      </c>
    </row>
    <row r="28" spans="1:8" x14ac:dyDescent="0.25">
      <c r="A28" s="23">
        <v>2046</v>
      </c>
      <c r="B28" s="24" t="s">
        <v>490</v>
      </c>
      <c r="C28" s="24" t="s">
        <v>4786</v>
      </c>
      <c r="D28" s="24" t="s">
        <v>2789</v>
      </c>
      <c r="E28" s="24" t="s">
        <v>4787</v>
      </c>
      <c r="F28" s="24" t="s">
        <v>4723</v>
      </c>
      <c r="G28" s="24">
        <v>2006</v>
      </c>
      <c r="H28" s="52"/>
    </row>
    <row r="29" spans="1:8" x14ac:dyDescent="0.25">
      <c r="A29" s="23">
        <v>2046</v>
      </c>
      <c r="B29" s="24" t="s">
        <v>490</v>
      </c>
      <c r="C29" s="24" t="s">
        <v>4788</v>
      </c>
      <c r="D29" s="24" t="s">
        <v>2789</v>
      </c>
      <c r="E29" s="24" t="s">
        <v>4789</v>
      </c>
      <c r="F29" s="24" t="s">
        <v>4723</v>
      </c>
      <c r="G29" s="24">
        <v>2006</v>
      </c>
      <c r="H29" s="52"/>
    </row>
    <row r="30" spans="1:8" x14ac:dyDescent="0.25">
      <c r="A30" s="23">
        <v>2046</v>
      </c>
      <c r="B30" s="24" t="s">
        <v>490</v>
      </c>
      <c r="C30" s="24" t="s">
        <v>4790</v>
      </c>
      <c r="D30" s="24" t="s">
        <v>2789</v>
      </c>
      <c r="E30" s="24" t="s">
        <v>3000</v>
      </c>
      <c r="F30" s="24" t="s">
        <v>4723</v>
      </c>
      <c r="G30" s="24">
        <v>2006</v>
      </c>
      <c r="H30" s="52"/>
    </row>
    <row r="31" spans="1:8" x14ac:dyDescent="0.25">
      <c r="A31" s="23">
        <v>82</v>
      </c>
      <c r="B31" s="24" t="s">
        <v>55</v>
      </c>
      <c r="C31" s="24" t="s">
        <v>2793</v>
      </c>
      <c r="D31" s="24" t="s">
        <v>2794</v>
      </c>
      <c r="E31" s="24" t="s">
        <v>2795</v>
      </c>
      <c r="F31" s="24" t="s">
        <v>25</v>
      </c>
      <c r="G31" s="24">
        <v>2006</v>
      </c>
      <c r="H31" s="52" t="s">
        <v>4978</v>
      </c>
    </row>
    <row r="32" spans="1:8" x14ac:dyDescent="0.25">
      <c r="A32" s="23">
        <v>564</v>
      </c>
      <c r="B32" s="24" t="s">
        <v>185</v>
      </c>
      <c r="C32" s="24" t="s">
        <v>4440</v>
      </c>
      <c r="D32" s="24" t="s">
        <v>2789</v>
      </c>
      <c r="E32" s="24" t="s">
        <v>4423</v>
      </c>
      <c r="F32" s="24" t="s">
        <v>4723</v>
      </c>
      <c r="G32" s="24">
        <v>1995</v>
      </c>
      <c r="H32" s="52" t="s">
        <v>4978</v>
      </c>
    </row>
    <row r="33" spans="1:8" x14ac:dyDescent="0.25">
      <c r="A33" s="23">
        <v>2046</v>
      </c>
      <c r="B33" s="24" t="s">
        <v>490</v>
      </c>
      <c r="C33" s="24" t="s">
        <v>4791</v>
      </c>
      <c r="D33" s="24" t="s">
        <v>2789</v>
      </c>
      <c r="E33" s="24" t="s">
        <v>4792</v>
      </c>
      <c r="F33" s="24" t="s">
        <v>4723</v>
      </c>
      <c r="G33" s="24">
        <v>2006</v>
      </c>
      <c r="H33" s="52"/>
    </row>
    <row r="34" spans="1:8" x14ac:dyDescent="0.25">
      <c r="A34" s="23">
        <v>2046</v>
      </c>
      <c r="B34" s="24" t="s">
        <v>490</v>
      </c>
      <c r="C34" s="24" t="s">
        <v>4793</v>
      </c>
      <c r="D34" s="24" t="s">
        <v>2789</v>
      </c>
      <c r="E34" s="24" t="s">
        <v>4794</v>
      </c>
      <c r="F34" s="24" t="s">
        <v>4723</v>
      </c>
      <c r="G34" s="24">
        <v>2006</v>
      </c>
      <c r="H34" s="52"/>
    </row>
    <row r="35" spans="1:8" x14ac:dyDescent="0.25">
      <c r="A35" s="23">
        <v>2046</v>
      </c>
      <c r="B35" s="24" t="s">
        <v>490</v>
      </c>
      <c r="C35" s="24" t="s">
        <v>4397</v>
      </c>
      <c r="D35" s="24" t="s">
        <v>2789</v>
      </c>
      <c r="E35" s="24" t="s">
        <v>4398</v>
      </c>
      <c r="F35" s="24" t="s">
        <v>4723</v>
      </c>
      <c r="G35" s="24">
        <v>2006</v>
      </c>
      <c r="H35" s="52"/>
    </row>
    <row r="36" spans="1:8" x14ac:dyDescent="0.25">
      <c r="A36" s="23">
        <v>82</v>
      </c>
      <c r="B36" s="24" t="s">
        <v>55</v>
      </c>
      <c r="C36" s="24" t="s">
        <v>2796</v>
      </c>
      <c r="D36" s="24" t="s">
        <v>2794</v>
      </c>
      <c r="E36" s="24" t="s">
        <v>2797</v>
      </c>
      <c r="F36" s="24" t="s">
        <v>25</v>
      </c>
      <c r="G36" s="24">
        <v>2006</v>
      </c>
      <c r="H36" s="52" t="s">
        <v>4978</v>
      </c>
    </row>
    <row r="37" spans="1:8" x14ac:dyDescent="0.25">
      <c r="A37" s="23">
        <v>10</v>
      </c>
      <c r="B37" s="24" t="s">
        <v>34</v>
      </c>
      <c r="C37" s="24" t="s">
        <v>4570</v>
      </c>
      <c r="D37" s="24" t="s">
        <v>2772</v>
      </c>
      <c r="E37" s="24" t="s">
        <v>4571</v>
      </c>
      <c r="F37" s="24" t="s">
        <v>4723</v>
      </c>
      <c r="G37" s="24">
        <v>2006</v>
      </c>
      <c r="H37" s="52" t="s">
        <v>4977</v>
      </c>
    </row>
    <row r="38" spans="1:8" x14ac:dyDescent="0.25">
      <c r="A38" s="23">
        <v>564</v>
      </c>
      <c r="B38" s="24" t="s">
        <v>185</v>
      </c>
      <c r="C38" s="24" t="s">
        <v>4330</v>
      </c>
      <c r="D38" s="24" t="s">
        <v>2789</v>
      </c>
      <c r="E38" s="24" t="s">
        <v>4331</v>
      </c>
      <c r="F38" s="24" t="s">
        <v>4723</v>
      </c>
      <c r="G38" s="24">
        <v>1995</v>
      </c>
      <c r="H38" s="52" t="s">
        <v>4978</v>
      </c>
    </row>
    <row r="39" spans="1:8" x14ac:dyDescent="0.25">
      <c r="A39" s="23">
        <v>2046</v>
      </c>
      <c r="B39" s="24" t="s">
        <v>490</v>
      </c>
      <c r="C39" s="24" t="s">
        <v>4482</v>
      </c>
      <c r="D39" s="24" t="s">
        <v>2789</v>
      </c>
      <c r="E39" s="24" t="s">
        <v>4483</v>
      </c>
      <c r="F39" s="24" t="s">
        <v>4723</v>
      </c>
      <c r="G39" s="24">
        <v>2006</v>
      </c>
      <c r="H39" s="52"/>
    </row>
    <row r="40" spans="1:8" x14ac:dyDescent="0.25">
      <c r="A40" s="23">
        <v>2046</v>
      </c>
      <c r="B40" s="24" t="s">
        <v>490</v>
      </c>
      <c r="C40" s="24" t="s">
        <v>4391</v>
      </c>
      <c r="D40" s="24" t="s">
        <v>2789</v>
      </c>
      <c r="E40" s="24" t="s">
        <v>4392</v>
      </c>
      <c r="F40" s="24" t="s">
        <v>4723</v>
      </c>
      <c r="G40" s="24">
        <v>2006</v>
      </c>
      <c r="H40" s="52"/>
    </row>
    <row r="41" spans="1:8" x14ac:dyDescent="0.25">
      <c r="A41" s="23">
        <v>2046</v>
      </c>
      <c r="B41" s="24" t="s">
        <v>490</v>
      </c>
      <c r="C41" s="24" t="s">
        <v>4795</v>
      </c>
      <c r="D41" s="24" t="s">
        <v>2789</v>
      </c>
      <c r="E41" s="24" t="s">
        <v>2850</v>
      </c>
      <c r="F41" s="24" t="s">
        <v>4723</v>
      </c>
      <c r="G41" s="24">
        <v>2006</v>
      </c>
      <c r="H41" s="52"/>
    </row>
    <row r="42" spans="1:8" x14ac:dyDescent="0.25">
      <c r="A42" s="23">
        <v>3345</v>
      </c>
      <c r="B42" s="24" t="s">
        <v>885</v>
      </c>
      <c r="C42" s="24" t="s">
        <v>4365</v>
      </c>
      <c r="D42" s="24" t="s">
        <v>3438</v>
      </c>
      <c r="E42" s="24" t="s">
        <v>4366</v>
      </c>
      <c r="F42" s="24" t="s">
        <v>81</v>
      </c>
      <c r="G42" s="24">
        <v>2005</v>
      </c>
      <c r="H42" s="52"/>
    </row>
    <row r="43" spans="1:8" x14ac:dyDescent="0.25">
      <c r="A43" s="23">
        <v>443</v>
      </c>
      <c r="B43" s="24" t="s">
        <v>177</v>
      </c>
      <c r="C43" s="24" t="s">
        <v>4549</v>
      </c>
      <c r="D43" s="24" t="s">
        <v>3438</v>
      </c>
      <c r="E43" s="24" t="s">
        <v>2786</v>
      </c>
      <c r="F43" s="24" t="s">
        <v>4723</v>
      </c>
      <c r="G43" s="24">
        <v>2006</v>
      </c>
      <c r="H43" s="52" t="s">
        <v>4978</v>
      </c>
    </row>
    <row r="44" spans="1:8" x14ac:dyDescent="0.25">
      <c r="A44" s="23">
        <v>3345</v>
      </c>
      <c r="B44" s="24" t="s">
        <v>885</v>
      </c>
      <c r="C44" s="24" t="s">
        <v>4432</v>
      </c>
      <c r="D44" s="24" t="s">
        <v>3438</v>
      </c>
      <c r="E44" s="24" t="s">
        <v>4433</v>
      </c>
      <c r="F44" s="24" t="s">
        <v>81</v>
      </c>
      <c r="G44" s="24">
        <v>2005</v>
      </c>
      <c r="H44" s="52"/>
    </row>
    <row r="45" spans="1:8" x14ac:dyDescent="0.25">
      <c r="A45" s="23">
        <v>21819</v>
      </c>
      <c r="B45" s="24" t="s">
        <v>1421</v>
      </c>
      <c r="C45" s="24" t="s">
        <v>4943</v>
      </c>
      <c r="D45" s="24" t="s">
        <v>2859</v>
      </c>
      <c r="E45" s="24" t="s">
        <v>4944</v>
      </c>
      <c r="F45" s="24" t="s">
        <v>4909</v>
      </c>
      <c r="G45" s="24">
        <v>2007</v>
      </c>
      <c r="H45" s="52"/>
    </row>
    <row r="46" spans="1:8" x14ac:dyDescent="0.25">
      <c r="A46" s="23">
        <v>21819</v>
      </c>
      <c r="B46" s="24" t="s">
        <v>1421</v>
      </c>
      <c r="C46" s="24" t="s">
        <v>4945</v>
      </c>
      <c r="D46" s="24" t="s">
        <v>2859</v>
      </c>
      <c r="E46" s="24" t="s">
        <v>4624</v>
      </c>
      <c r="F46" s="24" t="s">
        <v>4909</v>
      </c>
      <c r="G46" s="24">
        <v>2007</v>
      </c>
      <c r="H46" s="52"/>
    </row>
    <row r="47" spans="1:8" x14ac:dyDescent="0.25">
      <c r="A47" s="23">
        <v>21818</v>
      </c>
      <c r="B47" s="24" t="s">
        <v>1420</v>
      </c>
      <c r="C47" s="24" t="s">
        <v>4827</v>
      </c>
      <c r="D47" s="24" t="s">
        <v>2876</v>
      </c>
      <c r="E47" s="24" t="s">
        <v>4828</v>
      </c>
      <c r="F47" s="24" t="s">
        <v>42</v>
      </c>
      <c r="G47" s="24">
        <v>2008</v>
      </c>
      <c r="H47" s="52"/>
    </row>
    <row r="48" spans="1:8" x14ac:dyDescent="0.25">
      <c r="A48" s="23">
        <v>443</v>
      </c>
      <c r="B48" s="24" t="s">
        <v>177</v>
      </c>
      <c r="C48" s="24" t="s">
        <v>4314</v>
      </c>
      <c r="D48" s="24" t="s">
        <v>3438</v>
      </c>
      <c r="E48" s="24" t="s">
        <v>4315</v>
      </c>
      <c r="F48" s="24" t="s">
        <v>4723</v>
      </c>
      <c r="G48" s="24">
        <v>2006</v>
      </c>
      <c r="H48" s="52" t="s">
        <v>4978</v>
      </c>
    </row>
    <row r="49" spans="1:8" x14ac:dyDescent="0.25">
      <c r="A49" s="23">
        <v>21818</v>
      </c>
      <c r="B49" s="24" t="s">
        <v>1420</v>
      </c>
      <c r="C49" s="24" t="s">
        <v>4291</v>
      </c>
      <c r="D49" s="24" t="s">
        <v>2876</v>
      </c>
      <c r="E49" s="24" t="s">
        <v>4292</v>
      </c>
      <c r="F49" s="24" t="s">
        <v>81</v>
      </c>
      <c r="G49" s="24">
        <v>2008</v>
      </c>
      <c r="H49" s="52"/>
    </row>
    <row r="50" spans="1:8" x14ac:dyDescent="0.25">
      <c r="A50" s="23">
        <v>43576</v>
      </c>
      <c r="B50" s="24" t="s">
        <v>2615</v>
      </c>
      <c r="C50" s="24" t="s">
        <v>2798</v>
      </c>
      <c r="D50" s="24" t="s">
        <v>2794</v>
      </c>
      <c r="E50" s="24" t="s">
        <v>2799</v>
      </c>
      <c r="F50" s="24" t="s">
        <v>25</v>
      </c>
      <c r="G50" s="24">
        <v>2019</v>
      </c>
      <c r="H50" s="52"/>
    </row>
    <row r="51" spans="1:8" x14ac:dyDescent="0.25">
      <c r="A51" s="23">
        <v>43576</v>
      </c>
      <c r="B51" s="24" t="s">
        <v>2615</v>
      </c>
      <c r="C51" s="24" t="s">
        <v>2800</v>
      </c>
      <c r="D51" s="24" t="s">
        <v>2794</v>
      </c>
      <c r="E51" s="24" t="s">
        <v>2801</v>
      </c>
      <c r="F51" s="24" t="s">
        <v>81</v>
      </c>
      <c r="G51" s="24">
        <v>2019</v>
      </c>
      <c r="H51" s="52"/>
    </row>
    <row r="52" spans="1:8" x14ac:dyDescent="0.25">
      <c r="A52" s="23">
        <v>21759</v>
      </c>
      <c r="B52" s="24" t="s">
        <v>1403</v>
      </c>
      <c r="C52" s="24" t="s">
        <v>3694</v>
      </c>
      <c r="D52" s="24" t="s">
        <v>2827</v>
      </c>
      <c r="E52" s="24" t="s">
        <v>3695</v>
      </c>
      <c r="F52" s="24" t="s">
        <v>25</v>
      </c>
      <c r="G52" s="24">
        <v>2007</v>
      </c>
      <c r="H52" s="52"/>
    </row>
    <row r="53" spans="1:8" x14ac:dyDescent="0.25">
      <c r="A53" s="23">
        <v>443</v>
      </c>
      <c r="B53" s="24" t="s">
        <v>177</v>
      </c>
      <c r="C53" s="24" t="s">
        <v>4309</v>
      </c>
      <c r="D53" s="24" t="s">
        <v>3438</v>
      </c>
      <c r="E53" s="24" t="s">
        <v>4310</v>
      </c>
      <c r="F53" s="24" t="s">
        <v>81</v>
      </c>
      <c r="G53" s="24">
        <v>2006</v>
      </c>
      <c r="H53" s="52" t="s">
        <v>4978</v>
      </c>
    </row>
    <row r="54" spans="1:8" x14ac:dyDescent="0.25">
      <c r="A54" s="23">
        <v>21759</v>
      </c>
      <c r="B54" s="24" t="s">
        <v>1403</v>
      </c>
      <c r="C54" s="24" t="s">
        <v>2839</v>
      </c>
      <c r="D54" s="24" t="s">
        <v>2827</v>
      </c>
      <c r="E54" s="24" t="s">
        <v>2840</v>
      </c>
      <c r="F54" s="24" t="s">
        <v>25</v>
      </c>
      <c r="G54" s="24">
        <v>2007</v>
      </c>
      <c r="H54" s="52"/>
    </row>
    <row r="55" spans="1:8" x14ac:dyDescent="0.25">
      <c r="A55" s="23">
        <v>21759</v>
      </c>
      <c r="B55" s="24" t="s">
        <v>1403</v>
      </c>
      <c r="C55" s="24" t="s">
        <v>3713</v>
      </c>
      <c r="D55" s="24" t="s">
        <v>2827</v>
      </c>
      <c r="E55" s="24" t="s">
        <v>3714</v>
      </c>
      <c r="F55" s="24" t="s">
        <v>25</v>
      </c>
      <c r="G55" s="24">
        <v>2007</v>
      </c>
      <c r="H55" s="52"/>
    </row>
    <row r="56" spans="1:8" x14ac:dyDescent="0.25">
      <c r="A56" s="23">
        <v>564</v>
      </c>
      <c r="B56" s="24" t="s">
        <v>185</v>
      </c>
      <c r="C56" s="24" t="s">
        <v>4323</v>
      </c>
      <c r="D56" s="24" t="s">
        <v>2789</v>
      </c>
      <c r="E56" s="24" t="s">
        <v>2772</v>
      </c>
      <c r="F56" s="24" t="s">
        <v>4723</v>
      </c>
      <c r="G56" s="24">
        <v>1995</v>
      </c>
      <c r="H56" s="52" t="s">
        <v>4978</v>
      </c>
    </row>
    <row r="57" spans="1:8" x14ac:dyDescent="0.25">
      <c r="A57" s="23">
        <v>56</v>
      </c>
      <c r="B57" s="24" t="s">
        <v>45</v>
      </c>
      <c r="C57" s="24" t="s">
        <v>4732</v>
      </c>
      <c r="D57" s="24" t="s">
        <v>2786</v>
      </c>
      <c r="E57" s="24" t="s">
        <v>4733</v>
      </c>
      <c r="F57" s="24" t="s">
        <v>4723</v>
      </c>
      <c r="G57" s="24">
        <v>2005</v>
      </c>
      <c r="H57" s="52"/>
    </row>
    <row r="58" spans="1:8" x14ac:dyDescent="0.25">
      <c r="A58" s="23">
        <v>56</v>
      </c>
      <c r="B58" s="24" t="s">
        <v>45</v>
      </c>
      <c r="C58" s="24" t="s">
        <v>4457</v>
      </c>
      <c r="D58" s="24" t="s">
        <v>2786</v>
      </c>
      <c r="E58" s="24" t="s">
        <v>4458</v>
      </c>
      <c r="F58" s="24" t="s">
        <v>4723</v>
      </c>
      <c r="G58" s="24">
        <v>2005</v>
      </c>
      <c r="H58" s="52"/>
    </row>
    <row r="59" spans="1:8" x14ac:dyDescent="0.25">
      <c r="A59" s="23">
        <v>22566</v>
      </c>
      <c r="B59" s="24" t="s">
        <v>1598</v>
      </c>
      <c r="C59" s="24" t="s">
        <v>3813</v>
      </c>
      <c r="D59" s="24" t="s">
        <v>2862</v>
      </c>
      <c r="E59" s="24" t="s">
        <v>3814</v>
      </c>
      <c r="F59" s="24" t="s">
        <v>25</v>
      </c>
      <c r="G59" s="24">
        <v>2009</v>
      </c>
      <c r="H59" s="52"/>
    </row>
    <row r="60" spans="1:8" x14ac:dyDescent="0.25">
      <c r="A60" s="23">
        <v>22566</v>
      </c>
      <c r="B60" s="24" t="s">
        <v>1598</v>
      </c>
      <c r="C60" s="24" t="s">
        <v>4497</v>
      </c>
      <c r="D60" s="24" t="s">
        <v>2862</v>
      </c>
      <c r="E60" s="24" t="s">
        <v>3652</v>
      </c>
      <c r="F60" s="24" t="s">
        <v>81</v>
      </c>
      <c r="G60" s="24">
        <v>2009</v>
      </c>
      <c r="H60" s="52"/>
    </row>
    <row r="61" spans="1:8" x14ac:dyDescent="0.25">
      <c r="A61" s="23">
        <v>443</v>
      </c>
      <c r="B61" s="24" t="s">
        <v>177</v>
      </c>
      <c r="C61" s="24" t="s">
        <v>3437</v>
      </c>
      <c r="D61" s="24" t="s">
        <v>3438</v>
      </c>
      <c r="E61" s="24" t="s">
        <v>3439</v>
      </c>
      <c r="F61" s="24" t="s">
        <v>4723</v>
      </c>
      <c r="G61" s="24">
        <v>2006</v>
      </c>
      <c r="H61" s="52" t="s">
        <v>4978</v>
      </c>
    </row>
    <row r="62" spans="1:8" x14ac:dyDescent="0.25">
      <c r="A62" s="23">
        <v>3255</v>
      </c>
      <c r="B62" s="24" t="s">
        <v>857</v>
      </c>
      <c r="C62" s="24" t="s">
        <v>4668</v>
      </c>
      <c r="D62" s="24" t="s">
        <v>2786</v>
      </c>
      <c r="E62" s="24" t="s">
        <v>4669</v>
      </c>
      <c r="F62" s="24" t="s">
        <v>4723</v>
      </c>
      <c r="G62" s="24">
        <v>2005</v>
      </c>
      <c r="H62" s="52"/>
    </row>
    <row r="63" spans="1:8" x14ac:dyDescent="0.25">
      <c r="A63" s="23">
        <v>3255</v>
      </c>
      <c r="B63" s="24" t="s">
        <v>857</v>
      </c>
      <c r="C63" s="24" t="s">
        <v>4675</v>
      </c>
      <c r="D63" s="24" t="s">
        <v>3332</v>
      </c>
      <c r="E63" s="24" t="s">
        <v>4676</v>
      </c>
      <c r="F63" s="24" t="s">
        <v>4723</v>
      </c>
      <c r="G63" s="24">
        <v>2005</v>
      </c>
      <c r="H63" s="52"/>
    </row>
    <row r="64" spans="1:8" x14ac:dyDescent="0.25">
      <c r="A64" s="23">
        <v>3255</v>
      </c>
      <c r="B64" s="24" t="s">
        <v>857</v>
      </c>
      <c r="C64" s="24" t="s">
        <v>4659</v>
      </c>
      <c r="D64" s="24" t="s">
        <v>3157</v>
      </c>
      <c r="E64" s="24" t="s">
        <v>4660</v>
      </c>
      <c r="F64" s="24" t="s">
        <v>4723</v>
      </c>
      <c r="G64" s="24">
        <v>2005</v>
      </c>
      <c r="H64" s="52"/>
    </row>
    <row r="65" spans="1:8" x14ac:dyDescent="0.25">
      <c r="A65" s="23">
        <v>3255</v>
      </c>
      <c r="B65" s="24" t="s">
        <v>857</v>
      </c>
      <c r="C65" s="24" t="s">
        <v>3638</v>
      </c>
      <c r="D65" s="24" t="s">
        <v>3157</v>
      </c>
      <c r="E65" s="24" t="s">
        <v>3639</v>
      </c>
      <c r="F65" s="24" t="s">
        <v>4723</v>
      </c>
      <c r="G65" s="24">
        <v>2005</v>
      </c>
      <c r="H65" s="52"/>
    </row>
    <row r="66" spans="1:8" x14ac:dyDescent="0.25">
      <c r="A66" s="23">
        <v>3255</v>
      </c>
      <c r="B66" s="24" t="s">
        <v>857</v>
      </c>
      <c r="C66" s="24" t="s">
        <v>4563</v>
      </c>
      <c r="D66" s="24" t="s">
        <v>3157</v>
      </c>
      <c r="E66" s="24" t="s">
        <v>4564</v>
      </c>
      <c r="F66" s="24" t="s">
        <v>4723</v>
      </c>
      <c r="G66" s="24">
        <v>2005</v>
      </c>
      <c r="H66" s="52"/>
    </row>
    <row r="67" spans="1:8" x14ac:dyDescent="0.25">
      <c r="A67" s="23">
        <v>1781</v>
      </c>
      <c r="B67" s="24" t="s">
        <v>469</v>
      </c>
      <c r="C67" s="24" t="s">
        <v>4299</v>
      </c>
      <c r="D67" s="24" t="s">
        <v>2772</v>
      </c>
      <c r="E67" s="24" t="s">
        <v>4300</v>
      </c>
      <c r="F67" s="24" t="s">
        <v>4723</v>
      </c>
      <c r="G67" s="24">
        <v>2005</v>
      </c>
      <c r="H67" s="52"/>
    </row>
    <row r="68" spans="1:8" x14ac:dyDescent="0.25">
      <c r="A68" s="23">
        <v>1781</v>
      </c>
      <c r="B68" s="24" t="s">
        <v>469</v>
      </c>
      <c r="C68" s="24" t="s">
        <v>2771</v>
      </c>
      <c r="D68" s="24" t="s">
        <v>2772</v>
      </c>
      <c r="E68" s="24" t="s">
        <v>2773</v>
      </c>
      <c r="F68" s="24" t="s">
        <v>4723</v>
      </c>
      <c r="G68" s="24">
        <v>2005</v>
      </c>
      <c r="H68" s="52"/>
    </row>
    <row r="69" spans="1:8" x14ac:dyDescent="0.25">
      <c r="A69" s="23">
        <v>40497</v>
      </c>
      <c r="B69" s="24" t="s">
        <v>2585</v>
      </c>
      <c r="C69" s="24" t="s">
        <v>4883</v>
      </c>
      <c r="D69" s="24" t="s">
        <v>2794</v>
      </c>
      <c r="E69" s="24" t="s">
        <v>4884</v>
      </c>
      <c r="F69" s="24" t="s">
        <v>4723</v>
      </c>
      <c r="G69" s="24">
        <v>2018</v>
      </c>
      <c r="H69" s="52"/>
    </row>
    <row r="70" spans="1:8" x14ac:dyDescent="0.25">
      <c r="A70" s="23">
        <v>40497</v>
      </c>
      <c r="B70" s="24" t="s">
        <v>2585</v>
      </c>
      <c r="C70" s="24" t="s">
        <v>4885</v>
      </c>
      <c r="D70" s="24" t="s">
        <v>2794</v>
      </c>
      <c r="E70" s="24" t="s">
        <v>3439</v>
      </c>
      <c r="F70" s="24" t="s">
        <v>4723</v>
      </c>
      <c r="G70" s="24">
        <v>2018</v>
      </c>
      <c r="H70" s="52"/>
    </row>
    <row r="71" spans="1:8" x14ac:dyDescent="0.25">
      <c r="A71" s="23">
        <v>40497</v>
      </c>
      <c r="B71" s="24" t="s">
        <v>2585</v>
      </c>
      <c r="C71" s="24" t="s">
        <v>4508</v>
      </c>
      <c r="D71" s="24" t="s">
        <v>2794</v>
      </c>
      <c r="E71" s="24" t="s">
        <v>4509</v>
      </c>
      <c r="F71" s="24" t="s">
        <v>4723</v>
      </c>
      <c r="G71" s="24">
        <v>2018</v>
      </c>
      <c r="H71" s="52"/>
    </row>
    <row r="72" spans="1:8" x14ac:dyDescent="0.25">
      <c r="A72" s="23">
        <v>40497</v>
      </c>
      <c r="B72" s="24" t="s">
        <v>2585</v>
      </c>
      <c r="C72" s="24" t="s">
        <v>4886</v>
      </c>
      <c r="D72" s="24" t="s">
        <v>2794</v>
      </c>
      <c r="E72" s="24" t="s">
        <v>4887</v>
      </c>
      <c r="F72" s="24" t="s">
        <v>4723</v>
      </c>
      <c r="G72" s="24">
        <v>2018</v>
      </c>
      <c r="H72" s="52"/>
    </row>
    <row r="73" spans="1:8" x14ac:dyDescent="0.25">
      <c r="A73" s="23">
        <v>10</v>
      </c>
      <c r="B73" s="24" t="s">
        <v>34</v>
      </c>
      <c r="C73" s="24" t="s">
        <v>4559</v>
      </c>
      <c r="D73" s="24" t="s">
        <v>2772</v>
      </c>
      <c r="E73" s="24" t="s">
        <v>4560</v>
      </c>
      <c r="F73" s="24" t="s">
        <v>4723</v>
      </c>
      <c r="G73" s="24">
        <v>2006</v>
      </c>
      <c r="H73" s="52" t="s">
        <v>4977</v>
      </c>
    </row>
    <row r="74" spans="1:8" x14ac:dyDescent="0.25">
      <c r="A74" s="23">
        <v>40497</v>
      </c>
      <c r="B74" s="24" t="s">
        <v>2585</v>
      </c>
      <c r="C74" s="24" t="s">
        <v>4426</v>
      </c>
      <c r="D74" s="24" t="s">
        <v>2794</v>
      </c>
      <c r="E74" s="24" t="s">
        <v>4427</v>
      </c>
      <c r="F74" s="24" t="s">
        <v>81</v>
      </c>
      <c r="G74" s="24">
        <v>2018</v>
      </c>
      <c r="H74" s="52"/>
    </row>
    <row r="75" spans="1:8" x14ac:dyDescent="0.25">
      <c r="A75" s="23">
        <v>40497</v>
      </c>
      <c r="B75" s="24" t="s">
        <v>2585</v>
      </c>
      <c r="C75" s="24" t="s">
        <v>4636</v>
      </c>
      <c r="D75" s="24" t="s">
        <v>2794</v>
      </c>
      <c r="E75" s="24" t="s">
        <v>4637</v>
      </c>
      <c r="F75" s="24" t="s">
        <v>81</v>
      </c>
      <c r="G75" s="24">
        <v>2018</v>
      </c>
      <c r="H75" s="52"/>
    </row>
    <row r="76" spans="1:8" x14ac:dyDescent="0.25">
      <c r="A76" s="23">
        <v>20806</v>
      </c>
      <c r="B76" s="24" t="s">
        <v>1166</v>
      </c>
      <c r="C76" s="24" t="s">
        <v>4827</v>
      </c>
      <c r="D76" s="24" t="s">
        <v>2876</v>
      </c>
      <c r="E76" s="24" t="s">
        <v>4828</v>
      </c>
      <c r="F76" s="24" t="s">
        <v>4723</v>
      </c>
      <c r="G76" s="24">
        <v>2006</v>
      </c>
      <c r="H76" s="52"/>
    </row>
    <row r="77" spans="1:8" x14ac:dyDescent="0.25">
      <c r="A77" s="23">
        <v>20806</v>
      </c>
      <c r="B77" s="24" t="s">
        <v>1166</v>
      </c>
      <c r="C77" s="24" t="s">
        <v>4291</v>
      </c>
      <c r="D77" s="24" t="s">
        <v>2876</v>
      </c>
      <c r="E77" s="24" t="s">
        <v>4292</v>
      </c>
      <c r="F77" s="24" t="s">
        <v>4723</v>
      </c>
      <c r="G77" s="24">
        <v>2006</v>
      </c>
      <c r="H77" s="52"/>
    </row>
    <row r="78" spans="1:8" x14ac:dyDescent="0.25">
      <c r="A78" s="23">
        <v>22111</v>
      </c>
      <c r="B78" s="24" t="s">
        <v>1464</v>
      </c>
      <c r="C78" s="24" t="s">
        <v>4652</v>
      </c>
      <c r="D78" s="24" t="s">
        <v>2789</v>
      </c>
      <c r="E78" s="24" t="s">
        <v>4653</v>
      </c>
      <c r="F78" s="24" t="s">
        <v>4723</v>
      </c>
      <c r="G78" s="24">
        <v>2008</v>
      </c>
      <c r="H78" s="52"/>
    </row>
    <row r="79" spans="1:8" x14ac:dyDescent="0.25">
      <c r="A79" s="23">
        <v>22111</v>
      </c>
      <c r="B79" s="24" t="s">
        <v>1464</v>
      </c>
      <c r="C79" s="24" t="s">
        <v>4831</v>
      </c>
      <c r="D79" s="24" t="s">
        <v>2789</v>
      </c>
      <c r="E79" s="24" t="s">
        <v>4832</v>
      </c>
      <c r="F79" s="24" t="s">
        <v>4723</v>
      </c>
      <c r="G79" s="24">
        <v>2008</v>
      </c>
      <c r="H79" s="52"/>
    </row>
    <row r="80" spans="1:8" x14ac:dyDescent="0.25">
      <c r="A80" s="23">
        <v>22111</v>
      </c>
      <c r="B80" s="24" t="s">
        <v>1464</v>
      </c>
      <c r="C80" s="24" t="s">
        <v>4833</v>
      </c>
      <c r="D80" s="24" t="s">
        <v>2789</v>
      </c>
      <c r="E80" s="24" t="s">
        <v>4834</v>
      </c>
      <c r="F80" s="24" t="s">
        <v>4723</v>
      </c>
      <c r="G80" s="24">
        <v>2008</v>
      </c>
      <c r="H80" s="52"/>
    </row>
    <row r="81" spans="1:8" x14ac:dyDescent="0.25">
      <c r="A81" s="23">
        <v>22111</v>
      </c>
      <c r="B81" s="24" t="s">
        <v>1464</v>
      </c>
      <c r="C81" s="24" t="s">
        <v>4835</v>
      </c>
      <c r="D81" s="24" t="s">
        <v>2789</v>
      </c>
      <c r="E81" s="24" t="s">
        <v>4836</v>
      </c>
      <c r="F81" s="24" t="s">
        <v>4723</v>
      </c>
      <c r="G81" s="24">
        <v>2008</v>
      </c>
      <c r="H81" s="52"/>
    </row>
    <row r="82" spans="1:8" x14ac:dyDescent="0.25">
      <c r="A82" s="23">
        <v>22111</v>
      </c>
      <c r="B82" s="24" t="s">
        <v>1464</v>
      </c>
      <c r="C82" s="24" t="s">
        <v>3479</v>
      </c>
      <c r="D82" s="24" t="s">
        <v>2789</v>
      </c>
      <c r="E82" s="24" t="s">
        <v>3480</v>
      </c>
      <c r="F82" s="24" t="s">
        <v>4723</v>
      </c>
      <c r="G82" s="24">
        <v>2008</v>
      </c>
      <c r="H82" s="52"/>
    </row>
    <row r="83" spans="1:8" x14ac:dyDescent="0.25">
      <c r="A83" s="23">
        <v>22111</v>
      </c>
      <c r="B83" s="24" t="s">
        <v>1464</v>
      </c>
      <c r="C83" s="24" t="s">
        <v>4334</v>
      </c>
      <c r="D83" s="24" t="s">
        <v>2789</v>
      </c>
      <c r="E83" s="24" t="s">
        <v>4335</v>
      </c>
      <c r="F83" s="24" t="s">
        <v>4723</v>
      </c>
      <c r="G83" s="24">
        <v>2008</v>
      </c>
      <c r="H83" s="52"/>
    </row>
    <row r="84" spans="1:8" x14ac:dyDescent="0.25">
      <c r="A84" s="23">
        <v>564</v>
      </c>
      <c r="B84" s="24" t="s">
        <v>185</v>
      </c>
      <c r="C84" s="24" t="s">
        <v>4403</v>
      </c>
      <c r="D84" s="24" t="s">
        <v>2789</v>
      </c>
      <c r="E84" s="24" t="s">
        <v>4404</v>
      </c>
      <c r="F84" s="24" t="s">
        <v>4723</v>
      </c>
      <c r="G84" s="24">
        <v>1995</v>
      </c>
      <c r="H84" s="52" t="s">
        <v>4978</v>
      </c>
    </row>
    <row r="85" spans="1:8" x14ac:dyDescent="0.25">
      <c r="A85" s="23">
        <v>22111</v>
      </c>
      <c r="B85" s="24" t="s">
        <v>1464</v>
      </c>
      <c r="C85" s="24" t="s">
        <v>4837</v>
      </c>
      <c r="D85" s="24" t="s">
        <v>2789</v>
      </c>
      <c r="E85" s="24" t="s">
        <v>4838</v>
      </c>
      <c r="F85" s="24" t="s">
        <v>4723</v>
      </c>
      <c r="G85" s="24">
        <v>2008</v>
      </c>
      <c r="H85" s="52"/>
    </row>
    <row r="86" spans="1:8" x14ac:dyDescent="0.25">
      <c r="A86" s="23">
        <v>22111</v>
      </c>
      <c r="B86" s="24" t="s">
        <v>1464</v>
      </c>
      <c r="C86" s="24" t="s">
        <v>4515</v>
      </c>
      <c r="D86" s="24" t="s">
        <v>2789</v>
      </c>
      <c r="E86" s="24" t="s">
        <v>4516</v>
      </c>
      <c r="F86" s="24" t="s">
        <v>4723</v>
      </c>
      <c r="G86" s="24">
        <v>2008</v>
      </c>
      <c r="H86" s="52"/>
    </row>
    <row r="87" spans="1:8" x14ac:dyDescent="0.25">
      <c r="A87" s="23">
        <v>22111</v>
      </c>
      <c r="B87" s="24" t="s">
        <v>1464</v>
      </c>
      <c r="C87" s="24" t="s">
        <v>4484</v>
      </c>
      <c r="D87" s="24" t="s">
        <v>2789</v>
      </c>
      <c r="E87" s="24" t="s">
        <v>4485</v>
      </c>
      <c r="F87" s="24" t="s">
        <v>4723</v>
      </c>
      <c r="G87" s="24">
        <v>2008</v>
      </c>
      <c r="H87" s="52"/>
    </row>
    <row r="88" spans="1:8" x14ac:dyDescent="0.25">
      <c r="A88" s="23">
        <v>3108</v>
      </c>
      <c r="B88" s="24" t="s">
        <v>811</v>
      </c>
      <c r="C88" s="24" t="s">
        <v>3413</v>
      </c>
      <c r="D88" s="24" t="s">
        <v>2856</v>
      </c>
      <c r="E88" s="24" t="s">
        <v>3414</v>
      </c>
      <c r="F88" s="24" t="s">
        <v>25</v>
      </c>
      <c r="G88" s="24">
        <v>2009</v>
      </c>
      <c r="H88" s="52"/>
    </row>
    <row r="89" spans="1:8" x14ac:dyDescent="0.25">
      <c r="A89" s="23">
        <v>3108</v>
      </c>
      <c r="B89" s="24" t="s">
        <v>811</v>
      </c>
      <c r="C89" s="24" t="s">
        <v>3415</v>
      </c>
      <c r="D89" s="24" t="s">
        <v>2856</v>
      </c>
      <c r="E89" s="24" t="s">
        <v>3416</v>
      </c>
      <c r="F89" s="24" t="s">
        <v>25</v>
      </c>
      <c r="G89" s="24">
        <v>2009</v>
      </c>
      <c r="H89" s="52"/>
    </row>
    <row r="90" spans="1:8" x14ac:dyDescent="0.25">
      <c r="A90" s="23">
        <v>20212</v>
      </c>
      <c r="B90" s="24" t="s">
        <v>985</v>
      </c>
      <c r="C90" s="24" t="s">
        <v>4816</v>
      </c>
      <c r="D90" s="24" t="s">
        <v>2789</v>
      </c>
      <c r="E90" s="24" t="s">
        <v>4817</v>
      </c>
      <c r="F90" s="24" t="s">
        <v>4723</v>
      </c>
      <c r="G90" s="24">
        <v>2005</v>
      </c>
      <c r="H90" s="52"/>
    </row>
    <row r="91" spans="1:8" x14ac:dyDescent="0.25">
      <c r="A91" s="23">
        <v>20212</v>
      </c>
      <c r="B91" s="24" t="s">
        <v>985</v>
      </c>
      <c r="C91" s="24" t="s">
        <v>4818</v>
      </c>
      <c r="D91" s="24" t="s">
        <v>2789</v>
      </c>
      <c r="E91" s="24" t="s">
        <v>4819</v>
      </c>
      <c r="F91" s="24" t="s">
        <v>4723</v>
      </c>
      <c r="G91" s="24">
        <v>2005</v>
      </c>
      <c r="H91" s="52"/>
    </row>
    <row r="92" spans="1:8" x14ac:dyDescent="0.25">
      <c r="A92" s="23">
        <v>20212</v>
      </c>
      <c r="B92" s="24" t="s">
        <v>985</v>
      </c>
      <c r="C92" s="24" t="s">
        <v>4460</v>
      </c>
      <c r="D92" s="24" t="s">
        <v>2789</v>
      </c>
      <c r="E92" s="24" t="s">
        <v>4461</v>
      </c>
      <c r="F92" s="24" t="s">
        <v>81</v>
      </c>
      <c r="G92" s="24">
        <v>2005</v>
      </c>
      <c r="H92" s="52"/>
    </row>
    <row r="93" spans="1:8" x14ac:dyDescent="0.25">
      <c r="A93" s="23">
        <v>20212</v>
      </c>
      <c r="B93" s="24" t="s">
        <v>985</v>
      </c>
      <c r="C93" s="24" t="s">
        <v>4820</v>
      </c>
      <c r="D93" s="24" t="s">
        <v>2789</v>
      </c>
      <c r="E93" s="24" t="s">
        <v>4821</v>
      </c>
      <c r="F93" s="24" t="s">
        <v>4723</v>
      </c>
      <c r="G93" s="24">
        <v>2005</v>
      </c>
      <c r="H93" s="52"/>
    </row>
    <row r="94" spans="1:8" x14ac:dyDescent="0.25">
      <c r="A94" s="23">
        <v>443</v>
      </c>
      <c r="B94" s="24" t="s">
        <v>177</v>
      </c>
      <c r="C94" s="24" t="s">
        <v>4365</v>
      </c>
      <c r="D94" s="24" t="s">
        <v>3438</v>
      </c>
      <c r="E94" s="24" t="s">
        <v>4366</v>
      </c>
      <c r="F94" s="24" t="s">
        <v>4723</v>
      </c>
      <c r="G94" s="24">
        <v>2006</v>
      </c>
      <c r="H94" s="52" t="s">
        <v>4978</v>
      </c>
    </row>
    <row r="95" spans="1:8" x14ac:dyDescent="0.25">
      <c r="A95" s="23">
        <v>38016</v>
      </c>
      <c r="B95" s="24" t="s">
        <v>2561</v>
      </c>
      <c r="C95" s="24" t="s">
        <v>4633</v>
      </c>
      <c r="D95" s="24" t="s">
        <v>2786</v>
      </c>
      <c r="E95" s="24" t="s">
        <v>3452</v>
      </c>
      <c r="F95" s="24" t="s">
        <v>81</v>
      </c>
      <c r="G95" s="24">
        <v>2020</v>
      </c>
      <c r="H95" s="52"/>
    </row>
    <row r="96" spans="1:8" x14ac:dyDescent="0.25">
      <c r="A96" s="23">
        <v>38016</v>
      </c>
      <c r="B96" s="24" t="s">
        <v>2561</v>
      </c>
      <c r="C96" s="24" t="s">
        <v>4474</v>
      </c>
      <c r="D96" s="24" t="s">
        <v>2786</v>
      </c>
      <c r="E96" s="24" t="s">
        <v>4475</v>
      </c>
      <c r="F96" s="24" t="s">
        <v>81</v>
      </c>
      <c r="G96" s="24">
        <v>2020</v>
      </c>
      <c r="H96" s="52"/>
    </row>
    <row r="97" spans="1:8" x14ac:dyDescent="0.25">
      <c r="A97" s="23">
        <v>20043</v>
      </c>
      <c r="B97" s="24" t="s">
        <v>934</v>
      </c>
      <c r="C97" s="24" t="s">
        <v>4450</v>
      </c>
      <c r="D97" s="24" t="s">
        <v>2817</v>
      </c>
      <c r="E97" s="24" t="s">
        <v>2945</v>
      </c>
      <c r="F97" s="24" t="s">
        <v>81</v>
      </c>
      <c r="G97" s="24">
        <v>2006</v>
      </c>
      <c r="H97" s="52"/>
    </row>
    <row r="98" spans="1:8" x14ac:dyDescent="0.25">
      <c r="A98" s="23">
        <v>443</v>
      </c>
      <c r="B98" s="24" t="s">
        <v>177</v>
      </c>
      <c r="C98" s="24" t="s">
        <v>4572</v>
      </c>
      <c r="D98" s="24" t="s">
        <v>3438</v>
      </c>
      <c r="E98" s="24" t="s">
        <v>4573</v>
      </c>
      <c r="F98" s="24" t="s">
        <v>4723</v>
      </c>
      <c r="G98" s="24">
        <v>2006</v>
      </c>
      <c r="H98" s="52" t="s">
        <v>4978</v>
      </c>
    </row>
    <row r="99" spans="1:8" x14ac:dyDescent="0.25">
      <c r="A99" s="23">
        <v>443</v>
      </c>
      <c r="B99" s="24" t="s">
        <v>177</v>
      </c>
      <c r="C99" s="24" t="s">
        <v>4757</v>
      </c>
      <c r="D99" s="24" t="s">
        <v>3438</v>
      </c>
      <c r="E99" s="24" t="s">
        <v>4758</v>
      </c>
      <c r="F99" s="24" t="s">
        <v>4723</v>
      </c>
      <c r="G99" s="24">
        <v>2006</v>
      </c>
      <c r="H99" s="52" t="s">
        <v>4978</v>
      </c>
    </row>
    <row r="100" spans="1:8" x14ac:dyDescent="0.25">
      <c r="A100" s="23">
        <v>20043</v>
      </c>
      <c r="B100" s="24" t="s">
        <v>934</v>
      </c>
      <c r="C100" s="24" t="s">
        <v>2956</v>
      </c>
      <c r="D100" s="24" t="s">
        <v>2817</v>
      </c>
      <c r="E100" s="24" t="s">
        <v>2957</v>
      </c>
      <c r="F100" s="24" t="s">
        <v>81</v>
      </c>
      <c r="G100" s="24">
        <v>2006</v>
      </c>
      <c r="H100" s="52"/>
    </row>
    <row r="101" spans="1:8" x14ac:dyDescent="0.25">
      <c r="A101" s="23">
        <v>443</v>
      </c>
      <c r="B101" s="24" t="s">
        <v>177</v>
      </c>
      <c r="C101" s="24" t="s">
        <v>4375</v>
      </c>
      <c r="D101" s="24" t="s">
        <v>3438</v>
      </c>
      <c r="E101" s="24" t="s">
        <v>4376</v>
      </c>
      <c r="F101" s="24" t="s">
        <v>4723</v>
      </c>
      <c r="G101" s="24">
        <v>2006</v>
      </c>
      <c r="H101" s="52" t="s">
        <v>4978</v>
      </c>
    </row>
    <row r="102" spans="1:8" x14ac:dyDescent="0.25">
      <c r="A102" s="23">
        <v>48244</v>
      </c>
      <c r="B102" s="24" t="s">
        <v>2667</v>
      </c>
      <c r="C102" s="24" t="s">
        <v>4891</v>
      </c>
      <c r="D102" s="24" t="s">
        <v>3332</v>
      </c>
      <c r="E102" s="24" t="s">
        <v>4892</v>
      </c>
      <c r="F102" s="24" t="s">
        <v>4723</v>
      </c>
      <c r="G102" s="24">
        <v>2020</v>
      </c>
      <c r="H102" s="52"/>
    </row>
    <row r="103" spans="1:8" x14ac:dyDescent="0.25">
      <c r="A103" s="23">
        <v>48244</v>
      </c>
      <c r="B103" s="24" t="s">
        <v>2667</v>
      </c>
      <c r="C103" s="24" t="s">
        <v>4893</v>
      </c>
      <c r="D103" s="24" t="s">
        <v>3332</v>
      </c>
      <c r="E103" s="24" t="s">
        <v>3665</v>
      </c>
      <c r="F103" s="24" t="s">
        <v>4723</v>
      </c>
      <c r="G103" s="24">
        <v>2020</v>
      </c>
      <c r="H103" s="52"/>
    </row>
    <row r="104" spans="1:8" x14ac:dyDescent="0.25">
      <c r="A104" s="23">
        <v>443</v>
      </c>
      <c r="B104" s="24" t="s">
        <v>177</v>
      </c>
      <c r="C104" s="24" t="s">
        <v>4574</v>
      </c>
      <c r="D104" s="24" t="s">
        <v>3438</v>
      </c>
      <c r="E104" s="24" t="s">
        <v>4575</v>
      </c>
      <c r="F104" s="24" t="s">
        <v>4723</v>
      </c>
      <c r="G104" s="24">
        <v>2006</v>
      </c>
      <c r="H104" s="52" t="s">
        <v>4978</v>
      </c>
    </row>
    <row r="105" spans="1:8" x14ac:dyDescent="0.25">
      <c r="A105" s="23">
        <v>48244</v>
      </c>
      <c r="B105" s="24" t="s">
        <v>2667</v>
      </c>
      <c r="C105" s="24" t="s">
        <v>4894</v>
      </c>
      <c r="D105" s="24" t="s">
        <v>3332</v>
      </c>
      <c r="E105" s="24" t="s">
        <v>4895</v>
      </c>
      <c r="F105" s="24" t="s">
        <v>4723</v>
      </c>
      <c r="G105" s="24">
        <v>2020</v>
      </c>
      <c r="H105" s="52"/>
    </row>
    <row r="106" spans="1:8" x14ac:dyDescent="0.25">
      <c r="A106" s="23">
        <v>48244</v>
      </c>
      <c r="B106" s="24" t="s">
        <v>2667</v>
      </c>
      <c r="C106" s="24" t="s">
        <v>4446</v>
      </c>
      <c r="D106" s="24" t="s">
        <v>3332</v>
      </c>
      <c r="E106" s="24" t="s">
        <v>4447</v>
      </c>
      <c r="F106" s="24" t="s">
        <v>4723</v>
      </c>
      <c r="G106" s="24">
        <v>2020</v>
      </c>
      <c r="H106" s="52"/>
    </row>
    <row r="107" spans="1:8" x14ac:dyDescent="0.25">
      <c r="A107" s="23">
        <v>48244</v>
      </c>
      <c r="B107" s="24" t="s">
        <v>2667</v>
      </c>
      <c r="C107" s="24" t="s">
        <v>4896</v>
      </c>
      <c r="D107" s="24" t="s">
        <v>3332</v>
      </c>
      <c r="E107" s="24" t="s">
        <v>4897</v>
      </c>
      <c r="F107" s="24" t="s">
        <v>4723</v>
      </c>
      <c r="G107" s="24">
        <v>2020</v>
      </c>
      <c r="H107" s="52"/>
    </row>
    <row r="108" spans="1:8" x14ac:dyDescent="0.25">
      <c r="A108" s="23">
        <v>48244</v>
      </c>
      <c r="B108" s="24" t="s">
        <v>2667</v>
      </c>
      <c r="C108" s="24" t="s">
        <v>4800</v>
      </c>
      <c r="D108" s="24" t="s">
        <v>3332</v>
      </c>
      <c r="E108" s="24" t="s">
        <v>4801</v>
      </c>
      <c r="F108" s="24" t="s">
        <v>4723</v>
      </c>
      <c r="G108" s="24">
        <v>2020</v>
      </c>
      <c r="H108" s="52"/>
    </row>
    <row r="109" spans="1:8" x14ac:dyDescent="0.25">
      <c r="A109" s="23">
        <v>564</v>
      </c>
      <c r="B109" s="24" t="s">
        <v>185</v>
      </c>
      <c r="C109" s="24" t="s">
        <v>4321</v>
      </c>
      <c r="D109" s="24" t="s">
        <v>2789</v>
      </c>
      <c r="E109" s="24" t="s">
        <v>4322</v>
      </c>
      <c r="F109" s="24" t="s">
        <v>4723</v>
      </c>
      <c r="G109" s="24">
        <v>1995</v>
      </c>
      <c r="H109" s="52" t="s">
        <v>4978</v>
      </c>
    </row>
    <row r="110" spans="1:8" x14ac:dyDescent="0.25">
      <c r="A110" s="23">
        <v>48244</v>
      </c>
      <c r="B110" s="24" t="s">
        <v>2667</v>
      </c>
      <c r="C110" s="24" t="s">
        <v>4898</v>
      </c>
      <c r="D110" s="24" t="s">
        <v>3332</v>
      </c>
      <c r="E110" s="24" t="s">
        <v>4899</v>
      </c>
      <c r="F110" s="24" t="s">
        <v>4723</v>
      </c>
      <c r="G110" s="24">
        <v>2020</v>
      </c>
      <c r="H110" s="52"/>
    </row>
    <row r="111" spans="1:8" x14ac:dyDescent="0.25">
      <c r="A111" s="23">
        <v>48244</v>
      </c>
      <c r="B111" s="24" t="s">
        <v>2667</v>
      </c>
      <c r="C111" s="24" t="s">
        <v>4900</v>
      </c>
      <c r="D111" s="24" t="s">
        <v>3332</v>
      </c>
      <c r="E111" s="24" t="s">
        <v>4901</v>
      </c>
      <c r="F111" s="24" t="s">
        <v>4723</v>
      </c>
      <c r="G111" s="24">
        <v>2020</v>
      </c>
      <c r="H111" s="52"/>
    </row>
    <row r="112" spans="1:8" x14ac:dyDescent="0.25">
      <c r="A112" s="23">
        <v>10</v>
      </c>
      <c r="B112" s="24" t="s">
        <v>34</v>
      </c>
      <c r="C112" s="24" t="s">
        <v>4539</v>
      </c>
      <c r="D112" s="24" t="s">
        <v>2772</v>
      </c>
      <c r="E112" s="24" t="s">
        <v>4540</v>
      </c>
      <c r="F112" s="24" t="s">
        <v>4723</v>
      </c>
      <c r="G112" s="24">
        <v>2006</v>
      </c>
      <c r="H112" s="52" t="s">
        <v>4977</v>
      </c>
    </row>
    <row r="113" spans="1:8" x14ac:dyDescent="0.25">
      <c r="A113" s="23">
        <v>48244</v>
      </c>
      <c r="B113" s="24" t="s">
        <v>2667</v>
      </c>
      <c r="C113" s="24" t="s">
        <v>4902</v>
      </c>
      <c r="D113" s="24" t="s">
        <v>3332</v>
      </c>
      <c r="E113" s="24" t="s">
        <v>4903</v>
      </c>
      <c r="F113" s="24" t="s">
        <v>4723</v>
      </c>
      <c r="G113" s="24">
        <v>2020</v>
      </c>
      <c r="H113" s="52"/>
    </row>
    <row r="114" spans="1:8" x14ac:dyDescent="0.25">
      <c r="A114" s="23">
        <v>48244</v>
      </c>
      <c r="B114" s="24" t="s">
        <v>2667</v>
      </c>
      <c r="C114" s="24" t="s">
        <v>4904</v>
      </c>
      <c r="D114" s="24" t="s">
        <v>3332</v>
      </c>
      <c r="E114" s="24" t="s">
        <v>4905</v>
      </c>
      <c r="F114" s="24" t="s">
        <v>4723</v>
      </c>
      <c r="G114" s="24">
        <v>2020</v>
      </c>
      <c r="H114" s="52"/>
    </row>
    <row r="115" spans="1:8" x14ac:dyDescent="0.25">
      <c r="A115" s="23">
        <v>48244</v>
      </c>
      <c r="B115" s="24" t="s">
        <v>2667</v>
      </c>
      <c r="C115" s="24" t="s">
        <v>4666</v>
      </c>
      <c r="D115" s="24" t="s">
        <v>3332</v>
      </c>
      <c r="E115" s="24" t="s">
        <v>3503</v>
      </c>
      <c r="F115" s="24" t="s">
        <v>81</v>
      </c>
      <c r="G115" s="24">
        <v>2020</v>
      </c>
      <c r="H115" s="52"/>
    </row>
    <row r="116" spans="1:8" x14ac:dyDescent="0.25">
      <c r="A116" s="23">
        <v>443</v>
      </c>
      <c r="B116" s="24" t="s">
        <v>177</v>
      </c>
      <c r="C116" s="24" t="s">
        <v>4759</v>
      </c>
      <c r="D116" s="24" t="s">
        <v>3438</v>
      </c>
      <c r="E116" s="24" t="s">
        <v>4760</v>
      </c>
      <c r="F116" s="24" t="s">
        <v>4723</v>
      </c>
      <c r="G116" s="24">
        <v>2006</v>
      </c>
      <c r="H116" s="52" t="s">
        <v>4978</v>
      </c>
    </row>
    <row r="117" spans="1:8" x14ac:dyDescent="0.25">
      <c r="A117" s="23">
        <v>48244</v>
      </c>
      <c r="B117" s="24" t="s">
        <v>2667</v>
      </c>
      <c r="C117" s="91" t="s">
        <v>5150</v>
      </c>
      <c r="D117" s="24" t="s">
        <v>3332</v>
      </c>
      <c r="E117" s="24" t="s">
        <v>4906</v>
      </c>
      <c r="F117" s="24" t="s">
        <v>4723</v>
      </c>
      <c r="G117" s="24">
        <v>2020</v>
      </c>
      <c r="H117" s="52"/>
    </row>
    <row r="118" spans="1:8" x14ac:dyDescent="0.25">
      <c r="A118" s="23">
        <v>31613</v>
      </c>
      <c r="B118" s="24" t="s">
        <v>2502</v>
      </c>
      <c r="C118" s="24" t="s">
        <v>4478</v>
      </c>
      <c r="D118" s="24" t="s">
        <v>2859</v>
      </c>
      <c r="E118" s="24" t="s">
        <v>4479</v>
      </c>
      <c r="F118" s="24" t="s">
        <v>4723</v>
      </c>
      <c r="G118" s="24">
        <v>2016</v>
      </c>
      <c r="H118" s="52"/>
    </row>
    <row r="119" spans="1:8" x14ac:dyDescent="0.25">
      <c r="A119" s="23">
        <v>31613</v>
      </c>
      <c r="B119" s="24" t="s">
        <v>2502</v>
      </c>
      <c r="C119" s="24" t="s">
        <v>4876</v>
      </c>
      <c r="D119" s="24" t="s">
        <v>2859</v>
      </c>
      <c r="E119" s="24" t="s">
        <v>4877</v>
      </c>
      <c r="F119" s="24" t="s">
        <v>4723</v>
      </c>
      <c r="G119" s="24">
        <v>2016</v>
      </c>
      <c r="H119" s="52"/>
    </row>
    <row r="120" spans="1:8" x14ac:dyDescent="0.25">
      <c r="A120" s="23">
        <v>3240</v>
      </c>
      <c r="B120" s="24" t="s">
        <v>851</v>
      </c>
      <c r="C120" s="24" t="s">
        <v>3764</v>
      </c>
      <c r="D120" s="24" t="s">
        <v>2827</v>
      </c>
      <c r="E120" s="24" t="s">
        <v>3765</v>
      </c>
      <c r="F120" s="24" t="s">
        <v>81</v>
      </c>
      <c r="G120" s="24">
        <v>2006</v>
      </c>
      <c r="H120" s="52"/>
    </row>
    <row r="121" spans="1:8" x14ac:dyDescent="0.25">
      <c r="A121" s="23">
        <v>3240</v>
      </c>
      <c r="B121" s="24" t="s">
        <v>851</v>
      </c>
      <c r="C121" s="24" t="s">
        <v>3122</v>
      </c>
      <c r="D121" s="24" t="s">
        <v>2827</v>
      </c>
      <c r="E121" s="24" t="s">
        <v>3123</v>
      </c>
      <c r="F121" s="24" t="s">
        <v>81</v>
      </c>
      <c r="G121" s="24">
        <v>2006</v>
      </c>
      <c r="H121" s="52"/>
    </row>
    <row r="122" spans="1:8" x14ac:dyDescent="0.25">
      <c r="A122" s="23">
        <v>22357</v>
      </c>
      <c r="B122" s="24" t="s">
        <v>1523</v>
      </c>
      <c r="C122" s="24" t="s">
        <v>2864</v>
      </c>
      <c r="D122" s="24" t="s">
        <v>2862</v>
      </c>
      <c r="E122" s="24" t="s">
        <v>2865</v>
      </c>
      <c r="F122" s="24" t="s">
        <v>81</v>
      </c>
      <c r="G122" s="24">
        <v>2011</v>
      </c>
      <c r="H122" s="52"/>
    </row>
    <row r="123" spans="1:8" x14ac:dyDescent="0.25">
      <c r="A123" s="23">
        <v>22357</v>
      </c>
      <c r="B123" s="24" t="s">
        <v>1523</v>
      </c>
      <c r="C123" s="24" t="s">
        <v>3862</v>
      </c>
      <c r="D123" s="24" t="s">
        <v>2862</v>
      </c>
      <c r="E123" s="24" t="s">
        <v>3863</v>
      </c>
      <c r="F123" s="24" t="s">
        <v>81</v>
      </c>
      <c r="G123" s="24">
        <v>2011</v>
      </c>
      <c r="H123" s="52"/>
    </row>
    <row r="124" spans="1:8" x14ac:dyDescent="0.25">
      <c r="A124" s="23">
        <v>36493</v>
      </c>
      <c r="B124" s="24" t="s">
        <v>2544</v>
      </c>
      <c r="C124" s="24" t="s">
        <v>4468</v>
      </c>
      <c r="D124" s="24" t="s">
        <v>2999</v>
      </c>
      <c r="E124" s="24" t="s">
        <v>4469</v>
      </c>
      <c r="F124" s="24" t="s">
        <v>81</v>
      </c>
      <c r="G124" s="24">
        <v>2019</v>
      </c>
      <c r="H124" s="52"/>
    </row>
    <row r="125" spans="1:8" x14ac:dyDescent="0.25">
      <c r="A125" s="23">
        <v>36493</v>
      </c>
      <c r="B125" s="24" t="s">
        <v>2544</v>
      </c>
      <c r="C125" s="24" t="s">
        <v>4627</v>
      </c>
      <c r="D125" s="24" t="s">
        <v>2999</v>
      </c>
      <c r="E125" s="24" t="s">
        <v>4628</v>
      </c>
      <c r="F125" s="24" t="s">
        <v>81</v>
      </c>
      <c r="G125" s="24">
        <v>2019</v>
      </c>
      <c r="H125" s="52"/>
    </row>
    <row r="126" spans="1:8" x14ac:dyDescent="0.25">
      <c r="A126" s="23">
        <v>82</v>
      </c>
      <c r="B126" s="24" t="s">
        <v>55</v>
      </c>
      <c r="C126" s="24" t="s">
        <v>2798</v>
      </c>
      <c r="D126" s="24" t="s">
        <v>2794</v>
      </c>
      <c r="E126" s="24" t="s">
        <v>2799</v>
      </c>
      <c r="F126" s="24" t="s">
        <v>25</v>
      </c>
      <c r="G126" s="24">
        <v>2006</v>
      </c>
      <c r="H126" s="52" t="s">
        <v>4978</v>
      </c>
    </row>
    <row r="127" spans="1:8" x14ac:dyDescent="0.25">
      <c r="A127" s="23">
        <v>22502</v>
      </c>
      <c r="B127" s="24" t="s">
        <v>1572</v>
      </c>
      <c r="C127" s="24" t="s">
        <v>4535</v>
      </c>
      <c r="D127" s="24" t="s">
        <v>2817</v>
      </c>
      <c r="E127" s="24" t="s">
        <v>4536</v>
      </c>
      <c r="F127" s="24" t="s">
        <v>81</v>
      </c>
      <c r="G127" s="24">
        <v>2010</v>
      </c>
      <c r="H127" s="52"/>
    </row>
    <row r="128" spans="1:8" x14ac:dyDescent="0.25">
      <c r="A128" s="23">
        <v>22502</v>
      </c>
      <c r="B128" s="24" t="s">
        <v>1572</v>
      </c>
      <c r="C128" s="24" t="s">
        <v>4035</v>
      </c>
      <c r="D128" s="24" t="s">
        <v>2817</v>
      </c>
      <c r="E128" s="24" t="s">
        <v>4036</v>
      </c>
      <c r="F128" s="24" t="s">
        <v>81</v>
      </c>
      <c r="G128" s="24">
        <v>2010</v>
      </c>
      <c r="H128" s="52"/>
    </row>
    <row r="129" spans="1:8" x14ac:dyDescent="0.25">
      <c r="A129" s="23">
        <v>22502</v>
      </c>
      <c r="B129" s="24" t="s">
        <v>1572</v>
      </c>
      <c r="C129" s="24" t="s">
        <v>3198</v>
      </c>
      <c r="D129" s="24" t="s">
        <v>2817</v>
      </c>
      <c r="E129" s="24" t="s">
        <v>3199</v>
      </c>
      <c r="F129" s="24" t="s">
        <v>81</v>
      </c>
      <c r="G129" s="24">
        <v>2010</v>
      </c>
      <c r="H129" s="52"/>
    </row>
    <row r="130" spans="1:8" x14ac:dyDescent="0.25">
      <c r="A130" s="23">
        <v>443</v>
      </c>
      <c r="B130" s="24" t="s">
        <v>177</v>
      </c>
      <c r="C130" s="24" t="s">
        <v>4578</v>
      </c>
      <c r="D130" s="24" t="s">
        <v>3438</v>
      </c>
      <c r="E130" s="24" t="s">
        <v>4579</v>
      </c>
      <c r="F130" s="24" t="s">
        <v>4723</v>
      </c>
      <c r="G130" s="24">
        <v>2006</v>
      </c>
      <c r="H130" s="52" t="s">
        <v>4978</v>
      </c>
    </row>
    <row r="131" spans="1:8" x14ac:dyDescent="0.25">
      <c r="A131" s="23">
        <v>36073</v>
      </c>
      <c r="B131" s="24" t="s">
        <v>2538</v>
      </c>
      <c r="C131" s="24" t="s">
        <v>4625</v>
      </c>
      <c r="D131" s="24" t="s">
        <v>2786</v>
      </c>
      <c r="E131" s="24" t="s">
        <v>4626</v>
      </c>
      <c r="F131" s="24" t="s">
        <v>81</v>
      </c>
      <c r="G131" s="24">
        <v>2016</v>
      </c>
      <c r="H131" s="52"/>
    </row>
    <row r="132" spans="1:8" x14ac:dyDescent="0.25">
      <c r="A132" s="23">
        <v>564</v>
      </c>
      <c r="B132" s="24" t="s">
        <v>185</v>
      </c>
      <c r="C132" s="24" t="s">
        <v>4405</v>
      </c>
      <c r="D132" s="24" t="s">
        <v>2789</v>
      </c>
      <c r="E132" s="24" t="s">
        <v>4406</v>
      </c>
      <c r="F132" s="24" t="s">
        <v>4723</v>
      </c>
      <c r="G132" s="24">
        <v>1995</v>
      </c>
      <c r="H132" s="52" t="s">
        <v>4978</v>
      </c>
    </row>
    <row r="133" spans="1:8" x14ac:dyDescent="0.25">
      <c r="A133" s="23">
        <v>36073</v>
      </c>
      <c r="B133" s="24" t="s">
        <v>2538</v>
      </c>
      <c r="C133" s="24" t="s">
        <v>4474</v>
      </c>
      <c r="D133" s="24" t="s">
        <v>2786</v>
      </c>
      <c r="E133" s="24" t="s">
        <v>4475</v>
      </c>
      <c r="F133" s="24" t="s">
        <v>81</v>
      </c>
      <c r="G133" s="24">
        <v>2016</v>
      </c>
      <c r="H133" s="52"/>
    </row>
    <row r="134" spans="1:8" x14ac:dyDescent="0.25">
      <c r="A134" s="23">
        <v>1468</v>
      </c>
      <c r="B134" s="24" t="s">
        <v>420</v>
      </c>
      <c r="C134" s="24" t="s">
        <v>4347</v>
      </c>
      <c r="D134" s="24" t="s">
        <v>2827</v>
      </c>
      <c r="E134" s="24" t="s">
        <v>2865</v>
      </c>
      <c r="F134" s="24" t="s">
        <v>81</v>
      </c>
      <c r="G134" s="24">
        <v>2006</v>
      </c>
      <c r="H134" s="52"/>
    </row>
    <row r="135" spans="1:8" x14ac:dyDescent="0.25">
      <c r="A135" s="23">
        <v>1468</v>
      </c>
      <c r="B135" s="24" t="s">
        <v>420</v>
      </c>
      <c r="C135" s="24" t="s">
        <v>4349</v>
      </c>
      <c r="D135" s="24" t="s">
        <v>2827</v>
      </c>
      <c r="E135" s="24" t="s">
        <v>4350</v>
      </c>
      <c r="F135" s="24" t="s">
        <v>81</v>
      </c>
      <c r="G135" s="24">
        <v>2006</v>
      </c>
      <c r="H135" s="52"/>
    </row>
    <row r="136" spans="1:8" x14ac:dyDescent="0.25">
      <c r="A136" s="23">
        <v>1468</v>
      </c>
      <c r="B136" s="24" t="s">
        <v>420</v>
      </c>
      <c r="C136" s="24" t="s">
        <v>4351</v>
      </c>
      <c r="D136" s="24" t="s">
        <v>2827</v>
      </c>
      <c r="E136" s="24" t="s">
        <v>4352</v>
      </c>
      <c r="F136" s="24" t="s">
        <v>81</v>
      </c>
      <c r="G136" s="24">
        <v>2006</v>
      </c>
      <c r="H136" s="52"/>
    </row>
    <row r="137" spans="1:8" x14ac:dyDescent="0.25">
      <c r="A137" s="23">
        <v>22790</v>
      </c>
      <c r="B137" s="24" t="s">
        <v>1649</v>
      </c>
      <c r="C137" s="24" t="s">
        <v>4496</v>
      </c>
      <c r="D137" s="24" t="s">
        <v>3438</v>
      </c>
      <c r="E137" s="24" t="s">
        <v>2813</v>
      </c>
      <c r="F137" s="24" t="s">
        <v>81</v>
      </c>
      <c r="G137" s="24">
        <v>2009</v>
      </c>
      <c r="H137" s="52"/>
    </row>
    <row r="138" spans="1:8" x14ac:dyDescent="0.25">
      <c r="A138" s="23">
        <v>22790</v>
      </c>
      <c r="B138" s="24" t="s">
        <v>1649</v>
      </c>
      <c r="C138" s="24" t="s">
        <v>4541</v>
      </c>
      <c r="D138" s="24" t="s">
        <v>3438</v>
      </c>
      <c r="E138" s="24" t="s">
        <v>4542</v>
      </c>
      <c r="F138" s="24" t="s">
        <v>81</v>
      </c>
      <c r="G138" s="24">
        <v>2009</v>
      </c>
      <c r="H138" s="52"/>
    </row>
    <row r="139" spans="1:8" x14ac:dyDescent="0.25">
      <c r="A139" s="23">
        <v>21044</v>
      </c>
      <c r="B139" s="24" t="s">
        <v>1228</v>
      </c>
      <c r="C139" s="24" t="s">
        <v>4440</v>
      </c>
      <c r="D139" s="24" t="s">
        <v>2789</v>
      </c>
      <c r="E139" s="24" t="s">
        <v>4423</v>
      </c>
      <c r="F139" s="24" t="s">
        <v>81</v>
      </c>
      <c r="G139" s="24">
        <v>2010</v>
      </c>
      <c r="H139" s="52"/>
    </row>
    <row r="140" spans="1:8" x14ac:dyDescent="0.25">
      <c r="A140" s="23">
        <v>443</v>
      </c>
      <c r="B140" s="24" t="s">
        <v>177</v>
      </c>
      <c r="C140" s="24" t="s">
        <v>4588</v>
      </c>
      <c r="D140" s="24" t="s">
        <v>3438</v>
      </c>
      <c r="E140" s="24" t="s">
        <v>4589</v>
      </c>
      <c r="F140" s="24" t="s">
        <v>4723</v>
      </c>
      <c r="G140" s="24">
        <v>2006</v>
      </c>
      <c r="H140" s="52" t="s">
        <v>4978</v>
      </c>
    </row>
    <row r="141" spans="1:8" x14ac:dyDescent="0.25">
      <c r="A141" s="23">
        <v>21044</v>
      </c>
      <c r="B141" s="24" t="s">
        <v>1228</v>
      </c>
      <c r="C141" s="24" t="s">
        <v>4405</v>
      </c>
      <c r="D141" s="24" t="s">
        <v>2789</v>
      </c>
      <c r="E141" s="24" t="s">
        <v>4406</v>
      </c>
      <c r="F141" s="24" t="s">
        <v>81</v>
      </c>
      <c r="G141" s="24">
        <v>2010</v>
      </c>
      <c r="H141" s="52"/>
    </row>
    <row r="142" spans="1:8" x14ac:dyDescent="0.25">
      <c r="A142" s="23">
        <v>21044</v>
      </c>
      <c r="B142" s="24" t="s">
        <v>1228</v>
      </c>
      <c r="C142" s="24" t="s">
        <v>2980</v>
      </c>
      <c r="D142" s="24" t="s">
        <v>2789</v>
      </c>
      <c r="E142" s="24" t="s">
        <v>2981</v>
      </c>
      <c r="F142" s="24" t="s">
        <v>81</v>
      </c>
      <c r="G142" s="24">
        <v>2010</v>
      </c>
      <c r="H142" s="52"/>
    </row>
    <row r="143" spans="1:8" x14ac:dyDescent="0.25">
      <c r="A143" s="23">
        <v>21044</v>
      </c>
      <c r="B143" s="24" t="s">
        <v>1228</v>
      </c>
      <c r="C143" s="24" t="s">
        <v>3148</v>
      </c>
      <c r="D143" s="24" t="s">
        <v>2789</v>
      </c>
      <c r="E143" s="24" t="s">
        <v>3149</v>
      </c>
      <c r="F143" s="24" t="s">
        <v>81</v>
      </c>
      <c r="G143" s="24">
        <v>2010</v>
      </c>
      <c r="H143" s="52"/>
    </row>
    <row r="144" spans="1:8" x14ac:dyDescent="0.25">
      <c r="A144" s="23">
        <v>20382</v>
      </c>
      <c r="B144" s="24" t="s">
        <v>1021</v>
      </c>
      <c r="C144" s="24" t="s">
        <v>3086</v>
      </c>
      <c r="D144" s="24" t="s">
        <v>2827</v>
      </c>
      <c r="E144" s="24" t="s">
        <v>3087</v>
      </c>
      <c r="F144" s="24" t="s">
        <v>81</v>
      </c>
      <c r="G144" s="24">
        <v>2005</v>
      </c>
      <c r="H144" s="52"/>
    </row>
    <row r="145" spans="1:8" x14ac:dyDescent="0.25">
      <c r="A145" s="23">
        <v>20382</v>
      </c>
      <c r="B145" s="24" t="s">
        <v>1021</v>
      </c>
      <c r="C145" s="24" t="s">
        <v>3063</v>
      </c>
      <c r="D145" s="24" t="s">
        <v>2827</v>
      </c>
      <c r="E145" s="24" t="s">
        <v>3064</v>
      </c>
      <c r="F145" s="24" t="s">
        <v>81</v>
      </c>
      <c r="G145" s="24">
        <v>2005</v>
      </c>
      <c r="H145" s="52"/>
    </row>
    <row r="146" spans="1:8" x14ac:dyDescent="0.25">
      <c r="A146" s="23">
        <v>20382</v>
      </c>
      <c r="B146" s="24" t="s">
        <v>1021</v>
      </c>
      <c r="C146" s="24" t="s">
        <v>3941</v>
      </c>
      <c r="D146" s="24" t="s">
        <v>2827</v>
      </c>
      <c r="E146" s="24" t="s">
        <v>3942</v>
      </c>
      <c r="F146" s="24" t="s">
        <v>81</v>
      </c>
      <c r="G146" s="24">
        <v>2005</v>
      </c>
      <c r="H146" s="52"/>
    </row>
    <row r="147" spans="1:8" x14ac:dyDescent="0.25">
      <c r="A147" s="23">
        <v>23269</v>
      </c>
      <c r="B147" s="24" t="s">
        <v>1802</v>
      </c>
      <c r="C147" s="24" t="s">
        <v>4349</v>
      </c>
      <c r="D147" s="24" t="s">
        <v>2827</v>
      </c>
      <c r="E147" s="24" t="s">
        <v>4350</v>
      </c>
      <c r="F147" s="24" t="s">
        <v>81</v>
      </c>
      <c r="G147" s="24">
        <v>2010</v>
      </c>
      <c r="H147" s="52"/>
    </row>
    <row r="148" spans="1:8" x14ac:dyDescent="0.25">
      <c r="A148" s="23">
        <v>23269</v>
      </c>
      <c r="B148" s="24" t="s">
        <v>1802</v>
      </c>
      <c r="C148" s="24" t="s">
        <v>4351</v>
      </c>
      <c r="D148" s="24" t="s">
        <v>2827</v>
      </c>
      <c r="E148" s="24" t="s">
        <v>4352</v>
      </c>
      <c r="F148" s="24" t="s">
        <v>81</v>
      </c>
      <c r="G148" s="24">
        <v>2010</v>
      </c>
      <c r="H148" s="52"/>
    </row>
    <row r="149" spans="1:8" x14ac:dyDescent="0.25">
      <c r="A149" s="23">
        <v>859</v>
      </c>
      <c r="B149" s="24" t="s">
        <v>276</v>
      </c>
      <c r="C149" s="24" t="s">
        <v>3017</v>
      </c>
      <c r="D149" s="24" t="s">
        <v>2827</v>
      </c>
      <c r="E149" s="24" t="s">
        <v>3018</v>
      </c>
      <c r="F149" s="24" t="s">
        <v>81</v>
      </c>
      <c r="G149" s="24">
        <v>2006</v>
      </c>
      <c r="H149" s="52"/>
    </row>
    <row r="150" spans="1:8" x14ac:dyDescent="0.25">
      <c r="A150" s="23">
        <v>859</v>
      </c>
      <c r="B150" s="24" t="s">
        <v>276</v>
      </c>
      <c r="C150" s="24" t="s">
        <v>4124</v>
      </c>
      <c r="D150" s="24" t="s">
        <v>2827</v>
      </c>
      <c r="E150" s="24" t="s">
        <v>4125</v>
      </c>
      <c r="F150" s="24" t="s">
        <v>81</v>
      </c>
      <c r="G150" s="24">
        <v>2006</v>
      </c>
      <c r="H150" s="52"/>
    </row>
    <row r="151" spans="1:8" x14ac:dyDescent="0.25">
      <c r="A151" s="23">
        <v>859</v>
      </c>
      <c r="B151" s="24" t="s">
        <v>276</v>
      </c>
      <c r="C151" s="24" t="s">
        <v>3206</v>
      </c>
      <c r="D151" s="24" t="s">
        <v>2827</v>
      </c>
      <c r="E151" s="24" t="s">
        <v>3207</v>
      </c>
      <c r="F151" s="24" t="s">
        <v>81</v>
      </c>
      <c r="G151" s="24">
        <v>2006</v>
      </c>
      <c r="H151" s="52"/>
    </row>
    <row r="152" spans="1:8" x14ac:dyDescent="0.25">
      <c r="A152" s="23">
        <v>859</v>
      </c>
      <c r="B152" s="24" t="s">
        <v>276</v>
      </c>
      <c r="C152" s="24" t="s">
        <v>3361</v>
      </c>
      <c r="D152" s="24" t="s">
        <v>2827</v>
      </c>
      <c r="E152" s="24" t="s">
        <v>3362</v>
      </c>
      <c r="F152" s="24" t="s">
        <v>81</v>
      </c>
      <c r="G152" s="24">
        <v>2006</v>
      </c>
      <c r="H152" s="52"/>
    </row>
    <row r="153" spans="1:8" x14ac:dyDescent="0.25">
      <c r="A153" s="23">
        <v>564</v>
      </c>
      <c r="B153" s="24" t="s">
        <v>185</v>
      </c>
      <c r="C153" s="24" t="s">
        <v>4420</v>
      </c>
      <c r="D153" s="24" t="s">
        <v>2789</v>
      </c>
      <c r="E153" s="24" t="s">
        <v>4421</v>
      </c>
      <c r="F153" s="24" t="s">
        <v>4723</v>
      </c>
      <c r="G153" s="24">
        <v>1995</v>
      </c>
      <c r="H153" s="52" t="s">
        <v>4978</v>
      </c>
    </row>
    <row r="154" spans="1:8" x14ac:dyDescent="0.25">
      <c r="A154" s="23">
        <v>859</v>
      </c>
      <c r="B154" s="24" t="s">
        <v>276</v>
      </c>
      <c r="C154" s="24" t="s">
        <v>2853</v>
      </c>
      <c r="D154" s="24" t="s">
        <v>2827</v>
      </c>
      <c r="E154" s="24" t="s">
        <v>2854</v>
      </c>
      <c r="F154" s="24" t="s">
        <v>81</v>
      </c>
      <c r="G154" s="24">
        <v>2006</v>
      </c>
      <c r="H154" s="52"/>
    </row>
    <row r="155" spans="1:8" x14ac:dyDescent="0.25">
      <c r="A155" s="23">
        <v>443</v>
      </c>
      <c r="B155" s="24" t="s">
        <v>177</v>
      </c>
      <c r="C155" s="24" t="s">
        <v>3440</v>
      </c>
      <c r="D155" s="24" t="s">
        <v>3438</v>
      </c>
      <c r="E155" s="24" t="s">
        <v>3441</v>
      </c>
      <c r="F155" s="24" t="s">
        <v>4723</v>
      </c>
      <c r="G155" s="24">
        <v>2006</v>
      </c>
      <c r="H155" s="52" t="s">
        <v>4978</v>
      </c>
    </row>
    <row r="156" spans="1:8" x14ac:dyDescent="0.25">
      <c r="A156" s="23">
        <v>2550</v>
      </c>
      <c r="B156" s="24" t="s">
        <v>624</v>
      </c>
      <c r="C156" s="24" t="s">
        <v>4087</v>
      </c>
      <c r="D156" s="24" t="s">
        <v>2789</v>
      </c>
      <c r="E156" s="24" t="s">
        <v>4088</v>
      </c>
      <c r="F156" s="24" t="s">
        <v>81</v>
      </c>
      <c r="G156" s="24">
        <v>2015</v>
      </c>
      <c r="H156" s="52"/>
    </row>
    <row r="157" spans="1:8" x14ac:dyDescent="0.25">
      <c r="A157" s="23">
        <v>2550</v>
      </c>
      <c r="B157" s="24" t="s">
        <v>624</v>
      </c>
      <c r="C157" s="24" t="s">
        <v>4393</v>
      </c>
      <c r="D157" s="24" t="s">
        <v>2789</v>
      </c>
      <c r="E157" s="24" t="s">
        <v>4394</v>
      </c>
      <c r="F157" s="24" t="s">
        <v>81</v>
      </c>
      <c r="G157" s="24">
        <v>2015</v>
      </c>
      <c r="H157" s="52"/>
    </row>
    <row r="158" spans="1:8" x14ac:dyDescent="0.25">
      <c r="A158" s="23">
        <v>2550</v>
      </c>
      <c r="B158" s="24" t="s">
        <v>624</v>
      </c>
      <c r="C158" s="24" t="s">
        <v>3715</v>
      </c>
      <c r="D158" s="24" t="s">
        <v>2789</v>
      </c>
      <c r="E158" s="24" t="s">
        <v>3716</v>
      </c>
      <c r="F158" s="24" t="s">
        <v>81</v>
      </c>
      <c r="G158" s="24">
        <v>2015</v>
      </c>
      <c r="H158" s="52"/>
    </row>
    <row r="159" spans="1:8" x14ac:dyDescent="0.25">
      <c r="A159" s="23">
        <v>85</v>
      </c>
      <c r="B159" s="24" t="s">
        <v>57</v>
      </c>
      <c r="C159" s="24" t="s">
        <v>4181</v>
      </c>
      <c r="D159" s="24" t="s">
        <v>2789</v>
      </c>
      <c r="E159" s="24" t="s">
        <v>4182</v>
      </c>
      <c r="F159" s="24" t="s">
        <v>81</v>
      </c>
      <c r="G159" s="24">
        <v>2006</v>
      </c>
      <c r="H159" s="52"/>
    </row>
    <row r="160" spans="1:8" x14ac:dyDescent="0.25">
      <c r="A160" s="23">
        <v>82</v>
      </c>
      <c r="B160" s="24" t="s">
        <v>55</v>
      </c>
      <c r="C160" s="24" t="s">
        <v>4268</v>
      </c>
      <c r="D160" s="24" t="s">
        <v>2794</v>
      </c>
      <c r="E160" s="24" t="s">
        <v>4269</v>
      </c>
      <c r="F160" s="24" t="s">
        <v>81</v>
      </c>
      <c r="G160" s="24">
        <v>2006</v>
      </c>
      <c r="H160" s="52" t="s">
        <v>4978</v>
      </c>
    </row>
    <row r="161" spans="1:8" x14ac:dyDescent="0.25">
      <c r="A161" s="23">
        <v>85</v>
      </c>
      <c r="B161" s="24" t="s">
        <v>57</v>
      </c>
      <c r="C161" s="24" t="s">
        <v>4270</v>
      </c>
      <c r="D161" s="24" t="s">
        <v>2789</v>
      </c>
      <c r="E161" s="24" t="s">
        <v>4271</v>
      </c>
      <c r="F161" s="24" t="s">
        <v>81</v>
      </c>
      <c r="G161" s="24">
        <v>2006</v>
      </c>
      <c r="H161" s="52"/>
    </row>
    <row r="162" spans="1:8" x14ac:dyDescent="0.25">
      <c r="A162" s="23">
        <v>443</v>
      </c>
      <c r="B162" s="24" t="s">
        <v>177</v>
      </c>
      <c r="C162" s="24" t="s">
        <v>4432</v>
      </c>
      <c r="D162" s="24" t="s">
        <v>3438</v>
      </c>
      <c r="E162" s="24" t="s">
        <v>4433</v>
      </c>
      <c r="F162" s="24" t="s">
        <v>4723</v>
      </c>
      <c r="G162" s="24">
        <v>2006</v>
      </c>
      <c r="H162" s="52" t="s">
        <v>4978</v>
      </c>
    </row>
    <row r="163" spans="1:8" x14ac:dyDescent="0.25">
      <c r="A163" s="23">
        <v>2750</v>
      </c>
      <c r="B163" s="24" t="s">
        <v>687</v>
      </c>
      <c r="C163" s="24" t="s">
        <v>4403</v>
      </c>
      <c r="D163" s="24" t="s">
        <v>2789</v>
      </c>
      <c r="E163" s="24" t="s">
        <v>4404</v>
      </c>
      <c r="F163" s="24" t="s">
        <v>81</v>
      </c>
      <c r="G163" s="24">
        <v>2010</v>
      </c>
      <c r="H163" s="52"/>
    </row>
    <row r="164" spans="1:8" x14ac:dyDescent="0.25">
      <c r="A164" s="23">
        <v>10</v>
      </c>
      <c r="B164" s="24" t="s">
        <v>34</v>
      </c>
      <c r="C164" s="24" t="s">
        <v>4724</v>
      </c>
      <c r="D164" s="24" t="s">
        <v>2772</v>
      </c>
      <c r="E164" s="24" t="s">
        <v>4725</v>
      </c>
      <c r="F164" s="24" t="s">
        <v>4723</v>
      </c>
      <c r="G164" s="24">
        <v>2006</v>
      </c>
      <c r="H164" s="52" t="s">
        <v>4977</v>
      </c>
    </row>
    <row r="165" spans="1:8" x14ac:dyDescent="0.25">
      <c r="A165" s="23">
        <v>564</v>
      </c>
      <c r="B165" s="24" t="s">
        <v>185</v>
      </c>
      <c r="C165" s="24" t="s">
        <v>4395</v>
      </c>
      <c r="D165" s="24" t="s">
        <v>2789</v>
      </c>
      <c r="E165" s="24" t="s">
        <v>4396</v>
      </c>
      <c r="F165" s="24" t="s">
        <v>4723</v>
      </c>
      <c r="G165" s="24">
        <v>1995</v>
      </c>
      <c r="H165" s="52" t="s">
        <v>4978</v>
      </c>
    </row>
    <row r="166" spans="1:8" x14ac:dyDescent="0.25">
      <c r="A166" s="23">
        <v>2750</v>
      </c>
      <c r="B166" s="24" t="s">
        <v>687</v>
      </c>
      <c r="C166" s="24" t="s">
        <v>4405</v>
      </c>
      <c r="D166" s="24" t="s">
        <v>2789</v>
      </c>
      <c r="E166" s="24" t="s">
        <v>4406</v>
      </c>
      <c r="F166" s="24" t="s">
        <v>81</v>
      </c>
      <c r="G166" s="24">
        <v>2010</v>
      </c>
      <c r="H166" s="52"/>
    </row>
    <row r="167" spans="1:8" x14ac:dyDescent="0.25">
      <c r="A167" s="23">
        <v>1733</v>
      </c>
      <c r="B167" s="24" t="s">
        <v>456</v>
      </c>
      <c r="C167" s="24" t="s">
        <v>4342</v>
      </c>
      <c r="D167" s="24" t="s">
        <v>2827</v>
      </c>
      <c r="E167" s="24" t="s">
        <v>4343</v>
      </c>
      <c r="F167" s="24" t="s">
        <v>81</v>
      </c>
      <c r="G167" s="24">
        <v>2011</v>
      </c>
      <c r="H167" s="52"/>
    </row>
    <row r="168" spans="1:8" x14ac:dyDescent="0.25">
      <c r="A168" s="23">
        <v>1733</v>
      </c>
      <c r="B168" s="24" t="s">
        <v>456</v>
      </c>
      <c r="C168" s="24" t="s">
        <v>4358</v>
      </c>
      <c r="D168" s="24" t="s">
        <v>2827</v>
      </c>
      <c r="E168" s="24" t="s">
        <v>3274</v>
      </c>
      <c r="F168" s="24" t="s">
        <v>81</v>
      </c>
      <c r="G168" s="24">
        <v>2011</v>
      </c>
      <c r="H168" s="52"/>
    </row>
    <row r="169" spans="1:8" x14ac:dyDescent="0.25">
      <c r="A169" s="23">
        <v>1754</v>
      </c>
      <c r="B169" s="24" t="s">
        <v>461</v>
      </c>
      <c r="C169" s="24" t="s">
        <v>4284</v>
      </c>
      <c r="D169" s="24" t="s">
        <v>2827</v>
      </c>
      <c r="E169" s="24" t="s">
        <v>4285</v>
      </c>
      <c r="F169" s="24" t="s">
        <v>81</v>
      </c>
      <c r="G169" s="24">
        <v>2006</v>
      </c>
      <c r="H169" s="52"/>
    </row>
    <row r="170" spans="1:8" x14ac:dyDescent="0.25">
      <c r="A170" s="23">
        <v>1754</v>
      </c>
      <c r="B170" s="24" t="s">
        <v>461</v>
      </c>
      <c r="C170" s="24" t="s">
        <v>2833</v>
      </c>
      <c r="D170" s="24" t="s">
        <v>2827</v>
      </c>
      <c r="E170" s="24" t="s">
        <v>2834</v>
      </c>
      <c r="F170" s="24" t="s">
        <v>81</v>
      </c>
      <c r="G170" s="24">
        <v>2006</v>
      </c>
      <c r="H170" s="52"/>
    </row>
    <row r="171" spans="1:8" x14ac:dyDescent="0.25">
      <c r="A171" s="23">
        <v>443</v>
      </c>
      <c r="B171" s="24" t="s">
        <v>177</v>
      </c>
      <c r="C171" s="24" t="s">
        <v>4496</v>
      </c>
      <c r="D171" s="24" t="s">
        <v>3438</v>
      </c>
      <c r="E171" s="24" t="s">
        <v>2813</v>
      </c>
      <c r="F171" s="24" t="s">
        <v>4723</v>
      </c>
      <c r="G171" s="24">
        <v>2006</v>
      </c>
      <c r="H171" s="52" t="s">
        <v>4978</v>
      </c>
    </row>
    <row r="172" spans="1:8" x14ac:dyDescent="0.25">
      <c r="A172" s="23">
        <v>20736</v>
      </c>
      <c r="B172" s="24" t="s">
        <v>1147</v>
      </c>
      <c r="C172" s="24" t="s">
        <v>4035</v>
      </c>
      <c r="D172" s="24" t="s">
        <v>2817</v>
      </c>
      <c r="E172" s="24" t="s">
        <v>4036</v>
      </c>
      <c r="F172" s="24" t="s">
        <v>81</v>
      </c>
      <c r="G172" s="24">
        <v>2006</v>
      </c>
      <c r="H172" s="52"/>
    </row>
    <row r="173" spans="1:8" x14ac:dyDescent="0.25">
      <c r="A173" s="23">
        <v>443</v>
      </c>
      <c r="B173" s="24" t="s">
        <v>177</v>
      </c>
      <c r="C173" s="24" t="s">
        <v>4761</v>
      </c>
      <c r="D173" s="24" t="s">
        <v>3438</v>
      </c>
      <c r="E173" s="24" t="s">
        <v>3687</v>
      </c>
      <c r="F173" s="24" t="s">
        <v>4723</v>
      </c>
      <c r="G173" s="24">
        <v>2006</v>
      </c>
      <c r="H173" s="52" t="s">
        <v>4978</v>
      </c>
    </row>
    <row r="174" spans="1:8" x14ac:dyDescent="0.25">
      <c r="A174" s="23">
        <v>20736</v>
      </c>
      <c r="B174" s="24" t="s">
        <v>1147</v>
      </c>
      <c r="C174" s="24" t="s">
        <v>3198</v>
      </c>
      <c r="D174" s="24" t="s">
        <v>2817</v>
      </c>
      <c r="E174" s="24" t="s">
        <v>3199</v>
      </c>
      <c r="F174" s="24" t="s">
        <v>81</v>
      </c>
      <c r="G174" s="24">
        <v>2006</v>
      </c>
      <c r="H174" s="52"/>
    </row>
    <row r="175" spans="1:8" x14ac:dyDescent="0.25">
      <c r="A175" s="23">
        <v>20856</v>
      </c>
      <c r="B175" s="24" t="s">
        <v>1185</v>
      </c>
      <c r="C175" s="24" t="s">
        <v>4468</v>
      </c>
      <c r="D175" s="24" t="s">
        <v>2999</v>
      </c>
      <c r="E175" s="24" t="s">
        <v>4469</v>
      </c>
      <c r="F175" s="24" t="s">
        <v>81</v>
      </c>
      <c r="G175" s="24">
        <v>2011</v>
      </c>
      <c r="H175" s="52"/>
    </row>
    <row r="176" spans="1:8" x14ac:dyDescent="0.25">
      <c r="A176" s="23">
        <v>20856</v>
      </c>
      <c r="B176" s="24" t="s">
        <v>1185</v>
      </c>
      <c r="C176" s="24" t="s">
        <v>4490</v>
      </c>
      <c r="D176" s="24" t="s">
        <v>2999</v>
      </c>
      <c r="E176" s="24" t="s">
        <v>4491</v>
      </c>
      <c r="F176" s="24" t="s">
        <v>81</v>
      </c>
      <c r="G176" s="24">
        <v>2011</v>
      </c>
      <c r="H176" s="52"/>
    </row>
    <row r="177" spans="1:8" x14ac:dyDescent="0.25">
      <c r="A177" s="23">
        <v>20856</v>
      </c>
      <c r="B177" s="24" t="s">
        <v>1185</v>
      </c>
      <c r="C177" s="24" t="s">
        <v>4470</v>
      </c>
      <c r="D177" s="24" t="s">
        <v>2999</v>
      </c>
      <c r="E177" s="24" t="s">
        <v>4471</v>
      </c>
      <c r="F177" s="24" t="s">
        <v>81</v>
      </c>
      <c r="G177" s="24">
        <v>2011</v>
      </c>
      <c r="H177" s="52"/>
    </row>
    <row r="178" spans="1:8" x14ac:dyDescent="0.25">
      <c r="A178" s="23">
        <v>20385</v>
      </c>
      <c r="B178" s="24" t="s">
        <v>1022</v>
      </c>
      <c r="C178" s="24" t="s">
        <v>4468</v>
      </c>
      <c r="D178" s="24" t="s">
        <v>2999</v>
      </c>
      <c r="E178" s="24" t="s">
        <v>4469</v>
      </c>
      <c r="F178" s="24" t="s">
        <v>81</v>
      </c>
      <c r="G178" s="24">
        <v>2010</v>
      </c>
      <c r="H178" s="52"/>
    </row>
    <row r="179" spans="1:8" x14ac:dyDescent="0.25">
      <c r="A179" s="23">
        <v>20385</v>
      </c>
      <c r="B179" s="24" t="s">
        <v>1022</v>
      </c>
      <c r="C179" s="24" t="s">
        <v>4470</v>
      </c>
      <c r="D179" s="24" t="s">
        <v>2999</v>
      </c>
      <c r="E179" s="24" t="s">
        <v>4471</v>
      </c>
      <c r="F179" s="24" t="s">
        <v>81</v>
      </c>
      <c r="G179" s="24">
        <v>2010</v>
      </c>
      <c r="H179" s="52"/>
    </row>
    <row r="180" spans="1:8" x14ac:dyDescent="0.25">
      <c r="A180" s="23">
        <v>29831</v>
      </c>
      <c r="B180" s="24" t="s">
        <v>2486</v>
      </c>
      <c r="C180" s="24" t="s">
        <v>4424</v>
      </c>
      <c r="D180" s="24" t="s">
        <v>2897</v>
      </c>
      <c r="E180" s="24" t="s">
        <v>4425</v>
      </c>
      <c r="F180" s="24" t="s">
        <v>81</v>
      </c>
      <c r="G180" s="24">
        <v>2020</v>
      </c>
      <c r="H180" s="52"/>
    </row>
    <row r="181" spans="1:8" x14ac:dyDescent="0.25">
      <c r="A181" s="23">
        <v>29831</v>
      </c>
      <c r="B181" s="24" t="s">
        <v>2486</v>
      </c>
      <c r="C181" s="24" t="s">
        <v>3658</v>
      </c>
      <c r="D181" s="24" t="s">
        <v>2897</v>
      </c>
      <c r="E181" s="24" t="s">
        <v>3659</v>
      </c>
      <c r="F181" s="24" t="s">
        <v>81</v>
      </c>
      <c r="G181" s="24">
        <v>2020</v>
      </c>
      <c r="H181" s="52"/>
    </row>
    <row r="182" spans="1:8" x14ac:dyDescent="0.25">
      <c r="A182" s="23">
        <v>3347</v>
      </c>
      <c r="B182" s="24" t="s">
        <v>886</v>
      </c>
      <c r="C182" s="24" t="s">
        <v>2980</v>
      </c>
      <c r="D182" s="24" t="s">
        <v>2789</v>
      </c>
      <c r="E182" s="24" t="s">
        <v>2981</v>
      </c>
      <c r="F182" s="24" t="s">
        <v>81</v>
      </c>
      <c r="G182" s="24">
        <v>2006</v>
      </c>
      <c r="H182" s="52"/>
    </row>
    <row r="183" spans="1:8" x14ac:dyDescent="0.25">
      <c r="A183" s="23">
        <v>3347</v>
      </c>
      <c r="B183" s="24" t="s">
        <v>886</v>
      </c>
      <c r="C183" s="24" t="s">
        <v>4274</v>
      </c>
      <c r="D183" s="24" t="s">
        <v>2789</v>
      </c>
      <c r="E183" s="24" t="s">
        <v>4275</v>
      </c>
      <c r="F183" s="24" t="s">
        <v>81</v>
      </c>
      <c r="G183" s="24">
        <v>2006</v>
      </c>
      <c r="H183" s="52"/>
    </row>
    <row r="184" spans="1:8" x14ac:dyDescent="0.25">
      <c r="A184" s="23">
        <v>3347</v>
      </c>
      <c r="B184" s="24" t="s">
        <v>886</v>
      </c>
      <c r="C184" s="24" t="s">
        <v>4320</v>
      </c>
      <c r="D184" s="24" t="s">
        <v>2789</v>
      </c>
      <c r="E184" s="24" t="s">
        <v>2906</v>
      </c>
      <c r="F184" s="24" t="s">
        <v>81</v>
      </c>
      <c r="G184" s="24">
        <v>2006</v>
      </c>
      <c r="H184" s="52"/>
    </row>
    <row r="185" spans="1:8" x14ac:dyDescent="0.25">
      <c r="A185" s="23">
        <v>82</v>
      </c>
      <c r="B185" s="24" t="s">
        <v>55</v>
      </c>
      <c r="C185" s="24" t="s">
        <v>2800</v>
      </c>
      <c r="D185" s="24" t="s">
        <v>2794</v>
      </c>
      <c r="E185" s="24" t="s">
        <v>2801</v>
      </c>
      <c r="F185" s="24" t="s">
        <v>25</v>
      </c>
      <c r="G185" s="24">
        <v>2006</v>
      </c>
      <c r="H185" s="52" t="s">
        <v>4978</v>
      </c>
    </row>
    <row r="186" spans="1:8" x14ac:dyDescent="0.25">
      <c r="A186" s="23">
        <v>2543</v>
      </c>
      <c r="B186" s="24" t="s">
        <v>622</v>
      </c>
      <c r="C186" s="24" t="s">
        <v>4276</v>
      </c>
      <c r="D186" s="24" t="s">
        <v>2789</v>
      </c>
      <c r="E186" s="24" t="s">
        <v>4277</v>
      </c>
      <c r="F186" s="24" t="s">
        <v>81</v>
      </c>
      <c r="G186" s="24">
        <v>2011</v>
      </c>
      <c r="H186" s="52"/>
    </row>
    <row r="187" spans="1:8" x14ac:dyDescent="0.25">
      <c r="A187" s="23">
        <v>2543</v>
      </c>
      <c r="B187" s="24" t="s">
        <v>622</v>
      </c>
      <c r="C187" s="24" t="s">
        <v>3500</v>
      </c>
      <c r="D187" s="24" t="s">
        <v>2789</v>
      </c>
      <c r="E187" s="24" t="s">
        <v>3501</v>
      </c>
      <c r="F187" s="24" t="s">
        <v>81</v>
      </c>
      <c r="G187" s="24">
        <v>2011</v>
      </c>
      <c r="H187" s="52"/>
    </row>
    <row r="188" spans="1:8" x14ac:dyDescent="0.25">
      <c r="A188" s="23">
        <v>2543</v>
      </c>
      <c r="B188" s="24" t="s">
        <v>622</v>
      </c>
      <c r="C188" s="24" t="s">
        <v>4391</v>
      </c>
      <c r="D188" s="24" t="s">
        <v>2789</v>
      </c>
      <c r="E188" s="24" t="s">
        <v>4392</v>
      </c>
      <c r="F188" s="24" t="s">
        <v>81</v>
      </c>
      <c r="G188" s="24">
        <v>2011</v>
      </c>
      <c r="H188" s="52"/>
    </row>
    <row r="189" spans="1:8" x14ac:dyDescent="0.25">
      <c r="A189" s="23">
        <v>2106</v>
      </c>
      <c r="B189" s="24" t="s">
        <v>504</v>
      </c>
      <c r="C189" s="24" t="s">
        <v>2826</v>
      </c>
      <c r="D189" s="24" t="s">
        <v>2827</v>
      </c>
      <c r="E189" s="24" t="s">
        <v>2828</v>
      </c>
      <c r="F189" s="24" t="s">
        <v>81</v>
      </c>
      <c r="G189" s="24">
        <v>2005</v>
      </c>
      <c r="H189" s="52"/>
    </row>
    <row r="190" spans="1:8" x14ac:dyDescent="0.25">
      <c r="A190" s="23">
        <v>10</v>
      </c>
      <c r="B190" s="24" t="s">
        <v>34</v>
      </c>
      <c r="C190" s="24" t="s">
        <v>4599</v>
      </c>
      <c r="D190" s="24" t="s">
        <v>2772</v>
      </c>
      <c r="E190" s="24" t="s">
        <v>4600</v>
      </c>
      <c r="F190" s="24" t="s">
        <v>4723</v>
      </c>
      <c r="G190" s="24">
        <v>2006</v>
      </c>
      <c r="H190" s="52" t="s">
        <v>4977</v>
      </c>
    </row>
    <row r="191" spans="1:8" x14ac:dyDescent="0.25">
      <c r="A191" s="23">
        <v>2106</v>
      </c>
      <c r="B191" s="24" t="s">
        <v>504</v>
      </c>
      <c r="C191" s="24" t="s">
        <v>4079</v>
      </c>
      <c r="D191" s="24" t="s">
        <v>2827</v>
      </c>
      <c r="E191" s="24" t="s">
        <v>4080</v>
      </c>
      <c r="F191" s="24" t="s">
        <v>81</v>
      </c>
      <c r="G191" s="24">
        <v>2005</v>
      </c>
      <c r="H191" s="52"/>
    </row>
    <row r="192" spans="1:8" x14ac:dyDescent="0.25">
      <c r="A192" s="23">
        <v>2106</v>
      </c>
      <c r="B192" s="24" t="s">
        <v>504</v>
      </c>
      <c r="C192" s="24" t="s">
        <v>3031</v>
      </c>
      <c r="D192" s="24" t="s">
        <v>2827</v>
      </c>
      <c r="E192" s="24" t="s">
        <v>3032</v>
      </c>
      <c r="F192" s="24" t="s">
        <v>81</v>
      </c>
      <c r="G192" s="24">
        <v>2005</v>
      </c>
      <c r="H192" s="52"/>
    </row>
    <row r="193" spans="1:8" x14ac:dyDescent="0.25">
      <c r="A193" s="23">
        <v>10</v>
      </c>
      <c r="B193" s="24" t="s">
        <v>34</v>
      </c>
      <c r="C193" s="24" t="s">
        <v>4726</v>
      </c>
      <c r="D193" s="24" t="s">
        <v>2772</v>
      </c>
      <c r="E193" s="24" t="s">
        <v>4727</v>
      </c>
      <c r="F193" s="24" t="s">
        <v>4723</v>
      </c>
      <c r="G193" s="24">
        <v>2006</v>
      </c>
      <c r="H193" s="52" t="s">
        <v>4977</v>
      </c>
    </row>
    <row r="194" spans="1:8" x14ac:dyDescent="0.25">
      <c r="A194" s="23">
        <v>10</v>
      </c>
      <c r="B194" s="24" t="s">
        <v>34</v>
      </c>
      <c r="C194" s="24" t="s">
        <v>4728</v>
      </c>
      <c r="D194" s="24" t="s">
        <v>2772</v>
      </c>
      <c r="E194" s="24" t="s">
        <v>4729</v>
      </c>
      <c r="F194" s="24" t="s">
        <v>4723</v>
      </c>
      <c r="G194" s="24">
        <v>2006</v>
      </c>
      <c r="H194" s="52" t="s">
        <v>4977</v>
      </c>
    </row>
    <row r="195" spans="1:8" x14ac:dyDescent="0.25">
      <c r="A195" s="23">
        <v>10</v>
      </c>
      <c r="B195" s="24" t="s">
        <v>34</v>
      </c>
      <c r="C195" s="24" t="s">
        <v>4041</v>
      </c>
      <c r="D195" s="24" t="s">
        <v>2772</v>
      </c>
      <c r="E195" s="24" t="s">
        <v>4042</v>
      </c>
      <c r="F195" s="24" t="s">
        <v>4723</v>
      </c>
      <c r="G195" s="24">
        <v>2006</v>
      </c>
      <c r="H195" s="52" t="s">
        <v>4977</v>
      </c>
    </row>
    <row r="196" spans="1:8" x14ac:dyDescent="0.25">
      <c r="A196" s="23">
        <v>564</v>
      </c>
      <c r="B196" s="24" t="s">
        <v>185</v>
      </c>
      <c r="C196" s="24" t="s">
        <v>4274</v>
      </c>
      <c r="D196" s="24" t="s">
        <v>2789</v>
      </c>
      <c r="E196" s="24" t="s">
        <v>4275</v>
      </c>
      <c r="F196" s="24" t="s">
        <v>4723</v>
      </c>
      <c r="G196" s="24">
        <v>1995</v>
      </c>
      <c r="H196" s="52" t="s">
        <v>4978</v>
      </c>
    </row>
    <row r="197" spans="1:8" x14ac:dyDescent="0.25">
      <c r="A197" s="23">
        <v>2106</v>
      </c>
      <c r="B197" s="24" t="s">
        <v>504</v>
      </c>
      <c r="C197" s="24" t="s">
        <v>4363</v>
      </c>
      <c r="D197" s="24" t="s">
        <v>2827</v>
      </c>
      <c r="E197" s="24" t="s">
        <v>4364</v>
      </c>
      <c r="F197" s="24" t="s">
        <v>81</v>
      </c>
      <c r="G197" s="24">
        <v>2005</v>
      </c>
      <c r="H197" s="52"/>
    </row>
    <row r="198" spans="1:8" x14ac:dyDescent="0.25">
      <c r="A198" s="23">
        <v>1358</v>
      </c>
      <c r="B198" s="24" t="s">
        <v>397</v>
      </c>
      <c r="C198" s="24" t="s">
        <v>3251</v>
      </c>
      <c r="D198" s="24" t="s">
        <v>2817</v>
      </c>
      <c r="E198" s="24" t="s">
        <v>2937</v>
      </c>
      <c r="F198" s="24" t="s">
        <v>81</v>
      </c>
      <c r="G198" s="24">
        <v>2006</v>
      </c>
      <c r="H198" s="52"/>
    </row>
    <row r="199" spans="1:8" x14ac:dyDescent="0.25">
      <c r="A199" s="23">
        <v>1358</v>
      </c>
      <c r="B199" s="24" t="s">
        <v>397</v>
      </c>
      <c r="C199" s="24" t="s">
        <v>4035</v>
      </c>
      <c r="D199" s="24" t="s">
        <v>2817</v>
      </c>
      <c r="E199" s="24" t="s">
        <v>4036</v>
      </c>
      <c r="F199" s="24" t="s">
        <v>81</v>
      </c>
      <c r="G199" s="24">
        <v>2006</v>
      </c>
      <c r="H199" s="52"/>
    </row>
    <row r="200" spans="1:8" x14ac:dyDescent="0.25">
      <c r="A200" s="23">
        <v>1358</v>
      </c>
      <c r="B200" s="24" t="s">
        <v>397</v>
      </c>
      <c r="C200" s="24" t="s">
        <v>3198</v>
      </c>
      <c r="D200" s="24" t="s">
        <v>2817</v>
      </c>
      <c r="E200" s="24" t="s">
        <v>3199</v>
      </c>
      <c r="F200" s="24" t="s">
        <v>81</v>
      </c>
      <c r="G200" s="24">
        <v>2006</v>
      </c>
      <c r="H200" s="52"/>
    </row>
    <row r="201" spans="1:8" x14ac:dyDescent="0.25">
      <c r="A201" s="23">
        <v>44536</v>
      </c>
      <c r="B201" s="24" t="s">
        <v>2623</v>
      </c>
      <c r="C201" s="24" t="s">
        <v>3423</v>
      </c>
      <c r="D201" s="24" t="s">
        <v>2999</v>
      </c>
      <c r="E201" s="24" t="s">
        <v>3424</v>
      </c>
      <c r="F201" s="24" t="s">
        <v>81</v>
      </c>
      <c r="G201" s="24">
        <v>2019</v>
      </c>
      <c r="H201" s="52"/>
    </row>
    <row r="202" spans="1:8" x14ac:dyDescent="0.25">
      <c r="A202" s="23">
        <v>44536</v>
      </c>
      <c r="B202" s="24" t="s">
        <v>2623</v>
      </c>
      <c r="C202" s="24" t="s">
        <v>4654</v>
      </c>
      <c r="D202" s="24" t="s">
        <v>2999</v>
      </c>
      <c r="E202" s="24" t="s">
        <v>4655</v>
      </c>
      <c r="F202" s="24" t="s">
        <v>81</v>
      </c>
      <c r="G202" s="24">
        <v>2019</v>
      </c>
      <c r="H202" s="52"/>
    </row>
    <row r="203" spans="1:8" x14ac:dyDescent="0.25">
      <c r="A203" s="23">
        <v>44536</v>
      </c>
      <c r="B203" s="24" t="s">
        <v>2623</v>
      </c>
      <c r="C203" s="24" t="s">
        <v>4656</v>
      </c>
      <c r="D203" s="24" t="s">
        <v>2999</v>
      </c>
      <c r="E203" s="24" t="s">
        <v>4657</v>
      </c>
      <c r="F203" s="24" t="s">
        <v>81</v>
      </c>
      <c r="G203" s="24">
        <v>2019</v>
      </c>
      <c r="H203" s="52"/>
    </row>
    <row r="204" spans="1:8" x14ac:dyDescent="0.25">
      <c r="A204" s="23">
        <v>1766</v>
      </c>
      <c r="B204" s="24" t="s">
        <v>464</v>
      </c>
      <c r="C204" s="24" t="s">
        <v>3941</v>
      </c>
      <c r="D204" s="24" t="s">
        <v>2827</v>
      </c>
      <c r="E204" s="24" t="s">
        <v>3942</v>
      </c>
      <c r="F204" s="24" t="s">
        <v>81</v>
      </c>
      <c r="G204" s="24">
        <v>2006</v>
      </c>
      <c r="H204" s="52"/>
    </row>
    <row r="205" spans="1:8" x14ac:dyDescent="0.25">
      <c r="A205" s="23">
        <v>1766</v>
      </c>
      <c r="B205" s="24" t="s">
        <v>464</v>
      </c>
      <c r="C205" s="24" t="s">
        <v>4207</v>
      </c>
      <c r="D205" s="24" t="s">
        <v>2827</v>
      </c>
      <c r="E205" s="24" t="s">
        <v>4208</v>
      </c>
      <c r="F205" s="24" t="s">
        <v>81</v>
      </c>
      <c r="G205" s="24">
        <v>2006</v>
      </c>
      <c r="H205" s="52"/>
    </row>
    <row r="206" spans="1:8" x14ac:dyDescent="0.25">
      <c r="A206" s="23">
        <v>640</v>
      </c>
      <c r="B206" s="24" t="s">
        <v>200</v>
      </c>
      <c r="C206" s="24" t="s">
        <v>3124</v>
      </c>
      <c r="D206" s="24" t="s">
        <v>2775</v>
      </c>
      <c r="E206" s="24" t="s">
        <v>3125</v>
      </c>
      <c r="F206" s="24" t="s">
        <v>4909</v>
      </c>
      <c r="G206" s="24">
        <v>2005</v>
      </c>
      <c r="H206" s="52"/>
    </row>
    <row r="207" spans="1:8" x14ac:dyDescent="0.25">
      <c r="A207" s="23">
        <v>640</v>
      </c>
      <c r="B207" s="24" t="s">
        <v>200</v>
      </c>
      <c r="C207" s="24" t="s">
        <v>3385</v>
      </c>
      <c r="D207" s="24" t="s">
        <v>2775</v>
      </c>
      <c r="E207" s="24" t="s">
        <v>3386</v>
      </c>
      <c r="F207" s="24" t="s">
        <v>4909</v>
      </c>
      <c r="G207" s="24">
        <v>2005</v>
      </c>
      <c r="H207" s="52"/>
    </row>
    <row r="208" spans="1:8" x14ac:dyDescent="0.25">
      <c r="A208" s="23">
        <v>10</v>
      </c>
      <c r="B208" s="24" t="s">
        <v>34</v>
      </c>
      <c r="C208" s="24" t="s">
        <v>4661</v>
      </c>
      <c r="D208" s="24" t="s">
        <v>2772</v>
      </c>
      <c r="E208" s="24" t="s">
        <v>4662</v>
      </c>
      <c r="F208" s="24" t="s">
        <v>4723</v>
      </c>
      <c r="G208" s="24">
        <v>2006</v>
      </c>
      <c r="H208" s="52" t="s">
        <v>4977</v>
      </c>
    </row>
    <row r="209" spans="1:8" x14ac:dyDescent="0.25">
      <c r="A209" s="23">
        <v>640</v>
      </c>
      <c r="B209" s="24" t="s">
        <v>200</v>
      </c>
      <c r="C209" s="24" t="s">
        <v>4003</v>
      </c>
      <c r="D209" s="24" t="s">
        <v>2775</v>
      </c>
      <c r="E209" s="24" t="s">
        <v>4004</v>
      </c>
      <c r="F209" s="24" t="s">
        <v>4909</v>
      </c>
      <c r="G209" s="24">
        <v>2005</v>
      </c>
      <c r="H209" s="52"/>
    </row>
    <row r="210" spans="1:8" x14ac:dyDescent="0.25">
      <c r="A210" s="23">
        <v>640</v>
      </c>
      <c r="B210" s="24" t="s">
        <v>200</v>
      </c>
      <c r="C210" s="24" t="s">
        <v>3344</v>
      </c>
      <c r="D210" s="24" t="s">
        <v>2775</v>
      </c>
      <c r="E210" s="24" t="s">
        <v>3345</v>
      </c>
      <c r="F210" s="24" t="s">
        <v>4909</v>
      </c>
      <c r="G210" s="24">
        <v>2005</v>
      </c>
      <c r="H210" s="52"/>
    </row>
    <row r="211" spans="1:8" x14ac:dyDescent="0.25">
      <c r="A211" s="23">
        <v>640</v>
      </c>
      <c r="B211" s="24" t="s">
        <v>200</v>
      </c>
      <c r="C211" s="24" t="s">
        <v>2950</v>
      </c>
      <c r="D211" s="24" t="s">
        <v>2775</v>
      </c>
      <c r="E211" s="24" t="s">
        <v>2951</v>
      </c>
      <c r="F211" s="24" t="s">
        <v>25</v>
      </c>
      <c r="G211" s="24">
        <v>2005</v>
      </c>
      <c r="H211" s="52"/>
    </row>
    <row r="212" spans="1:8" x14ac:dyDescent="0.25">
      <c r="A212" s="23">
        <v>640</v>
      </c>
      <c r="B212" s="24" t="s">
        <v>200</v>
      </c>
      <c r="C212" s="24" t="s">
        <v>3257</v>
      </c>
      <c r="D212" s="24" t="s">
        <v>2775</v>
      </c>
      <c r="E212" s="24" t="s">
        <v>3258</v>
      </c>
      <c r="F212" s="24" t="s">
        <v>4909</v>
      </c>
      <c r="G212" s="24">
        <v>2005</v>
      </c>
      <c r="H212" s="52"/>
    </row>
    <row r="213" spans="1:8" x14ac:dyDescent="0.25">
      <c r="A213" s="23">
        <v>443</v>
      </c>
      <c r="B213" s="24" t="s">
        <v>177</v>
      </c>
      <c r="C213" s="24" t="s">
        <v>4576</v>
      </c>
      <c r="D213" s="24" t="s">
        <v>3438</v>
      </c>
      <c r="E213" s="24" t="s">
        <v>4577</v>
      </c>
      <c r="F213" s="24" t="s">
        <v>4723</v>
      </c>
      <c r="G213" s="24">
        <v>2006</v>
      </c>
      <c r="H213" s="52" t="s">
        <v>4978</v>
      </c>
    </row>
    <row r="214" spans="1:8" x14ac:dyDescent="0.25">
      <c r="A214" s="23">
        <v>333</v>
      </c>
      <c r="B214" s="24" t="s">
        <v>148</v>
      </c>
      <c r="C214" s="24" t="s">
        <v>2886</v>
      </c>
      <c r="D214" s="24" t="s">
        <v>2867</v>
      </c>
      <c r="E214" s="24" t="s">
        <v>2887</v>
      </c>
      <c r="F214" s="24" t="s">
        <v>25</v>
      </c>
      <c r="G214" s="24">
        <v>2006</v>
      </c>
      <c r="H214" s="52"/>
    </row>
    <row r="215" spans="1:8" x14ac:dyDescent="0.25">
      <c r="A215" s="23">
        <v>333</v>
      </c>
      <c r="B215" s="24" t="s">
        <v>148</v>
      </c>
      <c r="C215" s="24" t="s">
        <v>2888</v>
      </c>
      <c r="D215" s="24" t="s">
        <v>2867</v>
      </c>
      <c r="E215" s="24" t="s">
        <v>2889</v>
      </c>
      <c r="F215" s="24" t="s">
        <v>25</v>
      </c>
      <c r="G215" s="24">
        <v>2006</v>
      </c>
      <c r="H215" s="52"/>
    </row>
    <row r="216" spans="1:8" x14ac:dyDescent="0.25">
      <c r="A216" s="23">
        <v>3360</v>
      </c>
      <c r="B216" s="24" t="s">
        <v>892</v>
      </c>
      <c r="C216" s="24" t="s">
        <v>4444</v>
      </c>
      <c r="D216" s="24" t="s">
        <v>3332</v>
      </c>
      <c r="E216" s="24" t="s">
        <v>4445</v>
      </c>
      <c r="F216" s="24" t="s">
        <v>81</v>
      </c>
      <c r="G216" s="24">
        <v>2006</v>
      </c>
      <c r="H216" s="52"/>
    </row>
    <row r="217" spans="1:8" x14ac:dyDescent="0.25">
      <c r="A217" s="23">
        <v>10</v>
      </c>
      <c r="B217" s="24" t="s">
        <v>34</v>
      </c>
      <c r="C217" s="24" t="s">
        <v>4441</v>
      </c>
      <c r="D217" s="24" t="s">
        <v>2772</v>
      </c>
      <c r="E217" s="24" t="s">
        <v>4337</v>
      </c>
      <c r="F217" s="24" t="s">
        <v>4723</v>
      </c>
      <c r="G217" s="24">
        <v>2006</v>
      </c>
      <c r="H217" s="52" t="s">
        <v>4977</v>
      </c>
    </row>
    <row r="218" spans="1:8" x14ac:dyDescent="0.25">
      <c r="A218" s="23">
        <v>3360</v>
      </c>
      <c r="B218" s="24" t="s">
        <v>892</v>
      </c>
      <c r="C218" s="24" t="s">
        <v>4446</v>
      </c>
      <c r="D218" s="24" t="s">
        <v>3332</v>
      </c>
      <c r="E218" s="24" t="s">
        <v>4447</v>
      </c>
      <c r="F218" s="24" t="s">
        <v>81</v>
      </c>
      <c r="G218" s="24">
        <v>2006</v>
      </c>
      <c r="H218" s="52"/>
    </row>
    <row r="219" spans="1:8" x14ac:dyDescent="0.25">
      <c r="A219" s="23">
        <v>82</v>
      </c>
      <c r="B219" s="24" t="s">
        <v>55</v>
      </c>
      <c r="C219" s="24" t="s">
        <v>2802</v>
      </c>
      <c r="D219" s="24" t="s">
        <v>2794</v>
      </c>
      <c r="E219" s="24" t="s">
        <v>2803</v>
      </c>
      <c r="F219" s="24" t="s">
        <v>25</v>
      </c>
      <c r="G219" s="24">
        <v>2006</v>
      </c>
      <c r="H219" s="52" t="s">
        <v>4978</v>
      </c>
    </row>
    <row r="220" spans="1:8" x14ac:dyDescent="0.25">
      <c r="A220" s="23">
        <v>2338</v>
      </c>
      <c r="B220" s="24" t="s">
        <v>556</v>
      </c>
      <c r="C220" s="24" t="s">
        <v>2980</v>
      </c>
      <c r="D220" s="24" t="s">
        <v>2789</v>
      </c>
      <c r="E220" s="24" t="s">
        <v>2981</v>
      </c>
      <c r="F220" s="24" t="s">
        <v>81</v>
      </c>
      <c r="G220" s="24">
        <v>2006</v>
      </c>
      <c r="H220" s="52"/>
    </row>
    <row r="221" spans="1:8" x14ac:dyDescent="0.25">
      <c r="A221" s="23">
        <v>2338</v>
      </c>
      <c r="B221" s="24" t="s">
        <v>556</v>
      </c>
      <c r="C221" s="24" t="s">
        <v>4320</v>
      </c>
      <c r="D221" s="24" t="s">
        <v>2789</v>
      </c>
      <c r="E221" s="24" t="s">
        <v>2906</v>
      </c>
      <c r="F221" s="24" t="s">
        <v>81</v>
      </c>
      <c r="G221" s="24">
        <v>2006</v>
      </c>
      <c r="H221" s="52"/>
    </row>
    <row r="222" spans="1:8" x14ac:dyDescent="0.25">
      <c r="A222" s="23">
        <v>43436</v>
      </c>
      <c r="B222" s="24" t="s">
        <v>2612</v>
      </c>
      <c r="C222" s="24" t="s">
        <v>3811</v>
      </c>
      <c r="D222" s="24" t="s">
        <v>2897</v>
      </c>
      <c r="E222" s="24" t="s">
        <v>3812</v>
      </c>
      <c r="F222" s="24" t="s">
        <v>81</v>
      </c>
      <c r="G222" s="24">
        <v>2019</v>
      </c>
      <c r="H222" s="52"/>
    </row>
    <row r="223" spans="1:8" x14ac:dyDescent="0.25">
      <c r="A223" s="23">
        <v>43436</v>
      </c>
      <c r="B223" s="24" t="s">
        <v>2612</v>
      </c>
      <c r="C223" s="24" t="s">
        <v>3658</v>
      </c>
      <c r="D223" s="24" t="s">
        <v>2897</v>
      </c>
      <c r="E223" s="24" t="s">
        <v>3659</v>
      </c>
      <c r="F223" s="24" t="s">
        <v>81</v>
      </c>
      <c r="G223" s="24">
        <v>2019</v>
      </c>
      <c r="H223" s="52"/>
    </row>
    <row r="224" spans="1:8" x14ac:dyDescent="0.25">
      <c r="A224" s="23">
        <v>21129</v>
      </c>
      <c r="B224" s="24" t="s">
        <v>1258</v>
      </c>
      <c r="C224" s="24" t="s">
        <v>4299</v>
      </c>
      <c r="D224" s="24" t="s">
        <v>2772</v>
      </c>
      <c r="E224" s="24" t="s">
        <v>4300</v>
      </c>
      <c r="F224" s="24" t="s">
        <v>81</v>
      </c>
      <c r="G224" s="24">
        <v>2009</v>
      </c>
      <c r="H224" s="52"/>
    </row>
    <row r="225" spans="1:8" x14ac:dyDescent="0.25">
      <c r="A225" s="23">
        <v>21129</v>
      </c>
      <c r="B225" s="24" t="s">
        <v>1258</v>
      </c>
      <c r="C225" s="24" t="s">
        <v>4441</v>
      </c>
      <c r="D225" s="24" t="s">
        <v>2772</v>
      </c>
      <c r="E225" s="24" t="s">
        <v>4337</v>
      </c>
      <c r="F225" s="24" t="s">
        <v>81</v>
      </c>
      <c r="G225" s="24">
        <v>2009</v>
      </c>
      <c r="H225" s="52"/>
    </row>
    <row r="226" spans="1:8" x14ac:dyDescent="0.25">
      <c r="A226" s="23">
        <v>678</v>
      </c>
      <c r="B226" s="24" t="s">
        <v>217</v>
      </c>
      <c r="C226" s="24" t="s">
        <v>4321</v>
      </c>
      <c r="D226" s="24" t="s">
        <v>2789</v>
      </c>
      <c r="E226" s="24" t="s">
        <v>4322</v>
      </c>
      <c r="F226" s="24" t="s">
        <v>81</v>
      </c>
      <c r="G226" s="24">
        <v>2006</v>
      </c>
      <c r="H226" s="52"/>
    </row>
    <row r="227" spans="1:8" x14ac:dyDescent="0.25">
      <c r="A227" s="23">
        <v>678</v>
      </c>
      <c r="B227" s="24" t="s">
        <v>217</v>
      </c>
      <c r="C227" s="24" t="s">
        <v>4274</v>
      </c>
      <c r="D227" s="24" t="s">
        <v>2789</v>
      </c>
      <c r="E227" s="24" t="s">
        <v>4275</v>
      </c>
      <c r="F227" s="24" t="s">
        <v>81</v>
      </c>
      <c r="G227" s="24">
        <v>2006</v>
      </c>
      <c r="H227" s="52"/>
    </row>
    <row r="228" spans="1:8" x14ac:dyDescent="0.25">
      <c r="A228" s="23">
        <v>22739</v>
      </c>
      <c r="B228" s="24" t="s">
        <v>1634</v>
      </c>
      <c r="C228" s="24" t="s">
        <v>3831</v>
      </c>
      <c r="D228" s="24" t="s">
        <v>2897</v>
      </c>
      <c r="E228" s="24" t="s">
        <v>3832</v>
      </c>
      <c r="F228" s="24" t="s">
        <v>81</v>
      </c>
      <c r="G228" s="24">
        <v>2012</v>
      </c>
      <c r="H228" s="52"/>
    </row>
    <row r="229" spans="1:8" x14ac:dyDescent="0.25">
      <c r="A229" s="23">
        <v>22739</v>
      </c>
      <c r="B229" s="24" t="s">
        <v>1634</v>
      </c>
      <c r="C229" s="24" t="s">
        <v>4066</v>
      </c>
      <c r="D229" s="24" t="s">
        <v>2897</v>
      </c>
      <c r="E229" s="24" t="s">
        <v>4067</v>
      </c>
      <c r="F229" s="24" t="s">
        <v>81</v>
      </c>
      <c r="G229" s="24">
        <v>2012</v>
      </c>
      <c r="H229" s="52"/>
    </row>
    <row r="230" spans="1:8" x14ac:dyDescent="0.25">
      <c r="A230" s="23">
        <v>82</v>
      </c>
      <c r="B230" s="24" t="s">
        <v>55</v>
      </c>
      <c r="C230" s="24" t="s">
        <v>4910</v>
      </c>
      <c r="D230" s="24" t="s">
        <v>2794</v>
      </c>
      <c r="E230" s="24" t="s">
        <v>4911</v>
      </c>
      <c r="F230" s="24" t="s">
        <v>4909</v>
      </c>
      <c r="G230" s="24">
        <v>2006</v>
      </c>
      <c r="H230" s="52" t="s">
        <v>4978</v>
      </c>
    </row>
    <row r="231" spans="1:8" x14ac:dyDescent="0.25">
      <c r="A231" s="23">
        <v>3276</v>
      </c>
      <c r="B231" s="24" t="s">
        <v>863</v>
      </c>
      <c r="C231" s="24" t="s">
        <v>2980</v>
      </c>
      <c r="D231" s="24" t="s">
        <v>2789</v>
      </c>
      <c r="E231" s="24" t="s">
        <v>2981</v>
      </c>
      <c r="F231" s="24" t="s">
        <v>81</v>
      </c>
      <c r="G231" s="24">
        <v>2006</v>
      </c>
      <c r="H231" s="52"/>
    </row>
    <row r="232" spans="1:8" x14ac:dyDescent="0.25">
      <c r="A232" s="23">
        <v>3276</v>
      </c>
      <c r="B232" s="24" t="s">
        <v>863</v>
      </c>
      <c r="C232" s="24" t="s">
        <v>4320</v>
      </c>
      <c r="D232" s="24" t="s">
        <v>2789</v>
      </c>
      <c r="E232" s="24" t="s">
        <v>2906</v>
      </c>
      <c r="F232" s="24" t="s">
        <v>81</v>
      </c>
      <c r="G232" s="24">
        <v>2006</v>
      </c>
      <c r="H232" s="52"/>
    </row>
    <row r="233" spans="1:8" x14ac:dyDescent="0.25">
      <c r="A233" s="23">
        <v>2431</v>
      </c>
      <c r="B233" s="24" t="s">
        <v>581</v>
      </c>
      <c r="C233" s="24" t="s">
        <v>4369</v>
      </c>
      <c r="D233" s="24" t="s">
        <v>3438</v>
      </c>
      <c r="E233" s="24" t="s">
        <v>4370</v>
      </c>
      <c r="F233" s="24" t="s">
        <v>4723</v>
      </c>
      <c r="G233" s="24">
        <v>2007</v>
      </c>
      <c r="H233" s="52"/>
    </row>
    <row r="234" spans="1:8" x14ac:dyDescent="0.25">
      <c r="A234" s="23">
        <v>2431</v>
      </c>
      <c r="B234" s="24" t="s">
        <v>581</v>
      </c>
      <c r="C234" s="24" t="s">
        <v>4373</v>
      </c>
      <c r="D234" s="24" t="s">
        <v>3438</v>
      </c>
      <c r="E234" s="24" t="s">
        <v>4374</v>
      </c>
      <c r="F234" s="24" t="s">
        <v>4723</v>
      </c>
      <c r="G234" s="24">
        <v>2007</v>
      </c>
      <c r="H234" s="52"/>
    </row>
    <row r="235" spans="1:8" x14ac:dyDescent="0.25">
      <c r="A235" s="23">
        <v>82</v>
      </c>
      <c r="B235" s="24" t="s">
        <v>55</v>
      </c>
      <c r="C235" s="24" t="s">
        <v>4510</v>
      </c>
      <c r="D235" s="24" t="s">
        <v>2794</v>
      </c>
      <c r="E235" s="24" t="s">
        <v>4511</v>
      </c>
      <c r="F235" s="24" t="s">
        <v>4723</v>
      </c>
      <c r="G235" s="24">
        <v>2006</v>
      </c>
      <c r="H235" s="52" t="s">
        <v>4978</v>
      </c>
    </row>
    <row r="236" spans="1:8" x14ac:dyDescent="0.25">
      <c r="A236" s="23">
        <v>82</v>
      </c>
      <c r="B236" s="24" t="s">
        <v>55</v>
      </c>
      <c r="C236" s="24" t="s">
        <v>4506</v>
      </c>
      <c r="D236" s="24" t="s">
        <v>2794</v>
      </c>
      <c r="E236" s="24" t="s">
        <v>4507</v>
      </c>
      <c r="F236" s="24" t="s">
        <v>4909</v>
      </c>
      <c r="G236" s="24">
        <v>2006</v>
      </c>
      <c r="H236" s="52" t="s">
        <v>4978</v>
      </c>
    </row>
    <row r="237" spans="1:8" x14ac:dyDescent="0.25">
      <c r="A237" s="23">
        <v>1213</v>
      </c>
      <c r="B237" s="24" t="s">
        <v>356</v>
      </c>
      <c r="C237" s="24" t="s">
        <v>3017</v>
      </c>
      <c r="D237" s="24" t="s">
        <v>2827</v>
      </c>
      <c r="E237" s="24" t="s">
        <v>3018</v>
      </c>
      <c r="F237" s="24" t="s">
        <v>81</v>
      </c>
      <c r="G237" s="24">
        <v>2005</v>
      </c>
      <c r="H237" s="52"/>
    </row>
    <row r="238" spans="1:8" x14ac:dyDescent="0.25">
      <c r="A238" s="23">
        <v>443</v>
      </c>
      <c r="B238" s="24" t="s">
        <v>177</v>
      </c>
      <c r="C238" s="24" t="s">
        <v>4762</v>
      </c>
      <c r="D238" s="24" t="s">
        <v>3438</v>
      </c>
      <c r="E238" s="24" t="s">
        <v>4763</v>
      </c>
      <c r="F238" s="24" t="s">
        <v>4723</v>
      </c>
      <c r="G238" s="24">
        <v>2006</v>
      </c>
      <c r="H238" s="52" t="s">
        <v>4978</v>
      </c>
    </row>
    <row r="239" spans="1:8" x14ac:dyDescent="0.25">
      <c r="A239" s="23">
        <v>82</v>
      </c>
      <c r="B239" s="24" t="s">
        <v>55</v>
      </c>
      <c r="C239" s="24" t="s">
        <v>2804</v>
      </c>
      <c r="D239" s="24" t="s">
        <v>2794</v>
      </c>
      <c r="E239" s="24" t="s">
        <v>2805</v>
      </c>
      <c r="F239" s="24" t="s">
        <v>25</v>
      </c>
      <c r="G239" s="24">
        <v>2006</v>
      </c>
      <c r="H239" s="52" t="s">
        <v>4978</v>
      </c>
    </row>
    <row r="240" spans="1:8" x14ac:dyDescent="0.25">
      <c r="A240" s="23">
        <v>1213</v>
      </c>
      <c r="B240" s="24" t="s">
        <v>356</v>
      </c>
      <c r="C240" s="24" t="s">
        <v>3206</v>
      </c>
      <c r="D240" s="24" t="s">
        <v>2827</v>
      </c>
      <c r="E240" s="24" t="s">
        <v>3207</v>
      </c>
      <c r="F240" s="24" t="s">
        <v>81</v>
      </c>
      <c r="G240" s="24">
        <v>2005</v>
      </c>
      <c r="H240" s="52"/>
    </row>
    <row r="241" spans="1:8" x14ac:dyDescent="0.25">
      <c r="A241" s="23">
        <v>1213</v>
      </c>
      <c r="B241" s="24" t="s">
        <v>356</v>
      </c>
      <c r="C241" s="24" t="s">
        <v>3122</v>
      </c>
      <c r="D241" s="24" t="s">
        <v>2827</v>
      </c>
      <c r="E241" s="24" t="s">
        <v>3123</v>
      </c>
      <c r="F241" s="24" t="s">
        <v>25</v>
      </c>
      <c r="G241" s="24">
        <v>2005</v>
      </c>
      <c r="H241" s="52"/>
    </row>
    <row r="242" spans="1:8" x14ac:dyDescent="0.25">
      <c r="A242" s="23">
        <v>70</v>
      </c>
      <c r="B242" s="24" t="s">
        <v>48</v>
      </c>
      <c r="C242" s="24" t="s">
        <v>4476</v>
      </c>
      <c r="D242" s="24" t="s">
        <v>4477</v>
      </c>
      <c r="E242" s="24" t="s">
        <v>4477</v>
      </c>
      <c r="F242" s="24" t="s">
        <v>4723</v>
      </c>
      <c r="G242" s="24">
        <v>1995</v>
      </c>
      <c r="H242" s="52"/>
    </row>
    <row r="243" spans="1:8" x14ac:dyDescent="0.25">
      <c r="A243" s="23">
        <v>70</v>
      </c>
      <c r="B243" s="24" t="s">
        <v>48</v>
      </c>
      <c r="C243" s="24" t="s">
        <v>4264</v>
      </c>
      <c r="D243" s="24" t="s">
        <v>2827</v>
      </c>
      <c r="E243" s="24" t="s">
        <v>4265</v>
      </c>
      <c r="F243" s="24" t="s">
        <v>81</v>
      </c>
      <c r="G243" s="24">
        <v>1995</v>
      </c>
      <c r="H243" s="52"/>
    </row>
    <row r="244" spans="1:8" x14ac:dyDescent="0.25">
      <c r="A244" s="23">
        <v>70</v>
      </c>
      <c r="B244" s="24" t="s">
        <v>48</v>
      </c>
      <c r="C244" s="24" t="s">
        <v>4351</v>
      </c>
      <c r="D244" s="24" t="s">
        <v>2827</v>
      </c>
      <c r="E244" s="24" t="s">
        <v>4352</v>
      </c>
      <c r="F244" s="24" t="s">
        <v>4723</v>
      </c>
      <c r="G244" s="24">
        <v>1995</v>
      </c>
      <c r="H244" s="52"/>
    </row>
    <row r="245" spans="1:8" x14ac:dyDescent="0.25">
      <c r="A245" s="23">
        <v>70</v>
      </c>
      <c r="B245" s="24" t="s">
        <v>48</v>
      </c>
      <c r="C245" s="24" t="s">
        <v>3764</v>
      </c>
      <c r="D245" s="24" t="s">
        <v>2827</v>
      </c>
      <c r="E245" s="24" t="s">
        <v>3765</v>
      </c>
      <c r="F245" s="24" t="s">
        <v>81</v>
      </c>
      <c r="G245" s="24">
        <v>1995</v>
      </c>
      <c r="H245" s="52"/>
    </row>
    <row r="246" spans="1:8" x14ac:dyDescent="0.25">
      <c r="A246" s="23">
        <v>2075</v>
      </c>
      <c r="B246" s="24" t="s">
        <v>497</v>
      </c>
      <c r="C246" s="24" t="s">
        <v>2886</v>
      </c>
      <c r="D246" s="24" t="s">
        <v>2867</v>
      </c>
      <c r="E246" s="24" t="s">
        <v>2887</v>
      </c>
      <c r="F246" s="24" t="s">
        <v>81</v>
      </c>
      <c r="G246" s="24">
        <v>2006</v>
      </c>
      <c r="H246" s="52"/>
    </row>
    <row r="247" spans="1:8" x14ac:dyDescent="0.25">
      <c r="A247" s="23">
        <v>2075</v>
      </c>
      <c r="B247" s="24" t="s">
        <v>497</v>
      </c>
      <c r="C247" s="24" t="s">
        <v>2888</v>
      </c>
      <c r="D247" s="24" t="s">
        <v>2867</v>
      </c>
      <c r="E247" s="24" t="s">
        <v>2889</v>
      </c>
      <c r="F247" s="24" t="s">
        <v>4723</v>
      </c>
      <c r="G247" s="24">
        <v>2006</v>
      </c>
      <c r="H247" s="52"/>
    </row>
    <row r="248" spans="1:8" x14ac:dyDescent="0.25">
      <c r="A248" s="23">
        <v>125</v>
      </c>
      <c r="B248" s="24" t="s">
        <v>76</v>
      </c>
      <c r="C248" s="24" t="s">
        <v>4278</v>
      </c>
      <c r="D248" s="24" t="s">
        <v>2817</v>
      </c>
      <c r="E248" s="24" t="s">
        <v>4279</v>
      </c>
      <c r="F248" s="24" t="s">
        <v>81</v>
      </c>
      <c r="G248" s="24">
        <v>2006</v>
      </c>
      <c r="H248" s="52"/>
    </row>
    <row r="249" spans="1:8" x14ac:dyDescent="0.25">
      <c r="A249" s="23">
        <v>125</v>
      </c>
      <c r="B249" s="24" t="s">
        <v>76</v>
      </c>
      <c r="C249" s="24" t="s">
        <v>4280</v>
      </c>
      <c r="D249" s="24" t="s">
        <v>2817</v>
      </c>
      <c r="E249" s="24" t="s">
        <v>4281</v>
      </c>
      <c r="F249" s="24" t="s">
        <v>81</v>
      </c>
      <c r="G249" s="24">
        <v>2006</v>
      </c>
      <c r="H249" s="52"/>
    </row>
    <row r="250" spans="1:8" x14ac:dyDescent="0.25">
      <c r="A250" s="23">
        <v>443</v>
      </c>
      <c r="B250" s="24" t="s">
        <v>177</v>
      </c>
      <c r="C250" s="24" t="s">
        <v>4311</v>
      </c>
      <c r="D250" s="24" t="s">
        <v>3438</v>
      </c>
      <c r="E250" s="24" t="s">
        <v>3079</v>
      </c>
      <c r="F250" s="24" t="s">
        <v>81</v>
      </c>
      <c r="G250" s="24">
        <v>2006</v>
      </c>
      <c r="H250" s="52" t="s">
        <v>4978</v>
      </c>
    </row>
    <row r="251" spans="1:8" x14ac:dyDescent="0.25">
      <c r="A251" s="23">
        <v>564</v>
      </c>
      <c r="B251" s="24" t="s">
        <v>185</v>
      </c>
      <c r="C251" s="24" t="s">
        <v>4266</v>
      </c>
      <c r="D251" s="24" t="s">
        <v>2789</v>
      </c>
      <c r="E251" s="24" t="s">
        <v>4267</v>
      </c>
      <c r="F251" s="24" t="s">
        <v>4723</v>
      </c>
      <c r="G251" s="24">
        <v>1995</v>
      </c>
      <c r="H251" s="52" t="s">
        <v>4978</v>
      </c>
    </row>
    <row r="252" spans="1:8" x14ac:dyDescent="0.25">
      <c r="A252" s="23">
        <v>125</v>
      </c>
      <c r="B252" s="24" t="s">
        <v>76</v>
      </c>
      <c r="C252" s="24" t="s">
        <v>4282</v>
      </c>
      <c r="D252" s="24" t="s">
        <v>2817</v>
      </c>
      <c r="E252" s="24" t="s">
        <v>4283</v>
      </c>
      <c r="F252" s="24" t="s">
        <v>81</v>
      </c>
      <c r="G252" s="24">
        <v>2006</v>
      </c>
      <c r="H252" s="52"/>
    </row>
    <row r="253" spans="1:8" x14ac:dyDescent="0.25">
      <c r="A253" s="23">
        <v>443</v>
      </c>
      <c r="B253" s="24" t="s">
        <v>177</v>
      </c>
      <c r="C253" s="24" t="s">
        <v>3954</v>
      </c>
      <c r="D253" s="24" t="s">
        <v>3438</v>
      </c>
      <c r="E253" s="24" t="s">
        <v>3955</v>
      </c>
      <c r="F253" s="24" t="s">
        <v>4723</v>
      </c>
      <c r="G253" s="24">
        <v>2006</v>
      </c>
      <c r="H253" s="52" t="s">
        <v>4978</v>
      </c>
    </row>
    <row r="254" spans="1:8" x14ac:dyDescent="0.25">
      <c r="A254" s="23">
        <v>564</v>
      </c>
      <c r="B254" s="24" t="s">
        <v>185</v>
      </c>
      <c r="C254" s="24" t="s">
        <v>4320</v>
      </c>
      <c r="D254" s="24" t="s">
        <v>2789</v>
      </c>
      <c r="E254" s="24" t="s">
        <v>2906</v>
      </c>
      <c r="F254" s="24" t="s">
        <v>4723</v>
      </c>
      <c r="G254" s="24">
        <v>1995</v>
      </c>
      <c r="H254" s="52" t="s">
        <v>4978</v>
      </c>
    </row>
    <row r="255" spans="1:8" x14ac:dyDescent="0.25">
      <c r="A255" s="23">
        <v>125</v>
      </c>
      <c r="B255" s="24" t="s">
        <v>76</v>
      </c>
      <c r="C255" s="24" t="s">
        <v>4143</v>
      </c>
      <c r="D255" s="24" t="s">
        <v>2817</v>
      </c>
      <c r="E255" s="24" t="s">
        <v>4144</v>
      </c>
      <c r="F255" s="24" t="s">
        <v>81</v>
      </c>
      <c r="G255" s="24">
        <v>2006</v>
      </c>
      <c r="H255" s="52"/>
    </row>
    <row r="256" spans="1:8" x14ac:dyDescent="0.25">
      <c r="A256" s="23">
        <v>178</v>
      </c>
      <c r="B256" s="24" t="s">
        <v>98</v>
      </c>
      <c r="C256" s="24" t="s">
        <v>4745</v>
      </c>
      <c r="D256" s="24" t="s">
        <v>2827</v>
      </c>
      <c r="E256" s="24" t="s">
        <v>4746</v>
      </c>
      <c r="F256" s="24" t="s">
        <v>4723</v>
      </c>
      <c r="G256" s="24">
        <v>2006</v>
      </c>
      <c r="H256" s="52"/>
    </row>
    <row r="257" spans="1:8" x14ac:dyDescent="0.25">
      <c r="A257" s="23">
        <v>178</v>
      </c>
      <c r="B257" s="24" t="s">
        <v>98</v>
      </c>
      <c r="C257" s="24" t="s">
        <v>4747</v>
      </c>
      <c r="D257" s="24" t="s">
        <v>2827</v>
      </c>
      <c r="E257" s="24" t="s">
        <v>3879</v>
      </c>
      <c r="F257" s="24" t="s">
        <v>4723</v>
      </c>
      <c r="G257" s="24">
        <v>2006</v>
      </c>
      <c r="H257" s="52"/>
    </row>
    <row r="258" spans="1:8" x14ac:dyDescent="0.25">
      <c r="A258" s="23">
        <v>10</v>
      </c>
      <c r="B258" s="24" t="s">
        <v>34</v>
      </c>
      <c r="C258" s="24" t="s">
        <v>4537</v>
      </c>
      <c r="D258" s="24" t="s">
        <v>2772</v>
      </c>
      <c r="E258" s="24" t="s">
        <v>4538</v>
      </c>
      <c r="F258" s="24" t="s">
        <v>4723</v>
      </c>
      <c r="G258" s="24">
        <v>2006</v>
      </c>
      <c r="H258" s="52" t="s">
        <v>4977</v>
      </c>
    </row>
    <row r="259" spans="1:8" x14ac:dyDescent="0.25">
      <c r="A259" s="23">
        <v>10</v>
      </c>
      <c r="B259" s="24" t="s">
        <v>34</v>
      </c>
      <c r="C259" s="24" t="s">
        <v>4565</v>
      </c>
      <c r="D259" s="24" t="s">
        <v>2772</v>
      </c>
      <c r="E259" s="24" t="s">
        <v>2867</v>
      </c>
      <c r="F259" s="24" t="s">
        <v>4723</v>
      </c>
      <c r="G259" s="24">
        <v>2006</v>
      </c>
      <c r="H259" s="52" t="s">
        <v>4977</v>
      </c>
    </row>
    <row r="260" spans="1:8" x14ac:dyDescent="0.25">
      <c r="A260" s="23">
        <v>443</v>
      </c>
      <c r="B260" s="24" t="s">
        <v>177</v>
      </c>
      <c r="C260" s="24" t="s">
        <v>4541</v>
      </c>
      <c r="D260" s="24" t="s">
        <v>3438</v>
      </c>
      <c r="E260" s="24" t="s">
        <v>4542</v>
      </c>
      <c r="F260" s="24" t="s">
        <v>4723</v>
      </c>
      <c r="G260" s="24">
        <v>2006</v>
      </c>
      <c r="H260" s="52" t="s">
        <v>4978</v>
      </c>
    </row>
    <row r="261" spans="1:8" x14ac:dyDescent="0.25">
      <c r="A261" s="23">
        <v>178</v>
      </c>
      <c r="B261" s="24" t="s">
        <v>98</v>
      </c>
      <c r="C261" s="24" t="s">
        <v>4286</v>
      </c>
      <c r="D261" s="24" t="s">
        <v>2827</v>
      </c>
      <c r="E261" s="24" t="s">
        <v>4287</v>
      </c>
      <c r="F261" s="24" t="s">
        <v>81</v>
      </c>
      <c r="G261" s="24">
        <v>2006</v>
      </c>
      <c r="H261" s="52"/>
    </row>
    <row r="262" spans="1:8" x14ac:dyDescent="0.25">
      <c r="A262" s="23">
        <v>82</v>
      </c>
      <c r="B262" s="24" t="s">
        <v>55</v>
      </c>
      <c r="C262" s="24" t="s">
        <v>4734</v>
      </c>
      <c r="D262" s="24" t="s">
        <v>2794</v>
      </c>
      <c r="E262" s="24" t="s">
        <v>4735</v>
      </c>
      <c r="F262" s="24" t="s">
        <v>4723</v>
      </c>
      <c r="G262" s="24">
        <v>2006</v>
      </c>
      <c r="H262" s="52" t="s">
        <v>4978</v>
      </c>
    </row>
    <row r="263" spans="1:8" x14ac:dyDescent="0.25">
      <c r="A263" s="23">
        <v>82</v>
      </c>
      <c r="B263" s="24" t="s">
        <v>55</v>
      </c>
      <c r="C263" s="24" t="s">
        <v>2806</v>
      </c>
      <c r="D263" s="24" t="s">
        <v>2794</v>
      </c>
      <c r="E263" s="24" t="s">
        <v>2807</v>
      </c>
      <c r="F263" s="24" t="s">
        <v>25</v>
      </c>
      <c r="G263" s="24">
        <v>2006</v>
      </c>
      <c r="H263" s="52" t="s">
        <v>4978</v>
      </c>
    </row>
    <row r="264" spans="1:8" x14ac:dyDescent="0.25">
      <c r="A264" s="23">
        <v>564</v>
      </c>
      <c r="B264" s="24" t="s">
        <v>185</v>
      </c>
      <c r="C264" s="24" t="s">
        <v>4387</v>
      </c>
      <c r="D264" s="24" t="s">
        <v>2789</v>
      </c>
      <c r="E264" s="24" t="s">
        <v>4388</v>
      </c>
      <c r="F264" s="24" t="s">
        <v>4723</v>
      </c>
      <c r="G264" s="24">
        <v>1995</v>
      </c>
      <c r="H264" s="52" t="s">
        <v>4978</v>
      </c>
    </row>
    <row r="265" spans="1:8" x14ac:dyDescent="0.25">
      <c r="A265" s="23">
        <v>26772</v>
      </c>
      <c r="B265" s="24" t="s">
        <v>2407</v>
      </c>
      <c r="C265" s="24" t="s">
        <v>4171</v>
      </c>
      <c r="D265" s="24" t="s">
        <v>2897</v>
      </c>
      <c r="E265" s="24" t="s">
        <v>4172</v>
      </c>
      <c r="F265" s="24" t="s">
        <v>25</v>
      </c>
      <c r="G265" s="24">
        <v>2014</v>
      </c>
      <c r="H265" s="52"/>
    </row>
    <row r="266" spans="1:8" x14ac:dyDescent="0.25">
      <c r="A266" s="23">
        <v>10</v>
      </c>
      <c r="B266" s="24" t="s">
        <v>34</v>
      </c>
      <c r="C266" s="24" t="s">
        <v>4623</v>
      </c>
      <c r="D266" s="24" t="s">
        <v>2772</v>
      </c>
      <c r="E266" s="24" t="s">
        <v>4624</v>
      </c>
      <c r="F266" s="24" t="s">
        <v>4723</v>
      </c>
      <c r="G266" s="24">
        <v>2006</v>
      </c>
      <c r="H266" s="52" t="s">
        <v>4977</v>
      </c>
    </row>
    <row r="267" spans="1:8" x14ac:dyDescent="0.25">
      <c r="A267" s="23">
        <v>26772</v>
      </c>
      <c r="B267" s="24" t="s">
        <v>2407</v>
      </c>
      <c r="C267" s="24" t="s">
        <v>4867</v>
      </c>
      <c r="D267" s="24" t="s">
        <v>2897</v>
      </c>
      <c r="E267" s="24" t="s">
        <v>4868</v>
      </c>
      <c r="F267" s="24" t="s">
        <v>4723</v>
      </c>
      <c r="G267" s="24">
        <v>2014</v>
      </c>
      <c r="H267" s="52"/>
    </row>
    <row r="268" spans="1:8" x14ac:dyDescent="0.25">
      <c r="A268" s="23">
        <v>26772</v>
      </c>
      <c r="B268" s="24" t="s">
        <v>2407</v>
      </c>
      <c r="C268" s="24" t="s">
        <v>3393</v>
      </c>
      <c r="D268" s="24" t="s">
        <v>2897</v>
      </c>
      <c r="E268" s="24" t="s">
        <v>3394</v>
      </c>
      <c r="F268" s="24" t="s">
        <v>25</v>
      </c>
      <c r="G268" s="24">
        <v>2014</v>
      </c>
      <c r="H268" s="52"/>
    </row>
    <row r="269" spans="1:8" x14ac:dyDescent="0.25">
      <c r="A269" s="23">
        <v>20013</v>
      </c>
      <c r="B269" s="24" t="s">
        <v>922</v>
      </c>
      <c r="C269" s="24" t="s">
        <v>3455</v>
      </c>
      <c r="D269" s="24" t="s">
        <v>2862</v>
      </c>
      <c r="E269" s="24" t="s">
        <v>3456</v>
      </c>
      <c r="F269" s="24" t="s">
        <v>25</v>
      </c>
      <c r="G269" s="24">
        <v>2006</v>
      </c>
      <c r="H269" s="52"/>
    </row>
    <row r="270" spans="1:8" x14ac:dyDescent="0.25">
      <c r="A270" s="23">
        <v>20013</v>
      </c>
      <c r="B270" s="24" t="s">
        <v>922</v>
      </c>
      <c r="C270" s="24" t="s">
        <v>3457</v>
      </c>
      <c r="D270" s="24" t="s">
        <v>2862</v>
      </c>
      <c r="E270" s="24" t="s">
        <v>3458</v>
      </c>
      <c r="F270" s="24" t="s">
        <v>25</v>
      </c>
      <c r="G270" s="24">
        <v>2006</v>
      </c>
      <c r="H270" s="52"/>
    </row>
    <row r="271" spans="1:8" x14ac:dyDescent="0.25">
      <c r="A271" s="23">
        <v>10</v>
      </c>
      <c r="B271" s="24" t="s">
        <v>34</v>
      </c>
      <c r="C271" s="24" t="s">
        <v>4550</v>
      </c>
      <c r="D271" s="24" t="s">
        <v>2772</v>
      </c>
      <c r="E271" s="24" t="s">
        <v>4551</v>
      </c>
      <c r="F271" s="24" t="s">
        <v>4723</v>
      </c>
      <c r="G271" s="24">
        <v>2006</v>
      </c>
      <c r="H271" s="52" t="s">
        <v>4977</v>
      </c>
    </row>
    <row r="272" spans="1:8" x14ac:dyDescent="0.25">
      <c r="A272" s="23">
        <v>20013</v>
      </c>
      <c r="B272" s="24" t="s">
        <v>922</v>
      </c>
      <c r="C272" s="24" t="s">
        <v>3459</v>
      </c>
      <c r="D272" s="24" t="s">
        <v>2862</v>
      </c>
      <c r="E272" s="24" t="s">
        <v>3460</v>
      </c>
      <c r="F272" s="24" t="s">
        <v>25</v>
      </c>
      <c r="G272" s="24">
        <v>2006</v>
      </c>
      <c r="H272" s="52"/>
    </row>
    <row r="273" spans="1:8" x14ac:dyDescent="0.25">
      <c r="A273" s="23">
        <v>20013</v>
      </c>
      <c r="B273" s="24" t="s">
        <v>922</v>
      </c>
      <c r="C273" s="24" t="s">
        <v>3461</v>
      </c>
      <c r="D273" s="24" t="s">
        <v>2862</v>
      </c>
      <c r="E273" s="24" t="s">
        <v>3462</v>
      </c>
      <c r="F273" s="24" t="s">
        <v>25</v>
      </c>
      <c r="G273" s="24">
        <v>2006</v>
      </c>
      <c r="H273" s="52"/>
    </row>
    <row r="274" spans="1:8" x14ac:dyDescent="0.25">
      <c r="A274" s="23">
        <v>20013</v>
      </c>
      <c r="B274" s="24" t="s">
        <v>922</v>
      </c>
      <c r="C274" s="24" t="s">
        <v>4497</v>
      </c>
      <c r="D274" s="24" t="s">
        <v>2862</v>
      </c>
      <c r="E274" s="24" t="s">
        <v>3652</v>
      </c>
      <c r="F274" s="24" t="s">
        <v>4723</v>
      </c>
      <c r="G274" s="24">
        <v>2006</v>
      </c>
      <c r="H274" s="52"/>
    </row>
    <row r="275" spans="1:8" x14ac:dyDescent="0.25">
      <c r="A275" s="23">
        <v>20013</v>
      </c>
      <c r="B275" s="24" t="s">
        <v>922</v>
      </c>
      <c r="C275" s="24" t="s">
        <v>3463</v>
      </c>
      <c r="D275" s="24" t="s">
        <v>2862</v>
      </c>
      <c r="E275" s="24" t="s">
        <v>3464</v>
      </c>
      <c r="F275" s="24" t="s">
        <v>25</v>
      </c>
      <c r="G275" s="24">
        <v>2006</v>
      </c>
      <c r="H275" s="52"/>
    </row>
    <row r="276" spans="1:8" x14ac:dyDescent="0.25">
      <c r="A276" s="23">
        <v>20013</v>
      </c>
      <c r="B276" s="24" t="s">
        <v>922</v>
      </c>
      <c r="C276" s="24" t="s">
        <v>3465</v>
      </c>
      <c r="D276" s="24" t="s">
        <v>2862</v>
      </c>
      <c r="E276" s="24" t="s">
        <v>3466</v>
      </c>
      <c r="F276" s="24" t="s">
        <v>25</v>
      </c>
      <c r="G276" s="24">
        <v>2006</v>
      </c>
      <c r="H276" s="52"/>
    </row>
    <row r="277" spans="1:8" x14ac:dyDescent="0.25">
      <c r="A277" s="23">
        <v>20013</v>
      </c>
      <c r="B277" s="24" t="s">
        <v>922</v>
      </c>
      <c r="C277" s="24" t="s">
        <v>3467</v>
      </c>
      <c r="D277" s="24" t="s">
        <v>2862</v>
      </c>
      <c r="E277" s="24" t="s">
        <v>3468</v>
      </c>
      <c r="F277" s="24" t="s">
        <v>25</v>
      </c>
      <c r="G277" s="24">
        <v>2006</v>
      </c>
      <c r="H277" s="52"/>
    </row>
    <row r="278" spans="1:8" x14ac:dyDescent="0.25">
      <c r="A278" s="23">
        <v>20013</v>
      </c>
      <c r="B278" s="24" t="s">
        <v>922</v>
      </c>
      <c r="C278" s="24" t="s">
        <v>3469</v>
      </c>
      <c r="D278" s="24" t="s">
        <v>2862</v>
      </c>
      <c r="E278" s="24" t="s">
        <v>3470</v>
      </c>
      <c r="F278" s="24" t="s">
        <v>25</v>
      </c>
      <c r="G278" s="24">
        <v>2006</v>
      </c>
      <c r="H278" s="52"/>
    </row>
    <row r="279" spans="1:8" x14ac:dyDescent="0.25">
      <c r="A279" s="23">
        <v>20013</v>
      </c>
      <c r="B279" s="24" t="s">
        <v>922</v>
      </c>
      <c r="C279" s="24" t="s">
        <v>3471</v>
      </c>
      <c r="D279" s="24" t="s">
        <v>2862</v>
      </c>
      <c r="E279" s="24" t="s">
        <v>3472</v>
      </c>
      <c r="F279" s="24" t="s">
        <v>25</v>
      </c>
      <c r="G279" s="24">
        <v>2006</v>
      </c>
      <c r="H279" s="52"/>
    </row>
    <row r="280" spans="1:8" x14ac:dyDescent="0.25">
      <c r="A280" s="23">
        <v>10</v>
      </c>
      <c r="B280" s="24" t="s">
        <v>34</v>
      </c>
      <c r="C280" s="24" t="s">
        <v>4554</v>
      </c>
      <c r="D280" s="24" t="s">
        <v>2772</v>
      </c>
      <c r="E280" s="24" t="s">
        <v>4555</v>
      </c>
      <c r="F280" s="24" t="s">
        <v>4723</v>
      </c>
      <c r="G280" s="24">
        <v>2006</v>
      </c>
      <c r="H280" s="52" t="s">
        <v>4977</v>
      </c>
    </row>
    <row r="281" spans="1:8" x14ac:dyDescent="0.25">
      <c r="A281" s="23">
        <v>20013</v>
      </c>
      <c r="B281" s="24" t="s">
        <v>922</v>
      </c>
      <c r="C281" s="24" t="s">
        <v>3473</v>
      </c>
      <c r="D281" s="24" t="s">
        <v>2862</v>
      </c>
      <c r="E281" s="24" t="s">
        <v>3474</v>
      </c>
      <c r="F281" s="24" t="s">
        <v>25</v>
      </c>
      <c r="G281" s="24">
        <v>2006</v>
      </c>
      <c r="H281" s="52"/>
    </row>
    <row r="282" spans="1:8" x14ac:dyDescent="0.25">
      <c r="A282" s="23">
        <v>20013</v>
      </c>
      <c r="B282" s="24" t="s">
        <v>922</v>
      </c>
      <c r="C282" s="24" t="s">
        <v>3475</v>
      </c>
      <c r="D282" s="24" t="s">
        <v>2862</v>
      </c>
      <c r="E282" s="24" t="s">
        <v>3476</v>
      </c>
      <c r="F282" s="24" t="s">
        <v>25</v>
      </c>
      <c r="G282" s="24">
        <v>2006</v>
      </c>
      <c r="H282" s="52"/>
    </row>
    <row r="283" spans="1:8" x14ac:dyDescent="0.25">
      <c r="A283" s="23">
        <v>20013</v>
      </c>
      <c r="B283" s="24" t="s">
        <v>922</v>
      </c>
      <c r="C283" s="24" t="s">
        <v>3477</v>
      </c>
      <c r="D283" s="24" t="s">
        <v>2862</v>
      </c>
      <c r="E283" s="24" t="s">
        <v>3478</v>
      </c>
      <c r="F283" s="24" t="s">
        <v>25</v>
      </c>
      <c r="G283" s="24">
        <v>2006</v>
      </c>
      <c r="H283" s="52"/>
    </row>
    <row r="284" spans="1:8" x14ac:dyDescent="0.25">
      <c r="A284" s="23">
        <v>24587</v>
      </c>
      <c r="B284" s="24" t="s">
        <v>2017</v>
      </c>
      <c r="C284" s="24" t="s">
        <v>4043</v>
      </c>
      <c r="D284" s="24" t="s">
        <v>2775</v>
      </c>
      <c r="E284" s="24" t="s">
        <v>2775</v>
      </c>
      <c r="F284" s="24" t="s">
        <v>25</v>
      </c>
      <c r="G284" s="24">
        <v>2011</v>
      </c>
      <c r="H284" s="52"/>
    </row>
    <row r="285" spans="1:8" x14ac:dyDescent="0.25">
      <c r="A285" s="23">
        <v>24587</v>
      </c>
      <c r="B285" s="24" t="s">
        <v>2017</v>
      </c>
      <c r="C285" s="24" t="s">
        <v>4044</v>
      </c>
      <c r="D285" s="24" t="s">
        <v>2775</v>
      </c>
      <c r="E285" s="24" t="s">
        <v>4045</v>
      </c>
      <c r="F285" s="24" t="s">
        <v>25</v>
      </c>
      <c r="G285" s="24">
        <v>2011</v>
      </c>
      <c r="H285" s="52"/>
    </row>
    <row r="286" spans="1:8" x14ac:dyDescent="0.25">
      <c r="A286" s="23">
        <v>24587</v>
      </c>
      <c r="B286" s="24" t="s">
        <v>2017</v>
      </c>
      <c r="C286" s="24" t="s">
        <v>4046</v>
      </c>
      <c r="D286" s="24" t="s">
        <v>2775</v>
      </c>
      <c r="E286" s="24" t="s">
        <v>4047</v>
      </c>
      <c r="F286" s="24" t="s">
        <v>25</v>
      </c>
      <c r="G286" s="24">
        <v>2011</v>
      </c>
      <c r="H286" s="52"/>
    </row>
    <row r="287" spans="1:8" x14ac:dyDescent="0.25">
      <c r="A287" s="23">
        <v>24587</v>
      </c>
      <c r="B287" s="24" t="s">
        <v>2017</v>
      </c>
      <c r="C287" s="24" t="s">
        <v>4048</v>
      </c>
      <c r="D287" s="24" t="s">
        <v>2775</v>
      </c>
      <c r="E287" s="24" t="s">
        <v>4049</v>
      </c>
      <c r="F287" s="24" t="s">
        <v>25</v>
      </c>
      <c r="G287" s="24">
        <v>2011</v>
      </c>
      <c r="H287" s="52"/>
    </row>
    <row r="288" spans="1:8" x14ac:dyDescent="0.25">
      <c r="A288" s="23">
        <v>33993</v>
      </c>
      <c r="B288" s="24" t="s">
        <v>2522</v>
      </c>
      <c r="C288" s="24" t="s">
        <v>4831</v>
      </c>
      <c r="D288" s="24" t="s">
        <v>2789</v>
      </c>
      <c r="E288" s="24" t="s">
        <v>4832</v>
      </c>
      <c r="F288" s="24" t="s">
        <v>4723</v>
      </c>
      <c r="G288" s="24">
        <v>2017</v>
      </c>
      <c r="H288" s="52"/>
    </row>
    <row r="289" spans="1:8" x14ac:dyDescent="0.25">
      <c r="A289" s="23">
        <v>33993</v>
      </c>
      <c r="B289" s="24" t="s">
        <v>2522</v>
      </c>
      <c r="C289" s="24" t="s">
        <v>3766</v>
      </c>
      <c r="D289" s="24" t="s">
        <v>2789</v>
      </c>
      <c r="E289" s="24" t="s">
        <v>3767</v>
      </c>
      <c r="F289" s="24" t="s">
        <v>4723</v>
      </c>
      <c r="G289" s="24">
        <v>2017</v>
      </c>
      <c r="H289" s="52"/>
    </row>
    <row r="290" spans="1:8" x14ac:dyDescent="0.25">
      <c r="A290" s="23">
        <v>443</v>
      </c>
      <c r="B290" s="24" t="s">
        <v>177</v>
      </c>
      <c r="C290" s="24" t="s">
        <v>4531</v>
      </c>
      <c r="D290" s="24" t="s">
        <v>3438</v>
      </c>
      <c r="E290" s="24" t="s">
        <v>4532</v>
      </c>
      <c r="F290" s="24" t="s">
        <v>4723</v>
      </c>
      <c r="G290" s="24">
        <v>2006</v>
      </c>
      <c r="H290" s="52" t="s">
        <v>4978</v>
      </c>
    </row>
    <row r="291" spans="1:8" x14ac:dyDescent="0.25">
      <c r="A291" s="23">
        <v>33993</v>
      </c>
      <c r="B291" s="24" t="s">
        <v>2522</v>
      </c>
      <c r="C291" s="24" t="s">
        <v>4533</v>
      </c>
      <c r="D291" s="24" t="s">
        <v>2822</v>
      </c>
      <c r="E291" s="24" t="s">
        <v>4534</v>
      </c>
      <c r="F291" s="24" t="s">
        <v>4723</v>
      </c>
      <c r="G291" s="24">
        <v>2017</v>
      </c>
      <c r="H291" s="52"/>
    </row>
    <row r="292" spans="1:8" x14ac:dyDescent="0.25">
      <c r="A292" s="23">
        <v>33993</v>
      </c>
      <c r="B292" s="24" t="s">
        <v>2522</v>
      </c>
      <c r="C292" s="24" t="s">
        <v>3427</v>
      </c>
      <c r="D292" s="24" t="s">
        <v>3108</v>
      </c>
      <c r="E292" s="24" t="s">
        <v>3428</v>
      </c>
      <c r="F292" s="24" t="s">
        <v>4723</v>
      </c>
      <c r="G292" s="24">
        <v>2017</v>
      </c>
      <c r="H292" s="52"/>
    </row>
    <row r="293" spans="1:8" x14ac:dyDescent="0.25">
      <c r="A293" s="23">
        <v>33993</v>
      </c>
      <c r="B293" s="24" t="s">
        <v>2522</v>
      </c>
      <c r="C293" s="24" t="s">
        <v>4878</v>
      </c>
      <c r="D293" s="24" t="s">
        <v>3108</v>
      </c>
      <c r="E293" s="24" t="s">
        <v>4879</v>
      </c>
      <c r="F293" s="24" t="s">
        <v>4723</v>
      </c>
      <c r="G293" s="24">
        <v>2017</v>
      </c>
      <c r="H293" s="52"/>
    </row>
    <row r="294" spans="1:8" x14ac:dyDescent="0.25">
      <c r="A294" s="23">
        <v>33993</v>
      </c>
      <c r="B294" s="24" t="s">
        <v>2522</v>
      </c>
      <c r="C294" s="24" t="s">
        <v>4807</v>
      </c>
      <c r="D294" s="24" t="s">
        <v>3332</v>
      </c>
      <c r="E294" s="24" t="s">
        <v>4808</v>
      </c>
      <c r="F294" s="24" t="s">
        <v>4723</v>
      </c>
      <c r="G294" s="24">
        <v>2017</v>
      </c>
      <c r="H294" s="52"/>
    </row>
    <row r="295" spans="1:8" x14ac:dyDescent="0.25">
      <c r="A295" s="23">
        <v>33993</v>
      </c>
      <c r="B295" s="24" t="s">
        <v>2522</v>
      </c>
      <c r="C295" s="24" t="s">
        <v>4438</v>
      </c>
      <c r="D295" s="24" t="s">
        <v>2859</v>
      </c>
      <c r="E295" s="24" t="s">
        <v>4439</v>
      </c>
      <c r="F295" s="24" t="s">
        <v>4723</v>
      </c>
      <c r="G295" s="24">
        <v>2017</v>
      </c>
      <c r="H295" s="52"/>
    </row>
    <row r="296" spans="1:8" x14ac:dyDescent="0.25">
      <c r="A296" s="23">
        <v>33993</v>
      </c>
      <c r="B296" s="24" t="s">
        <v>2522</v>
      </c>
      <c r="C296" s="24" t="s">
        <v>2996</v>
      </c>
      <c r="D296" s="24" t="s">
        <v>2867</v>
      </c>
      <c r="E296" s="24" t="s">
        <v>2997</v>
      </c>
      <c r="F296" s="24" t="s">
        <v>4723</v>
      </c>
      <c r="G296" s="24">
        <v>2017</v>
      </c>
      <c r="H296" s="52"/>
    </row>
    <row r="297" spans="1:8" x14ac:dyDescent="0.25">
      <c r="A297" s="23">
        <v>20275</v>
      </c>
      <c r="B297" s="24" t="s">
        <v>993</v>
      </c>
      <c r="C297" s="24" t="s">
        <v>4462</v>
      </c>
      <c r="D297" s="24" t="s">
        <v>2786</v>
      </c>
      <c r="E297" s="24" t="s">
        <v>4463</v>
      </c>
      <c r="F297" s="24" t="s">
        <v>81</v>
      </c>
      <c r="G297" s="24">
        <v>2016</v>
      </c>
      <c r="H297" s="52"/>
    </row>
    <row r="298" spans="1:8" x14ac:dyDescent="0.25">
      <c r="A298" s="23">
        <v>20275</v>
      </c>
      <c r="B298" s="24" t="s">
        <v>993</v>
      </c>
      <c r="C298" s="24" t="s">
        <v>4464</v>
      </c>
      <c r="D298" s="24" t="s">
        <v>2786</v>
      </c>
      <c r="E298" s="24" t="s">
        <v>4059</v>
      </c>
      <c r="F298" s="24" t="s">
        <v>81</v>
      </c>
      <c r="G298" s="24">
        <v>2016</v>
      </c>
      <c r="H298" s="52"/>
    </row>
    <row r="299" spans="1:8" x14ac:dyDescent="0.25">
      <c r="A299" s="23">
        <v>20275</v>
      </c>
      <c r="B299" s="24" t="s">
        <v>993</v>
      </c>
      <c r="C299" s="24" t="s">
        <v>4465</v>
      </c>
      <c r="D299" s="24" t="s">
        <v>2786</v>
      </c>
      <c r="E299" s="24" t="s">
        <v>4466</v>
      </c>
      <c r="F299" s="24" t="s">
        <v>81</v>
      </c>
      <c r="G299" s="24">
        <v>2016</v>
      </c>
      <c r="H299" s="52"/>
    </row>
    <row r="300" spans="1:8" x14ac:dyDescent="0.25">
      <c r="A300" s="23">
        <v>20275</v>
      </c>
      <c r="B300" s="24" t="s">
        <v>993</v>
      </c>
      <c r="C300" s="24" t="s">
        <v>4467</v>
      </c>
      <c r="D300" s="24" t="s">
        <v>2786</v>
      </c>
      <c r="E300" s="24" t="s">
        <v>3487</v>
      </c>
      <c r="F300" s="24" t="s">
        <v>81</v>
      </c>
      <c r="G300" s="24">
        <v>2016</v>
      </c>
      <c r="H300" s="52"/>
    </row>
    <row r="301" spans="1:8" x14ac:dyDescent="0.25">
      <c r="A301" s="23">
        <v>23098</v>
      </c>
      <c r="B301" s="24" t="s">
        <v>1746</v>
      </c>
      <c r="C301" s="24" t="s">
        <v>4284</v>
      </c>
      <c r="D301" s="24" t="s">
        <v>2827</v>
      </c>
      <c r="E301" s="24" t="s">
        <v>4285</v>
      </c>
      <c r="F301" s="24" t="s">
        <v>4723</v>
      </c>
      <c r="G301" s="24">
        <v>2010</v>
      </c>
      <c r="H301" s="52"/>
    </row>
    <row r="302" spans="1:8" x14ac:dyDescent="0.25">
      <c r="A302" s="23">
        <v>82</v>
      </c>
      <c r="B302" s="24" t="s">
        <v>55</v>
      </c>
      <c r="C302" s="24" t="s">
        <v>4736</v>
      </c>
      <c r="D302" s="24" t="s">
        <v>2794</v>
      </c>
      <c r="E302" s="24" t="s">
        <v>4737</v>
      </c>
      <c r="F302" s="24" t="s">
        <v>4723</v>
      </c>
      <c r="G302" s="24">
        <v>2006</v>
      </c>
      <c r="H302" s="52" t="s">
        <v>4978</v>
      </c>
    </row>
    <row r="303" spans="1:8" x14ac:dyDescent="0.25">
      <c r="A303" s="23">
        <v>443</v>
      </c>
      <c r="B303" s="24" t="s">
        <v>177</v>
      </c>
      <c r="C303" s="24" t="s">
        <v>4448</v>
      </c>
      <c r="D303" s="24" t="s">
        <v>3438</v>
      </c>
      <c r="E303" s="24" t="s">
        <v>4449</v>
      </c>
      <c r="F303" s="24" t="s">
        <v>4723</v>
      </c>
      <c r="G303" s="24">
        <v>2006</v>
      </c>
      <c r="H303" s="52" t="s">
        <v>4978</v>
      </c>
    </row>
    <row r="304" spans="1:8" x14ac:dyDescent="0.25">
      <c r="A304" s="23">
        <v>23098</v>
      </c>
      <c r="B304" s="24" t="s">
        <v>1746</v>
      </c>
      <c r="C304" s="24" t="s">
        <v>3941</v>
      </c>
      <c r="D304" s="24" t="s">
        <v>2827</v>
      </c>
      <c r="E304" s="24" t="s">
        <v>3942</v>
      </c>
      <c r="F304" s="24" t="s">
        <v>25</v>
      </c>
      <c r="G304" s="24">
        <v>2010</v>
      </c>
      <c r="H304" s="52"/>
    </row>
    <row r="305" spans="1:8" x14ac:dyDescent="0.25">
      <c r="A305" s="23">
        <v>22405</v>
      </c>
      <c r="B305" s="24" t="s">
        <v>1540</v>
      </c>
      <c r="C305" s="24" t="s">
        <v>4841</v>
      </c>
      <c r="D305" s="24" t="s">
        <v>2822</v>
      </c>
      <c r="E305" s="24" t="s">
        <v>4842</v>
      </c>
      <c r="F305" s="24" t="s">
        <v>4723</v>
      </c>
      <c r="G305" s="24">
        <v>2015</v>
      </c>
      <c r="H305" s="52"/>
    </row>
    <row r="306" spans="1:8" x14ac:dyDescent="0.25">
      <c r="A306" s="23">
        <v>22405</v>
      </c>
      <c r="B306" s="24" t="s">
        <v>1540</v>
      </c>
      <c r="C306" s="24" t="s">
        <v>4843</v>
      </c>
      <c r="D306" s="24" t="s">
        <v>2859</v>
      </c>
      <c r="E306" s="24" t="s">
        <v>4844</v>
      </c>
      <c r="F306" s="24" t="s">
        <v>4723</v>
      </c>
      <c r="G306" s="24">
        <v>2015</v>
      </c>
      <c r="H306" s="52"/>
    </row>
    <row r="307" spans="1:8" x14ac:dyDescent="0.25">
      <c r="A307" s="23">
        <v>22405</v>
      </c>
      <c r="B307" s="24" t="s">
        <v>1540</v>
      </c>
      <c r="C307" s="24" t="s">
        <v>4845</v>
      </c>
      <c r="D307" s="24" t="s">
        <v>2859</v>
      </c>
      <c r="E307" s="24" t="s">
        <v>4846</v>
      </c>
      <c r="F307" s="24" t="s">
        <v>4723</v>
      </c>
      <c r="G307" s="24">
        <v>2015</v>
      </c>
      <c r="H307" s="52"/>
    </row>
    <row r="308" spans="1:8" x14ac:dyDescent="0.25">
      <c r="A308" s="23">
        <v>22405</v>
      </c>
      <c r="B308" s="24" t="s">
        <v>1540</v>
      </c>
      <c r="C308" s="24" t="s">
        <v>4847</v>
      </c>
      <c r="D308" s="24" t="s">
        <v>2859</v>
      </c>
      <c r="E308" s="24" t="s">
        <v>4848</v>
      </c>
      <c r="F308" s="24" t="s">
        <v>4723</v>
      </c>
      <c r="G308" s="24">
        <v>2015</v>
      </c>
      <c r="H308" s="52"/>
    </row>
    <row r="309" spans="1:8" x14ac:dyDescent="0.25">
      <c r="A309" s="23">
        <v>22405</v>
      </c>
      <c r="B309" s="24" t="s">
        <v>1540</v>
      </c>
      <c r="C309" s="24" t="s">
        <v>4415</v>
      </c>
      <c r="D309" s="24" t="s">
        <v>2859</v>
      </c>
      <c r="E309" s="24" t="s">
        <v>4416</v>
      </c>
      <c r="F309" s="24" t="s">
        <v>81</v>
      </c>
      <c r="G309" s="24">
        <v>2015</v>
      </c>
      <c r="H309" s="52"/>
    </row>
    <row r="310" spans="1:8" x14ac:dyDescent="0.25">
      <c r="A310" s="23">
        <v>2438</v>
      </c>
      <c r="B310" s="24" t="s">
        <v>584</v>
      </c>
      <c r="C310" s="24" t="s">
        <v>4369</v>
      </c>
      <c r="D310" s="24" t="s">
        <v>3438</v>
      </c>
      <c r="E310" s="24" t="s">
        <v>4370</v>
      </c>
      <c r="F310" s="24" t="s">
        <v>4723</v>
      </c>
      <c r="G310" s="24">
        <v>2005</v>
      </c>
      <c r="H310" s="52"/>
    </row>
    <row r="311" spans="1:8" x14ac:dyDescent="0.25">
      <c r="A311" s="23">
        <v>82</v>
      </c>
      <c r="B311" s="24" t="s">
        <v>55</v>
      </c>
      <c r="C311" s="24" t="s">
        <v>2808</v>
      </c>
      <c r="D311" s="24" t="s">
        <v>2794</v>
      </c>
      <c r="E311" s="24" t="s">
        <v>2809</v>
      </c>
      <c r="F311" s="24" t="s">
        <v>25</v>
      </c>
      <c r="G311" s="24">
        <v>2006</v>
      </c>
      <c r="H311" s="52" t="s">
        <v>4978</v>
      </c>
    </row>
    <row r="312" spans="1:8" x14ac:dyDescent="0.25">
      <c r="A312" s="23">
        <v>2438</v>
      </c>
      <c r="B312" s="24" t="s">
        <v>584</v>
      </c>
      <c r="C312" s="24" t="s">
        <v>3437</v>
      </c>
      <c r="D312" s="24" t="s">
        <v>3438</v>
      </c>
      <c r="E312" s="24" t="s">
        <v>3439</v>
      </c>
      <c r="F312" s="24" t="s">
        <v>81</v>
      </c>
      <c r="G312" s="24">
        <v>2005</v>
      </c>
      <c r="H312" s="52"/>
    </row>
    <row r="313" spans="1:8" x14ac:dyDescent="0.25">
      <c r="A313" s="23">
        <v>2438</v>
      </c>
      <c r="B313" s="24" t="s">
        <v>584</v>
      </c>
      <c r="C313" s="24" t="s">
        <v>4383</v>
      </c>
      <c r="D313" s="24" t="s">
        <v>3438</v>
      </c>
      <c r="E313" s="24" t="s">
        <v>4384</v>
      </c>
      <c r="F313" s="24" t="s">
        <v>81</v>
      </c>
      <c r="G313" s="24">
        <v>2005</v>
      </c>
      <c r="H313" s="52"/>
    </row>
    <row r="314" spans="1:8" x14ac:dyDescent="0.25">
      <c r="A314" s="23">
        <v>2438</v>
      </c>
      <c r="B314" s="24" t="s">
        <v>584</v>
      </c>
      <c r="C314" s="24" t="s">
        <v>4373</v>
      </c>
      <c r="D314" s="24" t="s">
        <v>3438</v>
      </c>
      <c r="E314" s="24" t="s">
        <v>4374</v>
      </c>
      <c r="F314" s="24" t="s">
        <v>4723</v>
      </c>
      <c r="G314" s="24">
        <v>2005</v>
      </c>
      <c r="H314" s="52"/>
    </row>
    <row r="315" spans="1:8" x14ac:dyDescent="0.25">
      <c r="A315" s="23">
        <v>2092</v>
      </c>
      <c r="B315" s="24" t="s">
        <v>501</v>
      </c>
      <c r="C315" s="24" t="s">
        <v>4407</v>
      </c>
      <c r="D315" s="24" t="s">
        <v>2856</v>
      </c>
      <c r="E315" s="24" t="s">
        <v>4408</v>
      </c>
      <c r="F315" s="24" t="s">
        <v>4723</v>
      </c>
      <c r="G315" s="24">
        <v>1997</v>
      </c>
      <c r="H315" s="52"/>
    </row>
    <row r="316" spans="1:8" x14ac:dyDescent="0.25">
      <c r="A316" s="23">
        <v>2092</v>
      </c>
      <c r="B316" s="24" t="s">
        <v>501</v>
      </c>
      <c r="C316" s="24" t="s">
        <v>2934</v>
      </c>
      <c r="D316" s="24" t="s">
        <v>2856</v>
      </c>
      <c r="E316" s="24" t="s">
        <v>2935</v>
      </c>
      <c r="F316" s="24" t="s">
        <v>81</v>
      </c>
      <c r="G316" s="24">
        <v>1997</v>
      </c>
      <c r="H316" s="52"/>
    </row>
    <row r="317" spans="1:8" x14ac:dyDescent="0.25">
      <c r="A317" s="23">
        <v>330</v>
      </c>
      <c r="B317" s="24" t="s">
        <v>146</v>
      </c>
      <c r="C317" s="24" t="s">
        <v>4748</v>
      </c>
      <c r="D317" s="24" t="s">
        <v>2999</v>
      </c>
      <c r="E317" s="24" t="s">
        <v>3158</v>
      </c>
      <c r="F317" s="24" t="s">
        <v>4723</v>
      </c>
      <c r="G317" s="24">
        <v>2006</v>
      </c>
      <c r="H317" s="52"/>
    </row>
    <row r="318" spans="1:8" x14ac:dyDescent="0.25">
      <c r="A318" s="23">
        <v>330</v>
      </c>
      <c r="B318" s="24" t="s">
        <v>146</v>
      </c>
      <c r="C318" s="24" t="s">
        <v>4468</v>
      </c>
      <c r="D318" s="24" t="s">
        <v>2999</v>
      </c>
      <c r="E318" s="24" t="s">
        <v>4469</v>
      </c>
      <c r="F318" s="24" t="s">
        <v>4723</v>
      </c>
      <c r="G318" s="24">
        <v>2006</v>
      </c>
      <c r="H318" s="52"/>
    </row>
    <row r="319" spans="1:8" x14ac:dyDescent="0.25">
      <c r="A319" s="23">
        <v>330</v>
      </c>
      <c r="B319" s="24" t="s">
        <v>146</v>
      </c>
      <c r="C319" s="24" t="s">
        <v>4490</v>
      </c>
      <c r="D319" s="24" t="s">
        <v>2999</v>
      </c>
      <c r="E319" s="24" t="s">
        <v>4491</v>
      </c>
      <c r="F319" s="24" t="s">
        <v>4723</v>
      </c>
      <c r="G319" s="24">
        <v>2006</v>
      </c>
      <c r="H319" s="52"/>
    </row>
    <row r="320" spans="1:8" x14ac:dyDescent="0.25">
      <c r="A320" s="23">
        <v>10</v>
      </c>
      <c r="B320" s="24" t="s">
        <v>34</v>
      </c>
      <c r="C320" s="24" t="s">
        <v>4552</v>
      </c>
      <c r="D320" s="24" t="s">
        <v>2772</v>
      </c>
      <c r="E320" s="24" t="s">
        <v>4553</v>
      </c>
      <c r="F320" s="24" t="s">
        <v>4723</v>
      </c>
      <c r="G320" s="24">
        <v>2006</v>
      </c>
      <c r="H320" s="52" t="s">
        <v>4977</v>
      </c>
    </row>
    <row r="321" spans="1:8" x14ac:dyDescent="0.25">
      <c r="A321" s="23">
        <v>330</v>
      </c>
      <c r="B321" s="24" t="s">
        <v>146</v>
      </c>
      <c r="C321" s="24" t="s">
        <v>4654</v>
      </c>
      <c r="D321" s="24" t="s">
        <v>2999</v>
      </c>
      <c r="E321" s="24" t="s">
        <v>4655</v>
      </c>
      <c r="F321" s="24" t="s">
        <v>4723</v>
      </c>
      <c r="G321" s="24">
        <v>2006</v>
      </c>
      <c r="H321" s="52"/>
    </row>
    <row r="322" spans="1:8" x14ac:dyDescent="0.25">
      <c r="A322" s="23">
        <v>330</v>
      </c>
      <c r="B322" s="24" t="s">
        <v>146</v>
      </c>
      <c r="C322" s="24" t="s">
        <v>4749</v>
      </c>
      <c r="D322" s="24" t="s">
        <v>2999</v>
      </c>
      <c r="E322" s="24" t="s">
        <v>4750</v>
      </c>
      <c r="F322" s="24" t="s">
        <v>4723</v>
      </c>
      <c r="G322" s="24">
        <v>2006</v>
      </c>
      <c r="H322" s="52"/>
    </row>
    <row r="323" spans="1:8" x14ac:dyDescent="0.25">
      <c r="A323" s="23">
        <v>330</v>
      </c>
      <c r="B323" s="24" t="s">
        <v>146</v>
      </c>
      <c r="C323" s="24" t="s">
        <v>4627</v>
      </c>
      <c r="D323" s="24" t="s">
        <v>2999</v>
      </c>
      <c r="E323" s="24" t="s">
        <v>4628</v>
      </c>
      <c r="F323" s="24" t="s">
        <v>4723</v>
      </c>
      <c r="G323" s="24">
        <v>2006</v>
      </c>
      <c r="H323" s="52"/>
    </row>
    <row r="324" spans="1:8" x14ac:dyDescent="0.25">
      <c r="A324" s="23">
        <v>330</v>
      </c>
      <c r="B324" s="24" t="s">
        <v>146</v>
      </c>
      <c r="C324" s="24" t="s">
        <v>4656</v>
      </c>
      <c r="D324" s="24" t="s">
        <v>2999</v>
      </c>
      <c r="E324" s="24" t="s">
        <v>4657</v>
      </c>
      <c r="F324" s="24" t="s">
        <v>4723</v>
      </c>
      <c r="G324" s="24">
        <v>2006</v>
      </c>
      <c r="H324" s="52"/>
    </row>
    <row r="325" spans="1:8" x14ac:dyDescent="0.25">
      <c r="A325" s="23">
        <v>330</v>
      </c>
      <c r="B325" s="24" t="s">
        <v>146</v>
      </c>
      <c r="C325" s="24" t="s">
        <v>4751</v>
      </c>
      <c r="D325" s="24" t="s">
        <v>2999</v>
      </c>
      <c r="E325" s="24" t="s">
        <v>4752</v>
      </c>
      <c r="F325" s="24" t="s">
        <v>4723</v>
      </c>
      <c r="G325" s="24">
        <v>2006</v>
      </c>
      <c r="H325" s="52"/>
    </row>
    <row r="326" spans="1:8" x14ac:dyDescent="0.25">
      <c r="A326" s="23">
        <v>330</v>
      </c>
      <c r="B326" s="24" t="s">
        <v>146</v>
      </c>
      <c r="C326" s="24" t="s">
        <v>4470</v>
      </c>
      <c r="D326" s="24" t="s">
        <v>2999</v>
      </c>
      <c r="E326" s="24" t="s">
        <v>4471</v>
      </c>
      <c r="F326" s="24" t="s">
        <v>4723</v>
      </c>
      <c r="G326" s="24">
        <v>2006</v>
      </c>
      <c r="H326" s="52"/>
    </row>
    <row r="327" spans="1:8" x14ac:dyDescent="0.25">
      <c r="A327" s="23">
        <v>1001</v>
      </c>
      <c r="B327" s="24" t="s">
        <v>315</v>
      </c>
      <c r="C327" s="24" t="s">
        <v>3084</v>
      </c>
      <c r="D327" s="24" t="s">
        <v>2897</v>
      </c>
      <c r="E327" s="24" t="s">
        <v>3085</v>
      </c>
      <c r="F327" s="24" t="s">
        <v>25</v>
      </c>
      <c r="G327" s="24">
        <v>2006</v>
      </c>
      <c r="H327" s="52"/>
    </row>
    <row r="328" spans="1:8" x14ac:dyDescent="0.25">
      <c r="A328" s="23">
        <v>1001</v>
      </c>
      <c r="B328" s="24" t="s">
        <v>315</v>
      </c>
      <c r="C328" s="24" t="s">
        <v>3446</v>
      </c>
      <c r="D328" s="24" t="s">
        <v>2897</v>
      </c>
      <c r="E328" s="24" t="s">
        <v>3447</v>
      </c>
      <c r="F328" s="24" t="s">
        <v>4909</v>
      </c>
      <c r="G328" s="24">
        <v>2006</v>
      </c>
      <c r="H328" s="52"/>
    </row>
    <row r="329" spans="1:8" x14ac:dyDescent="0.25">
      <c r="A329" s="23">
        <v>26030</v>
      </c>
      <c r="B329" s="24" t="s">
        <v>2307</v>
      </c>
      <c r="C329" s="24" t="s">
        <v>4295</v>
      </c>
      <c r="D329" s="24" t="s">
        <v>2897</v>
      </c>
      <c r="E329" s="24" t="s">
        <v>4296</v>
      </c>
      <c r="F329" s="24" t="s">
        <v>81</v>
      </c>
      <c r="G329" s="24">
        <v>2012</v>
      </c>
      <c r="H329" s="52"/>
    </row>
    <row r="330" spans="1:8" x14ac:dyDescent="0.25">
      <c r="A330" s="23">
        <v>26030</v>
      </c>
      <c r="B330" s="24" t="s">
        <v>2307</v>
      </c>
      <c r="C330" s="24" t="s">
        <v>3243</v>
      </c>
      <c r="D330" s="24" t="s">
        <v>2897</v>
      </c>
      <c r="E330" s="24" t="s">
        <v>3244</v>
      </c>
      <c r="F330" s="24" t="s">
        <v>81</v>
      </c>
      <c r="G330" s="24">
        <v>2012</v>
      </c>
      <c r="H330" s="52"/>
    </row>
    <row r="331" spans="1:8" x14ac:dyDescent="0.25">
      <c r="A331" s="23">
        <v>28951</v>
      </c>
      <c r="B331" s="24" t="s">
        <v>2478</v>
      </c>
      <c r="C331" s="24" t="s">
        <v>3694</v>
      </c>
      <c r="D331" s="24" t="s">
        <v>2827</v>
      </c>
      <c r="E331" s="24" t="s">
        <v>3695</v>
      </c>
      <c r="F331" s="24" t="s">
        <v>4723</v>
      </c>
      <c r="G331" s="24">
        <v>2015</v>
      </c>
      <c r="H331" s="52"/>
    </row>
    <row r="332" spans="1:8" x14ac:dyDescent="0.25">
      <c r="A332" s="23">
        <v>28951</v>
      </c>
      <c r="B332" s="24" t="s">
        <v>2478</v>
      </c>
      <c r="C332" s="24" t="s">
        <v>3239</v>
      </c>
      <c r="D332" s="24" t="s">
        <v>2827</v>
      </c>
      <c r="E332" s="24" t="s">
        <v>3240</v>
      </c>
      <c r="F332" s="24" t="s">
        <v>81</v>
      </c>
      <c r="G332" s="24">
        <v>2015</v>
      </c>
      <c r="H332" s="52"/>
    </row>
    <row r="333" spans="1:8" x14ac:dyDescent="0.25">
      <c r="A333" s="23">
        <v>2056</v>
      </c>
      <c r="B333" s="24" t="s">
        <v>491</v>
      </c>
      <c r="C333" s="24" t="s">
        <v>4393</v>
      </c>
      <c r="D333" s="24" t="s">
        <v>2789</v>
      </c>
      <c r="E333" s="24" t="s">
        <v>4394</v>
      </c>
      <c r="F333" s="24" t="s">
        <v>4723</v>
      </c>
      <c r="G333" s="24">
        <v>2006</v>
      </c>
      <c r="H333" s="52"/>
    </row>
    <row r="334" spans="1:8" x14ac:dyDescent="0.25">
      <c r="A334" s="23">
        <v>2056</v>
      </c>
      <c r="B334" s="24" t="s">
        <v>491</v>
      </c>
      <c r="C334" s="24" t="s">
        <v>4270</v>
      </c>
      <c r="D334" s="24" t="s">
        <v>2789</v>
      </c>
      <c r="E334" s="24" t="s">
        <v>4271</v>
      </c>
      <c r="F334" s="24" t="s">
        <v>4723</v>
      </c>
      <c r="G334" s="24">
        <v>2006</v>
      </c>
      <c r="H334" s="52"/>
    </row>
    <row r="335" spans="1:8" x14ac:dyDescent="0.25">
      <c r="A335" s="23">
        <v>26169</v>
      </c>
      <c r="B335" s="24" t="s">
        <v>2330</v>
      </c>
      <c r="C335" s="24" t="s">
        <v>4863</v>
      </c>
      <c r="D335" s="24" t="s">
        <v>2827</v>
      </c>
      <c r="E335" s="24" t="s">
        <v>4864</v>
      </c>
      <c r="F335" s="24" t="s">
        <v>4723</v>
      </c>
      <c r="G335" s="24">
        <v>2013</v>
      </c>
      <c r="H335" s="52"/>
    </row>
    <row r="336" spans="1:8" x14ac:dyDescent="0.25">
      <c r="A336" s="23">
        <v>26169</v>
      </c>
      <c r="B336" s="24" t="s">
        <v>2330</v>
      </c>
      <c r="C336" s="24" t="s">
        <v>4286</v>
      </c>
      <c r="D336" s="24" t="s">
        <v>2827</v>
      </c>
      <c r="E336" s="24" t="s">
        <v>4287</v>
      </c>
      <c r="F336" s="24" t="s">
        <v>4723</v>
      </c>
      <c r="G336" s="24">
        <v>2013</v>
      </c>
      <c r="H336" s="52"/>
    </row>
    <row r="337" spans="1:8" x14ac:dyDescent="0.25">
      <c r="A337" s="23">
        <v>443</v>
      </c>
      <c r="B337" s="24" t="s">
        <v>177</v>
      </c>
      <c r="C337" s="24" t="s">
        <v>4413</v>
      </c>
      <c r="D337" s="24" t="s">
        <v>3438</v>
      </c>
      <c r="E337" s="24" t="s">
        <v>4414</v>
      </c>
      <c r="F337" s="24" t="s">
        <v>4723</v>
      </c>
      <c r="G337" s="24">
        <v>2006</v>
      </c>
      <c r="H337" s="52" t="s">
        <v>4978</v>
      </c>
    </row>
    <row r="338" spans="1:8" x14ac:dyDescent="0.25">
      <c r="A338" s="23">
        <v>443</v>
      </c>
      <c r="B338" s="24" t="s">
        <v>177</v>
      </c>
      <c r="C338" s="24" t="s">
        <v>4316</v>
      </c>
      <c r="D338" s="24" t="s">
        <v>3438</v>
      </c>
      <c r="E338" s="24" t="s">
        <v>4317</v>
      </c>
      <c r="F338" s="24" t="s">
        <v>4723</v>
      </c>
      <c r="G338" s="24">
        <v>2006</v>
      </c>
      <c r="H338" s="52" t="s">
        <v>4978</v>
      </c>
    </row>
    <row r="339" spans="1:8" x14ac:dyDescent="0.25">
      <c r="A339" s="23">
        <v>82</v>
      </c>
      <c r="B339" s="24" t="s">
        <v>55</v>
      </c>
      <c r="C339" s="24" t="s">
        <v>2810</v>
      </c>
      <c r="D339" s="24" t="s">
        <v>2794</v>
      </c>
      <c r="E339" s="24" t="s">
        <v>2811</v>
      </c>
      <c r="F339" s="24" t="s">
        <v>25</v>
      </c>
      <c r="G339" s="24">
        <v>2006</v>
      </c>
      <c r="H339" s="52" t="s">
        <v>4978</v>
      </c>
    </row>
    <row r="340" spans="1:8" x14ac:dyDescent="0.25">
      <c r="A340" s="23">
        <v>2151</v>
      </c>
      <c r="B340" s="24" t="s">
        <v>513</v>
      </c>
      <c r="C340" s="24" t="s">
        <v>4354</v>
      </c>
      <c r="D340" s="24" t="s">
        <v>2789</v>
      </c>
      <c r="E340" s="24" t="s">
        <v>4355</v>
      </c>
      <c r="F340" s="24" t="s">
        <v>4723</v>
      </c>
      <c r="G340" s="24">
        <v>2005</v>
      </c>
      <c r="H340" s="52"/>
    </row>
    <row r="341" spans="1:8" x14ac:dyDescent="0.25">
      <c r="A341" s="23">
        <v>2151</v>
      </c>
      <c r="B341" s="24" t="s">
        <v>513</v>
      </c>
      <c r="C341" s="24" t="s">
        <v>4417</v>
      </c>
      <c r="D341" s="24" t="s">
        <v>2789</v>
      </c>
      <c r="E341" s="24" t="s">
        <v>3622</v>
      </c>
      <c r="F341" s="24" t="s">
        <v>4723</v>
      </c>
      <c r="G341" s="24">
        <v>2005</v>
      </c>
      <c r="H341" s="52"/>
    </row>
    <row r="342" spans="1:8" x14ac:dyDescent="0.25">
      <c r="A342" s="23">
        <v>33893</v>
      </c>
      <c r="B342" s="24" t="s">
        <v>2521</v>
      </c>
      <c r="C342" s="24" t="s">
        <v>4369</v>
      </c>
      <c r="D342" s="24" t="s">
        <v>3438</v>
      </c>
      <c r="E342" s="24" t="s">
        <v>4370</v>
      </c>
      <c r="F342" s="24" t="s">
        <v>42</v>
      </c>
      <c r="G342" s="24">
        <v>2016</v>
      </c>
      <c r="H342" s="52"/>
    </row>
    <row r="343" spans="1:8" x14ac:dyDescent="0.25">
      <c r="A343" s="23">
        <v>33893</v>
      </c>
      <c r="B343" s="24" t="s">
        <v>2521</v>
      </c>
      <c r="C343" s="24" t="s">
        <v>3440</v>
      </c>
      <c r="D343" s="24" t="s">
        <v>3438</v>
      </c>
      <c r="E343" s="24" t="s">
        <v>3441</v>
      </c>
      <c r="F343" s="24" t="s">
        <v>4723</v>
      </c>
      <c r="G343" s="24">
        <v>2016</v>
      </c>
      <c r="H343" s="52"/>
    </row>
    <row r="344" spans="1:8" x14ac:dyDescent="0.25">
      <c r="A344" s="23">
        <v>443</v>
      </c>
      <c r="B344" s="24" t="s">
        <v>177</v>
      </c>
      <c r="C344" s="24" t="s">
        <v>4312</v>
      </c>
      <c r="D344" s="24" t="s">
        <v>3438</v>
      </c>
      <c r="E344" s="24" t="s">
        <v>4313</v>
      </c>
      <c r="F344" s="24" t="s">
        <v>81</v>
      </c>
      <c r="G344" s="24">
        <v>2006</v>
      </c>
      <c r="H344" s="52" t="s">
        <v>4978</v>
      </c>
    </row>
    <row r="345" spans="1:8" x14ac:dyDescent="0.25">
      <c r="A345" s="23">
        <v>1737</v>
      </c>
      <c r="B345" s="24" t="s">
        <v>457</v>
      </c>
      <c r="C345" s="24" t="s">
        <v>4295</v>
      </c>
      <c r="D345" s="24" t="s">
        <v>2897</v>
      </c>
      <c r="E345" s="24" t="s">
        <v>4296</v>
      </c>
      <c r="F345" s="24" t="s">
        <v>4909</v>
      </c>
      <c r="G345" s="24">
        <v>2006</v>
      </c>
      <c r="H345" s="52"/>
    </row>
    <row r="346" spans="1:8" x14ac:dyDescent="0.25">
      <c r="A346" s="23">
        <v>1737</v>
      </c>
      <c r="B346" s="24" t="s">
        <v>457</v>
      </c>
      <c r="C346" s="24" t="s">
        <v>4297</v>
      </c>
      <c r="D346" s="24" t="s">
        <v>2897</v>
      </c>
      <c r="E346" s="24" t="s">
        <v>4298</v>
      </c>
      <c r="F346" s="24" t="s">
        <v>4909</v>
      </c>
      <c r="G346" s="24">
        <v>2006</v>
      </c>
      <c r="H346" s="52"/>
    </row>
    <row r="347" spans="1:8" x14ac:dyDescent="0.25">
      <c r="A347" s="23">
        <v>1737</v>
      </c>
      <c r="B347" s="24" t="s">
        <v>457</v>
      </c>
      <c r="C347" s="24" t="s">
        <v>3243</v>
      </c>
      <c r="D347" s="24" t="s">
        <v>2897</v>
      </c>
      <c r="E347" s="24" t="s">
        <v>3244</v>
      </c>
      <c r="F347" s="24" t="s">
        <v>4909</v>
      </c>
      <c r="G347" s="24">
        <v>2006</v>
      </c>
      <c r="H347" s="52"/>
    </row>
    <row r="348" spans="1:8" x14ac:dyDescent="0.25">
      <c r="A348" s="23">
        <v>82</v>
      </c>
      <c r="B348" s="24" t="s">
        <v>55</v>
      </c>
      <c r="C348" s="24" t="s">
        <v>4738</v>
      </c>
      <c r="D348" s="24" t="s">
        <v>2794</v>
      </c>
      <c r="E348" s="24" t="s">
        <v>4739</v>
      </c>
      <c r="F348" s="24" t="s">
        <v>4723</v>
      </c>
      <c r="G348" s="24">
        <v>2006</v>
      </c>
      <c r="H348" s="52" t="s">
        <v>4978</v>
      </c>
    </row>
    <row r="349" spans="1:8" x14ac:dyDescent="0.25">
      <c r="A349" s="23">
        <v>10</v>
      </c>
      <c r="B349" s="24" t="s">
        <v>34</v>
      </c>
      <c r="C349" s="24" t="s">
        <v>4730</v>
      </c>
      <c r="D349" s="24" t="s">
        <v>2772</v>
      </c>
      <c r="E349" s="24" t="s">
        <v>4731</v>
      </c>
      <c r="F349" s="24" t="s">
        <v>4723</v>
      </c>
      <c r="G349" s="24">
        <v>2006</v>
      </c>
      <c r="H349" s="52" t="s">
        <v>4977</v>
      </c>
    </row>
    <row r="350" spans="1:8" x14ac:dyDescent="0.25">
      <c r="A350" s="23">
        <v>443</v>
      </c>
      <c r="B350" s="24" t="s">
        <v>177</v>
      </c>
      <c r="C350" s="24" t="s">
        <v>4764</v>
      </c>
      <c r="D350" s="24" t="s">
        <v>3438</v>
      </c>
      <c r="E350" s="24" t="s">
        <v>4765</v>
      </c>
      <c r="F350" s="24" t="s">
        <v>4723</v>
      </c>
      <c r="G350" s="24">
        <v>2006</v>
      </c>
      <c r="H350" s="52" t="s">
        <v>4978</v>
      </c>
    </row>
    <row r="351" spans="1:8" x14ac:dyDescent="0.25">
      <c r="A351" s="23">
        <v>26562</v>
      </c>
      <c r="B351" s="24" t="s">
        <v>2367</v>
      </c>
      <c r="C351" s="24" t="s">
        <v>4607</v>
      </c>
      <c r="D351" s="24" t="s">
        <v>2786</v>
      </c>
      <c r="E351" s="24" t="s">
        <v>4608</v>
      </c>
      <c r="F351" s="24" t="s">
        <v>81</v>
      </c>
      <c r="G351" s="24">
        <v>2013</v>
      </c>
      <c r="H351" s="52"/>
    </row>
    <row r="352" spans="1:8" x14ac:dyDescent="0.25">
      <c r="A352" s="23">
        <v>26562</v>
      </c>
      <c r="B352" s="24" t="s">
        <v>2367</v>
      </c>
      <c r="C352" s="24" t="s">
        <v>4428</v>
      </c>
      <c r="D352" s="24" t="s">
        <v>3157</v>
      </c>
      <c r="E352" s="24" t="s">
        <v>4429</v>
      </c>
      <c r="F352" s="24" t="s">
        <v>81</v>
      </c>
      <c r="G352" s="24">
        <v>2013</v>
      </c>
      <c r="H352" s="52"/>
    </row>
    <row r="353" spans="1:8" x14ac:dyDescent="0.25">
      <c r="A353" s="23">
        <v>26562</v>
      </c>
      <c r="B353" s="24" t="s">
        <v>2367</v>
      </c>
      <c r="C353" s="24" t="s">
        <v>4430</v>
      </c>
      <c r="D353" s="24" t="s">
        <v>3157</v>
      </c>
      <c r="E353" s="24" t="s">
        <v>4431</v>
      </c>
      <c r="F353" s="24" t="s">
        <v>81</v>
      </c>
      <c r="G353" s="24">
        <v>2013</v>
      </c>
      <c r="H353" s="52"/>
    </row>
    <row r="354" spans="1:8" x14ac:dyDescent="0.25">
      <c r="A354" s="23">
        <v>20526</v>
      </c>
      <c r="B354" s="24" t="s">
        <v>1065</v>
      </c>
      <c r="C354" s="24" t="s">
        <v>3600</v>
      </c>
      <c r="D354" s="24" t="s">
        <v>2856</v>
      </c>
      <c r="E354" s="24" t="s">
        <v>3601</v>
      </c>
      <c r="F354" s="24" t="s">
        <v>25</v>
      </c>
      <c r="G354" s="24">
        <v>2006</v>
      </c>
      <c r="H354" s="52"/>
    </row>
    <row r="355" spans="1:8" x14ac:dyDescent="0.25">
      <c r="A355" s="23">
        <v>20526</v>
      </c>
      <c r="B355" s="24" t="s">
        <v>1065</v>
      </c>
      <c r="C355" s="24" t="s">
        <v>3602</v>
      </c>
      <c r="D355" s="24" t="s">
        <v>2856</v>
      </c>
      <c r="E355" s="24" t="s">
        <v>3603</v>
      </c>
      <c r="F355" s="24" t="s">
        <v>25</v>
      </c>
      <c r="G355" s="24">
        <v>2006</v>
      </c>
      <c r="H355" s="52"/>
    </row>
    <row r="356" spans="1:8" x14ac:dyDescent="0.25">
      <c r="A356" s="23">
        <v>10</v>
      </c>
      <c r="B356" s="24" t="s">
        <v>34</v>
      </c>
      <c r="C356" s="24" t="s">
        <v>4340</v>
      </c>
      <c r="D356" s="24" t="s">
        <v>2772</v>
      </c>
      <c r="E356" s="24" t="s">
        <v>4341</v>
      </c>
      <c r="F356" s="24" t="s">
        <v>4723</v>
      </c>
      <c r="G356" s="24">
        <v>2006</v>
      </c>
      <c r="H356" s="52" t="s">
        <v>4977</v>
      </c>
    </row>
    <row r="357" spans="1:8" x14ac:dyDescent="0.25">
      <c r="A357" s="23">
        <v>20526</v>
      </c>
      <c r="B357" s="24" t="s">
        <v>1065</v>
      </c>
      <c r="C357" s="24" t="s">
        <v>3604</v>
      </c>
      <c r="D357" s="24" t="s">
        <v>2856</v>
      </c>
      <c r="E357" s="24" t="s">
        <v>3605</v>
      </c>
      <c r="F357" s="24" t="s">
        <v>25</v>
      </c>
      <c r="G357" s="24">
        <v>2006</v>
      </c>
      <c r="H357" s="52"/>
    </row>
    <row r="358" spans="1:8" x14ac:dyDescent="0.25">
      <c r="A358" s="23">
        <v>443</v>
      </c>
      <c r="B358" s="24" t="s">
        <v>177</v>
      </c>
      <c r="C358" s="24" t="s">
        <v>4590</v>
      </c>
      <c r="D358" s="24" t="s">
        <v>3438</v>
      </c>
      <c r="E358" s="24" t="s">
        <v>4591</v>
      </c>
      <c r="F358" s="24" t="s">
        <v>4723</v>
      </c>
      <c r="G358" s="24">
        <v>2006</v>
      </c>
      <c r="H358" s="52" t="s">
        <v>4978</v>
      </c>
    </row>
    <row r="359" spans="1:8" x14ac:dyDescent="0.25">
      <c r="A359" s="23">
        <v>20526</v>
      </c>
      <c r="B359" s="24" t="s">
        <v>1065</v>
      </c>
      <c r="C359" s="24" t="s">
        <v>4562</v>
      </c>
      <c r="D359" s="24" t="s">
        <v>2856</v>
      </c>
      <c r="E359" s="24" t="s">
        <v>3071</v>
      </c>
      <c r="F359" s="24" t="s">
        <v>4723</v>
      </c>
      <c r="G359" s="24">
        <v>2006</v>
      </c>
      <c r="H359" s="52"/>
    </row>
    <row r="360" spans="1:8" x14ac:dyDescent="0.25">
      <c r="A360" s="23">
        <v>20526</v>
      </c>
      <c r="B360" s="24" t="s">
        <v>1065</v>
      </c>
      <c r="C360" s="24" t="s">
        <v>4119</v>
      </c>
      <c r="D360" s="24" t="s">
        <v>2856</v>
      </c>
      <c r="E360" s="24" t="s">
        <v>4120</v>
      </c>
      <c r="F360" s="24" t="s">
        <v>4723</v>
      </c>
      <c r="G360" s="24">
        <v>2006</v>
      </c>
      <c r="H360" s="52"/>
    </row>
    <row r="361" spans="1:8" x14ac:dyDescent="0.25">
      <c r="A361" s="23">
        <v>443</v>
      </c>
      <c r="B361" s="24" t="s">
        <v>177</v>
      </c>
      <c r="C361" s="24" t="s">
        <v>4584</v>
      </c>
      <c r="D361" s="24" t="s">
        <v>3438</v>
      </c>
      <c r="E361" s="24" t="s">
        <v>4585</v>
      </c>
      <c r="F361" s="24" t="s">
        <v>4723</v>
      </c>
      <c r="G361" s="24">
        <v>2006</v>
      </c>
      <c r="H361" s="52" t="s">
        <v>4978</v>
      </c>
    </row>
    <row r="362" spans="1:8" x14ac:dyDescent="0.25">
      <c r="A362" s="23">
        <v>20526</v>
      </c>
      <c r="B362" s="24" t="s">
        <v>1065</v>
      </c>
      <c r="C362" s="24" t="s">
        <v>3606</v>
      </c>
      <c r="D362" s="24" t="s">
        <v>2856</v>
      </c>
      <c r="E362" s="24" t="s">
        <v>3607</v>
      </c>
      <c r="F362" s="24" t="s">
        <v>25</v>
      </c>
      <c r="G362" s="24">
        <v>2006</v>
      </c>
      <c r="H362" s="52"/>
    </row>
    <row r="363" spans="1:8" x14ac:dyDescent="0.25">
      <c r="A363" s="23">
        <v>3364</v>
      </c>
      <c r="B363" s="24" t="s">
        <v>895</v>
      </c>
      <c r="C363" s="24" t="s">
        <v>3437</v>
      </c>
      <c r="D363" s="24" t="s">
        <v>3438</v>
      </c>
      <c r="E363" s="24" t="s">
        <v>3439</v>
      </c>
      <c r="F363" s="24" t="s">
        <v>25</v>
      </c>
      <c r="G363" s="24">
        <v>2003</v>
      </c>
      <c r="H363" s="52"/>
    </row>
    <row r="364" spans="1:8" x14ac:dyDescent="0.25">
      <c r="A364" s="23">
        <v>3364</v>
      </c>
      <c r="B364" s="24" t="s">
        <v>895</v>
      </c>
      <c r="C364" s="24" t="s">
        <v>3440</v>
      </c>
      <c r="D364" s="24" t="s">
        <v>3438</v>
      </c>
      <c r="E364" s="24" t="s">
        <v>3441</v>
      </c>
      <c r="F364" s="24" t="s">
        <v>25</v>
      </c>
      <c r="G364" s="24">
        <v>2003</v>
      </c>
      <c r="H364" s="52"/>
    </row>
    <row r="365" spans="1:8" x14ac:dyDescent="0.25">
      <c r="A365" s="23">
        <v>22636</v>
      </c>
      <c r="B365" s="24" t="s">
        <v>1615</v>
      </c>
      <c r="C365" s="24" t="s">
        <v>4476</v>
      </c>
      <c r="D365" s="24" t="s">
        <v>4477</v>
      </c>
      <c r="E365" s="24" t="s">
        <v>4477</v>
      </c>
      <c r="F365" s="24" t="s">
        <v>4723</v>
      </c>
      <c r="G365" s="24">
        <v>2009</v>
      </c>
      <c r="H365" s="52"/>
    </row>
    <row r="366" spans="1:8" ht="15.75" thickBot="1" x14ac:dyDescent="0.3">
      <c r="A366" s="25">
        <v>22636</v>
      </c>
      <c r="B366" s="26" t="s">
        <v>1615</v>
      </c>
      <c r="C366" s="26" t="s">
        <v>3694</v>
      </c>
      <c r="D366" s="26" t="s">
        <v>2827</v>
      </c>
      <c r="E366" s="26" t="s">
        <v>3695</v>
      </c>
      <c r="F366" s="26" t="s">
        <v>4723</v>
      </c>
      <c r="G366" s="26">
        <v>2009</v>
      </c>
      <c r="H366" s="53"/>
    </row>
  </sheetData>
  <autoFilter ref="A8:H366"/>
  <mergeCells count="2">
    <mergeCell ref="A6:H6"/>
    <mergeCell ref="B1:H4"/>
  </mergeCells>
  <printOptions headings="1"/>
  <pageMargins left="0.70833333333333304" right="0.70833333333333304" top="0.59583333333333299" bottom="0.74791666666666701" header="0.51180555555555496" footer="0.51180555555555496"/>
  <pageSetup fitToHeight="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329"/>
  <sheetViews>
    <sheetView zoomScale="75" zoomScaleNormal="75" workbookViewId="0">
      <selection activeCell="D9" sqref="D9"/>
    </sheetView>
  </sheetViews>
  <sheetFormatPr baseColWidth="10" defaultColWidth="11.42578125" defaultRowHeight="15" x14ac:dyDescent="0.25"/>
  <cols>
    <col min="1" max="1" width="18.85546875" style="127" customWidth="1"/>
    <col min="2" max="2" width="113.28515625" style="41" customWidth="1"/>
    <col min="3" max="3" width="10.5703125" style="41" customWidth="1"/>
    <col min="4" max="4" width="17" style="41" customWidth="1"/>
    <col min="5" max="5" width="19.42578125" style="41" customWidth="1"/>
    <col min="6" max="6" width="18" style="41" customWidth="1"/>
    <col min="7" max="18" width="15.28515625" style="42" customWidth="1"/>
    <col min="19" max="19" width="16.5703125" style="41" customWidth="1"/>
    <col min="20" max="1024" width="11.42578125" style="41"/>
  </cols>
  <sheetData>
    <row r="1" spans="1:19" ht="15" customHeight="1" x14ac:dyDescent="0.25">
      <c r="A1" s="123"/>
      <c r="B1" s="299" t="s">
        <v>7084</v>
      </c>
      <c r="C1" s="299"/>
      <c r="D1" s="299"/>
      <c r="E1" s="299"/>
      <c r="F1" s="299"/>
      <c r="G1" s="299"/>
      <c r="H1" s="299"/>
      <c r="I1" s="299"/>
      <c r="J1" s="299"/>
      <c r="K1" s="299"/>
      <c r="L1" s="299"/>
      <c r="M1" s="299"/>
      <c r="N1" s="299"/>
      <c r="O1" s="299"/>
      <c r="P1" s="299"/>
      <c r="Q1" s="299"/>
      <c r="R1" s="299"/>
      <c r="S1" s="300"/>
    </row>
    <row r="2" spans="1:19" ht="23.25" customHeight="1" x14ac:dyDescent="0.35">
      <c r="A2" s="70"/>
      <c r="B2" s="301"/>
      <c r="C2" s="301"/>
      <c r="D2" s="301"/>
      <c r="E2" s="301"/>
      <c r="F2" s="301"/>
      <c r="G2" s="301"/>
      <c r="H2" s="301"/>
      <c r="I2" s="301"/>
      <c r="J2" s="301"/>
      <c r="K2" s="301"/>
      <c r="L2" s="301"/>
      <c r="M2" s="301"/>
      <c r="N2" s="301"/>
      <c r="O2" s="301"/>
      <c r="P2" s="301"/>
      <c r="Q2" s="301"/>
      <c r="R2" s="301"/>
      <c r="S2" s="302"/>
    </row>
    <row r="3" spans="1:19" ht="23.25" customHeight="1" x14ac:dyDescent="0.35">
      <c r="A3" s="70"/>
      <c r="B3" s="301"/>
      <c r="C3" s="301"/>
      <c r="D3" s="301"/>
      <c r="E3" s="301"/>
      <c r="F3" s="301"/>
      <c r="G3" s="301"/>
      <c r="H3" s="301"/>
      <c r="I3" s="301"/>
      <c r="J3" s="301"/>
      <c r="K3" s="301"/>
      <c r="L3" s="301"/>
      <c r="M3" s="301"/>
      <c r="N3" s="301"/>
      <c r="O3" s="301"/>
      <c r="P3" s="301"/>
      <c r="Q3" s="301"/>
      <c r="R3" s="301"/>
      <c r="S3" s="302"/>
    </row>
    <row r="4" spans="1:19" ht="23.25" customHeight="1" x14ac:dyDescent="0.35">
      <c r="A4" s="70"/>
      <c r="B4" s="301"/>
      <c r="C4" s="301"/>
      <c r="D4" s="301"/>
      <c r="E4" s="301"/>
      <c r="F4" s="301"/>
      <c r="G4" s="301"/>
      <c r="H4" s="301"/>
      <c r="I4" s="301"/>
      <c r="J4" s="301"/>
      <c r="K4" s="301"/>
      <c r="L4" s="301"/>
      <c r="M4" s="301"/>
      <c r="N4" s="301"/>
      <c r="O4" s="301"/>
      <c r="P4" s="301"/>
      <c r="Q4" s="301"/>
      <c r="R4" s="301"/>
      <c r="S4" s="302"/>
    </row>
    <row r="5" spans="1:19" x14ac:dyDescent="0.25">
      <c r="A5" s="124"/>
      <c r="B5" s="33"/>
      <c r="C5" s="33"/>
      <c r="D5" s="33"/>
      <c r="E5" s="33"/>
      <c r="F5" s="33"/>
      <c r="G5" s="6"/>
      <c r="H5" s="6"/>
      <c r="I5" s="6"/>
      <c r="J5" s="6"/>
      <c r="K5" s="66"/>
      <c r="L5" s="66"/>
      <c r="M5" s="66"/>
      <c r="N5" s="66"/>
      <c r="O5" s="66"/>
      <c r="P5" s="66"/>
      <c r="Q5" s="66"/>
      <c r="R5" s="66"/>
      <c r="S5" s="67"/>
    </row>
    <row r="6" spans="1:19" ht="23.25" customHeight="1" thickBot="1" x14ac:dyDescent="0.4">
      <c r="A6" s="306" t="s">
        <v>5</v>
      </c>
      <c r="B6" s="307"/>
      <c r="C6" s="307"/>
      <c r="D6" s="307"/>
      <c r="E6" s="307"/>
      <c r="F6" s="307"/>
      <c r="G6" s="307"/>
      <c r="H6" s="307"/>
      <c r="I6" s="307"/>
      <c r="J6" s="307"/>
      <c r="K6" s="307"/>
      <c r="L6" s="307"/>
      <c r="M6" s="307"/>
      <c r="N6" s="307"/>
      <c r="O6" s="307"/>
      <c r="P6" s="307"/>
      <c r="Q6" s="307"/>
      <c r="R6" s="307"/>
      <c r="S6" s="308"/>
    </row>
    <row r="7" spans="1:19" ht="15.75" thickTop="1" x14ac:dyDescent="0.25">
      <c r="A7" s="82"/>
      <c r="B7" s="27"/>
      <c r="C7" s="27"/>
      <c r="D7" s="27"/>
      <c r="E7" s="27"/>
      <c r="F7" s="27"/>
      <c r="G7" s="34"/>
      <c r="H7" s="34"/>
      <c r="I7" s="34"/>
      <c r="J7" s="34"/>
      <c r="K7" s="66"/>
      <c r="L7" s="66"/>
      <c r="M7" s="66"/>
      <c r="N7" s="66"/>
      <c r="O7" s="66"/>
      <c r="P7" s="66"/>
      <c r="Q7" s="66"/>
      <c r="R7" s="66"/>
      <c r="S7" s="67"/>
    </row>
    <row r="8" spans="1:19" ht="15.75" thickBot="1" x14ac:dyDescent="0.3">
      <c r="A8" s="82"/>
      <c r="B8" s="34"/>
      <c r="C8" s="34"/>
      <c r="D8" s="34"/>
      <c r="E8" s="39"/>
      <c r="F8" s="34"/>
      <c r="G8" s="34"/>
      <c r="H8" s="34"/>
      <c r="I8" s="34"/>
      <c r="J8" s="34"/>
      <c r="K8" s="66"/>
      <c r="L8" s="66"/>
      <c r="M8" s="66"/>
      <c r="N8" s="66"/>
      <c r="O8" s="66"/>
      <c r="P8" s="66"/>
      <c r="Q8" s="66"/>
      <c r="R8" s="66"/>
      <c r="S8" s="67"/>
    </row>
    <row r="9" spans="1:19" ht="62.25" customHeight="1" thickBot="1" x14ac:dyDescent="0.3">
      <c r="A9" s="122" t="s">
        <v>7</v>
      </c>
      <c r="B9" s="43" t="s">
        <v>8</v>
      </c>
      <c r="C9" s="43" t="s">
        <v>2767</v>
      </c>
      <c r="D9" s="43" t="s">
        <v>2768</v>
      </c>
      <c r="E9" s="43" t="s">
        <v>2769</v>
      </c>
      <c r="F9" s="44" t="s">
        <v>4979</v>
      </c>
      <c r="G9" s="44" t="s">
        <v>4980</v>
      </c>
      <c r="H9" s="44" t="s">
        <v>4981</v>
      </c>
      <c r="I9" s="44" t="s">
        <v>4982</v>
      </c>
      <c r="J9" s="44" t="s">
        <v>4983</v>
      </c>
      <c r="K9" s="44" t="s">
        <v>4984</v>
      </c>
      <c r="L9" s="44" t="s">
        <v>4985</v>
      </c>
      <c r="M9" s="44" t="s">
        <v>4986</v>
      </c>
      <c r="N9" s="44" t="s">
        <v>4987</v>
      </c>
      <c r="O9" s="44" t="s">
        <v>4988</v>
      </c>
      <c r="P9" s="44" t="s">
        <v>4989</v>
      </c>
      <c r="Q9" s="44" t="s">
        <v>4990</v>
      </c>
      <c r="R9" s="44" t="s">
        <v>4991</v>
      </c>
      <c r="S9" s="45" t="s">
        <v>4992</v>
      </c>
    </row>
    <row r="10" spans="1:19" x14ac:dyDescent="0.25">
      <c r="A10" s="125">
        <v>4</v>
      </c>
      <c r="B10" s="103" t="s">
        <v>15</v>
      </c>
      <c r="C10" s="103" t="s">
        <v>2771</v>
      </c>
      <c r="D10" s="103" t="s">
        <v>2772</v>
      </c>
      <c r="E10" s="103" t="s">
        <v>2773</v>
      </c>
      <c r="F10" s="103" t="s">
        <v>4993</v>
      </c>
      <c r="G10" s="104">
        <v>2072.4166666666702</v>
      </c>
      <c r="H10" s="104">
        <v>4983</v>
      </c>
      <c r="I10" s="104">
        <v>6664.4166666666697</v>
      </c>
      <c r="J10" s="104">
        <v>654</v>
      </c>
      <c r="K10" s="104">
        <v>0</v>
      </c>
      <c r="L10" s="104">
        <v>0</v>
      </c>
      <c r="M10" s="104">
        <v>22.5833333333333</v>
      </c>
      <c r="N10" s="104">
        <v>538.16666666666697</v>
      </c>
      <c r="O10" s="104">
        <v>11.5</v>
      </c>
      <c r="P10" s="104">
        <v>0</v>
      </c>
      <c r="Q10" s="104">
        <v>0</v>
      </c>
      <c r="R10" s="104">
        <v>0</v>
      </c>
      <c r="S10" s="105">
        <f t="shared" ref="S10:S39" si="0">SUM(G10:R10)</f>
        <v>14946.083333333339</v>
      </c>
    </row>
    <row r="11" spans="1:19" x14ac:dyDescent="0.25">
      <c r="A11" s="125">
        <v>6</v>
      </c>
      <c r="B11" s="103" t="s">
        <v>4995</v>
      </c>
      <c r="C11" s="103" t="s">
        <v>2774</v>
      </c>
      <c r="D11" s="103" t="s">
        <v>2775</v>
      </c>
      <c r="E11" s="103" t="s">
        <v>2776</v>
      </c>
      <c r="F11" s="103" t="s">
        <v>4994</v>
      </c>
      <c r="G11" s="104">
        <v>1091.1666666666699</v>
      </c>
      <c r="H11" s="104">
        <v>1032.1666666666699</v>
      </c>
      <c r="I11" s="104">
        <v>10</v>
      </c>
      <c r="J11" s="104">
        <v>0</v>
      </c>
      <c r="K11" s="104">
        <v>0</v>
      </c>
      <c r="L11" s="104">
        <v>0</v>
      </c>
      <c r="M11" s="104">
        <v>0</v>
      </c>
      <c r="N11" s="104">
        <v>22.75</v>
      </c>
      <c r="O11" s="104">
        <v>45.4166666666667</v>
      </c>
      <c r="P11" s="104">
        <v>0</v>
      </c>
      <c r="Q11" s="104">
        <v>0</v>
      </c>
      <c r="R11" s="104">
        <v>0</v>
      </c>
      <c r="S11" s="105">
        <f t="shared" si="0"/>
        <v>2201.5000000000064</v>
      </c>
    </row>
    <row r="12" spans="1:19" x14ac:dyDescent="0.25">
      <c r="A12" s="125">
        <v>9</v>
      </c>
      <c r="B12" s="103" t="s">
        <v>31</v>
      </c>
      <c r="C12" s="103" t="s">
        <v>4262</v>
      </c>
      <c r="D12" s="103" t="s">
        <v>2775</v>
      </c>
      <c r="E12" s="103" t="s">
        <v>4263</v>
      </c>
      <c r="F12" s="103" t="s">
        <v>4994</v>
      </c>
      <c r="G12" s="104">
        <v>91.3333333333334</v>
      </c>
      <c r="H12" s="104">
        <v>544</v>
      </c>
      <c r="I12" s="104">
        <v>189.166666666667</v>
      </c>
      <c r="J12" s="104">
        <v>94.6666666666667</v>
      </c>
      <c r="K12" s="104">
        <v>0</v>
      </c>
      <c r="L12" s="104">
        <v>0</v>
      </c>
      <c r="M12" s="104">
        <v>0</v>
      </c>
      <c r="N12" s="104">
        <v>0</v>
      </c>
      <c r="O12" s="104">
        <v>29.3333333333333</v>
      </c>
      <c r="P12" s="104">
        <v>0</v>
      </c>
      <c r="Q12" s="104">
        <v>145</v>
      </c>
      <c r="R12" s="104">
        <v>0</v>
      </c>
      <c r="S12" s="105">
        <f t="shared" si="0"/>
        <v>1093.5000000000005</v>
      </c>
    </row>
    <row r="13" spans="1:19" x14ac:dyDescent="0.25">
      <c r="A13" s="125">
        <v>10</v>
      </c>
      <c r="B13" s="103" t="s">
        <v>34</v>
      </c>
      <c r="C13" s="103" t="s">
        <v>4566</v>
      </c>
      <c r="D13" s="103" t="s">
        <v>2772</v>
      </c>
      <c r="E13" s="103" t="s">
        <v>4567</v>
      </c>
      <c r="F13" s="103" t="s">
        <v>4993</v>
      </c>
      <c r="G13" s="104">
        <v>1170.6666666666699</v>
      </c>
      <c r="H13" s="104">
        <v>2445.8333333333298</v>
      </c>
      <c r="I13" s="104">
        <v>522.91666666666697</v>
      </c>
      <c r="J13" s="104">
        <v>19.0833333333333</v>
      </c>
      <c r="K13" s="104">
        <v>1</v>
      </c>
      <c r="L13" s="104">
        <v>2</v>
      </c>
      <c r="M13" s="104">
        <v>1.27272727272727</v>
      </c>
      <c r="N13" s="104">
        <v>442.91666666666703</v>
      </c>
      <c r="O13" s="104">
        <v>49</v>
      </c>
      <c r="P13" s="104">
        <v>1</v>
      </c>
      <c r="Q13" s="104">
        <v>0</v>
      </c>
      <c r="R13" s="104">
        <v>0</v>
      </c>
      <c r="S13" s="105">
        <f t="shared" si="0"/>
        <v>4655.689393939394</v>
      </c>
    </row>
    <row r="14" spans="1:19" x14ac:dyDescent="0.25">
      <c r="A14" s="125">
        <v>10</v>
      </c>
      <c r="B14" s="103" t="s">
        <v>34</v>
      </c>
      <c r="C14" s="103" t="s">
        <v>4568</v>
      </c>
      <c r="D14" s="103" t="s">
        <v>2772</v>
      </c>
      <c r="E14" s="103" t="s">
        <v>4569</v>
      </c>
      <c r="F14" s="103" t="s">
        <v>4993</v>
      </c>
      <c r="G14" s="104">
        <v>1360.1666666666699</v>
      </c>
      <c r="H14" s="104">
        <v>1845.75</v>
      </c>
      <c r="I14" s="104">
        <v>3110.0833333333298</v>
      </c>
      <c r="J14" s="104">
        <v>225.666666666667</v>
      </c>
      <c r="K14" s="104">
        <v>2</v>
      </c>
      <c r="L14" s="104">
        <v>0</v>
      </c>
      <c r="M14" s="104">
        <v>0</v>
      </c>
      <c r="N14" s="104">
        <v>576.16666666666697</v>
      </c>
      <c r="O14" s="104">
        <v>54.75</v>
      </c>
      <c r="P14" s="104">
        <v>1</v>
      </c>
      <c r="Q14" s="104">
        <v>0</v>
      </c>
      <c r="R14" s="104">
        <v>0</v>
      </c>
      <c r="S14" s="105">
        <f t="shared" si="0"/>
        <v>7175.5833333333339</v>
      </c>
    </row>
    <row r="15" spans="1:19" x14ac:dyDescent="0.25">
      <c r="A15" s="125">
        <v>10</v>
      </c>
      <c r="B15" s="103" t="s">
        <v>34</v>
      </c>
      <c r="C15" s="103" t="s">
        <v>4570</v>
      </c>
      <c r="D15" s="103" t="s">
        <v>2772</v>
      </c>
      <c r="E15" s="103" t="s">
        <v>4571</v>
      </c>
      <c r="F15" s="103" t="s">
        <v>4993</v>
      </c>
      <c r="G15" s="104">
        <v>570.25</v>
      </c>
      <c r="H15" s="104">
        <v>767.66666666666697</v>
      </c>
      <c r="I15" s="104">
        <v>384.58333333333297</v>
      </c>
      <c r="J15" s="104">
        <v>10</v>
      </c>
      <c r="K15" s="104">
        <v>1</v>
      </c>
      <c r="L15" s="104">
        <v>0</v>
      </c>
      <c r="M15" s="104">
        <v>1.25</v>
      </c>
      <c r="N15" s="104">
        <v>115.5</v>
      </c>
      <c r="O15" s="104">
        <v>27</v>
      </c>
      <c r="P15" s="104">
        <v>0</v>
      </c>
      <c r="Q15" s="104">
        <v>0</v>
      </c>
      <c r="R15" s="104">
        <v>0</v>
      </c>
      <c r="S15" s="105">
        <f t="shared" si="0"/>
        <v>1877.25</v>
      </c>
    </row>
    <row r="16" spans="1:19" x14ac:dyDescent="0.25">
      <c r="A16" s="125">
        <v>10</v>
      </c>
      <c r="B16" s="103" t="s">
        <v>34</v>
      </c>
      <c r="C16" s="103" t="s">
        <v>4559</v>
      </c>
      <c r="D16" s="103" t="s">
        <v>2772</v>
      </c>
      <c r="E16" s="103" t="s">
        <v>4560</v>
      </c>
      <c r="F16" s="103" t="s">
        <v>4993</v>
      </c>
      <c r="G16" s="104">
        <v>1973.25</v>
      </c>
      <c r="H16" s="104">
        <v>5035.6666666666697</v>
      </c>
      <c r="I16" s="104">
        <v>3465.6666666666702</v>
      </c>
      <c r="J16" s="104">
        <v>1788.3333333333301</v>
      </c>
      <c r="K16" s="104">
        <v>356.33333333333297</v>
      </c>
      <c r="L16" s="104">
        <v>0</v>
      </c>
      <c r="M16" s="104">
        <v>8</v>
      </c>
      <c r="N16" s="104">
        <v>1018.58333333333</v>
      </c>
      <c r="O16" s="104">
        <v>75.5833333333333</v>
      </c>
      <c r="P16" s="104">
        <v>0</v>
      </c>
      <c r="Q16" s="104">
        <v>0</v>
      </c>
      <c r="R16" s="104">
        <v>0</v>
      </c>
      <c r="S16" s="105">
        <f t="shared" si="0"/>
        <v>13721.416666666666</v>
      </c>
    </row>
    <row r="17" spans="1:19" x14ac:dyDescent="0.25">
      <c r="A17" s="125">
        <v>10</v>
      </c>
      <c r="B17" s="103" t="s">
        <v>34</v>
      </c>
      <c r="C17" s="103" t="s">
        <v>4539</v>
      </c>
      <c r="D17" s="103" t="s">
        <v>2772</v>
      </c>
      <c r="E17" s="103" t="s">
        <v>4540</v>
      </c>
      <c r="F17" s="103" t="s">
        <v>4993</v>
      </c>
      <c r="G17" s="104">
        <v>261.75</v>
      </c>
      <c r="H17" s="104">
        <v>647.91666666666697</v>
      </c>
      <c r="I17" s="104">
        <v>511.66666666666703</v>
      </c>
      <c r="J17" s="104">
        <v>0</v>
      </c>
      <c r="K17" s="104">
        <v>0</v>
      </c>
      <c r="L17" s="104">
        <v>0</v>
      </c>
      <c r="M17" s="104">
        <v>1</v>
      </c>
      <c r="N17" s="104">
        <v>96.4166666666667</v>
      </c>
      <c r="O17" s="104">
        <v>25</v>
      </c>
      <c r="P17" s="104">
        <v>0</v>
      </c>
      <c r="Q17" s="104">
        <v>0</v>
      </c>
      <c r="R17" s="104">
        <v>0</v>
      </c>
      <c r="S17" s="105">
        <f t="shared" si="0"/>
        <v>1543.7500000000007</v>
      </c>
    </row>
    <row r="18" spans="1:19" x14ac:dyDescent="0.25">
      <c r="A18" s="125">
        <v>10</v>
      </c>
      <c r="B18" s="103" t="s">
        <v>34</v>
      </c>
      <c r="C18" s="103" t="s">
        <v>4724</v>
      </c>
      <c r="D18" s="103" t="s">
        <v>2772</v>
      </c>
      <c r="E18" s="103" t="s">
        <v>4725</v>
      </c>
      <c r="F18" s="103" t="s">
        <v>4993</v>
      </c>
      <c r="G18" s="104">
        <v>4612.5</v>
      </c>
      <c r="H18" s="104">
        <v>9764.25</v>
      </c>
      <c r="I18" s="104">
        <v>4524.8333333333303</v>
      </c>
      <c r="J18" s="104">
        <v>394.75</v>
      </c>
      <c r="K18" s="104">
        <v>72.3333333333333</v>
      </c>
      <c r="L18" s="104">
        <v>17.25</v>
      </c>
      <c r="M18" s="104">
        <v>3.75</v>
      </c>
      <c r="N18" s="104">
        <v>1427.5</v>
      </c>
      <c r="O18" s="104">
        <v>120.083333333333</v>
      </c>
      <c r="P18" s="104">
        <v>1.1666666666666701</v>
      </c>
      <c r="Q18" s="104">
        <v>0</v>
      </c>
      <c r="R18" s="104">
        <v>0</v>
      </c>
      <c r="S18" s="105">
        <f t="shared" si="0"/>
        <v>20938.416666666661</v>
      </c>
    </row>
    <row r="19" spans="1:19" x14ac:dyDescent="0.25">
      <c r="A19" s="125">
        <v>10</v>
      </c>
      <c r="B19" s="103" t="s">
        <v>34</v>
      </c>
      <c r="C19" s="103" t="s">
        <v>4599</v>
      </c>
      <c r="D19" s="103" t="s">
        <v>2772</v>
      </c>
      <c r="E19" s="103" t="s">
        <v>4600</v>
      </c>
      <c r="F19" s="103" t="s">
        <v>4993</v>
      </c>
      <c r="G19" s="104">
        <v>368</v>
      </c>
      <c r="H19" s="104">
        <v>1466.3333333333301</v>
      </c>
      <c r="I19" s="104">
        <v>553.58333333333303</v>
      </c>
      <c r="J19" s="104">
        <v>14</v>
      </c>
      <c r="K19" s="104">
        <v>0</v>
      </c>
      <c r="L19" s="104">
        <v>0</v>
      </c>
      <c r="M19" s="104">
        <v>1</v>
      </c>
      <c r="N19" s="104">
        <v>241.833333333333</v>
      </c>
      <c r="O19" s="104">
        <v>35</v>
      </c>
      <c r="P19" s="104">
        <v>0</v>
      </c>
      <c r="Q19" s="104">
        <v>0</v>
      </c>
      <c r="R19" s="104">
        <v>0</v>
      </c>
      <c r="S19" s="105">
        <f t="shared" si="0"/>
        <v>2679.7499999999964</v>
      </c>
    </row>
    <row r="20" spans="1:19" x14ac:dyDescent="0.25">
      <c r="A20" s="125">
        <v>10</v>
      </c>
      <c r="B20" s="103" t="s">
        <v>34</v>
      </c>
      <c r="C20" s="103" t="s">
        <v>4726</v>
      </c>
      <c r="D20" s="103" t="s">
        <v>2772</v>
      </c>
      <c r="E20" s="103" t="s">
        <v>4727</v>
      </c>
      <c r="F20" s="103" t="s">
        <v>4993</v>
      </c>
      <c r="G20" s="104">
        <v>271.5</v>
      </c>
      <c r="H20" s="104">
        <v>678.08333333333303</v>
      </c>
      <c r="I20" s="104">
        <v>12</v>
      </c>
      <c r="J20" s="104">
        <v>1</v>
      </c>
      <c r="K20" s="104">
        <v>0</v>
      </c>
      <c r="L20" s="104">
        <v>0</v>
      </c>
      <c r="M20" s="104">
        <v>1.4166666666666701</v>
      </c>
      <c r="N20" s="104">
        <v>110.166666666667</v>
      </c>
      <c r="O20" s="104">
        <v>25.75</v>
      </c>
      <c r="P20" s="104">
        <v>2.2727272727272698</v>
      </c>
      <c r="Q20" s="104">
        <v>0</v>
      </c>
      <c r="R20" s="104">
        <v>0</v>
      </c>
      <c r="S20" s="105">
        <f t="shared" si="0"/>
        <v>1102.189393939394</v>
      </c>
    </row>
    <row r="21" spans="1:19" x14ac:dyDescent="0.25">
      <c r="A21" s="125">
        <v>10</v>
      </c>
      <c r="B21" s="103" t="s">
        <v>34</v>
      </c>
      <c r="C21" s="103" t="s">
        <v>4728</v>
      </c>
      <c r="D21" s="103" t="s">
        <v>2772</v>
      </c>
      <c r="E21" s="103" t="s">
        <v>4729</v>
      </c>
      <c r="F21" s="103" t="s">
        <v>4993</v>
      </c>
      <c r="G21" s="104">
        <v>782.08333333333303</v>
      </c>
      <c r="H21" s="104">
        <v>733.08333333333303</v>
      </c>
      <c r="I21" s="104">
        <v>577.75</v>
      </c>
      <c r="J21" s="104">
        <v>9</v>
      </c>
      <c r="K21" s="104">
        <v>0</v>
      </c>
      <c r="L21" s="104">
        <v>0</v>
      </c>
      <c r="M21" s="104">
        <v>1</v>
      </c>
      <c r="N21" s="104">
        <v>153.25</v>
      </c>
      <c r="O21" s="104">
        <v>31</v>
      </c>
      <c r="P21" s="104">
        <v>0</v>
      </c>
      <c r="Q21" s="104">
        <v>0</v>
      </c>
      <c r="R21" s="104">
        <v>0</v>
      </c>
      <c r="S21" s="105">
        <f t="shared" si="0"/>
        <v>2287.1666666666661</v>
      </c>
    </row>
    <row r="22" spans="1:19" x14ac:dyDescent="0.25">
      <c r="A22" s="125">
        <v>10</v>
      </c>
      <c r="B22" s="103" t="s">
        <v>34</v>
      </c>
      <c r="C22" s="103" t="s">
        <v>4041</v>
      </c>
      <c r="D22" s="103" t="s">
        <v>2772</v>
      </c>
      <c r="E22" s="103" t="s">
        <v>4042</v>
      </c>
      <c r="F22" s="103" t="s">
        <v>4993</v>
      </c>
      <c r="G22" s="104">
        <v>87.6666666666666</v>
      </c>
      <c r="H22" s="104">
        <v>223.833333333333</v>
      </c>
      <c r="I22" s="104">
        <v>25.5</v>
      </c>
      <c r="J22" s="104">
        <v>0</v>
      </c>
      <c r="K22" s="104">
        <v>0</v>
      </c>
      <c r="L22" s="104">
        <v>0</v>
      </c>
      <c r="M22" s="104">
        <v>1</v>
      </c>
      <c r="N22" s="104">
        <v>23.5833333333333</v>
      </c>
      <c r="O22" s="104">
        <v>14</v>
      </c>
      <c r="P22" s="104">
        <v>0</v>
      </c>
      <c r="Q22" s="104">
        <v>0</v>
      </c>
      <c r="R22" s="104">
        <v>0</v>
      </c>
      <c r="S22" s="105">
        <f t="shared" si="0"/>
        <v>375.58333333333292</v>
      </c>
    </row>
    <row r="23" spans="1:19" x14ac:dyDescent="0.25">
      <c r="A23" s="125">
        <v>10</v>
      </c>
      <c r="B23" s="103" t="s">
        <v>34</v>
      </c>
      <c r="C23" s="103" t="s">
        <v>4661</v>
      </c>
      <c r="D23" s="103" t="s">
        <v>2772</v>
      </c>
      <c r="E23" s="103" t="s">
        <v>4662</v>
      </c>
      <c r="F23" s="103" t="s">
        <v>4993</v>
      </c>
      <c r="G23" s="104">
        <v>176</v>
      </c>
      <c r="H23" s="104">
        <v>1311.75</v>
      </c>
      <c r="I23" s="104">
        <v>1970.5833333333301</v>
      </c>
      <c r="J23" s="104">
        <v>4.75</v>
      </c>
      <c r="K23" s="104">
        <v>0</v>
      </c>
      <c r="L23" s="104">
        <v>1</v>
      </c>
      <c r="M23" s="104">
        <v>1.5</v>
      </c>
      <c r="N23" s="104">
        <v>248.583333333333</v>
      </c>
      <c r="O23" s="104">
        <v>37.8333333333333</v>
      </c>
      <c r="P23" s="104">
        <v>1</v>
      </c>
      <c r="Q23" s="104">
        <v>1</v>
      </c>
      <c r="R23" s="104">
        <v>0</v>
      </c>
      <c r="S23" s="105">
        <f t="shared" si="0"/>
        <v>3753.9999999999968</v>
      </c>
    </row>
    <row r="24" spans="1:19" x14ac:dyDescent="0.25">
      <c r="A24" s="125">
        <v>10</v>
      </c>
      <c r="B24" s="103" t="s">
        <v>34</v>
      </c>
      <c r="C24" s="103" t="s">
        <v>4441</v>
      </c>
      <c r="D24" s="103" t="s">
        <v>2772</v>
      </c>
      <c r="E24" s="103" t="s">
        <v>4337</v>
      </c>
      <c r="F24" s="103" t="s">
        <v>4996</v>
      </c>
      <c r="G24" s="104">
        <v>1299.1666666666699</v>
      </c>
      <c r="H24" s="104">
        <v>1453</v>
      </c>
      <c r="I24" s="104">
        <v>209</v>
      </c>
      <c r="J24" s="104">
        <v>144.166666666667</v>
      </c>
      <c r="K24" s="104">
        <v>8</v>
      </c>
      <c r="L24" s="104">
        <v>0</v>
      </c>
      <c r="M24" s="104">
        <v>0</v>
      </c>
      <c r="N24" s="104">
        <v>193</v>
      </c>
      <c r="O24" s="104">
        <v>36.0833333333333</v>
      </c>
      <c r="P24" s="104">
        <v>0</v>
      </c>
      <c r="Q24" s="104">
        <v>0</v>
      </c>
      <c r="R24" s="104">
        <v>0</v>
      </c>
      <c r="S24" s="105">
        <f t="shared" si="0"/>
        <v>3342.4166666666702</v>
      </c>
    </row>
    <row r="25" spans="1:19" x14ac:dyDescent="0.25">
      <c r="A25" s="125">
        <v>10</v>
      </c>
      <c r="B25" s="103" t="s">
        <v>34</v>
      </c>
      <c r="C25" s="103" t="s">
        <v>4537</v>
      </c>
      <c r="D25" s="103" t="s">
        <v>2772</v>
      </c>
      <c r="E25" s="103" t="s">
        <v>4538</v>
      </c>
      <c r="F25" s="103" t="s">
        <v>4993</v>
      </c>
      <c r="G25" s="104">
        <v>671.83333333333303</v>
      </c>
      <c r="H25" s="104">
        <v>2046.8333333333301</v>
      </c>
      <c r="I25" s="104">
        <v>2805.6666666666702</v>
      </c>
      <c r="J25" s="104">
        <v>3</v>
      </c>
      <c r="K25" s="104">
        <v>0</v>
      </c>
      <c r="L25" s="104">
        <v>0</v>
      </c>
      <c r="M25" s="104">
        <v>1</v>
      </c>
      <c r="N25" s="104">
        <v>497.58333333333297</v>
      </c>
      <c r="O25" s="104">
        <v>62.5833333333333</v>
      </c>
      <c r="P25" s="104">
        <v>0</v>
      </c>
      <c r="Q25" s="104">
        <v>0</v>
      </c>
      <c r="R25" s="104">
        <v>0</v>
      </c>
      <c r="S25" s="105">
        <f t="shared" si="0"/>
        <v>6088.5</v>
      </c>
    </row>
    <row r="26" spans="1:19" x14ac:dyDescent="0.25">
      <c r="A26" s="125">
        <v>10</v>
      </c>
      <c r="B26" s="103" t="s">
        <v>34</v>
      </c>
      <c r="C26" s="103" t="s">
        <v>4565</v>
      </c>
      <c r="D26" s="103" t="s">
        <v>2772</v>
      </c>
      <c r="E26" s="103" t="s">
        <v>2867</v>
      </c>
      <c r="F26" s="103" t="s">
        <v>4993</v>
      </c>
      <c r="G26" s="104">
        <v>460.58333333333297</v>
      </c>
      <c r="H26" s="104">
        <v>1052.8333333333301</v>
      </c>
      <c r="I26" s="104">
        <v>231.583333333333</v>
      </c>
      <c r="J26" s="104">
        <v>34</v>
      </c>
      <c r="K26" s="104">
        <v>144.333333333333</v>
      </c>
      <c r="L26" s="104">
        <v>1</v>
      </c>
      <c r="M26" s="104">
        <v>2</v>
      </c>
      <c r="N26" s="104">
        <v>142.416666666667</v>
      </c>
      <c r="O26" s="104">
        <v>30.75</v>
      </c>
      <c r="P26" s="104">
        <v>0</v>
      </c>
      <c r="Q26" s="104">
        <v>0</v>
      </c>
      <c r="R26" s="104">
        <v>0</v>
      </c>
      <c r="S26" s="105">
        <f t="shared" si="0"/>
        <v>2099.4999999999964</v>
      </c>
    </row>
    <row r="27" spans="1:19" x14ac:dyDescent="0.25">
      <c r="A27" s="125">
        <v>10</v>
      </c>
      <c r="B27" s="103" t="s">
        <v>34</v>
      </c>
      <c r="C27" s="103" t="s">
        <v>4623</v>
      </c>
      <c r="D27" s="103" t="s">
        <v>2772</v>
      </c>
      <c r="E27" s="103" t="s">
        <v>4624</v>
      </c>
      <c r="F27" s="103" t="s">
        <v>4993</v>
      </c>
      <c r="G27" s="104">
        <v>945</v>
      </c>
      <c r="H27" s="104">
        <v>1595.9166666666699</v>
      </c>
      <c r="I27" s="104">
        <v>768.41666666666697</v>
      </c>
      <c r="J27" s="104">
        <v>19</v>
      </c>
      <c r="K27" s="104">
        <v>0</v>
      </c>
      <c r="L27" s="104">
        <v>0</v>
      </c>
      <c r="M27" s="104">
        <v>2.5</v>
      </c>
      <c r="N27" s="104">
        <v>295.41666666666703</v>
      </c>
      <c r="O27" s="104">
        <v>41.75</v>
      </c>
      <c r="P27" s="104">
        <v>0</v>
      </c>
      <c r="Q27" s="104">
        <v>1</v>
      </c>
      <c r="R27" s="104">
        <v>0</v>
      </c>
      <c r="S27" s="105">
        <f t="shared" si="0"/>
        <v>3669.0000000000036</v>
      </c>
    </row>
    <row r="28" spans="1:19" x14ac:dyDescent="0.25">
      <c r="A28" s="125">
        <v>10</v>
      </c>
      <c r="B28" s="103" t="s">
        <v>34</v>
      </c>
      <c r="C28" s="103" t="s">
        <v>4550</v>
      </c>
      <c r="D28" s="103" t="s">
        <v>2772</v>
      </c>
      <c r="E28" s="103" t="s">
        <v>4551</v>
      </c>
      <c r="F28" s="103" t="s">
        <v>4993</v>
      </c>
      <c r="G28" s="104">
        <v>622</v>
      </c>
      <c r="H28" s="104">
        <v>952.16666666666697</v>
      </c>
      <c r="I28" s="104">
        <v>485.25</v>
      </c>
      <c r="J28" s="104">
        <v>0</v>
      </c>
      <c r="K28" s="104">
        <v>0</v>
      </c>
      <c r="L28" s="104">
        <v>0</v>
      </c>
      <c r="M28" s="104">
        <v>0</v>
      </c>
      <c r="N28" s="104">
        <v>209.166666666667</v>
      </c>
      <c r="O28" s="104">
        <v>30.5833333333333</v>
      </c>
      <c r="P28" s="104">
        <v>0</v>
      </c>
      <c r="Q28" s="104">
        <v>0</v>
      </c>
      <c r="R28" s="104">
        <v>0</v>
      </c>
      <c r="S28" s="105">
        <f t="shared" si="0"/>
        <v>2299.1666666666674</v>
      </c>
    </row>
    <row r="29" spans="1:19" x14ac:dyDescent="0.25">
      <c r="A29" s="125">
        <v>10</v>
      </c>
      <c r="B29" s="103" t="s">
        <v>34</v>
      </c>
      <c r="C29" s="103" t="s">
        <v>4554</v>
      </c>
      <c r="D29" s="103" t="s">
        <v>2772</v>
      </c>
      <c r="E29" s="103" t="s">
        <v>4555</v>
      </c>
      <c r="F29" s="103" t="s">
        <v>4993</v>
      </c>
      <c r="G29" s="104">
        <v>214.75</v>
      </c>
      <c r="H29" s="104">
        <v>396.83333333333297</v>
      </c>
      <c r="I29" s="104">
        <v>29</v>
      </c>
      <c r="J29" s="104">
        <v>0</v>
      </c>
      <c r="K29" s="104">
        <v>0</v>
      </c>
      <c r="L29" s="104">
        <v>0</v>
      </c>
      <c r="M29" s="104">
        <v>1</v>
      </c>
      <c r="N29" s="104">
        <v>69.1666666666667</v>
      </c>
      <c r="O29" s="104">
        <v>21.0833333333333</v>
      </c>
      <c r="P29" s="104">
        <v>0</v>
      </c>
      <c r="Q29" s="104">
        <v>0</v>
      </c>
      <c r="R29" s="104">
        <v>0</v>
      </c>
      <c r="S29" s="105">
        <f t="shared" si="0"/>
        <v>731.83333333333303</v>
      </c>
    </row>
    <row r="30" spans="1:19" x14ac:dyDescent="0.25">
      <c r="A30" s="125">
        <v>10</v>
      </c>
      <c r="B30" s="103" t="s">
        <v>34</v>
      </c>
      <c r="C30" s="103" t="s">
        <v>4552</v>
      </c>
      <c r="D30" s="103" t="s">
        <v>2772</v>
      </c>
      <c r="E30" s="103" t="s">
        <v>4553</v>
      </c>
      <c r="F30" s="103" t="s">
        <v>4993</v>
      </c>
      <c r="G30" s="104">
        <v>81.8333333333333</v>
      </c>
      <c r="H30" s="104">
        <v>2688.9166666666702</v>
      </c>
      <c r="I30" s="104">
        <v>1956.75</v>
      </c>
      <c r="J30" s="104">
        <v>19</v>
      </c>
      <c r="K30" s="104">
        <v>0</v>
      </c>
      <c r="L30" s="104">
        <v>7</v>
      </c>
      <c r="M30" s="104">
        <v>4</v>
      </c>
      <c r="N30" s="104">
        <v>330.58333333333297</v>
      </c>
      <c r="O30" s="104">
        <v>54.5</v>
      </c>
      <c r="P30" s="104">
        <v>0</v>
      </c>
      <c r="Q30" s="104">
        <v>0</v>
      </c>
      <c r="R30" s="104">
        <v>0</v>
      </c>
      <c r="S30" s="105">
        <f t="shared" si="0"/>
        <v>5142.5833333333367</v>
      </c>
    </row>
    <row r="31" spans="1:19" x14ac:dyDescent="0.25">
      <c r="A31" s="125">
        <v>10</v>
      </c>
      <c r="B31" s="103" t="s">
        <v>34</v>
      </c>
      <c r="C31" s="103" t="s">
        <v>4730</v>
      </c>
      <c r="D31" s="103" t="s">
        <v>2772</v>
      </c>
      <c r="E31" s="103" t="s">
        <v>4731</v>
      </c>
      <c r="F31" s="103" t="s">
        <v>4993</v>
      </c>
      <c r="G31" s="104">
        <v>620.08333333333303</v>
      </c>
      <c r="H31" s="104">
        <v>581.83333333333303</v>
      </c>
      <c r="I31" s="104">
        <v>252.916666666667</v>
      </c>
      <c r="J31" s="104">
        <v>2</v>
      </c>
      <c r="K31" s="104">
        <v>1</v>
      </c>
      <c r="L31" s="104">
        <v>0</v>
      </c>
      <c r="M31" s="104">
        <v>1</v>
      </c>
      <c r="N31" s="104">
        <v>117</v>
      </c>
      <c r="O31" s="104">
        <v>22.0833333333333</v>
      </c>
      <c r="P31" s="104">
        <v>0</v>
      </c>
      <c r="Q31" s="104">
        <v>0</v>
      </c>
      <c r="R31" s="104">
        <v>0</v>
      </c>
      <c r="S31" s="105">
        <f t="shared" si="0"/>
        <v>1597.9166666666663</v>
      </c>
    </row>
    <row r="32" spans="1:19" x14ac:dyDescent="0.25">
      <c r="A32" s="125">
        <v>10</v>
      </c>
      <c r="B32" s="103" t="s">
        <v>34</v>
      </c>
      <c r="C32" s="103" t="s">
        <v>4340</v>
      </c>
      <c r="D32" s="103" t="s">
        <v>2772</v>
      </c>
      <c r="E32" s="103" t="s">
        <v>4341</v>
      </c>
      <c r="F32" s="103" t="s">
        <v>4993</v>
      </c>
      <c r="G32" s="104">
        <v>935.41666666666595</v>
      </c>
      <c r="H32" s="104">
        <v>1263.0833333333301</v>
      </c>
      <c r="I32" s="104">
        <v>1242.5833333333301</v>
      </c>
      <c r="J32" s="104">
        <v>300.75</v>
      </c>
      <c r="K32" s="104">
        <v>8.75</v>
      </c>
      <c r="L32" s="104">
        <v>0</v>
      </c>
      <c r="M32" s="104">
        <v>2.25</v>
      </c>
      <c r="N32" s="104">
        <v>223.75</v>
      </c>
      <c r="O32" s="104">
        <v>39.25</v>
      </c>
      <c r="P32" s="104">
        <v>0</v>
      </c>
      <c r="Q32" s="104">
        <v>0</v>
      </c>
      <c r="R32" s="104">
        <v>0</v>
      </c>
      <c r="S32" s="105">
        <f t="shared" si="0"/>
        <v>4015.8333333333258</v>
      </c>
    </row>
    <row r="33" spans="1:19" x14ac:dyDescent="0.25">
      <c r="A33" s="125">
        <v>20</v>
      </c>
      <c r="B33" s="103" t="s">
        <v>38</v>
      </c>
      <c r="C33" s="103" t="s">
        <v>2777</v>
      </c>
      <c r="D33" s="103" t="s">
        <v>2775</v>
      </c>
      <c r="E33" s="103" t="s">
        <v>2778</v>
      </c>
      <c r="F33" s="103" t="s">
        <v>4994</v>
      </c>
      <c r="G33" s="104">
        <v>87.4166666666666</v>
      </c>
      <c r="H33" s="104">
        <v>361.25</v>
      </c>
      <c r="I33" s="104">
        <v>19</v>
      </c>
      <c r="J33" s="104">
        <v>20.25</v>
      </c>
      <c r="K33" s="104">
        <v>0</v>
      </c>
      <c r="L33" s="104">
        <v>0</v>
      </c>
      <c r="M33" s="104">
        <v>0</v>
      </c>
      <c r="N33" s="104">
        <v>4</v>
      </c>
      <c r="O33" s="104">
        <v>10</v>
      </c>
      <c r="P33" s="104">
        <v>0</v>
      </c>
      <c r="Q33" s="104">
        <v>0</v>
      </c>
      <c r="R33" s="104">
        <v>0</v>
      </c>
      <c r="S33" s="105">
        <f t="shared" si="0"/>
        <v>501.91666666666663</v>
      </c>
    </row>
    <row r="34" spans="1:19" x14ac:dyDescent="0.25">
      <c r="A34" s="125">
        <v>28</v>
      </c>
      <c r="B34" s="103" t="s">
        <v>4997</v>
      </c>
      <c r="C34" s="103" t="s">
        <v>2779</v>
      </c>
      <c r="D34" s="103" t="s">
        <v>2775</v>
      </c>
      <c r="E34" s="103" t="s">
        <v>2780</v>
      </c>
      <c r="F34" s="103" t="s">
        <v>4994</v>
      </c>
      <c r="G34" s="104">
        <v>899.8</v>
      </c>
      <c r="H34" s="104">
        <v>1700.2</v>
      </c>
      <c r="I34" s="104">
        <v>703.8</v>
      </c>
      <c r="J34" s="104">
        <v>17.399999999999999</v>
      </c>
      <c r="K34" s="104">
        <v>0</v>
      </c>
      <c r="L34" s="104">
        <v>0</v>
      </c>
      <c r="M34" s="104">
        <v>3</v>
      </c>
      <c r="N34" s="104">
        <v>21.8</v>
      </c>
      <c r="O34" s="104">
        <v>30.4</v>
      </c>
      <c r="P34" s="104">
        <v>0</v>
      </c>
      <c r="Q34" s="104">
        <v>0</v>
      </c>
      <c r="R34" s="104">
        <v>0</v>
      </c>
      <c r="S34" s="105">
        <f t="shared" si="0"/>
        <v>3376.4000000000005</v>
      </c>
    </row>
    <row r="35" spans="1:19" x14ac:dyDescent="0.25">
      <c r="A35" s="125">
        <v>39</v>
      </c>
      <c r="B35" s="103" t="s">
        <v>4998</v>
      </c>
      <c r="C35" s="103" t="s">
        <v>2781</v>
      </c>
      <c r="D35" s="103" t="s">
        <v>2775</v>
      </c>
      <c r="E35" s="103" t="s">
        <v>2782</v>
      </c>
      <c r="F35" s="103" t="s">
        <v>4994</v>
      </c>
      <c r="G35" s="104">
        <v>921.5</v>
      </c>
      <c r="H35" s="104">
        <v>0</v>
      </c>
      <c r="I35" s="104">
        <v>0</v>
      </c>
      <c r="J35" s="104">
        <v>0</v>
      </c>
      <c r="K35" s="104">
        <v>0</v>
      </c>
      <c r="L35" s="104">
        <v>0</v>
      </c>
      <c r="M35" s="104">
        <v>0</v>
      </c>
      <c r="N35" s="104">
        <v>0</v>
      </c>
      <c r="O35" s="104">
        <v>0</v>
      </c>
      <c r="P35" s="104">
        <v>0</v>
      </c>
      <c r="Q35" s="104">
        <v>0</v>
      </c>
      <c r="R35" s="104">
        <v>0</v>
      </c>
      <c r="S35" s="105">
        <f t="shared" si="0"/>
        <v>921.5</v>
      </c>
    </row>
    <row r="36" spans="1:19" x14ac:dyDescent="0.25">
      <c r="A36" s="125">
        <v>40</v>
      </c>
      <c r="B36" s="103" t="s">
        <v>43</v>
      </c>
      <c r="C36" s="103" t="s">
        <v>4504</v>
      </c>
      <c r="D36" s="103" t="s">
        <v>2775</v>
      </c>
      <c r="E36" s="103" t="s">
        <v>4505</v>
      </c>
      <c r="F36" s="103" t="s">
        <v>4996</v>
      </c>
      <c r="G36" s="104">
        <v>3457.1666666666702</v>
      </c>
      <c r="H36" s="104">
        <v>16865</v>
      </c>
      <c r="I36" s="104">
        <v>11836.333333333299</v>
      </c>
      <c r="J36" s="104">
        <v>2992.0833333333298</v>
      </c>
      <c r="K36" s="104">
        <v>671</v>
      </c>
      <c r="L36" s="104">
        <v>0</v>
      </c>
      <c r="M36" s="104">
        <v>20.25</v>
      </c>
      <c r="N36" s="104">
        <v>2841</v>
      </c>
      <c r="O36" s="104">
        <v>93.1666666666667</v>
      </c>
      <c r="P36" s="104">
        <v>0</v>
      </c>
      <c r="Q36" s="104">
        <v>0</v>
      </c>
      <c r="R36" s="104">
        <v>0</v>
      </c>
      <c r="S36" s="105">
        <f t="shared" si="0"/>
        <v>38775.999999999964</v>
      </c>
    </row>
    <row r="37" spans="1:19" x14ac:dyDescent="0.25">
      <c r="A37" s="125">
        <v>51</v>
      </c>
      <c r="B37" s="103" t="s">
        <v>4999</v>
      </c>
      <c r="C37" s="103" t="s">
        <v>2783</v>
      </c>
      <c r="D37" s="103" t="s">
        <v>2775</v>
      </c>
      <c r="E37" s="103" t="s">
        <v>2784</v>
      </c>
      <c r="F37" s="103" t="s">
        <v>4996</v>
      </c>
      <c r="G37" s="104">
        <v>57.6666666666667</v>
      </c>
      <c r="H37" s="104">
        <v>178.69696969697</v>
      </c>
      <c r="I37" s="104">
        <v>0</v>
      </c>
      <c r="J37" s="104">
        <v>0</v>
      </c>
      <c r="K37" s="104">
        <v>0</v>
      </c>
      <c r="L37" s="104">
        <v>0</v>
      </c>
      <c r="M37" s="104">
        <v>0</v>
      </c>
      <c r="N37" s="104">
        <v>16.8333333333333</v>
      </c>
      <c r="O37" s="104">
        <v>15.8333333333333</v>
      </c>
      <c r="P37" s="104">
        <v>0</v>
      </c>
      <c r="Q37" s="104">
        <v>0</v>
      </c>
      <c r="R37" s="104">
        <v>0</v>
      </c>
      <c r="S37" s="105">
        <f t="shared" si="0"/>
        <v>269.03030303030334</v>
      </c>
    </row>
    <row r="38" spans="1:19" x14ac:dyDescent="0.25">
      <c r="A38" s="125">
        <v>56</v>
      </c>
      <c r="B38" s="103" t="s">
        <v>45</v>
      </c>
      <c r="C38" s="103" t="s">
        <v>4732</v>
      </c>
      <c r="D38" s="103" t="s">
        <v>2786</v>
      </c>
      <c r="E38" s="103" t="s">
        <v>4733</v>
      </c>
      <c r="F38" s="103" t="s">
        <v>4996</v>
      </c>
      <c r="G38" s="104">
        <v>95296.333333333299</v>
      </c>
      <c r="H38" s="104">
        <v>71010.416666666701</v>
      </c>
      <c r="I38" s="104">
        <v>44165</v>
      </c>
      <c r="J38" s="104">
        <v>16015.166666666701</v>
      </c>
      <c r="K38" s="104">
        <v>10612</v>
      </c>
      <c r="L38" s="104">
        <v>11531.583333333299</v>
      </c>
      <c r="M38" s="104">
        <v>125.166666666667</v>
      </c>
      <c r="N38" s="104">
        <v>10664.25</v>
      </c>
      <c r="O38" s="104">
        <v>909</v>
      </c>
      <c r="P38" s="104">
        <v>236.916666666667</v>
      </c>
      <c r="Q38" s="104">
        <v>0</v>
      </c>
      <c r="R38" s="104">
        <v>166.416666666667</v>
      </c>
      <c r="S38" s="105">
        <f t="shared" si="0"/>
        <v>260732.24999999997</v>
      </c>
    </row>
    <row r="39" spans="1:19" x14ac:dyDescent="0.25">
      <c r="A39" s="125">
        <v>56</v>
      </c>
      <c r="B39" s="103" t="s">
        <v>45</v>
      </c>
      <c r="C39" s="103" t="s">
        <v>4457</v>
      </c>
      <c r="D39" s="103" t="s">
        <v>2786</v>
      </c>
      <c r="E39" s="103" t="s">
        <v>4458</v>
      </c>
      <c r="F39" s="103" t="s">
        <v>4996</v>
      </c>
      <c r="G39" s="104">
        <v>8.1999999999999993</v>
      </c>
      <c r="H39" s="104">
        <v>5699</v>
      </c>
      <c r="I39" s="104">
        <v>876</v>
      </c>
      <c r="J39" s="104">
        <v>1754</v>
      </c>
      <c r="K39" s="104">
        <v>0</v>
      </c>
      <c r="L39" s="104">
        <v>0</v>
      </c>
      <c r="M39" s="104">
        <v>3</v>
      </c>
      <c r="N39" s="104">
        <v>190.333333333333</v>
      </c>
      <c r="O39" s="104">
        <v>7</v>
      </c>
      <c r="P39" s="104">
        <v>0</v>
      </c>
      <c r="Q39" s="104">
        <v>0</v>
      </c>
      <c r="R39" s="104">
        <v>0</v>
      </c>
      <c r="S39" s="105">
        <f t="shared" si="0"/>
        <v>8537.5333333333328</v>
      </c>
    </row>
    <row r="40" spans="1:19" x14ac:dyDescent="0.25">
      <c r="A40" s="125">
        <v>70</v>
      </c>
      <c r="B40" s="103" t="s">
        <v>5000</v>
      </c>
      <c r="C40" s="103" t="s">
        <v>4476</v>
      </c>
      <c r="D40" s="103" t="s">
        <v>4477</v>
      </c>
      <c r="E40" s="103" t="s">
        <v>4477</v>
      </c>
      <c r="F40" s="103" t="s">
        <v>4993</v>
      </c>
      <c r="G40" s="104">
        <v>129015.66666666701</v>
      </c>
      <c r="H40" s="104">
        <v>631986.66666666698</v>
      </c>
      <c r="I40" s="104">
        <v>715511.16666666698</v>
      </c>
      <c r="J40" s="104">
        <v>313152.5</v>
      </c>
      <c r="K40" s="104">
        <v>104439.66666666701</v>
      </c>
      <c r="L40" s="104">
        <v>85193.666666666701</v>
      </c>
      <c r="M40" s="104">
        <v>6234.5</v>
      </c>
      <c r="N40" s="104">
        <v>145020.33333333299</v>
      </c>
      <c r="O40" s="104">
        <v>3726.6666666666702</v>
      </c>
      <c r="P40" s="104">
        <v>1469.5</v>
      </c>
      <c r="Q40" s="104">
        <v>2159.3333333333298</v>
      </c>
      <c r="R40" s="104">
        <v>18276.333333333299</v>
      </c>
      <c r="S40" s="105">
        <v>2156186</v>
      </c>
    </row>
    <row r="41" spans="1:19" x14ac:dyDescent="0.25">
      <c r="A41" s="125">
        <v>70</v>
      </c>
      <c r="B41" s="103" t="s">
        <v>5000</v>
      </c>
      <c r="C41" s="103" t="s">
        <v>4264</v>
      </c>
      <c r="D41" s="103" t="s">
        <v>2827</v>
      </c>
      <c r="E41" s="103" t="s">
        <v>4265</v>
      </c>
      <c r="F41" s="103" t="s">
        <v>4993</v>
      </c>
      <c r="G41" s="104">
        <v>1</v>
      </c>
      <c r="H41" s="104">
        <v>2725.3333333333298</v>
      </c>
      <c r="I41" s="104">
        <v>0</v>
      </c>
      <c r="J41" s="104">
        <v>0</v>
      </c>
      <c r="K41" s="104">
        <v>0</v>
      </c>
      <c r="L41" s="104">
        <v>0</v>
      </c>
      <c r="M41" s="104">
        <v>0</v>
      </c>
      <c r="N41" s="104">
        <v>81.142857142857096</v>
      </c>
      <c r="O41" s="104">
        <v>6</v>
      </c>
      <c r="P41" s="104">
        <v>0</v>
      </c>
      <c r="Q41" s="104">
        <v>0</v>
      </c>
      <c r="R41" s="104">
        <v>0</v>
      </c>
      <c r="S41" s="105">
        <f t="shared" ref="S41:S104" si="1">SUM(G41:R41)</f>
        <v>2813.4761904761867</v>
      </c>
    </row>
    <row r="42" spans="1:19" x14ac:dyDescent="0.25">
      <c r="A42" s="125">
        <v>70</v>
      </c>
      <c r="B42" s="103" t="s">
        <v>5000</v>
      </c>
      <c r="C42" s="103" t="s">
        <v>4351</v>
      </c>
      <c r="D42" s="103" t="s">
        <v>2827</v>
      </c>
      <c r="E42" s="103" t="s">
        <v>4352</v>
      </c>
      <c r="F42" s="103" t="s">
        <v>4993</v>
      </c>
      <c r="G42" s="104">
        <v>13403.833333333299</v>
      </c>
      <c r="H42" s="104">
        <v>33053</v>
      </c>
      <c r="I42" s="104">
        <v>101808.83333333299</v>
      </c>
      <c r="J42" s="104">
        <v>0</v>
      </c>
      <c r="K42" s="104">
        <v>0</v>
      </c>
      <c r="L42" s="104">
        <v>0</v>
      </c>
      <c r="M42" s="104">
        <v>119.833333333333</v>
      </c>
      <c r="N42" s="104">
        <v>2546.1666666666702</v>
      </c>
      <c r="O42" s="104">
        <v>128</v>
      </c>
      <c r="P42" s="104">
        <v>14.5</v>
      </c>
      <c r="Q42" s="104">
        <v>74.5</v>
      </c>
      <c r="R42" s="104">
        <v>20259.166666666701</v>
      </c>
      <c r="S42" s="105">
        <f t="shared" si="1"/>
        <v>171407.83333333296</v>
      </c>
    </row>
    <row r="43" spans="1:19" x14ac:dyDescent="0.25">
      <c r="A43" s="125">
        <v>70</v>
      </c>
      <c r="B43" s="103" t="s">
        <v>5000</v>
      </c>
      <c r="C43" s="103" t="s">
        <v>3764</v>
      </c>
      <c r="D43" s="103" t="s">
        <v>2827</v>
      </c>
      <c r="E43" s="103" t="s">
        <v>3765</v>
      </c>
      <c r="F43" s="103" t="s">
        <v>4993</v>
      </c>
      <c r="G43" s="104">
        <v>0</v>
      </c>
      <c r="H43" s="104">
        <v>4</v>
      </c>
      <c r="I43" s="104">
        <v>0</v>
      </c>
      <c r="J43" s="104">
        <v>0</v>
      </c>
      <c r="K43" s="104">
        <v>0</v>
      </c>
      <c r="L43" s="104">
        <v>0</v>
      </c>
      <c r="M43" s="104">
        <v>2</v>
      </c>
      <c r="N43" s="104">
        <v>1</v>
      </c>
      <c r="O43" s="104">
        <v>1</v>
      </c>
      <c r="P43" s="104">
        <v>0</v>
      </c>
      <c r="Q43" s="104">
        <v>0</v>
      </c>
      <c r="R43" s="104">
        <v>0</v>
      </c>
      <c r="S43" s="105">
        <f t="shared" si="1"/>
        <v>8</v>
      </c>
    </row>
    <row r="44" spans="1:19" x14ac:dyDescent="0.25">
      <c r="A44" s="125">
        <v>76</v>
      </c>
      <c r="B44" s="103" t="s">
        <v>5001</v>
      </c>
      <c r="C44" s="103" t="s">
        <v>2788</v>
      </c>
      <c r="D44" s="103" t="s">
        <v>2789</v>
      </c>
      <c r="E44" s="103" t="s">
        <v>2790</v>
      </c>
      <c r="F44" s="103" t="s">
        <v>4994</v>
      </c>
      <c r="G44" s="104">
        <v>171.583333333333</v>
      </c>
      <c r="H44" s="104">
        <v>308.91666666666703</v>
      </c>
      <c r="I44" s="104">
        <v>357.83333333333297</v>
      </c>
      <c r="J44" s="104">
        <v>0</v>
      </c>
      <c r="K44" s="104">
        <v>0</v>
      </c>
      <c r="L44" s="104">
        <v>0</v>
      </c>
      <c r="M44" s="104">
        <v>0</v>
      </c>
      <c r="N44" s="104">
        <v>105.5</v>
      </c>
      <c r="O44" s="104">
        <v>24.5</v>
      </c>
      <c r="P44" s="104">
        <v>0</v>
      </c>
      <c r="Q44" s="104">
        <v>0</v>
      </c>
      <c r="R44" s="104">
        <v>0</v>
      </c>
      <c r="S44" s="105">
        <f t="shared" si="1"/>
        <v>968.33333333333303</v>
      </c>
    </row>
    <row r="45" spans="1:19" x14ac:dyDescent="0.25">
      <c r="A45" s="125">
        <v>77</v>
      </c>
      <c r="B45" s="103" t="s">
        <v>51</v>
      </c>
      <c r="C45" s="103" t="s">
        <v>2791</v>
      </c>
      <c r="D45" s="103" t="s">
        <v>2789</v>
      </c>
      <c r="E45" s="103" t="s">
        <v>2792</v>
      </c>
      <c r="F45" s="103" t="s">
        <v>4994</v>
      </c>
      <c r="G45" s="104">
        <v>1342</v>
      </c>
      <c r="H45" s="104">
        <v>2281.1999999999998</v>
      </c>
      <c r="I45" s="104">
        <v>265.39999999999998</v>
      </c>
      <c r="J45" s="104">
        <v>0</v>
      </c>
      <c r="K45" s="104">
        <v>0</v>
      </c>
      <c r="L45" s="104">
        <v>0</v>
      </c>
      <c r="M45" s="104">
        <v>9.3000000000000007</v>
      </c>
      <c r="N45" s="104">
        <v>257</v>
      </c>
      <c r="O45" s="104">
        <v>47</v>
      </c>
      <c r="P45" s="104">
        <v>0</v>
      </c>
      <c r="Q45" s="104">
        <v>0</v>
      </c>
      <c r="R45" s="104">
        <v>0</v>
      </c>
      <c r="S45" s="105">
        <f t="shared" si="1"/>
        <v>4201.8999999999996</v>
      </c>
    </row>
    <row r="46" spans="1:19" x14ac:dyDescent="0.25">
      <c r="A46" s="125">
        <v>79</v>
      </c>
      <c r="B46" s="103" t="s">
        <v>54</v>
      </c>
      <c r="C46" s="103" t="s">
        <v>4320</v>
      </c>
      <c r="D46" s="103" t="s">
        <v>2789</v>
      </c>
      <c r="E46" s="103" t="s">
        <v>2906</v>
      </c>
      <c r="F46" s="103" t="s">
        <v>4994</v>
      </c>
      <c r="G46" s="104">
        <v>142.75</v>
      </c>
      <c r="H46" s="104">
        <v>296.91666666666703</v>
      </c>
      <c r="I46" s="104">
        <v>565.25</v>
      </c>
      <c r="J46" s="104">
        <v>27.3333333333333</v>
      </c>
      <c r="K46" s="104">
        <v>42.0833333333333</v>
      </c>
      <c r="L46" s="104">
        <v>23.4166666666667</v>
      </c>
      <c r="M46" s="104">
        <v>31.1666666666667</v>
      </c>
      <c r="N46" s="104">
        <v>26</v>
      </c>
      <c r="O46" s="104">
        <v>2</v>
      </c>
      <c r="P46" s="104">
        <v>0</v>
      </c>
      <c r="Q46" s="104">
        <v>0</v>
      </c>
      <c r="R46" s="104">
        <v>0</v>
      </c>
      <c r="S46" s="105">
        <f t="shared" si="1"/>
        <v>1156.916666666667</v>
      </c>
    </row>
    <row r="47" spans="1:19" x14ac:dyDescent="0.25">
      <c r="A47" s="125">
        <v>82</v>
      </c>
      <c r="B47" s="103" t="s">
        <v>55</v>
      </c>
      <c r="C47" s="103" t="s">
        <v>2796</v>
      </c>
      <c r="D47" s="103" t="s">
        <v>2794</v>
      </c>
      <c r="E47" s="103" t="s">
        <v>2797</v>
      </c>
      <c r="F47" s="103" t="s">
        <v>4996</v>
      </c>
      <c r="G47" s="104">
        <v>101533.83333333299</v>
      </c>
      <c r="H47" s="104">
        <v>57111.333333333299</v>
      </c>
      <c r="I47" s="104">
        <v>67181.5</v>
      </c>
      <c r="J47" s="104">
        <v>42738.666666666701</v>
      </c>
      <c r="K47" s="104">
        <v>16580</v>
      </c>
      <c r="L47" s="104">
        <v>12238</v>
      </c>
      <c r="M47" s="104">
        <v>468.25</v>
      </c>
      <c r="N47" s="104">
        <v>23816.916666666701</v>
      </c>
      <c r="O47" s="104">
        <v>938.91666666666697</v>
      </c>
      <c r="P47" s="104">
        <v>218.5</v>
      </c>
      <c r="Q47" s="104">
        <v>0</v>
      </c>
      <c r="R47" s="104">
        <v>0</v>
      </c>
      <c r="S47" s="105">
        <f t="shared" si="1"/>
        <v>322825.91666666634</v>
      </c>
    </row>
    <row r="48" spans="1:19" x14ac:dyDescent="0.25">
      <c r="A48" s="125">
        <v>82</v>
      </c>
      <c r="B48" s="103" t="s">
        <v>55</v>
      </c>
      <c r="C48" s="103" t="s">
        <v>2793</v>
      </c>
      <c r="D48" s="103" t="s">
        <v>2794</v>
      </c>
      <c r="E48" s="103" t="s">
        <v>2795</v>
      </c>
      <c r="F48" s="103" t="s">
        <v>4993</v>
      </c>
      <c r="G48" s="104">
        <v>6213</v>
      </c>
      <c r="H48" s="104">
        <v>3983.1111111111099</v>
      </c>
      <c r="I48" s="104">
        <v>1034.44444444444</v>
      </c>
      <c r="J48" s="104">
        <v>1</v>
      </c>
      <c r="K48" s="104">
        <v>0</v>
      </c>
      <c r="L48" s="104">
        <v>0</v>
      </c>
      <c r="M48" s="104">
        <v>3</v>
      </c>
      <c r="N48" s="104">
        <v>389.88888888888903</v>
      </c>
      <c r="O48" s="104">
        <v>47</v>
      </c>
      <c r="P48" s="104">
        <v>3</v>
      </c>
      <c r="Q48" s="104">
        <v>0</v>
      </c>
      <c r="R48" s="104">
        <v>0</v>
      </c>
      <c r="S48" s="105">
        <f t="shared" si="1"/>
        <v>11674.444444444438</v>
      </c>
    </row>
    <row r="49" spans="1:19" x14ac:dyDescent="0.25">
      <c r="A49" s="125">
        <v>82</v>
      </c>
      <c r="B49" s="103" t="s">
        <v>55</v>
      </c>
      <c r="C49" s="103" t="s">
        <v>2798</v>
      </c>
      <c r="D49" s="103" t="s">
        <v>2794</v>
      </c>
      <c r="E49" s="103" t="s">
        <v>2799</v>
      </c>
      <c r="F49" s="103" t="s">
        <v>4993</v>
      </c>
      <c r="G49" s="104">
        <v>6249.7777777777801</v>
      </c>
      <c r="H49" s="104">
        <v>2697.8888888888901</v>
      </c>
      <c r="I49" s="104">
        <v>516.444444444444</v>
      </c>
      <c r="J49" s="104">
        <v>4</v>
      </c>
      <c r="K49" s="104">
        <v>0</v>
      </c>
      <c r="L49" s="104">
        <v>0</v>
      </c>
      <c r="M49" s="104">
        <v>23.6666666666667</v>
      </c>
      <c r="N49" s="104">
        <v>446.555555555556</v>
      </c>
      <c r="O49" s="104">
        <v>52.8888888888889</v>
      </c>
      <c r="P49" s="104">
        <v>3</v>
      </c>
      <c r="Q49" s="104">
        <v>0</v>
      </c>
      <c r="R49" s="104">
        <v>0</v>
      </c>
      <c r="S49" s="105">
        <f t="shared" si="1"/>
        <v>9994.2222222222244</v>
      </c>
    </row>
    <row r="50" spans="1:19" x14ac:dyDescent="0.25">
      <c r="A50" s="125">
        <v>82</v>
      </c>
      <c r="B50" s="103" t="s">
        <v>55</v>
      </c>
      <c r="C50" s="103" t="s">
        <v>4268</v>
      </c>
      <c r="D50" s="103" t="s">
        <v>2794</v>
      </c>
      <c r="E50" s="103" t="s">
        <v>4269</v>
      </c>
      <c r="F50" s="103" t="s">
        <v>4993</v>
      </c>
      <c r="G50" s="104">
        <v>2680.4444444444398</v>
      </c>
      <c r="H50" s="104">
        <v>859</v>
      </c>
      <c r="I50" s="104">
        <v>806.66666666666697</v>
      </c>
      <c r="J50" s="104">
        <v>312.66666666666703</v>
      </c>
      <c r="K50" s="104">
        <v>18</v>
      </c>
      <c r="L50" s="104">
        <v>259.222222222222</v>
      </c>
      <c r="M50" s="104">
        <v>1</v>
      </c>
      <c r="N50" s="104">
        <v>110</v>
      </c>
      <c r="O50" s="104">
        <v>27</v>
      </c>
      <c r="P50" s="104">
        <v>1</v>
      </c>
      <c r="Q50" s="104">
        <v>0</v>
      </c>
      <c r="R50" s="104">
        <v>0</v>
      </c>
      <c r="S50" s="105">
        <f t="shared" si="1"/>
        <v>5074.9999999999955</v>
      </c>
    </row>
    <row r="51" spans="1:19" x14ac:dyDescent="0.25">
      <c r="A51" s="125">
        <v>82</v>
      </c>
      <c r="B51" s="103" t="s">
        <v>55</v>
      </c>
      <c r="C51" s="103" t="s">
        <v>2802</v>
      </c>
      <c r="D51" s="103" t="s">
        <v>2794</v>
      </c>
      <c r="E51" s="103" t="s">
        <v>2803</v>
      </c>
      <c r="F51" s="103" t="s">
        <v>4993</v>
      </c>
      <c r="G51" s="104">
        <v>2221.8888888888901</v>
      </c>
      <c r="H51" s="104">
        <v>2345.4444444444398</v>
      </c>
      <c r="I51" s="104">
        <v>723.22222222222194</v>
      </c>
      <c r="J51" s="104">
        <v>0</v>
      </c>
      <c r="K51" s="104">
        <v>0</v>
      </c>
      <c r="L51" s="104">
        <v>0</v>
      </c>
      <c r="M51" s="104">
        <v>2.4444444444444402</v>
      </c>
      <c r="N51" s="104">
        <v>123.444444444444</v>
      </c>
      <c r="O51" s="104">
        <v>24</v>
      </c>
      <c r="P51" s="104">
        <v>1</v>
      </c>
      <c r="Q51" s="104">
        <v>0</v>
      </c>
      <c r="R51" s="104">
        <v>0</v>
      </c>
      <c r="S51" s="105">
        <f t="shared" si="1"/>
        <v>5441.4444444444407</v>
      </c>
    </row>
    <row r="52" spans="1:19" x14ac:dyDescent="0.25">
      <c r="A52" s="125">
        <v>82</v>
      </c>
      <c r="B52" s="103" t="s">
        <v>55</v>
      </c>
      <c r="C52" s="103" t="s">
        <v>4910</v>
      </c>
      <c r="D52" s="103" t="s">
        <v>2794</v>
      </c>
      <c r="E52" s="103" t="s">
        <v>4911</v>
      </c>
      <c r="F52" s="103" t="s">
        <v>4993</v>
      </c>
      <c r="G52" s="104">
        <v>868.66666666666697</v>
      </c>
      <c r="H52" s="104">
        <v>86.6666666666667</v>
      </c>
      <c r="I52" s="104">
        <v>3</v>
      </c>
      <c r="J52" s="104">
        <v>0</v>
      </c>
      <c r="K52" s="104">
        <v>0</v>
      </c>
      <c r="L52" s="104">
        <v>0</v>
      </c>
      <c r="M52" s="104">
        <v>0</v>
      </c>
      <c r="N52" s="104">
        <v>9.4444444444444393</v>
      </c>
      <c r="O52" s="104">
        <v>16</v>
      </c>
      <c r="P52" s="104">
        <v>1</v>
      </c>
      <c r="Q52" s="104">
        <v>0</v>
      </c>
      <c r="R52" s="104">
        <v>0</v>
      </c>
      <c r="S52" s="105">
        <f t="shared" si="1"/>
        <v>984.77777777777817</v>
      </c>
    </row>
    <row r="53" spans="1:19" x14ac:dyDescent="0.25">
      <c r="A53" s="125">
        <v>82</v>
      </c>
      <c r="B53" s="103" t="s">
        <v>55</v>
      </c>
      <c r="C53" s="103" t="s">
        <v>4510</v>
      </c>
      <c r="D53" s="103" t="s">
        <v>2794</v>
      </c>
      <c r="E53" s="103" t="s">
        <v>4511</v>
      </c>
      <c r="F53" s="103" t="s">
        <v>4993</v>
      </c>
      <c r="G53" s="104">
        <v>1971.55555555556</v>
      </c>
      <c r="H53" s="104">
        <v>1111.1111111111099</v>
      </c>
      <c r="I53" s="104">
        <v>290.88888888888903</v>
      </c>
      <c r="J53" s="104">
        <v>1</v>
      </c>
      <c r="K53" s="104">
        <v>0</v>
      </c>
      <c r="L53" s="104">
        <v>0</v>
      </c>
      <c r="M53" s="104">
        <v>2</v>
      </c>
      <c r="N53" s="104">
        <v>83.5555555555556</v>
      </c>
      <c r="O53" s="104">
        <v>22</v>
      </c>
      <c r="P53" s="104">
        <v>2</v>
      </c>
      <c r="Q53" s="104">
        <v>0</v>
      </c>
      <c r="R53" s="104">
        <v>0</v>
      </c>
      <c r="S53" s="105">
        <f t="shared" si="1"/>
        <v>3484.1111111111145</v>
      </c>
    </row>
    <row r="54" spans="1:19" x14ac:dyDescent="0.25">
      <c r="A54" s="125">
        <v>82</v>
      </c>
      <c r="B54" s="103" t="s">
        <v>55</v>
      </c>
      <c r="C54" s="103" t="s">
        <v>4506</v>
      </c>
      <c r="D54" s="103" t="s">
        <v>2794</v>
      </c>
      <c r="E54" s="103" t="s">
        <v>4507</v>
      </c>
      <c r="F54" s="103" t="s">
        <v>4993</v>
      </c>
      <c r="G54" s="104">
        <v>2236.1111111111099</v>
      </c>
      <c r="H54" s="104">
        <v>872.444444444444</v>
      </c>
      <c r="I54" s="104">
        <v>27</v>
      </c>
      <c r="J54" s="104">
        <v>41.4444444444445</v>
      </c>
      <c r="K54" s="104">
        <v>0</v>
      </c>
      <c r="L54" s="104">
        <v>0</v>
      </c>
      <c r="M54" s="104">
        <v>4</v>
      </c>
      <c r="N54" s="104">
        <v>52.7777777777778</v>
      </c>
      <c r="O54" s="104">
        <v>27</v>
      </c>
      <c r="P54" s="104">
        <v>1</v>
      </c>
      <c r="Q54" s="104">
        <v>0</v>
      </c>
      <c r="R54" s="104">
        <v>0</v>
      </c>
      <c r="S54" s="105">
        <f t="shared" si="1"/>
        <v>3261.777777777776</v>
      </c>
    </row>
    <row r="55" spans="1:19" x14ac:dyDescent="0.25">
      <c r="A55" s="125">
        <v>82</v>
      </c>
      <c r="B55" s="103" t="s">
        <v>55</v>
      </c>
      <c r="C55" s="103" t="s">
        <v>2804</v>
      </c>
      <c r="D55" s="103" t="s">
        <v>2794</v>
      </c>
      <c r="E55" s="103" t="s">
        <v>2805</v>
      </c>
      <c r="F55" s="103" t="s">
        <v>4993</v>
      </c>
      <c r="G55" s="104">
        <v>3392.5555555555502</v>
      </c>
      <c r="H55" s="104">
        <v>2857.3333333333298</v>
      </c>
      <c r="I55" s="104">
        <v>3012.6666666666702</v>
      </c>
      <c r="J55" s="104">
        <v>3606.7777777777801</v>
      </c>
      <c r="K55" s="104">
        <v>1183.44444444444</v>
      </c>
      <c r="L55" s="104">
        <v>798.33333333333303</v>
      </c>
      <c r="M55" s="104">
        <v>9</v>
      </c>
      <c r="N55" s="104">
        <v>818.555555555556</v>
      </c>
      <c r="O55" s="104">
        <v>92.7777777777778</v>
      </c>
      <c r="P55" s="104">
        <v>14.2222222222222</v>
      </c>
      <c r="Q55" s="104">
        <v>0</v>
      </c>
      <c r="R55" s="104">
        <v>0</v>
      </c>
      <c r="S55" s="105">
        <f t="shared" si="1"/>
        <v>15785.666666666659</v>
      </c>
    </row>
    <row r="56" spans="1:19" x14ac:dyDescent="0.25">
      <c r="A56" s="125">
        <v>82</v>
      </c>
      <c r="B56" s="103" t="s">
        <v>55</v>
      </c>
      <c r="C56" s="103" t="s">
        <v>4734</v>
      </c>
      <c r="D56" s="103" t="s">
        <v>2794</v>
      </c>
      <c r="E56" s="103" t="s">
        <v>4735</v>
      </c>
      <c r="F56" s="103" t="s">
        <v>4993</v>
      </c>
      <c r="G56" s="104">
        <v>3693.3333333333298</v>
      </c>
      <c r="H56" s="104">
        <v>2331</v>
      </c>
      <c r="I56" s="104">
        <v>319.222222222222</v>
      </c>
      <c r="J56" s="104">
        <v>0</v>
      </c>
      <c r="K56" s="104">
        <v>0</v>
      </c>
      <c r="L56" s="104">
        <v>0</v>
      </c>
      <c r="M56" s="104">
        <v>8</v>
      </c>
      <c r="N56" s="104">
        <v>189.222222222222</v>
      </c>
      <c r="O56" s="104">
        <v>35</v>
      </c>
      <c r="P56" s="104">
        <v>1</v>
      </c>
      <c r="Q56" s="104">
        <v>0</v>
      </c>
      <c r="R56" s="104">
        <v>0</v>
      </c>
      <c r="S56" s="105">
        <f t="shared" si="1"/>
        <v>6576.7777777777737</v>
      </c>
    </row>
    <row r="57" spans="1:19" x14ac:dyDescent="0.25">
      <c r="A57" s="125">
        <v>82</v>
      </c>
      <c r="B57" s="103" t="s">
        <v>55</v>
      </c>
      <c r="C57" s="103" t="s">
        <v>2806</v>
      </c>
      <c r="D57" s="103" t="s">
        <v>2794</v>
      </c>
      <c r="E57" s="103" t="s">
        <v>2807</v>
      </c>
      <c r="F57" s="103" t="s">
        <v>4993</v>
      </c>
      <c r="G57" s="104">
        <v>9166.6666666666697</v>
      </c>
      <c r="H57" s="104">
        <v>3551.3333333333298</v>
      </c>
      <c r="I57" s="104">
        <v>1820.6666666666699</v>
      </c>
      <c r="J57" s="104">
        <v>44.7777777777778</v>
      </c>
      <c r="K57" s="104">
        <v>0</v>
      </c>
      <c r="L57" s="104">
        <v>0</v>
      </c>
      <c r="M57" s="104">
        <v>9</v>
      </c>
      <c r="N57" s="104">
        <v>571.444444444444</v>
      </c>
      <c r="O57" s="104">
        <v>59.8888888888889</v>
      </c>
      <c r="P57" s="104">
        <v>5</v>
      </c>
      <c r="Q57" s="104">
        <v>0</v>
      </c>
      <c r="R57" s="104">
        <v>0</v>
      </c>
      <c r="S57" s="105">
        <f t="shared" si="1"/>
        <v>15228.777777777779</v>
      </c>
    </row>
    <row r="58" spans="1:19" x14ac:dyDescent="0.25">
      <c r="A58" s="125">
        <v>82</v>
      </c>
      <c r="B58" s="103" t="s">
        <v>55</v>
      </c>
      <c r="C58" s="103" t="s">
        <v>4736</v>
      </c>
      <c r="D58" s="103" t="s">
        <v>2794</v>
      </c>
      <c r="E58" s="103" t="s">
        <v>4737</v>
      </c>
      <c r="F58" s="103" t="s">
        <v>4993</v>
      </c>
      <c r="G58" s="104">
        <v>2275.8888888888901</v>
      </c>
      <c r="H58" s="104">
        <v>2573.2222222222199</v>
      </c>
      <c r="I58" s="104">
        <v>801.555555555556</v>
      </c>
      <c r="J58" s="104">
        <v>6</v>
      </c>
      <c r="K58" s="104">
        <v>0</v>
      </c>
      <c r="L58" s="104">
        <v>0</v>
      </c>
      <c r="M58" s="104">
        <v>2</v>
      </c>
      <c r="N58" s="104">
        <v>177.444444444444</v>
      </c>
      <c r="O58" s="104">
        <v>26</v>
      </c>
      <c r="P58" s="104">
        <v>1</v>
      </c>
      <c r="Q58" s="104">
        <v>0</v>
      </c>
      <c r="R58" s="104">
        <v>0</v>
      </c>
      <c r="S58" s="105">
        <f t="shared" si="1"/>
        <v>5863.1111111111095</v>
      </c>
    </row>
    <row r="59" spans="1:19" x14ac:dyDescent="0.25">
      <c r="A59" s="125">
        <v>82</v>
      </c>
      <c r="B59" s="103" t="s">
        <v>55</v>
      </c>
      <c r="C59" s="103" t="s">
        <v>2808</v>
      </c>
      <c r="D59" s="103" t="s">
        <v>2794</v>
      </c>
      <c r="E59" s="103" t="s">
        <v>2809</v>
      </c>
      <c r="F59" s="103" t="s">
        <v>4996</v>
      </c>
      <c r="G59" s="104">
        <v>64417.75</v>
      </c>
      <c r="H59" s="104">
        <v>59946.166666666701</v>
      </c>
      <c r="I59" s="104">
        <v>10492.75</v>
      </c>
      <c r="J59" s="104">
        <v>0</v>
      </c>
      <c r="K59" s="104">
        <v>0</v>
      </c>
      <c r="L59" s="104">
        <v>0</v>
      </c>
      <c r="M59" s="104">
        <v>38.75</v>
      </c>
      <c r="N59" s="104">
        <v>3268.0833333333298</v>
      </c>
      <c r="O59" s="104">
        <v>149.083333333333</v>
      </c>
      <c r="P59" s="104">
        <v>10</v>
      </c>
      <c r="Q59" s="104">
        <v>0</v>
      </c>
      <c r="R59" s="104">
        <v>0</v>
      </c>
      <c r="S59" s="105">
        <f t="shared" si="1"/>
        <v>138322.58333333337</v>
      </c>
    </row>
    <row r="60" spans="1:19" x14ac:dyDescent="0.25">
      <c r="A60" s="125">
        <v>82</v>
      </c>
      <c r="B60" s="103" t="s">
        <v>55</v>
      </c>
      <c r="C60" s="103" t="s">
        <v>2810</v>
      </c>
      <c r="D60" s="103" t="s">
        <v>2794</v>
      </c>
      <c r="E60" s="103" t="s">
        <v>2811</v>
      </c>
      <c r="F60" s="103" t="s">
        <v>4993</v>
      </c>
      <c r="G60" s="104">
        <v>1482.2222222222199</v>
      </c>
      <c r="H60" s="104">
        <v>719.33333333333303</v>
      </c>
      <c r="I60" s="104">
        <v>36</v>
      </c>
      <c r="J60" s="104">
        <v>698.88888888888903</v>
      </c>
      <c r="K60" s="104">
        <v>0</v>
      </c>
      <c r="L60" s="104">
        <v>0</v>
      </c>
      <c r="M60" s="104">
        <v>7</v>
      </c>
      <c r="N60" s="104">
        <v>45.5555555555556</v>
      </c>
      <c r="O60" s="104">
        <v>35</v>
      </c>
      <c r="P60" s="104">
        <v>1</v>
      </c>
      <c r="Q60" s="104">
        <v>0</v>
      </c>
      <c r="R60" s="104">
        <v>0</v>
      </c>
      <c r="S60" s="105">
        <f t="shared" si="1"/>
        <v>3024.9999999999977</v>
      </c>
    </row>
    <row r="61" spans="1:19" x14ac:dyDescent="0.25">
      <c r="A61" s="125">
        <v>82</v>
      </c>
      <c r="B61" s="103" t="s">
        <v>55</v>
      </c>
      <c r="C61" s="103" t="s">
        <v>4738</v>
      </c>
      <c r="D61" s="103" t="s">
        <v>2794</v>
      </c>
      <c r="E61" s="103" t="s">
        <v>4739</v>
      </c>
      <c r="F61" s="103" t="s">
        <v>4993</v>
      </c>
      <c r="G61" s="104">
        <v>1009.22222222222</v>
      </c>
      <c r="H61" s="104">
        <v>654.11111111111097</v>
      </c>
      <c r="I61" s="104">
        <v>103</v>
      </c>
      <c r="J61" s="104">
        <v>0</v>
      </c>
      <c r="K61" s="104">
        <v>0</v>
      </c>
      <c r="L61" s="104">
        <v>0</v>
      </c>
      <c r="M61" s="104">
        <v>0</v>
      </c>
      <c r="N61" s="104">
        <v>37</v>
      </c>
      <c r="O61" s="104">
        <v>22</v>
      </c>
      <c r="P61" s="104">
        <v>2</v>
      </c>
      <c r="Q61" s="104">
        <v>0</v>
      </c>
      <c r="R61" s="104">
        <v>0</v>
      </c>
      <c r="S61" s="105">
        <f t="shared" si="1"/>
        <v>1827.333333333331</v>
      </c>
    </row>
    <row r="62" spans="1:19" x14ac:dyDescent="0.25">
      <c r="A62" s="125">
        <v>85</v>
      </c>
      <c r="B62" s="103" t="s">
        <v>5002</v>
      </c>
      <c r="C62" s="103" t="s">
        <v>4181</v>
      </c>
      <c r="D62" s="103" t="s">
        <v>2789</v>
      </c>
      <c r="E62" s="103" t="s">
        <v>4182</v>
      </c>
      <c r="F62" s="103" t="s">
        <v>4994</v>
      </c>
      <c r="G62" s="104">
        <v>13</v>
      </c>
      <c r="H62" s="104">
        <v>103.75</v>
      </c>
      <c r="I62" s="104">
        <v>10.75</v>
      </c>
      <c r="J62" s="104">
        <v>0</v>
      </c>
      <c r="K62" s="104">
        <v>0</v>
      </c>
      <c r="L62" s="104">
        <v>0</v>
      </c>
      <c r="M62" s="104">
        <v>1</v>
      </c>
      <c r="N62" s="104">
        <v>0</v>
      </c>
      <c r="O62" s="104">
        <v>3</v>
      </c>
      <c r="P62" s="104">
        <v>0</v>
      </c>
      <c r="Q62" s="104">
        <v>0</v>
      </c>
      <c r="R62" s="104">
        <v>0</v>
      </c>
      <c r="S62" s="105">
        <f t="shared" si="1"/>
        <v>131.5</v>
      </c>
    </row>
    <row r="63" spans="1:19" x14ac:dyDescent="0.25">
      <c r="A63" s="125">
        <v>85</v>
      </c>
      <c r="B63" s="103" t="s">
        <v>5002</v>
      </c>
      <c r="C63" s="103" t="s">
        <v>4270</v>
      </c>
      <c r="D63" s="103" t="s">
        <v>2789</v>
      </c>
      <c r="E63" s="103" t="s">
        <v>4271</v>
      </c>
      <c r="F63" s="103" t="s">
        <v>4994</v>
      </c>
      <c r="G63" s="104">
        <v>306.5</v>
      </c>
      <c r="H63" s="104">
        <v>500.75</v>
      </c>
      <c r="I63" s="104">
        <v>198</v>
      </c>
      <c r="J63" s="104">
        <v>0</v>
      </c>
      <c r="K63" s="104">
        <v>0</v>
      </c>
      <c r="L63" s="104">
        <v>0</v>
      </c>
      <c r="M63" s="104">
        <v>6.9166666666666696</v>
      </c>
      <c r="N63" s="104">
        <v>6.3333333333333304</v>
      </c>
      <c r="O63" s="104">
        <v>13</v>
      </c>
      <c r="P63" s="104">
        <v>0</v>
      </c>
      <c r="Q63" s="104">
        <v>0</v>
      </c>
      <c r="R63" s="104">
        <v>0</v>
      </c>
      <c r="S63" s="105">
        <f t="shared" si="1"/>
        <v>1031.5</v>
      </c>
    </row>
    <row r="64" spans="1:19" x14ac:dyDescent="0.25">
      <c r="A64" s="125">
        <v>91</v>
      </c>
      <c r="B64" s="103" t="s">
        <v>60</v>
      </c>
      <c r="C64" s="103" t="s">
        <v>2812</v>
      </c>
      <c r="D64" s="103" t="s">
        <v>2789</v>
      </c>
      <c r="E64" s="103" t="s">
        <v>2813</v>
      </c>
      <c r="F64" s="103" t="s">
        <v>4994</v>
      </c>
      <c r="G64" s="104">
        <v>345.41666666666703</v>
      </c>
      <c r="H64" s="104">
        <v>2811</v>
      </c>
      <c r="I64" s="104">
        <v>931.75</v>
      </c>
      <c r="J64" s="104">
        <v>13.25</v>
      </c>
      <c r="K64" s="104">
        <v>0</v>
      </c>
      <c r="L64" s="104">
        <v>0</v>
      </c>
      <c r="M64" s="104">
        <v>1.75</v>
      </c>
      <c r="N64" s="104">
        <v>512.91666666666697</v>
      </c>
      <c r="O64" s="104">
        <v>32</v>
      </c>
      <c r="P64" s="104">
        <v>0</v>
      </c>
      <c r="Q64" s="104">
        <v>0</v>
      </c>
      <c r="R64" s="104">
        <v>0</v>
      </c>
      <c r="S64" s="105">
        <f t="shared" si="1"/>
        <v>4648.0833333333339</v>
      </c>
    </row>
    <row r="65" spans="1:19" x14ac:dyDescent="0.25">
      <c r="A65" s="125">
        <v>96</v>
      </c>
      <c r="B65" s="103" t="s">
        <v>5003</v>
      </c>
      <c r="C65" s="103" t="s">
        <v>2814</v>
      </c>
      <c r="D65" s="103" t="s">
        <v>2789</v>
      </c>
      <c r="E65" s="103" t="s">
        <v>2815</v>
      </c>
      <c r="F65" s="103" t="s">
        <v>4993</v>
      </c>
      <c r="G65" s="104">
        <v>96</v>
      </c>
      <c r="H65" s="104">
        <v>3292</v>
      </c>
      <c r="I65" s="104">
        <v>7239.25</v>
      </c>
      <c r="J65" s="104">
        <v>52.8333333333333</v>
      </c>
      <c r="K65" s="104">
        <v>0</v>
      </c>
      <c r="L65" s="104">
        <v>0</v>
      </c>
      <c r="M65" s="104">
        <v>4.5</v>
      </c>
      <c r="N65" s="104">
        <v>977.25</v>
      </c>
      <c r="O65" s="104">
        <v>78.9166666666667</v>
      </c>
      <c r="P65" s="104">
        <v>2</v>
      </c>
      <c r="Q65" s="104">
        <v>0</v>
      </c>
      <c r="R65" s="104">
        <v>0</v>
      </c>
      <c r="S65" s="105">
        <f t="shared" si="1"/>
        <v>11742.75</v>
      </c>
    </row>
    <row r="66" spans="1:19" x14ac:dyDescent="0.25">
      <c r="A66" s="125">
        <v>110</v>
      </c>
      <c r="B66" s="103" t="s">
        <v>67</v>
      </c>
      <c r="C66" s="103" t="s">
        <v>4274</v>
      </c>
      <c r="D66" s="103" t="s">
        <v>2789</v>
      </c>
      <c r="E66" s="103" t="s">
        <v>4275</v>
      </c>
      <c r="F66" s="103" t="s">
        <v>4994</v>
      </c>
      <c r="G66" s="104">
        <v>155.5</v>
      </c>
      <c r="H66" s="104">
        <v>2395.1666666666702</v>
      </c>
      <c r="I66" s="104">
        <v>24.5</v>
      </c>
      <c r="J66" s="104">
        <v>0</v>
      </c>
      <c r="K66" s="104">
        <v>0</v>
      </c>
      <c r="L66" s="104">
        <v>0</v>
      </c>
      <c r="M66" s="104">
        <v>0</v>
      </c>
      <c r="N66" s="104">
        <v>19</v>
      </c>
      <c r="O66" s="104">
        <v>14</v>
      </c>
      <c r="P66" s="104">
        <v>6.4166666666666696</v>
      </c>
      <c r="Q66" s="104">
        <v>0</v>
      </c>
      <c r="R66" s="104">
        <v>0</v>
      </c>
      <c r="S66" s="105">
        <f t="shared" si="1"/>
        <v>2614.5833333333367</v>
      </c>
    </row>
    <row r="67" spans="1:19" x14ac:dyDescent="0.25">
      <c r="A67" s="125">
        <v>116</v>
      </c>
      <c r="B67" s="103" t="s">
        <v>72</v>
      </c>
      <c r="C67" s="103" t="s">
        <v>4272</v>
      </c>
      <c r="D67" s="103" t="s">
        <v>2912</v>
      </c>
      <c r="E67" s="103" t="s">
        <v>4273</v>
      </c>
      <c r="F67" s="103" t="s">
        <v>4996</v>
      </c>
      <c r="G67" s="104">
        <v>17988</v>
      </c>
      <c r="H67" s="104">
        <v>54347.25</v>
      </c>
      <c r="I67" s="104">
        <v>41070</v>
      </c>
      <c r="J67" s="104">
        <v>21205.916666666701</v>
      </c>
      <c r="K67" s="104">
        <v>3976.0833333333298</v>
      </c>
      <c r="L67" s="104">
        <v>896.08333333333303</v>
      </c>
      <c r="M67" s="104">
        <v>320.16666666666703</v>
      </c>
      <c r="N67" s="104">
        <v>8197.3333333333394</v>
      </c>
      <c r="O67" s="104">
        <v>439.41666666666703</v>
      </c>
      <c r="P67" s="104">
        <v>0</v>
      </c>
      <c r="Q67" s="104">
        <v>0</v>
      </c>
      <c r="R67" s="104">
        <v>0</v>
      </c>
      <c r="S67" s="105">
        <f t="shared" si="1"/>
        <v>148440.25000000003</v>
      </c>
    </row>
    <row r="68" spans="1:19" x14ac:dyDescent="0.25">
      <c r="A68" s="125">
        <v>121</v>
      </c>
      <c r="B68" s="103" t="s">
        <v>73</v>
      </c>
      <c r="C68" s="103" t="s">
        <v>4535</v>
      </c>
      <c r="D68" s="103" t="s">
        <v>2817</v>
      </c>
      <c r="E68" s="103" t="s">
        <v>4536</v>
      </c>
      <c r="F68" s="103" t="s">
        <v>4996</v>
      </c>
      <c r="G68" s="104">
        <v>17372</v>
      </c>
      <c r="H68" s="104">
        <v>26538</v>
      </c>
      <c r="I68" s="104">
        <v>21159</v>
      </c>
      <c r="J68" s="104">
        <v>15825</v>
      </c>
      <c r="K68" s="104">
        <v>4016</v>
      </c>
      <c r="L68" s="104">
        <v>591</v>
      </c>
      <c r="M68" s="104">
        <v>10</v>
      </c>
      <c r="N68" s="104">
        <v>4386</v>
      </c>
      <c r="O68" s="104">
        <v>285.33333333333297</v>
      </c>
      <c r="P68" s="104">
        <v>32</v>
      </c>
      <c r="Q68" s="104">
        <v>154.833333333333</v>
      </c>
      <c r="R68" s="104">
        <v>0</v>
      </c>
      <c r="S68" s="105">
        <f t="shared" si="1"/>
        <v>90369.166666666657</v>
      </c>
    </row>
    <row r="69" spans="1:19" x14ac:dyDescent="0.25">
      <c r="A69" s="125">
        <v>123</v>
      </c>
      <c r="B69" s="103" t="s">
        <v>74</v>
      </c>
      <c r="C69" s="103" t="s">
        <v>4278</v>
      </c>
      <c r="D69" s="103" t="s">
        <v>2817</v>
      </c>
      <c r="E69" s="103" t="s">
        <v>4279</v>
      </c>
      <c r="F69" s="103" t="s">
        <v>4994</v>
      </c>
      <c r="G69" s="104">
        <v>527</v>
      </c>
      <c r="H69" s="104">
        <v>731.83333333333303</v>
      </c>
      <c r="I69" s="104">
        <v>368.25</v>
      </c>
      <c r="J69" s="104">
        <v>5</v>
      </c>
      <c r="K69" s="104">
        <v>0</v>
      </c>
      <c r="L69" s="104">
        <v>0</v>
      </c>
      <c r="M69" s="104">
        <v>0</v>
      </c>
      <c r="N69" s="104">
        <v>83.25</v>
      </c>
      <c r="O69" s="104">
        <v>92.25</v>
      </c>
      <c r="P69" s="104">
        <v>0</v>
      </c>
      <c r="Q69" s="104">
        <v>0</v>
      </c>
      <c r="R69" s="104">
        <v>0</v>
      </c>
      <c r="S69" s="105">
        <f t="shared" si="1"/>
        <v>1807.583333333333</v>
      </c>
    </row>
    <row r="70" spans="1:19" x14ac:dyDescent="0.25">
      <c r="A70" s="125">
        <v>124</v>
      </c>
      <c r="B70" s="103" t="s">
        <v>75</v>
      </c>
      <c r="C70" s="103" t="s">
        <v>2816</v>
      </c>
      <c r="D70" s="103" t="s">
        <v>2817</v>
      </c>
      <c r="E70" s="103" t="s">
        <v>2818</v>
      </c>
      <c r="F70" s="103" t="s">
        <v>4993</v>
      </c>
      <c r="G70" s="104">
        <v>4625.9166666666697</v>
      </c>
      <c r="H70" s="104">
        <v>2733.1666666666702</v>
      </c>
      <c r="I70" s="104">
        <v>27</v>
      </c>
      <c r="J70" s="104">
        <v>0</v>
      </c>
      <c r="K70" s="104">
        <v>0</v>
      </c>
      <c r="L70" s="104">
        <v>0</v>
      </c>
      <c r="M70" s="104">
        <v>8.3333333333333304</v>
      </c>
      <c r="N70" s="104">
        <v>102.166666666667</v>
      </c>
      <c r="O70" s="104">
        <v>53.5833333333333</v>
      </c>
      <c r="P70" s="104">
        <v>0</v>
      </c>
      <c r="Q70" s="104">
        <v>0</v>
      </c>
      <c r="R70" s="104">
        <v>0</v>
      </c>
      <c r="S70" s="105">
        <f t="shared" si="1"/>
        <v>7550.1666666666724</v>
      </c>
    </row>
    <row r="71" spans="1:19" x14ac:dyDescent="0.25">
      <c r="A71" s="125">
        <v>125</v>
      </c>
      <c r="B71" s="103" t="s">
        <v>76</v>
      </c>
      <c r="C71" s="103" t="s">
        <v>4278</v>
      </c>
      <c r="D71" s="103" t="s">
        <v>2817</v>
      </c>
      <c r="E71" s="103" t="s">
        <v>4279</v>
      </c>
      <c r="F71" s="103" t="s">
        <v>4996</v>
      </c>
      <c r="G71" s="104">
        <v>0</v>
      </c>
      <c r="H71" s="104">
        <v>921</v>
      </c>
      <c r="I71" s="104">
        <v>0</v>
      </c>
      <c r="J71" s="104">
        <v>0</v>
      </c>
      <c r="K71" s="104">
        <v>0</v>
      </c>
      <c r="L71" s="104">
        <v>0</v>
      </c>
      <c r="M71" s="104">
        <v>0</v>
      </c>
      <c r="N71" s="104">
        <v>0</v>
      </c>
      <c r="O71" s="104">
        <v>0</v>
      </c>
      <c r="P71" s="104">
        <v>0</v>
      </c>
      <c r="Q71" s="104">
        <v>0</v>
      </c>
      <c r="R71" s="104">
        <v>0</v>
      </c>
      <c r="S71" s="105">
        <f t="shared" si="1"/>
        <v>921</v>
      </c>
    </row>
    <row r="72" spans="1:19" x14ac:dyDescent="0.25">
      <c r="A72" s="125">
        <v>125</v>
      </c>
      <c r="B72" s="103" t="s">
        <v>76</v>
      </c>
      <c r="C72" s="103" t="s">
        <v>4280</v>
      </c>
      <c r="D72" s="103" t="s">
        <v>2817</v>
      </c>
      <c r="E72" s="103" t="s">
        <v>4281</v>
      </c>
      <c r="F72" s="103" t="s">
        <v>4994</v>
      </c>
      <c r="G72" s="104">
        <v>781</v>
      </c>
      <c r="H72" s="104">
        <v>0</v>
      </c>
      <c r="I72" s="104">
        <v>0</v>
      </c>
      <c r="J72" s="104">
        <v>0</v>
      </c>
      <c r="K72" s="104">
        <v>0</v>
      </c>
      <c r="L72" s="104">
        <v>0</v>
      </c>
      <c r="M72" s="104">
        <v>0</v>
      </c>
      <c r="N72" s="104">
        <v>0</v>
      </c>
      <c r="O72" s="104">
        <v>0</v>
      </c>
      <c r="P72" s="104">
        <v>0</v>
      </c>
      <c r="Q72" s="104">
        <v>0</v>
      </c>
      <c r="R72" s="104">
        <v>0</v>
      </c>
      <c r="S72" s="105">
        <f t="shared" si="1"/>
        <v>781</v>
      </c>
    </row>
    <row r="73" spans="1:19" x14ac:dyDescent="0.25">
      <c r="A73" s="125">
        <v>125</v>
      </c>
      <c r="B73" s="103" t="s">
        <v>76</v>
      </c>
      <c r="C73" s="103" t="s">
        <v>4282</v>
      </c>
      <c r="D73" s="103" t="s">
        <v>2817</v>
      </c>
      <c r="E73" s="103" t="s">
        <v>4283</v>
      </c>
      <c r="F73" s="103" t="s">
        <v>4994</v>
      </c>
      <c r="G73" s="104">
        <v>417.41666666666703</v>
      </c>
      <c r="H73" s="104">
        <v>808</v>
      </c>
      <c r="I73" s="104">
        <v>762.25</v>
      </c>
      <c r="J73" s="104">
        <v>0</v>
      </c>
      <c r="K73" s="104">
        <v>0</v>
      </c>
      <c r="L73" s="104">
        <v>0</v>
      </c>
      <c r="M73" s="104">
        <v>0</v>
      </c>
      <c r="N73" s="104">
        <v>43</v>
      </c>
      <c r="O73" s="104">
        <v>7</v>
      </c>
      <c r="P73" s="104">
        <v>0</v>
      </c>
      <c r="Q73" s="104">
        <v>0</v>
      </c>
      <c r="R73" s="104">
        <v>0</v>
      </c>
      <c r="S73" s="105">
        <f t="shared" si="1"/>
        <v>2037.666666666667</v>
      </c>
    </row>
    <row r="74" spans="1:19" x14ac:dyDescent="0.25">
      <c r="A74" s="125">
        <v>125</v>
      </c>
      <c r="B74" s="103" t="s">
        <v>76</v>
      </c>
      <c r="C74" s="103" t="s">
        <v>4143</v>
      </c>
      <c r="D74" s="103" t="s">
        <v>2817</v>
      </c>
      <c r="E74" s="103" t="s">
        <v>4144</v>
      </c>
      <c r="F74" s="103" t="s">
        <v>4994</v>
      </c>
      <c r="G74" s="104">
        <v>677.41666666666697</v>
      </c>
      <c r="H74" s="104">
        <v>0</v>
      </c>
      <c r="I74" s="104">
        <v>0</v>
      </c>
      <c r="J74" s="104">
        <v>0</v>
      </c>
      <c r="K74" s="104">
        <v>0</v>
      </c>
      <c r="L74" s="104">
        <v>0</v>
      </c>
      <c r="M74" s="104">
        <v>0</v>
      </c>
      <c r="N74" s="104">
        <v>6.4166666666666696</v>
      </c>
      <c r="O74" s="104">
        <v>0</v>
      </c>
      <c r="P74" s="104">
        <v>0</v>
      </c>
      <c r="Q74" s="104">
        <v>0</v>
      </c>
      <c r="R74" s="104">
        <v>0</v>
      </c>
      <c r="S74" s="105">
        <f t="shared" si="1"/>
        <v>683.8333333333336</v>
      </c>
    </row>
    <row r="75" spans="1:19" x14ac:dyDescent="0.25">
      <c r="A75" s="125">
        <v>128</v>
      </c>
      <c r="B75" s="103" t="s">
        <v>77</v>
      </c>
      <c r="C75" s="103" t="s">
        <v>2819</v>
      </c>
      <c r="D75" s="103" t="s">
        <v>2817</v>
      </c>
      <c r="E75" s="103" t="s">
        <v>2820</v>
      </c>
      <c r="F75" s="103" t="s">
        <v>4993</v>
      </c>
      <c r="G75" s="104">
        <v>4442</v>
      </c>
      <c r="H75" s="104">
        <v>8202.3333333333303</v>
      </c>
      <c r="I75" s="104">
        <v>3842</v>
      </c>
      <c r="J75" s="104">
        <v>56</v>
      </c>
      <c r="K75" s="104">
        <v>0</v>
      </c>
      <c r="L75" s="104">
        <v>0</v>
      </c>
      <c r="M75" s="104">
        <v>6.25</v>
      </c>
      <c r="N75" s="104">
        <v>1092.25</v>
      </c>
      <c r="O75" s="104">
        <v>89</v>
      </c>
      <c r="P75" s="104">
        <v>0</v>
      </c>
      <c r="Q75" s="104">
        <v>0</v>
      </c>
      <c r="R75" s="104">
        <v>0</v>
      </c>
      <c r="S75" s="105">
        <f t="shared" si="1"/>
        <v>17729.833333333328</v>
      </c>
    </row>
    <row r="76" spans="1:19" x14ac:dyDescent="0.25">
      <c r="A76" s="125">
        <v>129</v>
      </c>
      <c r="B76" s="103" t="s">
        <v>78</v>
      </c>
      <c r="C76" s="103" t="s">
        <v>4663</v>
      </c>
      <c r="D76" s="103" t="s">
        <v>2822</v>
      </c>
      <c r="E76" s="103" t="s">
        <v>4664</v>
      </c>
      <c r="F76" s="103" t="s">
        <v>4993</v>
      </c>
      <c r="G76" s="104">
        <v>29878.416666666701</v>
      </c>
      <c r="H76" s="104">
        <v>31433.333333333299</v>
      </c>
      <c r="I76" s="104">
        <v>17987.583333333299</v>
      </c>
      <c r="J76" s="104">
        <v>6868.0833333333303</v>
      </c>
      <c r="K76" s="104">
        <v>3128.8333333333298</v>
      </c>
      <c r="L76" s="104">
        <v>838.83333333333303</v>
      </c>
      <c r="M76" s="104">
        <v>14</v>
      </c>
      <c r="N76" s="104">
        <v>6161.5833333333303</v>
      </c>
      <c r="O76" s="104">
        <v>242.25</v>
      </c>
      <c r="P76" s="104">
        <v>95.1666666666667</v>
      </c>
      <c r="Q76" s="104">
        <v>0</v>
      </c>
      <c r="R76" s="104">
        <v>0</v>
      </c>
      <c r="S76" s="105">
        <f t="shared" si="1"/>
        <v>96648.083333333285</v>
      </c>
    </row>
    <row r="77" spans="1:19" x14ac:dyDescent="0.25">
      <c r="A77" s="125">
        <v>130</v>
      </c>
      <c r="B77" s="103" t="s">
        <v>79</v>
      </c>
      <c r="C77" s="103" t="s">
        <v>2821</v>
      </c>
      <c r="D77" s="103" t="s">
        <v>2822</v>
      </c>
      <c r="E77" s="103" t="s">
        <v>2823</v>
      </c>
      <c r="F77" s="103" t="s">
        <v>4993</v>
      </c>
      <c r="G77" s="104">
        <v>7077</v>
      </c>
      <c r="H77" s="104">
        <v>3530.3636363636401</v>
      </c>
      <c r="I77" s="104">
        <v>352.27272727272702</v>
      </c>
      <c r="J77" s="104">
        <v>7</v>
      </c>
      <c r="K77" s="104">
        <v>0</v>
      </c>
      <c r="L77" s="104">
        <v>0</v>
      </c>
      <c r="M77" s="104">
        <v>0</v>
      </c>
      <c r="N77" s="104">
        <v>358.18181818181802</v>
      </c>
      <c r="O77" s="104">
        <v>59.818181818181799</v>
      </c>
      <c r="P77" s="104">
        <v>0</v>
      </c>
      <c r="Q77" s="104">
        <v>0</v>
      </c>
      <c r="R77" s="104">
        <v>0</v>
      </c>
      <c r="S77" s="105">
        <f t="shared" si="1"/>
        <v>11384.636363636368</v>
      </c>
    </row>
    <row r="78" spans="1:19" x14ac:dyDescent="0.25">
      <c r="A78" s="125">
        <v>166</v>
      </c>
      <c r="B78" s="103" t="s">
        <v>87</v>
      </c>
      <c r="C78" s="103" t="s">
        <v>2826</v>
      </c>
      <c r="D78" s="103" t="s">
        <v>2827</v>
      </c>
      <c r="E78" s="103" t="s">
        <v>2828</v>
      </c>
      <c r="F78" s="103" t="s">
        <v>4996</v>
      </c>
      <c r="G78" s="104">
        <v>1439</v>
      </c>
      <c r="H78" s="104">
        <v>12261</v>
      </c>
      <c r="I78" s="104">
        <v>11572</v>
      </c>
      <c r="J78" s="104">
        <v>6857</v>
      </c>
      <c r="K78" s="104">
        <v>2843</v>
      </c>
      <c r="L78" s="104">
        <v>2453</v>
      </c>
      <c r="M78" s="104">
        <v>186</v>
      </c>
      <c r="N78" s="104">
        <v>3083</v>
      </c>
      <c r="O78" s="104">
        <v>134</v>
      </c>
      <c r="P78" s="104">
        <v>30.1</v>
      </c>
      <c r="Q78" s="104">
        <v>0</v>
      </c>
      <c r="R78" s="104">
        <v>0</v>
      </c>
      <c r="S78" s="105">
        <f t="shared" si="1"/>
        <v>40858.1</v>
      </c>
    </row>
    <row r="79" spans="1:19" x14ac:dyDescent="0.25">
      <c r="A79" s="125">
        <v>167</v>
      </c>
      <c r="B79" s="103" t="s">
        <v>88</v>
      </c>
      <c r="C79" s="103" t="s">
        <v>2829</v>
      </c>
      <c r="D79" s="103" t="s">
        <v>2827</v>
      </c>
      <c r="E79" s="103" t="s">
        <v>2830</v>
      </c>
      <c r="F79" s="103" t="s">
        <v>4994</v>
      </c>
      <c r="G79" s="104">
        <v>21.1666666666667</v>
      </c>
      <c r="H79" s="104">
        <v>209.5</v>
      </c>
      <c r="I79" s="104">
        <v>455.08333333333297</v>
      </c>
      <c r="J79" s="104">
        <v>0</v>
      </c>
      <c r="K79" s="104">
        <v>0</v>
      </c>
      <c r="L79" s="104">
        <v>0</v>
      </c>
      <c r="M79" s="104">
        <v>0</v>
      </c>
      <c r="N79" s="104">
        <v>90.25</v>
      </c>
      <c r="O79" s="104">
        <v>21.9166666666667</v>
      </c>
      <c r="P79" s="104">
        <v>0</v>
      </c>
      <c r="Q79" s="104">
        <v>0</v>
      </c>
      <c r="R79" s="104">
        <v>0</v>
      </c>
      <c r="S79" s="105">
        <f t="shared" si="1"/>
        <v>797.9166666666664</v>
      </c>
    </row>
    <row r="80" spans="1:19" x14ac:dyDescent="0.25">
      <c r="A80" s="125">
        <v>168</v>
      </c>
      <c r="B80" s="103" t="s">
        <v>89</v>
      </c>
      <c r="C80" s="103" t="s">
        <v>2829</v>
      </c>
      <c r="D80" s="103" t="s">
        <v>2827</v>
      </c>
      <c r="E80" s="103" t="s">
        <v>2830</v>
      </c>
      <c r="F80" s="103" t="s">
        <v>4994</v>
      </c>
      <c r="G80" s="104">
        <v>46.0833333333333</v>
      </c>
      <c r="H80" s="104">
        <v>470.33333333333297</v>
      </c>
      <c r="I80" s="104">
        <v>0</v>
      </c>
      <c r="J80" s="104">
        <v>0</v>
      </c>
      <c r="K80" s="104">
        <v>0</v>
      </c>
      <c r="L80" s="104">
        <v>0</v>
      </c>
      <c r="M80" s="104">
        <v>1</v>
      </c>
      <c r="N80" s="104">
        <v>24.9166666666667</v>
      </c>
      <c r="O80" s="104">
        <v>4.4166666666666696</v>
      </c>
      <c r="P80" s="104">
        <v>0</v>
      </c>
      <c r="Q80" s="104">
        <v>0</v>
      </c>
      <c r="R80" s="104">
        <v>0</v>
      </c>
      <c r="S80" s="105">
        <f t="shared" si="1"/>
        <v>546.74999999999966</v>
      </c>
    </row>
    <row r="81" spans="1:19" x14ac:dyDescent="0.25">
      <c r="A81" s="125">
        <v>169</v>
      </c>
      <c r="B81" s="103" t="s">
        <v>90</v>
      </c>
      <c r="C81" s="103" t="s">
        <v>2831</v>
      </c>
      <c r="D81" s="103" t="s">
        <v>2827</v>
      </c>
      <c r="E81" s="103" t="s">
        <v>2832</v>
      </c>
      <c r="F81" s="103" t="s">
        <v>4994</v>
      </c>
      <c r="G81" s="104">
        <v>17.1666666666667</v>
      </c>
      <c r="H81" s="104">
        <v>934</v>
      </c>
      <c r="I81" s="104">
        <v>669.41666666666697</v>
      </c>
      <c r="J81" s="104">
        <v>80.6666666666667</v>
      </c>
      <c r="K81" s="104">
        <v>0</v>
      </c>
      <c r="L81" s="104">
        <v>0</v>
      </c>
      <c r="M81" s="104">
        <v>5</v>
      </c>
      <c r="N81" s="104">
        <v>170.583333333333</v>
      </c>
      <c r="O81" s="104">
        <v>27.9166666666667</v>
      </c>
      <c r="P81" s="104">
        <v>0</v>
      </c>
      <c r="Q81" s="104">
        <v>0</v>
      </c>
      <c r="R81" s="104">
        <v>0</v>
      </c>
      <c r="S81" s="105">
        <f t="shared" si="1"/>
        <v>1904.7500000000002</v>
      </c>
    </row>
    <row r="82" spans="1:19" x14ac:dyDescent="0.25">
      <c r="A82" s="125">
        <v>170</v>
      </c>
      <c r="B82" s="103" t="s">
        <v>5004</v>
      </c>
      <c r="C82" s="103" t="s">
        <v>2833</v>
      </c>
      <c r="D82" s="103" t="s">
        <v>2827</v>
      </c>
      <c r="E82" s="103" t="s">
        <v>2834</v>
      </c>
      <c r="F82" s="103" t="s">
        <v>4994</v>
      </c>
      <c r="G82" s="104">
        <v>247.75</v>
      </c>
      <c r="H82" s="104">
        <v>2308.5</v>
      </c>
      <c r="I82" s="104">
        <v>1523.25</v>
      </c>
      <c r="J82" s="104">
        <v>34.4166666666667</v>
      </c>
      <c r="K82" s="104">
        <v>0</v>
      </c>
      <c r="L82" s="104">
        <v>0</v>
      </c>
      <c r="M82" s="104">
        <v>1</v>
      </c>
      <c r="N82" s="104">
        <v>463.91666666666703</v>
      </c>
      <c r="O82" s="104">
        <v>32.4166666666667</v>
      </c>
      <c r="P82" s="104">
        <v>12.9166666666667</v>
      </c>
      <c r="Q82" s="104">
        <v>0</v>
      </c>
      <c r="R82" s="104">
        <v>0</v>
      </c>
      <c r="S82" s="105">
        <f t="shared" si="1"/>
        <v>4624.1666666666679</v>
      </c>
    </row>
    <row r="83" spans="1:19" x14ac:dyDescent="0.25">
      <c r="A83" s="125">
        <v>171</v>
      </c>
      <c r="B83" s="103" t="s">
        <v>92</v>
      </c>
      <c r="C83" s="103" t="s">
        <v>2835</v>
      </c>
      <c r="D83" s="103" t="s">
        <v>2827</v>
      </c>
      <c r="E83" s="103" t="s">
        <v>5005</v>
      </c>
      <c r="F83" s="103" t="s">
        <v>4994</v>
      </c>
      <c r="G83" s="104">
        <v>79.8333333333333</v>
      </c>
      <c r="H83" s="104">
        <v>132.583333333333</v>
      </c>
      <c r="I83" s="104">
        <v>3</v>
      </c>
      <c r="J83" s="104">
        <v>0</v>
      </c>
      <c r="K83" s="104">
        <v>0</v>
      </c>
      <c r="L83" s="104">
        <v>0</v>
      </c>
      <c r="M83" s="104">
        <v>0</v>
      </c>
      <c r="N83" s="104">
        <v>15</v>
      </c>
      <c r="O83" s="104">
        <v>13</v>
      </c>
      <c r="P83" s="104">
        <v>0</v>
      </c>
      <c r="Q83" s="104">
        <v>0</v>
      </c>
      <c r="R83" s="104">
        <v>0</v>
      </c>
      <c r="S83" s="105">
        <f t="shared" si="1"/>
        <v>243.41666666666629</v>
      </c>
    </row>
    <row r="84" spans="1:19" x14ac:dyDescent="0.25">
      <c r="A84" s="125">
        <v>174</v>
      </c>
      <c r="B84" s="103" t="s">
        <v>94</v>
      </c>
      <c r="C84" s="103" t="s">
        <v>2837</v>
      </c>
      <c r="D84" s="103" t="s">
        <v>2827</v>
      </c>
      <c r="E84" s="103" t="s">
        <v>2838</v>
      </c>
      <c r="F84" s="103" t="s">
        <v>4994</v>
      </c>
      <c r="G84" s="104">
        <v>108.333333333333</v>
      </c>
      <c r="H84" s="104">
        <v>390.33333333333297</v>
      </c>
      <c r="I84" s="104">
        <v>11.1666666666667</v>
      </c>
      <c r="J84" s="104">
        <v>1</v>
      </c>
      <c r="K84" s="104">
        <v>0</v>
      </c>
      <c r="L84" s="104">
        <v>0</v>
      </c>
      <c r="M84" s="104">
        <v>1</v>
      </c>
      <c r="N84" s="104">
        <v>2.5833333333333299</v>
      </c>
      <c r="O84" s="104">
        <v>16.9166666666667</v>
      </c>
      <c r="P84" s="104">
        <v>0</v>
      </c>
      <c r="Q84" s="104">
        <v>0</v>
      </c>
      <c r="R84" s="104">
        <v>0</v>
      </c>
      <c r="S84" s="105">
        <f t="shared" si="1"/>
        <v>531.33333333333269</v>
      </c>
    </row>
    <row r="85" spans="1:19" x14ac:dyDescent="0.25">
      <c r="A85" s="125">
        <v>175</v>
      </c>
      <c r="B85" s="103" t="s">
        <v>96</v>
      </c>
      <c r="C85" s="103" t="s">
        <v>2839</v>
      </c>
      <c r="D85" s="103" t="s">
        <v>2827</v>
      </c>
      <c r="E85" s="103" t="s">
        <v>2840</v>
      </c>
      <c r="F85" s="103" t="s">
        <v>4993</v>
      </c>
      <c r="G85" s="104">
        <v>2985.5</v>
      </c>
      <c r="H85" s="104">
        <v>6967.25</v>
      </c>
      <c r="I85" s="104">
        <v>15115</v>
      </c>
      <c r="J85" s="104">
        <v>4</v>
      </c>
      <c r="K85" s="104">
        <v>0</v>
      </c>
      <c r="L85" s="104">
        <v>0</v>
      </c>
      <c r="M85" s="104">
        <v>526.83333333333303</v>
      </c>
      <c r="N85" s="104">
        <v>1417.1666666666699</v>
      </c>
      <c r="O85" s="104">
        <v>157</v>
      </c>
      <c r="P85" s="104">
        <v>1.71428571428571</v>
      </c>
      <c r="Q85" s="104">
        <v>0</v>
      </c>
      <c r="R85" s="104">
        <v>0</v>
      </c>
      <c r="S85" s="105">
        <f t="shared" si="1"/>
        <v>27174.46428571429</v>
      </c>
    </row>
    <row r="86" spans="1:19" x14ac:dyDescent="0.25">
      <c r="A86" s="125">
        <v>176</v>
      </c>
      <c r="B86" s="103" t="s">
        <v>97</v>
      </c>
      <c r="C86" s="103" t="s">
        <v>2909</v>
      </c>
      <c r="D86" s="103" t="s">
        <v>2827</v>
      </c>
      <c r="E86" s="103" t="s">
        <v>2910</v>
      </c>
      <c r="F86" s="103" t="s">
        <v>4994</v>
      </c>
      <c r="G86" s="104">
        <v>302.83333333333297</v>
      </c>
      <c r="H86" s="104">
        <v>437</v>
      </c>
      <c r="I86" s="104">
        <v>468.16666666666703</v>
      </c>
      <c r="J86" s="104">
        <v>551</v>
      </c>
      <c r="K86" s="104">
        <v>100</v>
      </c>
      <c r="L86" s="104">
        <v>105.166666666667</v>
      </c>
      <c r="M86" s="104">
        <v>0</v>
      </c>
      <c r="N86" s="104">
        <v>215.166666666667</v>
      </c>
      <c r="O86" s="104">
        <v>13</v>
      </c>
      <c r="P86" s="104">
        <v>0</v>
      </c>
      <c r="Q86" s="104">
        <v>0</v>
      </c>
      <c r="R86" s="104">
        <v>0</v>
      </c>
      <c r="S86" s="105">
        <f t="shared" si="1"/>
        <v>2192.3333333333339</v>
      </c>
    </row>
    <row r="87" spans="1:19" x14ac:dyDescent="0.25">
      <c r="A87" s="125">
        <v>178</v>
      </c>
      <c r="B87" s="103" t="s">
        <v>98</v>
      </c>
      <c r="C87" s="103" t="s">
        <v>4745</v>
      </c>
      <c r="D87" s="103" t="s">
        <v>2827</v>
      </c>
      <c r="E87" s="103" t="s">
        <v>4746</v>
      </c>
      <c r="F87" s="103" t="s">
        <v>4993</v>
      </c>
      <c r="G87" s="104">
        <v>4715.4166666666697</v>
      </c>
      <c r="H87" s="104">
        <v>12625</v>
      </c>
      <c r="I87" s="104">
        <v>11561</v>
      </c>
      <c r="J87" s="104">
        <v>5524.25</v>
      </c>
      <c r="K87" s="104">
        <v>872</v>
      </c>
      <c r="L87" s="104">
        <v>1106.3333333333301</v>
      </c>
      <c r="M87" s="104">
        <v>50</v>
      </c>
      <c r="N87" s="104">
        <v>1829</v>
      </c>
      <c r="O87" s="104">
        <v>121</v>
      </c>
      <c r="P87" s="104">
        <v>0</v>
      </c>
      <c r="Q87" s="104">
        <v>0</v>
      </c>
      <c r="R87" s="104">
        <v>5.6666666666666696</v>
      </c>
      <c r="S87" s="105">
        <f t="shared" si="1"/>
        <v>38409.666666666664</v>
      </c>
    </row>
    <row r="88" spans="1:19" x14ac:dyDescent="0.25">
      <c r="A88" s="125">
        <v>178</v>
      </c>
      <c r="B88" s="103" t="s">
        <v>98</v>
      </c>
      <c r="C88" s="103" t="s">
        <v>4747</v>
      </c>
      <c r="D88" s="103" t="s">
        <v>2827</v>
      </c>
      <c r="E88" s="103" t="s">
        <v>3879</v>
      </c>
      <c r="F88" s="103" t="s">
        <v>4996</v>
      </c>
      <c r="G88" s="104">
        <v>1901</v>
      </c>
      <c r="H88" s="104">
        <v>969.91666666666697</v>
      </c>
      <c r="I88" s="104">
        <v>1390.5833333333301</v>
      </c>
      <c r="J88" s="104">
        <v>8213.3333333333303</v>
      </c>
      <c r="K88" s="104">
        <v>509.16666666666703</v>
      </c>
      <c r="L88" s="104">
        <v>205.916666666667</v>
      </c>
      <c r="M88" s="104">
        <v>24.1666666666667</v>
      </c>
      <c r="N88" s="104">
        <v>87.0833333333334</v>
      </c>
      <c r="O88" s="104">
        <v>37.4166666666667</v>
      </c>
      <c r="P88" s="104">
        <v>0</v>
      </c>
      <c r="Q88" s="104">
        <v>0</v>
      </c>
      <c r="R88" s="104">
        <v>1</v>
      </c>
      <c r="S88" s="105">
        <f t="shared" si="1"/>
        <v>13339.58333333333</v>
      </c>
    </row>
    <row r="89" spans="1:19" x14ac:dyDescent="0.25">
      <c r="A89" s="125">
        <v>178</v>
      </c>
      <c r="B89" s="103" t="s">
        <v>98</v>
      </c>
      <c r="C89" s="103" t="s">
        <v>4286</v>
      </c>
      <c r="D89" s="103" t="s">
        <v>2827</v>
      </c>
      <c r="E89" s="103" t="s">
        <v>4287</v>
      </c>
      <c r="F89" s="103" t="s">
        <v>4993</v>
      </c>
      <c r="G89" s="104">
        <v>22.9166666666667</v>
      </c>
      <c r="H89" s="104">
        <v>185.25</v>
      </c>
      <c r="I89" s="104">
        <v>15.75</v>
      </c>
      <c r="J89" s="104">
        <v>13.25</v>
      </c>
      <c r="K89" s="104">
        <v>0</v>
      </c>
      <c r="L89" s="104">
        <v>0</v>
      </c>
      <c r="M89" s="104">
        <v>0</v>
      </c>
      <c r="N89" s="104">
        <v>2</v>
      </c>
      <c r="O89" s="104">
        <v>3</v>
      </c>
      <c r="P89" s="104">
        <v>0</v>
      </c>
      <c r="Q89" s="104">
        <v>0</v>
      </c>
      <c r="R89" s="104">
        <v>0</v>
      </c>
      <c r="S89" s="105">
        <f t="shared" si="1"/>
        <v>242.16666666666669</v>
      </c>
    </row>
    <row r="90" spans="1:19" x14ac:dyDescent="0.25">
      <c r="A90" s="125">
        <v>180</v>
      </c>
      <c r="B90" s="103" t="s">
        <v>99</v>
      </c>
      <c r="C90" s="103" t="s">
        <v>2841</v>
      </c>
      <c r="D90" s="103" t="s">
        <v>2827</v>
      </c>
      <c r="E90" s="103" t="s">
        <v>2842</v>
      </c>
      <c r="F90" s="103" t="s">
        <v>4994</v>
      </c>
      <c r="G90" s="104">
        <v>432.91666666666703</v>
      </c>
      <c r="H90" s="104">
        <v>225.583333333333</v>
      </c>
      <c r="I90" s="104">
        <v>12.5833333333333</v>
      </c>
      <c r="J90" s="104">
        <v>0</v>
      </c>
      <c r="K90" s="104">
        <v>0</v>
      </c>
      <c r="L90" s="104">
        <v>2</v>
      </c>
      <c r="M90" s="104">
        <v>0</v>
      </c>
      <c r="N90" s="104">
        <v>6.1666666666666696</v>
      </c>
      <c r="O90" s="104">
        <v>9</v>
      </c>
      <c r="P90" s="104">
        <v>0</v>
      </c>
      <c r="Q90" s="104">
        <v>0</v>
      </c>
      <c r="R90" s="104">
        <v>0</v>
      </c>
      <c r="S90" s="105">
        <f t="shared" si="1"/>
        <v>688.24999999999989</v>
      </c>
    </row>
    <row r="91" spans="1:19" x14ac:dyDescent="0.25">
      <c r="A91" s="125">
        <v>181</v>
      </c>
      <c r="B91" s="103" t="s">
        <v>100</v>
      </c>
      <c r="C91" s="103" t="s">
        <v>2843</v>
      </c>
      <c r="D91" s="103" t="s">
        <v>2827</v>
      </c>
      <c r="E91" s="103" t="s">
        <v>2844</v>
      </c>
      <c r="F91" s="103" t="s">
        <v>4994</v>
      </c>
      <c r="G91" s="104">
        <v>78.6666666666667</v>
      </c>
      <c r="H91" s="104">
        <v>242</v>
      </c>
      <c r="I91" s="104">
        <v>31.0833333333333</v>
      </c>
      <c r="J91" s="104">
        <v>0</v>
      </c>
      <c r="K91" s="104">
        <v>0</v>
      </c>
      <c r="L91" s="104">
        <v>0</v>
      </c>
      <c r="M91" s="104">
        <v>0</v>
      </c>
      <c r="N91" s="104">
        <v>8</v>
      </c>
      <c r="O91" s="104">
        <v>9.9166666666666696</v>
      </c>
      <c r="P91" s="104">
        <v>0</v>
      </c>
      <c r="Q91" s="104">
        <v>0</v>
      </c>
      <c r="R91" s="104">
        <v>0</v>
      </c>
      <c r="S91" s="105">
        <f t="shared" si="1"/>
        <v>369.66666666666669</v>
      </c>
    </row>
    <row r="92" spans="1:19" x14ac:dyDescent="0.25">
      <c r="A92" s="125">
        <v>184</v>
      </c>
      <c r="B92" s="103" t="s">
        <v>101</v>
      </c>
      <c r="C92" s="103" t="s">
        <v>2845</v>
      </c>
      <c r="D92" s="103" t="s">
        <v>2827</v>
      </c>
      <c r="E92" s="103" t="s">
        <v>2846</v>
      </c>
      <c r="F92" s="103" t="s">
        <v>4994</v>
      </c>
      <c r="G92" s="104">
        <v>71.8333333333333</v>
      </c>
      <c r="H92" s="104">
        <v>829</v>
      </c>
      <c r="I92" s="104">
        <v>81</v>
      </c>
      <c r="J92" s="104">
        <v>4.8333333333333304</v>
      </c>
      <c r="K92" s="104">
        <v>0</v>
      </c>
      <c r="L92" s="104">
        <v>0</v>
      </c>
      <c r="M92" s="104">
        <v>1</v>
      </c>
      <c r="N92" s="104">
        <v>90</v>
      </c>
      <c r="O92" s="104">
        <v>13</v>
      </c>
      <c r="P92" s="104">
        <v>0</v>
      </c>
      <c r="Q92" s="104">
        <v>0</v>
      </c>
      <c r="R92" s="104">
        <v>0</v>
      </c>
      <c r="S92" s="105">
        <f t="shared" si="1"/>
        <v>1090.6666666666665</v>
      </c>
    </row>
    <row r="93" spans="1:19" x14ac:dyDescent="0.25">
      <c r="A93" s="125">
        <v>185</v>
      </c>
      <c r="B93" s="103" t="s">
        <v>102</v>
      </c>
      <c r="C93" s="103" t="s">
        <v>2847</v>
      </c>
      <c r="D93" s="103" t="s">
        <v>2827</v>
      </c>
      <c r="E93" s="103" t="s">
        <v>2848</v>
      </c>
      <c r="F93" s="103" t="s">
        <v>4996</v>
      </c>
      <c r="G93" s="104">
        <v>776</v>
      </c>
      <c r="H93" s="104">
        <v>11222</v>
      </c>
      <c r="I93" s="104">
        <v>14760</v>
      </c>
      <c r="J93" s="104">
        <v>3189</v>
      </c>
      <c r="K93" s="104">
        <v>0</v>
      </c>
      <c r="L93" s="104">
        <v>0</v>
      </c>
      <c r="M93" s="104">
        <v>107</v>
      </c>
      <c r="N93" s="104">
        <v>572</v>
      </c>
      <c r="O93" s="104">
        <v>123</v>
      </c>
      <c r="P93" s="104">
        <v>0</v>
      </c>
      <c r="Q93" s="104">
        <v>0</v>
      </c>
      <c r="R93" s="104">
        <v>0</v>
      </c>
      <c r="S93" s="105">
        <f t="shared" si="1"/>
        <v>30749</v>
      </c>
    </row>
    <row r="94" spans="1:19" x14ac:dyDescent="0.25">
      <c r="A94" s="125">
        <v>196</v>
      </c>
      <c r="B94" s="103" t="s">
        <v>107</v>
      </c>
      <c r="C94" s="103" t="s">
        <v>4288</v>
      </c>
      <c r="D94" s="103" t="s">
        <v>2827</v>
      </c>
      <c r="E94" s="103" t="s">
        <v>4166</v>
      </c>
      <c r="F94" s="103" t="s">
        <v>4994</v>
      </c>
      <c r="G94" s="104">
        <v>14.1666666666667</v>
      </c>
      <c r="H94" s="104">
        <v>104.666666666667</v>
      </c>
      <c r="I94" s="104">
        <v>188.166666666667</v>
      </c>
      <c r="J94" s="104">
        <v>136.333333333333</v>
      </c>
      <c r="K94" s="104">
        <v>59.5</v>
      </c>
      <c r="L94" s="104">
        <v>48.1666666666667</v>
      </c>
      <c r="M94" s="104">
        <v>0</v>
      </c>
      <c r="N94" s="104">
        <v>21.1666666666667</v>
      </c>
      <c r="O94" s="104">
        <v>0</v>
      </c>
      <c r="P94" s="104">
        <v>0</v>
      </c>
      <c r="Q94" s="104">
        <v>0</v>
      </c>
      <c r="R94" s="104">
        <v>0</v>
      </c>
      <c r="S94" s="105">
        <f t="shared" si="1"/>
        <v>572.1666666666672</v>
      </c>
    </row>
    <row r="95" spans="1:19" x14ac:dyDescent="0.25">
      <c r="A95" s="125">
        <v>197</v>
      </c>
      <c r="B95" s="103" t="s">
        <v>108</v>
      </c>
      <c r="C95" s="103" t="s">
        <v>4288</v>
      </c>
      <c r="D95" s="103" t="s">
        <v>2827</v>
      </c>
      <c r="E95" s="103" t="s">
        <v>4166</v>
      </c>
      <c r="F95" s="103" t="s">
        <v>4994</v>
      </c>
      <c r="G95" s="104">
        <v>15</v>
      </c>
      <c r="H95" s="104">
        <v>357.5</v>
      </c>
      <c r="I95" s="104">
        <v>978.5</v>
      </c>
      <c r="J95" s="104">
        <v>135.333333333333</v>
      </c>
      <c r="K95" s="104">
        <v>0</v>
      </c>
      <c r="L95" s="104">
        <v>0</v>
      </c>
      <c r="M95" s="104">
        <v>3</v>
      </c>
      <c r="N95" s="104">
        <v>116.666666666667</v>
      </c>
      <c r="O95" s="104">
        <v>20</v>
      </c>
      <c r="P95" s="104">
        <v>0</v>
      </c>
      <c r="Q95" s="104">
        <v>0</v>
      </c>
      <c r="R95" s="104">
        <v>0</v>
      </c>
      <c r="S95" s="105">
        <f t="shared" si="1"/>
        <v>1626</v>
      </c>
    </row>
    <row r="96" spans="1:19" x14ac:dyDescent="0.25">
      <c r="A96" s="125">
        <v>199</v>
      </c>
      <c r="B96" s="103" t="s">
        <v>110</v>
      </c>
      <c r="C96" s="103" t="s">
        <v>4351</v>
      </c>
      <c r="D96" s="103" t="s">
        <v>2827</v>
      </c>
      <c r="E96" s="103" t="s">
        <v>4352</v>
      </c>
      <c r="F96" s="103" t="s">
        <v>4994</v>
      </c>
      <c r="G96" s="104">
        <v>5.4166666666666696</v>
      </c>
      <c r="H96" s="104">
        <v>285.16666666666703</v>
      </c>
      <c r="I96" s="104">
        <v>5585.5833333333403</v>
      </c>
      <c r="J96" s="104">
        <v>0</v>
      </c>
      <c r="K96" s="104">
        <v>0</v>
      </c>
      <c r="L96" s="104">
        <v>0</v>
      </c>
      <c r="M96" s="104">
        <v>1</v>
      </c>
      <c r="N96" s="104">
        <v>4.5833333333333304</v>
      </c>
      <c r="O96" s="104">
        <v>1</v>
      </c>
      <c r="P96" s="104">
        <v>0</v>
      </c>
      <c r="Q96" s="104">
        <v>0</v>
      </c>
      <c r="R96" s="104">
        <v>0</v>
      </c>
      <c r="S96" s="105">
        <f t="shared" si="1"/>
        <v>5882.7500000000073</v>
      </c>
    </row>
    <row r="97" spans="1:19" x14ac:dyDescent="0.25">
      <c r="A97" s="125">
        <v>201</v>
      </c>
      <c r="B97" s="103" t="s">
        <v>111</v>
      </c>
      <c r="C97" s="103" t="s">
        <v>2851</v>
      </c>
      <c r="D97" s="103" t="s">
        <v>2827</v>
      </c>
      <c r="E97" s="103" t="s">
        <v>2852</v>
      </c>
      <c r="F97" s="103" t="s">
        <v>4994</v>
      </c>
      <c r="G97" s="104">
        <v>262</v>
      </c>
      <c r="H97" s="104">
        <v>393</v>
      </c>
      <c r="I97" s="104">
        <v>141</v>
      </c>
      <c r="J97" s="104">
        <v>0</v>
      </c>
      <c r="K97" s="104">
        <v>0</v>
      </c>
      <c r="L97" s="104">
        <v>0</v>
      </c>
      <c r="M97" s="104">
        <v>0</v>
      </c>
      <c r="N97" s="104">
        <v>2</v>
      </c>
      <c r="O97" s="104">
        <v>0</v>
      </c>
      <c r="P97" s="104">
        <v>0</v>
      </c>
      <c r="Q97" s="104">
        <v>0</v>
      </c>
      <c r="R97" s="104">
        <v>0</v>
      </c>
      <c r="S97" s="105">
        <f t="shared" si="1"/>
        <v>798</v>
      </c>
    </row>
    <row r="98" spans="1:19" x14ac:dyDescent="0.25">
      <c r="A98" s="125">
        <v>204</v>
      </c>
      <c r="B98" s="103" t="s">
        <v>113</v>
      </c>
      <c r="C98" s="103" t="s">
        <v>2853</v>
      </c>
      <c r="D98" s="103" t="s">
        <v>2827</v>
      </c>
      <c r="E98" s="103" t="s">
        <v>2854</v>
      </c>
      <c r="F98" s="103" t="s">
        <v>4994</v>
      </c>
      <c r="G98" s="104">
        <v>9.8333333333333304</v>
      </c>
      <c r="H98" s="104">
        <v>360.41666666666703</v>
      </c>
      <c r="I98" s="104">
        <v>109.333333333333</v>
      </c>
      <c r="J98" s="104">
        <v>0</v>
      </c>
      <c r="K98" s="104">
        <v>0</v>
      </c>
      <c r="L98" s="104">
        <v>0</v>
      </c>
      <c r="M98" s="104">
        <v>6.9166666666666696</v>
      </c>
      <c r="N98" s="104">
        <v>8.5833333333333304</v>
      </c>
      <c r="O98" s="104">
        <v>24</v>
      </c>
      <c r="P98" s="104">
        <v>0</v>
      </c>
      <c r="Q98" s="104">
        <v>0</v>
      </c>
      <c r="R98" s="104">
        <v>0</v>
      </c>
      <c r="S98" s="105">
        <f t="shared" si="1"/>
        <v>519.08333333333337</v>
      </c>
    </row>
    <row r="99" spans="1:19" x14ac:dyDescent="0.25">
      <c r="A99" s="125">
        <v>209</v>
      </c>
      <c r="B99" s="103" t="s">
        <v>114</v>
      </c>
      <c r="C99" s="103" t="s">
        <v>3224</v>
      </c>
      <c r="D99" s="103" t="s">
        <v>2827</v>
      </c>
      <c r="E99" s="103" t="s">
        <v>3225</v>
      </c>
      <c r="F99" s="103" t="s">
        <v>4994</v>
      </c>
      <c r="G99" s="104">
        <v>7</v>
      </c>
      <c r="H99" s="104">
        <v>302.83333333333297</v>
      </c>
      <c r="I99" s="104">
        <v>88</v>
      </c>
      <c r="J99" s="104">
        <v>3.0833333333333299</v>
      </c>
      <c r="K99" s="104">
        <v>1</v>
      </c>
      <c r="L99" s="104">
        <v>0</v>
      </c>
      <c r="M99" s="104">
        <v>20</v>
      </c>
      <c r="N99" s="104">
        <v>6</v>
      </c>
      <c r="O99" s="104">
        <v>2</v>
      </c>
      <c r="P99" s="104">
        <v>0</v>
      </c>
      <c r="Q99" s="104">
        <v>0</v>
      </c>
      <c r="R99" s="104">
        <v>0</v>
      </c>
      <c r="S99" s="105">
        <f t="shared" si="1"/>
        <v>429.91666666666629</v>
      </c>
    </row>
    <row r="100" spans="1:19" x14ac:dyDescent="0.25">
      <c r="A100" s="125">
        <v>216</v>
      </c>
      <c r="B100" s="103" t="s">
        <v>115</v>
      </c>
      <c r="C100" s="103" t="s">
        <v>4326</v>
      </c>
      <c r="D100" s="103" t="s">
        <v>2856</v>
      </c>
      <c r="E100" s="103" t="s">
        <v>4327</v>
      </c>
      <c r="F100" s="103" t="s">
        <v>4996</v>
      </c>
      <c r="G100" s="104">
        <v>3510.81463953305</v>
      </c>
      <c r="H100" s="104">
        <v>0</v>
      </c>
      <c r="I100" s="104">
        <v>2384.0856601987698</v>
      </c>
      <c r="J100" s="104">
        <v>0</v>
      </c>
      <c r="K100" s="104">
        <v>0</v>
      </c>
      <c r="L100" s="104">
        <v>0</v>
      </c>
      <c r="M100" s="104">
        <v>0</v>
      </c>
      <c r="N100" s="104">
        <v>0</v>
      </c>
      <c r="O100" s="104">
        <v>59.3289162328443</v>
      </c>
      <c r="P100" s="104">
        <v>0</v>
      </c>
      <c r="Q100" s="104">
        <v>0</v>
      </c>
      <c r="R100" s="104">
        <v>0</v>
      </c>
      <c r="S100" s="105">
        <f t="shared" si="1"/>
        <v>5954.2292159646649</v>
      </c>
    </row>
    <row r="101" spans="1:19" x14ac:dyDescent="0.25">
      <c r="A101" s="125">
        <v>219</v>
      </c>
      <c r="B101" s="103" t="s">
        <v>117</v>
      </c>
      <c r="C101" s="103" t="s">
        <v>4289</v>
      </c>
      <c r="D101" s="103" t="s">
        <v>2856</v>
      </c>
      <c r="E101" s="103" t="s">
        <v>4290</v>
      </c>
      <c r="F101" s="103" t="s">
        <v>4994</v>
      </c>
      <c r="G101" s="104">
        <v>1093.25</v>
      </c>
      <c r="H101" s="104">
        <v>407.25</v>
      </c>
      <c r="I101" s="104">
        <v>127.25</v>
      </c>
      <c r="J101" s="104">
        <v>0</v>
      </c>
      <c r="K101" s="104">
        <v>0</v>
      </c>
      <c r="L101" s="104">
        <v>0</v>
      </c>
      <c r="M101" s="104">
        <v>0</v>
      </c>
      <c r="N101" s="104">
        <v>207.166666666667</v>
      </c>
      <c r="O101" s="104">
        <v>24</v>
      </c>
      <c r="P101" s="104">
        <v>6</v>
      </c>
      <c r="Q101" s="104">
        <v>0</v>
      </c>
      <c r="R101" s="104">
        <v>0</v>
      </c>
      <c r="S101" s="105">
        <f t="shared" si="1"/>
        <v>1864.916666666667</v>
      </c>
    </row>
    <row r="102" spans="1:19" ht="15.75" customHeight="1" x14ac:dyDescent="0.25">
      <c r="A102" s="125">
        <v>248</v>
      </c>
      <c r="B102" s="103" t="s">
        <v>121</v>
      </c>
      <c r="C102" s="103" t="s">
        <v>2861</v>
      </c>
      <c r="D102" s="103" t="s">
        <v>2862</v>
      </c>
      <c r="E102" s="103" t="s">
        <v>2863</v>
      </c>
      <c r="F102" s="103" t="s">
        <v>4994</v>
      </c>
      <c r="G102" s="104">
        <v>816</v>
      </c>
      <c r="H102" s="104">
        <v>812.08333333333303</v>
      </c>
      <c r="I102" s="104">
        <v>7</v>
      </c>
      <c r="J102" s="104">
        <v>0</v>
      </c>
      <c r="K102" s="104">
        <v>0</v>
      </c>
      <c r="L102" s="104">
        <v>0</v>
      </c>
      <c r="M102" s="104">
        <v>0</v>
      </c>
      <c r="N102" s="104">
        <v>32.4166666666667</v>
      </c>
      <c r="O102" s="104">
        <v>4.75</v>
      </c>
      <c r="P102" s="104">
        <v>0</v>
      </c>
      <c r="Q102" s="104">
        <v>0</v>
      </c>
      <c r="R102" s="104">
        <v>0</v>
      </c>
      <c r="S102" s="105">
        <f t="shared" si="1"/>
        <v>1672.2499999999998</v>
      </c>
    </row>
    <row r="103" spans="1:19" x14ac:dyDescent="0.25">
      <c r="A103" s="125">
        <v>260</v>
      </c>
      <c r="B103" s="103" t="s">
        <v>123</v>
      </c>
      <c r="C103" s="103" t="s">
        <v>4543</v>
      </c>
      <c r="D103" s="103" t="s">
        <v>5006</v>
      </c>
      <c r="E103" s="103" t="s">
        <v>4544</v>
      </c>
      <c r="F103" s="103" t="s">
        <v>4996</v>
      </c>
      <c r="G103" s="104">
        <v>15574.666666666701</v>
      </c>
      <c r="H103" s="104">
        <v>30225.666666666701</v>
      </c>
      <c r="I103" s="104">
        <v>25993.833333333299</v>
      </c>
      <c r="J103" s="104">
        <v>10155.333333333299</v>
      </c>
      <c r="K103" s="104">
        <v>3560.1666666666702</v>
      </c>
      <c r="L103" s="104">
        <v>1</v>
      </c>
      <c r="M103" s="104">
        <v>927.5</v>
      </c>
      <c r="N103" s="104">
        <v>9962.5</v>
      </c>
      <c r="O103" s="104">
        <v>272.58333333333297</v>
      </c>
      <c r="P103" s="104">
        <v>169.833333333333</v>
      </c>
      <c r="Q103" s="104">
        <v>0</v>
      </c>
      <c r="R103" s="104">
        <v>0</v>
      </c>
      <c r="S103" s="105">
        <f t="shared" si="1"/>
        <v>96843.083333333328</v>
      </c>
    </row>
    <row r="104" spans="1:19" x14ac:dyDescent="0.25">
      <c r="A104" s="125">
        <v>290</v>
      </c>
      <c r="B104" s="103" t="s">
        <v>133</v>
      </c>
      <c r="C104" s="103" t="s">
        <v>2866</v>
      </c>
      <c r="D104" s="103" t="s">
        <v>2867</v>
      </c>
      <c r="E104" s="103" t="s">
        <v>2868</v>
      </c>
      <c r="F104" s="103" t="s">
        <v>4996</v>
      </c>
      <c r="G104" s="104">
        <v>831</v>
      </c>
      <c r="H104" s="104">
        <v>1560</v>
      </c>
      <c r="I104" s="104">
        <v>625</v>
      </c>
      <c r="J104" s="104">
        <v>42</v>
      </c>
      <c r="K104" s="104">
        <v>3</v>
      </c>
      <c r="L104" s="104">
        <v>0</v>
      </c>
      <c r="M104" s="104">
        <v>0</v>
      </c>
      <c r="N104" s="104">
        <v>215</v>
      </c>
      <c r="O104" s="104">
        <v>31</v>
      </c>
      <c r="P104" s="104">
        <v>0</v>
      </c>
      <c r="Q104" s="104">
        <v>0</v>
      </c>
      <c r="R104" s="104">
        <v>0</v>
      </c>
      <c r="S104" s="105">
        <f t="shared" si="1"/>
        <v>3307</v>
      </c>
    </row>
    <row r="105" spans="1:19" x14ac:dyDescent="0.25">
      <c r="A105" s="125">
        <v>312</v>
      </c>
      <c r="B105" s="103" t="s">
        <v>5007</v>
      </c>
      <c r="C105" s="103" t="s">
        <v>2869</v>
      </c>
      <c r="D105" s="103" t="s">
        <v>5006</v>
      </c>
      <c r="E105" s="103" t="s">
        <v>2813</v>
      </c>
      <c r="F105" s="103" t="s">
        <v>4994</v>
      </c>
      <c r="G105" s="104">
        <v>970.66666666666697</v>
      </c>
      <c r="H105" s="104">
        <v>886.08333333333303</v>
      </c>
      <c r="I105" s="104">
        <v>213.916666666667</v>
      </c>
      <c r="J105" s="104">
        <v>0</v>
      </c>
      <c r="K105" s="104">
        <v>0</v>
      </c>
      <c r="L105" s="104">
        <v>0</v>
      </c>
      <c r="M105" s="104">
        <v>4</v>
      </c>
      <c r="N105" s="104">
        <v>77.5</v>
      </c>
      <c r="O105" s="104">
        <v>29</v>
      </c>
      <c r="P105" s="104">
        <v>0</v>
      </c>
      <c r="Q105" s="104">
        <v>0</v>
      </c>
      <c r="R105" s="104">
        <v>0</v>
      </c>
      <c r="S105" s="105">
        <f t="shared" ref="S105:S168" si="2">SUM(G105:R105)</f>
        <v>2181.166666666667</v>
      </c>
    </row>
    <row r="106" spans="1:19" x14ac:dyDescent="0.25">
      <c r="A106" s="125">
        <v>320</v>
      </c>
      <c r="B106" s="103" t="s">
        <v>140</v>
      </c>
      <c r="C106" s="103" t="s">
        <v>2875</v>
      </c>
      <c r="D106" s="103" t="s">
        <v>2876</v>
      </c>
      <c r="E106" s="103" t="s">
        <v>2877</v>
      </c>
      <c r="F106" s="103" t="s">
        <v>4994</v>
      </c>
      <c r="G106" s="104">
        <v>2800.6666666666702</v>
      </c>
      <c r="H106" s="104">
        <v>1096.0833333333301</v>
      </c>
      <c r="I106" s="104">
        <v>84</v>
      </c>
      <c r="J106" s="104">
        <v>4</v>
      </c>
      <c r="K106" s="104">
        <v>0</v>
      </c>
      <c r="L106" s="104">
        <v>0</v>
      </c>
      <c r="M106" s="104">
        <v>0</v>
      </c>
      <c r="N106" s="104">
        <v>4</v>
      </c>
      <c r="O106" s="104">
        <v>0</v>
      </c>
      <c r="P106" s="104">
        <v>0</v>
      </c>
      <c r="Q106" s="104">
        <v>0</v>
      </c>
      <c r="R106" s="104">
        <v>0</v>
      </c>
      <c r="S106" s="105">
        <f t="shared" si="2"/>
        <v>3988.75</v>
      </c>
    </row>
    <row r="107" spans="1:19" x14ac:dyDescent="0.25">
      <c r="A107" s="125">
        <v>324</v>
      </c>
      <c r="B107" s="103" t="s">
        <v>142</v>
      </c>
      <c r="C107" s="103" t="s">
        <v>4291</v>
      </c>
      <c r="D107" s="103" t="s">
        <v>2876</v>
      </c>
      <c r="E107" s="103" t="s">
        <v>4292</v>
      </c>
      <c r="F107" s="103" t="s">
        <v>4994</v>
      </c>
      <c r="G107" s="104">
        <v>73</v>
      </c>
      <c r="H107" s="104">
        <v>897.5</v>
      </c>
      <c r="I107" s="104">
        <v>1072.5</v>
      </c>
      <c r="J107" s="104">
        <v>87</v>
      </c>
      <c r="K107" s="104">
        <v>0</v>
      </c>
      <c r="L107" s="104">
        <v>0</v>
      </c>
      <c r="M107" s="104">
        <v>0</v>
      </c>
      <c r="N107" s="104">
        <v>85.7</v>
      </c>
      <c r="O107" s="104">
        <v>134</v>
      </c>
      <c r="P107" s="104">
        <v>0</v>
      </c>
      <c r="Q107" s="104">
        <v>0</v>
      </c>
      <c r="R107" s="104">
        <v>0</v>
      </c>
      <c r="S107" s="105">
        <f t="shared" si="2"/>
        <v>2349.6999999999998</v>
      </c>
    </row>
    <row r="108" spans="1:19" x14ac:dyDescent="0.25">
      <c r="A108" s="125">
        <v>328</v>
      </c>
      <c r="B108" s="103" t="s">
        <v>5008</v>
      </c>
      <c r="C108" s="103" t="s">
        <v>2880</v>
      </c>
      <c r="D108" s="103" t="s">
        <v>2876</v>
      </c>
      <c r="E108" s="103" t="s">
        <v>2881</v>
      </c>
      <c r="F108" s="103" t="s">
        <v>4994</v>
      </c>
      <c r="G108" s="104">
        <v>1905.27272727273</v>
      </c>
      <c r="H108" s="104">
        <v>1826</v>
      </c>
      <c r="I108" s="104">
        <v>889.18181818181802</v>
      </c>
      <c r="J108" s="104">
        <v>0</v>
      </c>
      <c r="K108" s="104">
        <v>0</v>
      </c>
      <c r="L108" s="104">
        <v>0</v>
      </c>
      <c r="M108" s="104">
        <v>0</v>
      </c>
      <c r="N108" s="104">
        <v>158.81818181818201</v>
      </c>
      <c r="O108" s="104">
        <v>60.636363636363598</v>
      </c>
      <c r="P108" s="104">
        <v>0</v>
      </c>
      <c r="Q108" s="104">
        <v>0</v>
      </c>
      <c r="R108" s="104">
        <v>0</v>
      </c>
      <c r="S108" s="105">
        <f t="shared" si="2"/>
        <v>4839.9090909090937</v>
      </c>
    </row>
    <row r="109" spans="1:19" x14ac:dyDescent="0.25">
      <c r="A109" s="125">
        <v>329</v>
      </c>
      <c r="B109" s="103" t="s">
        <v>5009</v>
      </c>
      <c r="C109" s="103" t="s">
        <v>2882</v>
      </c>
      <c r="D109" s="103" t="s">
        <v>2876</v>
      </c>
      <c r="E109" s="103" t="s">
        <v>2883</v>
      </c>
      <c r="F109" s="103" t="s">
        <v>4994</v>
      </c>
      <c r="G109" s="104">
        <v>579.5</v>
      </c>
      <c r="H109" s="104">
        <v>0</v>
      </c>
      <c r="I109" s="104">
        <v>0</v>
      </c>
      <c r="J109" s="104">
        <v>0</v>
      </c>
      <c r="K109" s="104">
        <v>0</v>
      </c>
      <c r="L109" s="104">
        <v>0</v>
      </c>
      <c r="M109" s="104">
        <v>0</v>
      </c>
      <c r="N109" s="104">
        <v>0</v>
      </c>
      <c r="O109" s="104">
        <v>12.1666666666667</v>
      </c>
      <c r="P109" s="104">
        <v>0</v>
      </c>
      <c r="Q109" s="104">
        <v>0</v>
      </c>
      <c r="R109" s="104">
        <v>0</v>
      </c>
      <c r="S109" s="105">
        <f t="shared" si="2"/>
        <v>591.66666666666674</v>
      </c>
    </row>
    <row r="110" spans="1:19" x14ac:dyDescent="0.25">
      <c r="A110" s="125">
        <v>330</v>
      </c>
      <c r="B110" s="103" t="s">
        <v>5010</v>
      </c>
      <c r="C110" s="103" t="s">
        <v>4748</v>
      </c>
      <c r="D110" s="103" t="s">
        <v>2999</v>
      </c>
      <c r="E110" s="103" t="s">
        <v>3158</v>
      </c>
      <c r="F110" s="103" t="s">
        <v>4993</v>
      </c>
      <c r="G110" s="104">
        <v>57</v>
      </c>
      <c r="H110" s="104">
        <v>294</v>
      </c>
      <c r="I110" s="104">
        <v>56.4</v>
      </c>
      <c r="J110" s="104">
        <v>0</v>
      </c>
      <c r="K110" s="104">
        <v>2</v>
      </c>
      <c r="L110" s="104">
        <v>0</v>
      </c>
      <c r="M110" s="104">
        <v>0</v>
      </c>
      <c r="N110" s="104">
        <v>8</v>
      </c>
      <c r="O110" s="104">
        <v>25</v>
      </c>
      <c r="P110" s="104">
        <v>0</v>
      </c>
      <c r="Q110" s="104">
        <v>0</v>
      </c>
      <c r="R110" s="104">
        <v>0</v>
      </c>
      <c r="S110" s="105">
        <f t="shared" si="2"/>
        <v>442.4</v>
      </c>
    </row>
    <row r="111" spans="1:19" x14ac:dyDescent="0.25">
      <c r="A111" s="125">
        <v>330</v>
      </c>
      <c r="B111" s="103" t="s">
        <v>5010</v>
      </c>
      <c r="C111" s="103" t="s">
        <v>4468</v>
      </c>
      <c r="D111" s="103" t="s">
        <v>2999</v>
      </c>
      <c r="E111" s="103" t="s">
        <v>4469</v>
      </c>
      <c r="F111" s="103" t="s">
        <v>4993</v>
      </c>
      <c r="G111" s="104">
        <v>2140.8000000000002</v>
      </c>
      <c r="H111" s="104">
        <v>2950.4</v>
      </c>
      <c r="I111" s="104">
        <v>1353.6</v>
      </c>
      <c r="J111" s="104">
        <v>238.4</v>
      </c>
      <c r="K111" s="104">
        <v>30.8</v>
      </c>
      <c r="L111" s="104">
        <v>42</v>
      </c>
      <c r="M111" s="104">
        <v>0</v>
      </c>
      <c r="N111" s="104">
        <v>176.6</v>
      </c>
      <c r="O111" s="104">
        <v>34</v>
      </c>
      <c r="P111" s="104">
        <v>0</v>
      </c>
      <c r="Q111" s="104">
        <v>0</v>
      </c>
      <c r="R111" s="104">
        <v>0</v>
      </c>
      <c r="S111" s="105">
        <f t="shared" si="2"/>
        <v>6966.6000000000013</v>
      </c>
    </row>
    <row r="112" spans="1:19" x14ac:dyDescent="0.25">
      <c r="A112" s="125">
        <v>330</v>
      </c>
      <c r="B112" s="103" t="s">
        <v>5010</v>
      </c>
      <c r="C112" s="103" t="s">
        <v>4490</v>
      </c>
      <c r="D112" s="103" t="s">
        <v>2999</v>
      </c>
      <c r="E112" s="103" t="s">
        <v>4491</v>
      </c>
      <c r="F112" s="103" t="s">
        <v>4993</v>
      </c>
      <c r="G112" s="104">
        <v>529.20000000000005</v>
      </c>
      <c r="H112" s="104">
        <v>1251.2</v>
      </c>
      <c r="I112" s="104">
        <v>642.6</v>
      </c>
      <c r="J112" s="104">
        <v>13.2</v>
      </c>
      <c r="K112" s="104">
        <v>3</v>
      </c>
      <c r="L112" s="104">
        <v>2</v>
      </c>
      <c r="M112" s="104">
        <v>0</v>
      </c>
      <c r="N112" s="104">
        <v>138</v>
      </c>
      <c r="O112" s="104">
        <v>34</v>
      </c>
      <c r="P112" s="104">
        <v>0</v>
      </c>
      <c r="Q112" s="104">
        <v>0</v>
      </c>
      <c r="R112" s="104">
        <v>0</v>
      </c>
      <c r="S112" s="105">
        <f t="shared" si="2"/>
        <v>2613.1999999999998</v>
      </c>
    </row>
    <row r="113" spans="1:19" x14ac:dyDescent="0.25">
      <c r="A113" s="125">
        <v>330</v>
      </c>
      <c r="B113" s="103" t="s">
        <v>5010</v>
      </c>
      <c r="C113" s="103" t="s">
        <v>4654</v>
      </c>
      <c r="D113" s="103" t="s">
        <v>2999</v>
      </c>
      <c r="E113" s="103" t="s">
        <v>4655</v>
      </c>
      <c r="F113" s="103" t="s">
        <v>4993</v>
      </c>
      <c r="G113" s="104">
        <v>349</v>
      </c>
      <c r="H113" s="104">
        <v>737.8</v>
      </c>
      <c r="I113" s="104">
        <v>246</v>
      </c>
      <c r="J113" s="104">
        <v>0</v>
      </c>
      <c r="K113" s="104">
        <v>0</v>
      </c>
      <c r="L113" s="104">
        <v>0</v>
      </c>
      <c r="M113" s="104">
        <v>0</v>
      </c>
      <c r="N113" s="104">
        <v>84.6</v>
      </c>
      <c r="O113" s="104">
        <v>30.8</v>
      </c>
      <c r="P113" s="104">
        <v>0</v>
      </c>
      <c r="Q113" s="104">
        <v>0</v>
      </c>
      <c r="R113" s="104">
        <v>0</v>
      </c>
      <c r="S113" s="105">
        <f t="shared" si="2"/>
        <v>1448.1999999999998</v>
      </c>
    </row>
    <row r="114" spans="1:19" x14ac:dyDescent="0.25">
      <c r="A114" s="125">
        <v>330</v>
      </c>
      <c r="B114" s="103" t="s">
        <v>5010</v>
      </c>
      <c r="C114" s="103" t="s">
        <v>4749</v>
      </c>
      <c r="D114" s="103" t="s">
        <v>2999</v>
      </c>
      <c r="E114" s="103" t="s">
        <v>4750</v>
      </c>
      <c r="F114" s="103" t="s">
        <v>4993</v>
      </c>
      <c r="G114" s="104">
        <v>1384</v>
      </c>
      <c r="H114" s="104">
        <v>6225.6</v>
      </c>
      <c r="I114" s="104">
        <v>653.20000000000005</v>
      </c>
      <c r="J114" s="104">
        <v>248</v>
      </c>
      <c r="K114" s="104">
        <v>131.19999999999999</v>
      </c>
      <c r="L114" s="104">
        <v>89</v>
      </c>
      <c r="M114" s="104">
        <v>0</v>
      </c>
      <c r="N114" s="104">
        <v>251.8</v>
      </c>
      <c r="O114" s="104">
        <v>54</v>
      </c>
      <c r="P114" s="104">
        <v>0</v>
      </c>
      <c r="Q114" s="104">
        <v>0</v>
      </c>
      <c r="R114" s="104">
        <v>0</v>
      </c>
      <c r="S114" s="105">
        <f t="shared" si="2"/>
        <v>9036.8000000000011</v>
      </c>
    </row>
    <row r="115" spans="1:19" x14ac:dyDescent="0.25">
      <c r="A115" s="125">
        <v>330</v>
      </c>
      <c r="B115" s="103" t="s">
        <v>5010</v>
      </c>
      <c r="C115" s="103" t="s">
        <v>4627</v>
      </c>
      <c r="D115" s="103" t="s">
        <v>2999</v>
      </c>
      <c r="E115" s="103" t="s">
        <v>4628</v>
      </c>
      <c r="F115" s="103" t="s">
        <v>4993</v>
      </c>
      <c r="G115" s="104">
        <v>3428.8</v>
      </c>
      <c r="H115" s="104">
        <v>4611</v>
      </c>
      <c r="I115" s="104">
        <v>1000</v>
      </c>
      <c r="J115" s="104">
        <v>47.8</v>
      </c>
      <c r="K115" s="104">
        <v>80</v>
      </c>
      <c r="L115" s="104">
        <v>7</v>
      </c>
      <c r="M115" s="104">
        <v>0</v>
      </c>
      <c r="N115" s="104">
        <v>373.6</v>
      </c>
      <c r="O115" s="104">
        <v>66.599999999999994</v>
      </c>
      <c r="P115" s="104">
        <v>0</v>
      </c>
      <c r="Q115" s="104">
        <v>0</v>
      </c>
      <c r="R115" s="104">
        <v>0</v>
      </c>
      <c r="S115" s="105">
        <f t="shared" si="2"/>
        <v>9614.7999999999993</v>
      </c>
    </row>
    <row r="116" spans="1:19" x14ac:dyDescent="0.25">
      <c r="A116" s="125">
        <v>330</v>
      </c>
      <c r="B116" s="103" t="s">
        <v>5010</v>
      </c>
      <c r="C116" s="103" t="s">
        <v>4656</v>
      </c>
      <c r="D116" s="103" t="s">
        <v>2999</v>
      </c>
      <c r="E116" s="103" t="s">
        <v>4657</v>
      </c>
      <c r="F116" s="103" t="s">
        <v>4993</v>
      </c>
      <c r="G116" s="104">
        <v>646</v>
      </c>
      <c r="H116" s="104">
        <v>55.8</v>
      </c>
      <c r="I116" s="104">
        <v>1</v>
      </c>
      <c r="J116" s="104">
        <v>0</v>
      </c>
      <c r="K116" s="104">
        <v>0</v>
      </c>
      <c r="L116" s="104">
        <v>0</v>
      </c>
      <c r="M116" s="104">
        <v>0</v>
      </c>
      <c r="N116" s="104">
        <v>50</v>
      </c>
      <c r="O116" s="104">
        <v>15</v>
      </c>
      <c r="P116" s="104">
        <v>0</v>
      </c>
      <c r="Q116" s="104">
        <v>0</v>
      </c>
      <c r="R116" s="104">
        <v>0</v>
      </c>
      <c r="S116" s="105">
        <f t="shared" si="2"/>
        <v>767.8</v>
      </c>
    </row>
    <row r="117" spans="1:19" x14ac:dyDescent="0.25">
      <c r="A117" s="125">
        <v>330</v>
      </c>
      <c r="B117" s="103" t="s">
        <v>5010</v>
      </c>
      <c r="C117" s="103" t="s">
        <v>4751</v>
      </c>
      <c r="D117" s="103" t="s">
        <v>2999</v>
      </c>
      <c r="E117" s="103" t="s">
        <v>4752</v>
      </c>
      <c r="F117" s="103" t="s">
        <v>4993</v>
      </c>
      <c r="G117" s="104">
        <v>1042</v>
      </c>
      <c r="H117" s="104">
        <v>4823.2</v>
      </c>
      <c r="I117" s="104">
        <v>1535.2</v>
      </c>
      <c r="J117" s="104">
        <v>13</v>
      </c>
      <c r="K117" s="104">
        <v>7.8</v>
      </c>
      <c r="L117" s="104">
        <v>4</v>
      </c>
      <c r="M117" s="104">
        <v>0</v>
      </c>
      <c r="N117" s="104">
        <v>388</v>
      </c>
      <c r="O117" s="104">
        <v>50</v>
      </c>
      <c r="P117" s="104">
        <v>0</v>
      </c>
      <c r="Q117" s="104">
        <v>0</v>
      </c>
      <c r="R117" s="104">
        <v>0</v>
      </c>
      <c r="S117" s="105">
        <f t="shared" si="2"/>
        <v>7863.2</v>
      </c>
    </row>
    <row r="118" spans="1:19" x14ac:dyDescent="0.25">
      <c r="A118" s="125">
        <v>330</v>
      </c>
      <c r="B118" s="103" t="s">
        <v>5010</v>
      </c>
      <c r="C118" s="103" t="s">
        <v>4470</v>
      </c>
      <c r="D118" s="103" t="s">
        <v>2999</v>
      </c>
      <c r="E118" s="103" t="s">
        <v>4471</v>
      </c>
      <c r="F118" s="103" t="s">
        <v>4993</v>
      </c>
      <c r="G118" s="104">
        <v>135.6</v>
      </c>
      <c r="H118" s="104">
        <v>938.6</v>
      </c>
      <c r="I118" s="104">
        <v>157.80000000000001</v>
      </c>
      <c r="J118" s="104">
        <v>10</v>
      </c>
      <c r="K118" s="104">
        <v>1</v>
      </c>
      <c r="L118" s="104">
        <v>1</v>
      </c>
      <c r="M118" s="104">
        <v>0</v>
      </c>
      <c r="N118" s="104">
        <v>283.60000000000002</v>
      </c>
      <c r="O118" s="104">
        <v>28.8</v>
      </c>
      <c r="P118" s="104">
        <v>0</v>
      </c>
      <c r="Q118" s="104">
        <v>0</v>
      </c>
      <c r="R118" s="104">
        <v>0</v>
      </c>
      <c r="S118" s="105">
        <f t="shared" si="2"/>
        <v>1556.3999999999999</v>
      </c>
    </row>
    <row r="119" spans="1:19" x14ac:dyDescent="0.25">
      <c r="A119" s="125">
        <v>332</v>
      </c>
      <c r="B119" s="103" t="s">
        <v>5011</v>
      </c>
      <c r="C119" s="103" t="s">
        <v>2884</v>
      </c>
      <c r="D119" s="103" t="s">
        <v>2867</v>
      </c>
      <c r="E119" s="103" t="s">
        <v>2885</v>
      </c>
      <c r="F119" s="103" t="s">
        <v>4994</v>
      </c>
      <c r="G119" s="104">
        <v>91.9166666666666</v>
      </c>
      <c r="H119" s="104">
        <v>324.54545454545502</v>
      </c>
      <c r="I119" s="104">
        <v>325.81818181818198</v>
      </c>
      <c r="J119" s="104">
        <v>15.909090909090899</v>
      </c>
      <c r="K119" s="104">
        <v>0</v>
      </c>
      <c r="L119" s="104">
        <v>0</v>
      </c>
      <c r="M119" s="104">
        <v>1</v>
      </c>
      <c r="N119" s="104">
        <v>67</v>
      </c>
      <c r="O119" s="104">
        <v>14.181818181818199</v>
      </c>
      <c r="P119" s="104">
        <v>1.5</v>
      </c>
      <c r="Q119" s="104">
        <v>0</v>
      </c>
      <c r="R119" s="104">
        <v>0</v>
      </c>
      <c r="S119" s="105">
        <f t="shared" si="2"/>
        <v>841.87121212121269</v>
      </c>
    </row>
    <row r="120" spans="1:19" x14ac:dyDescent="0.25">
      <c r="A120" s="125">
        <v>333</v>
      </c>
      <c r="B120" s="103" t="s">
        <v>148</v>
      </c>
      <c r="C120" s="103" t="s">
        <v>2888</v>
      </c>
      <c r="D120" s="103" t="s">
        <v>2867</v>
      </c>
      <c r="E120" s="103" t="s">
        <v>2889</v>
      </c>
      <c r="F120" s="103" t="s">
        <v>4994</v>
      </c>
      <c r="G120" s="104">
        <v>0</v>
      </c>
      <c r="H120" s="104">
        <v>0</v>
      </c>
      <c r="I120" s="104">
        <v>0</v>
      </c>
      <c r="J120" s="104">
        <v>102.666666666667</v>
      </c>
      <c r="K120" s="104">
        <v>137</v>
      </c>
      <c r="L120" s="104">
        <v>23.75</v>
      </c>
      <c r="M120" s="104">
        <v>5.25</v>
      </c>
      <c r="N120" s="104">
        <v>1</v>
      </c>
      <c r="O120" s="104">
        <v>0</v>
      </c>
      <c r="P120" s="104">
        <v>0</v>
      </c>
      <c r="Q120" s="104">
        <v>0</v>
      </c>
      <c r="R120" s="104">
        <v>0</v>
      </c>
      <c r="S120" s="105">
        <f t="shared" si="2"/>
        <v>269.66666666666697</v>
      </c>
    </row>
    <row r="121" spans="1:19" x14ac:dyDescent="0.25">
      <c r="A121" s="125">
        <v>333</v>
      </c>
      <c r="B121" s="103" t="s">
        <v>148</v>
      </c>
      <c r="C121" s="103" t="s">
        <v>2886</v>
      </c>
      <c r="D121" s="103" t="s">
        <v>2867</v>
      </c>
      <c r="E121" s="103" t="s">
        <v>2887</v>
      </c>
      <c r="F121" s="103" t="s">
        <v>4994</v>
      </c>
      <c r="G121" s="104">
        <v>576.25</v>
      </c>
      <c r="H121" s="104">
        <v>577.08333333333303</v>
      </c>
      <c r="I121" s="104">
        <v>4252.3333333333303</v>
      </c>
      <c r="J121" s="104">
        <v>1010.25</v>
      </c>
      <c r="K121" s="104">
        <v>18</v>
      </c>
      <c r="L121" s="104">
        <v>4.25</v>
      </c>
      <c r="M121" s="104">
        <v>36.5833333333333</v>
      </c>
      <c r="N121" s="104">
        <v>93.6666666666667</v>
      </c>
      <c r="O121" s="104">
        <v>3.1666666666666701</v>
      </c>
      <c r="P121" s="104">
        <v>0</v>
      </c>
      <c r="Q121" s="104">
        <v>0</v>
      </c>
      <c r="R121" s="104">
        <v>0</v>
      </c>
      <c r="S121" s="105">
        <f t="shared" si="2"/>
        <v>6571.5833333333303</v>
      </c>
    </row>
    <row r="122" spans="1:19" x14ac:dyDescent="0.25">
      <c r="A122" s="125">
        <v>334</v>
      </c>
      <c r="B122" s="103" t="s">
        <v>149</v>
      </c>
      <c r="C122" s="103" t="s">
        <v>2890</v>
      </c>
      <c r="D122" s="103" t="s">
        <v>2867</v>
      </c>
      <c r="E122" s="103" t="s">
        <v>2891</v>
      </c>
      <c r="F122" s="103" t="s">
        <v>4994</v>
      </c>
      <c r="G122" s="104">
        <v>345.75</v>
      </c>
      <c r="H122" s="104">
        <v>686.16666666666697</v>
      </c>
      <c r="I122" s="104">
        <v>282.66666666666703</v>
      </c>
      <c r="J122" s="104">
        <v>1</v>
      </c>
      <c r="K122" s="104">
        <v>0</v>
      </c>
      <c r="L122" s="104">
        <v>0</v>
      </c>
      <c r="M122" s="104">
        <v>0</v>
      </c>
      <c r="N122" s="104">
        <v>40.3333333333333</v>
      </c>
      <c r="O122" s="104">
        <v>21.5</v>
      </c>
      <c r="P122" s="104">
        <v>0</v>
      </c>
      <c r="Q122" s="104">
        <v>0</v>
      </c>
      <c r="R122" s="104">
        <v>0</v>
      </c>
      <c r="S122" s="105">
        <f t="shared" si="2"/>
        <v>1377.4166666666672</v>
      </c>
    </row>
    <row r="123" spans="1:19" x14ac:dyDescent="0.25">
      <c r="A123" s="125">
        <v>335</v>
      </c>
      <c r="B123" s="103" t="s">
        <v>150</v>
      </c>
      <c r="C123" s="103" t="s">
        <v>2892</v>
      </c>
      <c r="D123" s="103" t="s">
        <v>2867</v>
      </c>
      <c r="E123" s="103" t="s">
        <v>2893</v>
      </c>
      <c r="F123" s="103" t="s">
        <v>4994</v>
      </c>
      <c r="G123" s="104">
        <v>254.916666666667</v>
      </c>
      <c r="H123" s="104">
        <v>500.33333333333297</v>
      </c>
      <c r="I123" s="104">
        <v>258.08333333333297</v>
      </c>
      <c r="J123" s="104">
        <v>5</v>
      </c>
      <c r="K123" s="104">
        <v>0</v>
      </c>
      <c r="L123" s="104">
        <v>0</v>
      </c>
      <c r="M123" s="104">
        <v>0</v>
      </c>
      <c r="N123" s="104">
        <v>58.9166666666667</v>
      </c>
      <c r="O123" s="104">
        <v>27</v>
      </c>
      <c r="P123" s="104">
        <v>5.6666666666666696</v>
      </c>
      <c r="Q123" s="104">
        <v>0</v>
      </c>
      <c r="R123" s="104">
        <v>0</v>
      </c>
      <c r="S123" s="105">
        <f t="shared" si="2"/>
        <v>1109.9166666666665</v>
      </c>
    </row>
    <row r="124" spans="1:19" x14ac:dyDescent="0.25">
      <c r="A124" s="125">
        <v>337</v>
      </c>
      <c r="B124" s="103" t="s">
        <v>152</v>
      </c>
      <c r="C124" s="103" t="s">
        <v>2894</v>
      </c>
      <c r="D124" s="103" t="s">
        <v>2867</v>
      </c>
      <c r="E124" s="103" t="s">
        <v>2895</v>
      </c>
      <c r="F124" s="103" t="s">
        <v>4994</v>
      </c>
      <c r="G124" s="104">
        <v>169.25</v>
      </c>
      <c r="H124" s="104">
        <v>640.16666666666697</v>
      </c>
      <c r="I124" s="104">
        <v>274.16666666666703</v>
      </c>
      <c r="J124" s="104">
        <v>15.6666666666667</v>
      </c>
      <c r="K124" s="104">
        <v>0</v>
      </c>
      <c r="L124" s="104">
        <v>0</v>
      </c>
      <c r="M124" s="104">
        <v>0</v>
      </c>
      <c r="N124" s="104">
        <v>69</v>
      </c>
      <c r="O124" s="104">
        <v>31</v>
      </c>
      <c r="P124" s="104">
        <v>0</v>
      </c>
      <c r="Q124" s="104">
        <v>1.55555555555556</v>
      </c>
      <c r="R124" s="104">
        <v>0</v>
      </c>
      <c r="S124" s="105">
        <f t="shared" si="2"/>
        <v>1200.8055555555563</v>
      </c>
    </row>
    <row r="125" spans="1:19" x14ac:dyDescent="0.25">
      <c r="A125" s="125">
        <v>338</v>
      </c>
      <c r="B125" s="103" t="s">
        <v>153</v>
      </c>
      <c r="C125" s="103" t="s">
        <v>4498</v>
      </c>
      <c r="D125" s="103" t="s">
        <v>2867</v>
      </c>
      <c r="E125" s="103" t="s">
        <v>4499</v>
      </c>
      <c r="F125" s="103" t="s">
        <v>4996</v>
      </c>
      <c r="G125" s="104">
        <v>399</v>
      </c>
      <c r="H125" s="104">
        <v>658</v>
      </c>
      <c r="I125" s="104">
        <v>1187</v>
      </c>
      <c r="J125" s="104">
        <v>23</v>
      </c>
      <c r="K125" s="104">
        <v>0</v>
      </c>
      <c r="L125" s="104">
        <v>0</v>
      </c>
      <c r="M125" s="104">
        <v>3.6666666666666701</v>
      </c>
      <c r="N125" s="104">
        <v>194.333333333333</v>
      </c>
      <c r="O125" s="104">
        <v>46.8</v>
      </c>
      <c r="P125" s="104">
        <v>12</v>
      </c>
      <c r="Q125" s="104">
        <v>0</v>
      </c>
      <c r="R125" s="104">
        <v>0</v>
      </c>
      <c r="S125" s="105">
        <f t="shared" si="2"/>
        <v>2523.7999999999997</v>
      </c>
    </row>
    <row r="126" spans="1:19" x14ac:dyDescent="0.25">
      <c r="A126" s="125">
        <v>341</v>
      </c>
      <c r="B126" s="103" t="s">
        <v>154</v>
      </c>
      <c r="C126" s="103" t="s">
        <v>4293</v>
      </c>
      <c r="D126" s="103" t="s">
        <v>2897</v>
      </c>
      <c r="E126" s="103" t="s">
        <v>4294</v>
      </c>
      <c r="F126" s="103" t="s">
        <v>4996</v>
      </c>
      <c r="G126" s="104">
        <v>17626.333333333299</v>
      </c>
      <c r="H126" s="104">
        <v>23327</v>
      </c>
      <c r="I126" s="104">
        <v>40276</v>
      </c>
      <c r="J126" s="104">
        <v>54655</v>
      </c>
      <c r="K126" s="104">
        <v>5824</v>
      </c>
      <c r="L126" s="104">
        <v>9365.25</v>
      </c>
      <c r="M126" s="104">
        <v>76.25</v>
      </c>
      <c r="N126" s="104">
        <v>19497</v>
      </c>
      <c r="O126" s="104">
        <v>569.41666666666697</v>
      </c>
      <c r="P126" s="104">
        <v>115</v>
      </c>
      <c r="Q126" s="104">
        <v>346.41666666666703</v>
      </c>
      <c r="R126" s="104">
        <v>167.666666666667</v>
      </c>
      <c r="S126" s="105">
        <f t="shared" si="2"/>
        <v>171845.33333333328</v>
      </c>
    </row>
    <row r="127" spans="1:19" x14ac:dyDescent="0.25">
      <c r="A127" s="125">
        <v>341</v>
      </c>
      <c r="B127" s="103" t="s">
        <v>154</v>
      </c>
      <c r="C127" s="103" t="s">
        <v>4295</v>
      </c>
      <c r="D127" s="103" t="s">
        <v>2897</v>
      </c>
      <c r="E127" s="103" t="s">
        <v>4296</v>
      </c>
      <c r="F127" s="103" t="s">
        <v>4996</v>
      </c>
      <c r="G127" s="104">
        <v>6475</v>
      </c>
      <c r="H127" s="104">
        <v>25797.25</v>
      </c>
      <c r="I127" s="104">
        <v>21485.416666666701</v>
      </c>
      <c r="J127" s="104">
        <v>14775.166666666701</v>
      </c>
      <c r="K127" s="104">
        <v>8027.25</v>
      </c>
      <c r="L127" s="104">
        <v>920</v>
      </c>
      <c r="M127" s="104">
        <v>10</v>
      </c>
      <c r="N127" s="104">
        <v>3387</v>
      </c>
      <c r="O127" s="104">
        <v>158</v>
      </c>
      <c r="P127" s="104">
        <v>46</v>
      </c>
      <c r="Q127" s="104">
        <v>105.75</v>
      </c>
      <c r="R127" s="104">
        <v>47.6666666666667</v>
      </c>
      <c r="S127" s="105">
        <f t="shared" si="2"/>
        <v>81234.500000000073</v>
      </c>
    </row>
    <row r="128" spans="1:19" x14ac:dyDescent="0.25">
      <c r="A128" s="125">
        <v>341</v>
      </c>
      <c r="B128" s="103" t="s">
        <v>154</v>
      </c>
      <c r="C128" s="103" t="s">
        <v>4297</v>
      </c>
      <c r="D128" s="103" t="s">
        <v>2897</v>
      </c>
      <c r="E128" s="103" t="s">
        <v>4298</v>
      </c>
      <c r="F128" s="103" t="s">
        <v>4993</v>
      </c>
      <c r="G128" s="104">
        <v>6017.5833333333303</v>
      </c>
      <c r="H128" s="104">
        <v>12031.5</v>
      </c>
      <c r="I128" s="104">
        <v>11868.833333333299</v>
      </c>
      <c r="J128" s="104">
        <v>2610.75</v>
      </c>
      <c r="K128" s="104">
        <v>21</v>
      </c>
      <c r="L128" s="104">
        <v>9.8333333333333304</v>
      </c>
      <c r="M128" s="104">
        <v>32</v>
      </c>
      <c r="N128" s="104">
        <v>1945.3333333333301</v>
      </c>
      <c r="O128" s="104">
        <v>92.6666666666666</v>
      </c>
      <c r="P128" s="104">
        <v>20</v>
      </c>
      <c r="Q128" s="104">
        <v>70.3333333333333</v>
      </c>
      <c r="R128" s="104">
        <v>66</v>
      </c>
      <c r="S128" s="105">
        <f t="shared" si="2"/>
        <v>34785.833333333292</v>
      </c>
    </row>
    <row r="129" spans="1:19" x14ac:dyDescent="0.25">
      <c r="A129" s="125">
        <v>346</v>
      </c>
      <c r="B129" s="103" t="s">
        <v>155</v>
      </c>
      <c r="C129" s="103" t="s">
        <v>2896</v>
      </c>
      <c r="D129" s="103" t="s">
        <v>2897</v>
      </c>
      <c r="E129" s="103" t="s">
        <v>2898</v>
      </c>
      <c r="F129" s="103" t="s">
        <v>4994</v>
      </c>
      <c r="G129" s="104">
        <v>428.5</v>
      </c>
      <c r="H129" s="104">
        <v>677.75</v>
      </c>
      <c r="I129" s="104">
        <v>66.8333333333333</v>
      </c>
      <c r="J129" s="104">
        <v>1</v>
      </c>
      <c r="K129" s="104">
        <v>0</v>
      </c>
      <c r="L129" s="104">
        <v>0</v>
      </c>
      <c r="M129" s="104">
        <v>2</v>
      </c>
      <c r="N129" s="104">
        <v>2.5</v>
      </c>
      <c r="O129" s="104">
        <v>32</v>
      </c>
      <c r="P129" s="104">
        <v>0</v>
      </c>
      <c r="Q129" s="104">
        <v>0</v>
      </c>
      <c r="R129" s="104">
        <v>0</v>
      </c>
      <c r="S129" s="105">
        <f t="shared" si="2"/>
        <v>1210.5833333333333</v>
      </c>
    </row>
    <row r="130" spans="1:19" x14ac:dyDescent="0.25">
      <c r="A130" s="125">
        <v>347</v>
      </c>
      <c r="B130" s="103" t="s">
        <v>156</v>
      </c>
      <c r="C130" s="103" t="s">
        <v>2899</v>
      </c>
      <c r="D130" s="103" t="s">
        <v>2897</v>
      </c>
      <c r="E130" s="103" t="s">
        <v>2900</v>
      </c>
      <c r="F130" s="103" t="s">
        <v>4994</v>
      </c>
      <c r="G130" s="104">
        <v>747.41666666666697</v>
      </c>
      <c r="H130" s="104">
        <v>578.33333333333303</v>
      </c>
      <c r="I130" s="104">
        <v>82</v>
      </c>
      <c r="J130" s="104">
        <v>0</v>
      </c>
      <c r="K130" s="104">
        <v>0</v>
      </c>
      <c r="L130" s="104">
        <v>1</v>
      </c>
      <c r="M130" s="104">
        <v>0</v>
      </c>
      <c r="N130" s="104">
        <v>0</v>
      </c>
      <c r="O130" s="104">
        <v>0</v>
      </c>
      <c r="P130" s="104">
        <v>0</v>
      </c>
      <c r="Q130" s="104">
        <v>0</v>
      </c>
      <c r="R130" s="104">
        <v>0</v>
      </c>
      <c r="S130" s="105">
        <f t="shared" si="2"/>
        <v>1408.75</v>
      </c>
    </row>
    <row r="131" spans="1:19" x14ac:dyDescent="0.25">
      <c r="A131" s="125">
        <v>348</v>
      </c>
      <c r="B131" s="103" t="s">
        <v>157</v>
      </c>
      <c r="C131" s="103" t="s">
        <v>2901</v>
      </c>
      <c r="D131" s="103" t="s">
        <v>2897</v>
      </c>
      <c r="E131" s="103" t="s">
        <v>2902</v>
      </c>
      <c r="F131" s="103" t="s">
        <v>4994</v>
      </c>
      <c r="G131" s="104">
        <v>115.833333333333</v>
      </c>
      <c r="H131" s="104">
        <v>66.1666666666667</v>
      </c>
      <c r="I131" s="104">
        <v>0</v>
      </c>
      <c r="J131" s="104">
        <v>0</v>
      </c>
      <c r="K131" s="104">
        <v>0</v>
      </c>
      <c r="L131" s="104">
        <v>0</v>
      </c>
      <c r="M131" s="104">
        <v>0</v>
      </c>
      <c r="N131" s="104">
        <v>0</v>
      </c>
      <c r="O131" s="104">
        <v>5</v>
      </c>
      <c r="P131" s="104">
        <v>0</v>
      </c>
      <c r="Q131" s="104">
        <v>0</v>
      </c>
      <c r="R131" s="104">
        <v>0</v>
      </c>
      <c r="S131" s="105">
        <f t="shared" si="2"/>
        <v>186.99999999999972</v>
      </c>
    </row>
    <row r="132" spans="1:19" x14ac:dyDescent="0.25">
      <c r="A132" s="125">
        <v>350</v>
      </c>
      <c r="B132" s="103" t="s">
        <v>158</v>
      </c>
      <c r="C132" s="103" t="s">
        <v>4753</v>
      </c>
      <c r="D132" s="103" t="s">
        <v>2897</v>
      </c>
      <c r="E132" s="103" t="s">
        <v>5012</v>
      </c>
      <c r="F132" s="103" t="s">
        <v>4994</v>
      </c>
      <c r="G132" s="104">
        <v>901</v>
      </c>
      <c r="H132" s="104">
        <v>331.75</v>
      </c>
      <c r="I132" s="104">
        <v>12.75</v>
      </c>
      <c r="J132" s="104">
        <v>0</v>
      </c>
      <c r="K132" s="104">
        <v>0</v>
      </c>
      <c r="L132" s="104">
        <v>0</v>
      </c>
      <c r="M132" s="104">
        <v>18.0833333333333</v>
      </c>
      <c r="N132" s="104">
        <v>17.4166666666667</v>
      </c>
      <c r="O132" s="104">
        <v>16</v>
      </c>
      <c r="P132" s="104">
        <v>0</v>
      </c>
      <c r="Q132" s="104">
        <v>0</v>
      </c>
      <c r="R132" s="104">
        <v>0</v>
      </c>
      <c r="S132" s="105">
        <f t="shared" si="2"/>
        <v>1297</v>
      </c>
    </row>
    <row r="133" spans="1:19" x14ac:dyDescent="0.25">
      <c r="A133" s="125">
        <v>352</v>
      </c>
      <c r="B133" s="103" t="s">
        <v>159</v>
      </c>
      <c r="C133" s="103" t="s">
        <v>2903</v>
      </c>
      <c r="D133" s="103" t="s">
        <v>2897</v>
      </c>
      <c r="E133" s="103" t="s">
        <v>2904</v>
      </c>
      <c r="F133" s="103" t="s">
        <v>4994</v>
      </c>
      <c r="G133" s="104">
        <v>95.0833333333333</v>
      </c>
      <c r="H133" s="104">
        <v>336.83333333333297</v>
      </c>
      <c r="I133" s="104">
        <v>96.5</v>
      </c>
      <c r="J133" s="104">
        <v>5</v>
      </c>
      <c r="K133" s="104">
        <v>0</v>
      </c>
      <c r="L133" s="104">
        <v>4</v>
      </c>
      <c r="M133" s="104">
        <v>0</v>
      </c>
      <c r="N133" s="104">
        <v>4.3333333333333304</v>
      </c>
      <c r="O133" s="104">
        <v>4.6666666666666696</v>
      </c>
      <c r="P133" s="104">
        <v>0</v>
      </c>
      <c r="Q133" s="104">
        <v>0</v>
      </c>
      <c r="R133" s="104">
        <v>0</v>
      </c>
      <c r="S133" s="105">
        <f t="shared" si="2"/>
        <v>546.41666666666629</v>
      </c>
    </row>
    <row r="134" spans="1:19" x14ac:dyDescent="0.25">
      <c r="A134" s="125">
        <v>354</v>
      </c>
      <c r="B134" s="103" t="s">
        <v>160</v>
      </c>
      <c r="C134" s="103" t="s">
        <v>2905</v>
      </c>
      <c r="D134" s="103" t="s">
        <v>2897</v>
      </c>
      <c r="E134" s="103" t="s">
        <v>2906</v>
      </c>
      <c r="F134" s="103" t="s">
        <v>4994</v>
      </c>
      <c r="G134" s="104">
        <v>137.9</v>
      </c>
      <c r="H134" s="104">
        <v>727.5</v>
      </c>
      <c r="I134" s="104">
        <v>800.6</v>
      </c>
      <c r="J134" s="104">
        <v>10</v>
      </c>
      <c r="K134" s="104">
        <v>0</v>
      </c>
      <c r="L134" s="104">
        <v>0</v>
      </c>
      <c r="M134" s="104">
        <v>1.2</v>
      </c>
      <c r="N134" s="104">
        <v>70.599999999999994</v>
      </c>
      <c r="O134" s="104">
        <v>13.9</v>
      </c>
      <c r="P134" s="104">
        <v>0</v>
      </c>
      <c r="Q134" s="104">
        <v>0</v>
      </c>
      <c r="R134" s="104">
        <v>0</v>
      </c>
      <c r="S134" s="105">
        <f t="shared" si="2"/>
        <v>1761.7</v>
      </c>
    </row>
    <row r="135" spans="1:19" x14ac:dyDescent="0.25">
      <c r="A135" s="125">
        <v>400</v>
      </c>
      <c r="B135" s="103" t="s">
        <v>162</v>
      </c>
      <c r="C135" s="103" t="s">
        <v>2907</v>
      </c>
      <c r="D135" s="103" t="s">
        <v>2827</v>
      </c>
      <c r="E135" s="103" t="s">
        <v>2908</v>
      </c>
      <c r="F135" s="103" t="s">
        <v>4994</v>
      </c>
      <c r="G135" s="104">
        <v>32.6666666666667</v>
      </c>
      <c r="H135" s="104">
        <v>342.16666666666703</v>
      </c>
      <c r="I135" s="104">
        <v>16</v>
      </c>
      <c r="J135" s="104">
        <v>0</v>
      </c>
      <c r="K135" s="104">
        <v>0</v>
      </c>
      <c r="L135" s="104">
        <v>0</v>
      </c>
      <c r="M135" s="104">
        <v>0</v>
      </c>
      <c r="N135" s="104">
        <v>0</v>
      </c>
      <c r="O135" s="104">
        <v>8</v>
      </c>
      <c r="P135" s="104">
        <v>0</v>
      </c>
      <c r="Q135" s="104">
        <v>0</v>
      </c>
      <c r="R135" s="104">
        <v>0</v>
      </c>
      <c r="S135" s="105">
        <f t="shared" si="2"/>
        <v>398.83333333333371</v>
      </c>
    </row>
    <row r="136" spans="1:19" x14ac:dyDescent="0.25">
      <c r="A136" s="125">
        <v>403</v>
      </c>
      <c r="B136" s="103" t="s">
        <v>163</v>
      </c>
      <c r="C136" s="103" t="s">
        <v>2909</v>
      </c>
      <c r="D136" s="103" t="s">
        <v>2827</v>
      </c>
      <c r="E136" s="103" t="s">
        <v>2910</v>
      </c>
      <c r="F136" s="103" t="s">
        <v>4993</v>
      </c>
      <c r="G136" s="104">
        <v>959.5</v>
      </c>
      <c r="H136" s="104">
        <v>8628.75</v>
      </c>
      <c r="I136" s="104">
        <v>17166.75</v>
      </c>
      <c r="J136" s="104">
        <v>14637.5</v>
      </c>
      <c r="K136" s="104">
        <v>4000.6666666666702</v>
      </c>
      <c r="L136" s="104">
        <v>1211.4166666666699</v>
      </c>
      <c r="M136" s="104">
        <v>181.833333333333</v>
      </c>
      <c r="N136" s="104">
        <v>3079.3333333333298</v>
      </c>
      <c r="O136" s="104">
        <v>139.583333333333</v>
      </c>
      <c r="P136" s="104">
        <v>0</v>
      </c>
      <c r="Q136" s="104">
        <v>0</v>
      </c>
      <c r="R136" s="104">
        <v>0</v>
      </c>
      <c r="S136" s="105">
        <f t="shared" si="2"/>
        <v>50005.333333333343</v>
      </c>
    </row>
    <row r="137" spans="1:19" x14ac:dyDescent="0.25">
      <c r="A137" s="125">
        <v>412</v>
      </c>
      <c r="B137" s="103" t="s">
        <v>166</v>
      </c>
      <c r="C137" s="103" t="s">
        <v>4301</v>
      </c>
      <c r="D137" s="103" t="s">
        <v>2772</v>
      </c>
      <c r="E137" s="103" t="s">
        <v>4302</v>
      </c>
      <c r="F137" s="103" t="s">
        <v>4994</v>
      </c>
      <c r="G137" s="104">
        <v>553.75</v>
      </c>
      <c r="H137" s="104">
        <v>1344.4166666666699</v>
      </c>
      <c r="I137" s="104">
        <v>436.75</v>
      </c>
      <c r="J137" s="104">
        <v>0</v>
      </c>
      <c r="K137" s="104">
        <v>0</v>
      </c>
      <c r="L137" s="104">
        <v>0</v>
      </c>
      <c r="M137" s="104">
        <v>0</v>
      </c>
      <c r="N137" s="104">
        <v>160.666666666667</v>
      </c>
      <c r="O137" s="104">
        <v>17.3333333333333</v>
      </c>
      <c r="P137" s="104">
        <v>0</v>
      </c>
      <c r="Q137" s="104">
        <v>0</v>
      </c>
      <c r="R137" s="104">
        <v>0</v>
      </c>
      <c r="S137" s="105">
        <f t="shared" si="2"/>
        <v>2512.9166666666702</v>
      </c>
    </row>
    <row r="138" spans="1:19" x14ac:dyDescent="0.25">
      <c r="A138" s="125">
        <v>424</v>
      </c>
      <c r="B138" s="103" t="s">
        <v>170</v>
      </c>
      <c r="C138" s="103" t="s">
        <v>2914</v>
      </c>
      <c r="D138" s="103" t="s">
        <v>2912</v>
      </c>
      <c r="E138" s="103" t="s">
        <v>2915</v>
      </c>
      <c r="F138" s="103" t="s">
        <v>4993</v>
      </c>
      <c r="G138" s="104">
        <v>69.737498028080097</v>
      </c>
      <c r="H138" s="104">
        <v>781.68449282221195</v>
      </c>
      <c r="I138" s="104">
        <v>2418.6074564863002</v>
      </c>
      <c r="J138" s="104">
        <v>22.8988799495188</v>
      </c>
      <c r="K138" s="104">
        <v>0</v>
      </c>
      <c r="L138" s="104">
        <v>0</v>
      </c>
      <c r="M138" s="104">
        <v>0</v>
      </c>
      <c r="N138" s="104">
        <v>0</v>
      </c>
      <c r="O138" s="104">
        <v>0</v>
      </c>
      <c r="P138" s="104">
        <v>0</v>
      </c>
      <c r="Q138" s="104">
        <v>0</v>
      </c>
      <c r="R138" s="104">
        <v>0</v>
      </c>
      <c r="S138" s="105">
        <f t="shared" si="2"/>
        <v>3292.9283272861107</v>
      </c>
    </row>
    <row r="139" spans="1:19" x14ac:dyDescent="0.25">
      <c r="A139" s="125">
        <v>425</v>
      </c>
      <c r="B139" s="103" t="s">
        <v>171</v>
      </c>
      <c r="C139" s="103" t="s">
        <v>2916</v>
      </c>
      <c r="D139" s="103" t="s">
        <v>2912</v>
      </c>
      <c r="E139" s="103" t="s">
        <v>2917</v>
      </c>
      <c r="F139" s="103" t="s">
        <v>4994</v>
      </c>
      <c r="G139" s="104">
        <v>880.83333333333303</v>
      </c>
      <c r="H139" s="104">
        <v>1582.0833333333301</v>
      </c>
      <c r="I139" s="104">
        <v>892.25</v>
      </c>
      <c r="J139" s="104">
        <v>0</v>
      </c>
      <c r="K139" s="104">
        <v>0</v>
      </c>
      <c r="L139" s="104">
        <v>0</v>
      </c>
      <c r="M139" s="104">
        <v>4</v>
      </c>
      <c r="N139" s="104">
        <v>255.083333333333</v>
      </c>
      <c r="O139" s="104">
        <v>21.3333333333333</v>
      </c>
      <c r="P139" s="104">
        <v>0</v>
      </c>
      <c r="Q139" s="104">
        <v>0</v>
      </c>
      <c r="R139" s="104">
        <v>0</v>
      </c>
      <c r="S139" s="105">
        <f t="shared" si="2"/>
        <v>3635.5833333333298</v>
      </c>
    </row>
    <row r="140" spans="1:19" x14ac:dyDescent="0.25">
      <c r="A140" s="125">
        <v>426</v>
      </c>
      <c r="B140" s="103" t="s">
        <v>5013</v>
      </c>
      <c r="C140" s="103" t="s">
        <v>4367</v>
      </c>
      <c r="D140" s="103" t="s">
        <v>2912</v>
      </c>
      <c r="E140" s="103" t="s">
        <v>4368</v>
      </c>
      <c r="F140" s="103" t="s">
        <v>4994</v>
      </c>
      <c r="G140" s="104">
        <v>1301.1818181818201</v>
      </c>
      <c r="H140" s="104">
        <v>3702.3636363636401</v>
      </c>
      <c r="I140" s="104">
        <v>382.90909090909099</v>
      </c>
      <c r="J140" s="104">
        <v>6.8181818181818201</v>
      </c>
      <c r="K140" s="104">
        <v>255</v>
      </c>
      <c r="L140" s="104">
        <v>54</v>
      </c>
      <c r="M140" s="104">
        <v>54</v>
      </c>
      <c r="N140" s="104">
        <v>2</v>
      </c>
      <c r="O140" s="104">
        <v>253</v>
      </c>
      <c r="P140" s="104">
        <v>0</v>
      </c>
      <c r="Q140" s="104">
        <v>0</v>
      </c>
      <c r="R140" s="104">
        <v>0</v>
      </c>
      <c r="S140" s="105">
        <f t="shared" si="2"/>
        <v>6011.2727272727334</v>
      </c>
    </row>
    <row r="141" spans="1:19" x14ac:dyDescent="0.25">
      <c r="A141" s="125">
        <v>429</v>
      </c>
      <c r="B141" s="103" t="s">
        <v>173</v>
      </c>
      <c r="C141" s="103" t="s">
        <v>2918</v>
      </c>
      <c r="D141" s="103" t="s">
        <v>2912</v>
      </c>
      <c r="E141" s="103" t="s">
        <v>2919</v>
      </c>
      <c r="F141" s="103" t="s">
        <v>4993</v>
      </c>
      <c r="G141" s="104">
        <v>938.83333333333405</v>
      </c>
      <c r="H141" s="104">
        <v>3893.3333333333298</v>
      </c>
      <c r="I141" s="104">
        <v>2287.8333333333298</v>
      </c>
      <c r="J141" s="104">
        <v>644.25</v>
      </c>
      <c r="K141" s="104">
        <v>0</v>
      </c>
      <c r="L141" s="104">
        <v>0</v>
      </c>
      <c r="M141" s="104">
        <v>0</v>
      </c>
      <c r="N141" s="104">
        <v>587.5</v>
      </c>
      <c r="O141" s="104">
        <v>48.9166666666667</v>
      </c>
      <c r="P141" s="104">
        <v>0</v>
      </c>
      <c r="Q141" s="104">
        <v>0</v>
      </c>
      <c r="R141" s="104">
        <v>0</v>
      </c>
      <c r="S141" s="105">
        <f t="shared" si="2"/>
        <v>8400.6666666666606</v>
      </c>
    </row>
    <row r="142" spans="1:19" x14ac:dyDescent="0.25">
      <c r="A142" s="125">
        <v>431</v>
      </c>
      <c r="B142" s="103" t="s">
        <v>174</v>
      </c>
      <c r="C142" s="103" t="s">
        <v>4399</v>
      </c>
      <c r="D142" s="103" t="s">
        <v>2912</v>
      </c>
      <c r="E142" s="103" t="s">
        <v>4400</v>
      </c>
      <c r="F142" s="103" t="s">
        <v>4993</v>
      </c>
      <c r="G142" s="104">
        <v>1822.25</v>
      </c>
      <c r="H142" s="104">
        <v>5054</v>
      </c>
      <c r="I142" s="104">
        <v>3507.125</v>
      </c>
      <c r="J142" s="104">
        <v>636.875</v>
      </c>
      <c r="K142" s="104">
        <v>360.75</v>
      </c>
      <c r="L142" s="104">
        <v>30</v>
      </c>
      <c r="M142" s="104">
        <v>0</v>
      </c>
      <c r="N142" s="104">
        <v>1235.125</v>
      </c>
      <c r="O142" s="104">
        <v>35</v>
      </c>
      <c r="P142" s="104">
        <v>0</v>
      </c>
      <c r="Q142" s="104">
        <v>0</v>
      </c>
      <c r="R142" s="104">
        <v>0</v>
      </c>
      <c r="S142" s="105">
        <f t="shared" si="2"/>
        <v>12681.125</v>
      </c>
    </row>
    <row r="143" spans="1:19" x14ac:dyDescent="0.25">
      <c r="A143" s="125">
        <v>434</v>
      </c>
      <c r="B143" s="103" t="s">
        <v>5014</v>
      </c>
      <c r="C143" s="103" t="s">
        <v>2920</v>
      </c>
      <c r="D143" s="103" t="s">
        <v>2912</v>
      </c>
      <c r="E143" s="103" t="s">
        <v>2921</v>
      </c>
      <c r="F143" s="103" t="s">
        <v>4994</v>
      </c>
      <c r="G143" s="104">
        <v>1379.5</v>
      </c>
      <c r="H143" s="104">
        <v>2172.5833333333298</v>
      </c>
      <c r="I143" s="104">
        <v>1160.4166666666699</v>
      </c>
      <c r="J143" s="104">
        <v>9.5833333333333304</v>
      </c>
      <c r="K143" s="104">
        <v>0</v>
      </c>
      <c r="L143" s="104">
        <v>0</v>
      </c>
      <c r="M143" s="104">
        <v>0</v>
      </c>
      <c r="N143" s="104">
        <v>188.083333333333</v>
      </c>
      <c r="O143" s="104">
        <v>92.1666666666667</v>
      </c>
      <c r="P143" s="104">
        <v>0</v>
      </c>
      <c r="Q143" s="104">
        <v>0</v>
      </c>
      <c r="R143" s="104">
        <v>0</v>
      </c>
      <c r="S143" s="105">
        <f t="shared" si="2"/>
        <v>5002.333333333333</v>
      </c>
    </row>
    <row r="144" spans="1:19" x14ac:dyDescent="0.25">
      <c r="A144" s="125">
        <v>443</v>
      </c>
      <c r="B144" s="103" t="s">
        <v>177</v>
      </c>
      <c r="C144" s="103" t="s">
        <v>4529</v>
      </c>
      <c r="D144" s="103" t="s">
        <v>3438</v>
      </c>
      <c r="E144" s="103" t="s">
        <v>4530</v>
      </c>
      <c r="F144" s="103" t="s">
        <v>4993</v>
      </c>
      <c r="G144" s="104">
        <v>541.5</v>
      </c>
      <c r="H144" s="104">
        <v>1473.1666666666699</v>
      </c>
      <c r="I144" s="104">
        <v>198.666666666667</v>
      </c>
      <c r="J144" s="104">
        <v>1.5833333333333299</v>
      </c>
      <c r="K144" s="104">
        <v>0</v>
      </c>
      <c r="L144" s="104">
        <v>0</v>
      </c>
      <c r="M144" s="104">
        <v>0</v>
      </c>
      <c r="N144" s="104">
        <v>47.8333333333333</v>
      </c>
      <c r="O144" s="104">
        <v>36.1666666666667</v>
      </c>
      <c r="P144" s="104">
        <v>8.5833333333333304</v>
      </c>
      <c r="Q144" s="104">
        <v>0</v>
      </c>
      <c r="R144" s="104">
        <v>0</v>
      </c>
      <c r="S144" s="105">
        <f t="shared" si="2"/>
        <v>2307.5000000000041</v>
      </c>
    </row>
    <row r="145" spans="1:19" x14ac:dyDescent="0.25">
      <c r="A145" s="125">
        <v>443</v>
      </c>
      <c r="B145" s="103" t="s">
        <v>177</v>
      </c>
      <c r="C145" s="103" t="s">
        <v>4755</v>
      </c>
      <c r="D145" s="103" t="s">
        <v>3438</v>
      </c>
      <c r="E145" s="103" t="s">
        <v>4756</v>
      </c>
      <c r="F145" s="103" t="s">
        <v>4993</v>
      </c>
      <c r="G145" s="104">
        <v>1086.4166666666699</v>
      </c>
      <c r="H145" s="104">
        <v>3836.9166666666702</v>
      </c>
      <c r="I145" s="104">
        <v>148.25</v>
      </c>
      <c r="J145" s="104">
        <v>9.3333333333333304</v>
      </c>
      <c r="K145" s="104">
        <v>0</v>
      </c>
      <c r="L145" s="104">
        <v>0</v>
      </c>
      <c r="M145" s="104">
        <v>1</v>
      </c>
      <c r="N145" s="104">
        <v>52.4166666666667</v>
      </c>
      <c r="O145" s="104">
        <v>19.4166666666667</v>
      </c>
      <c r="P145" s="104">
        <v>30.9166666666667</v>
      </c>
      <c r="Q145" s="104">
        <v>0</v>
      </c>
      <c r="R145" s="104">
        <v>0</v>
      </c>
      <c r="S145" s="105">
        <f t="shared" si="2"/>
        <v>5184.6666666666742</v>
      </c>
    </row>
    <row r="146" spans="1:19" x14ac:dyDescent="0.25">
      <c r="A146" s="125">
        <v>443</v>
      </c>
      <c r="B146" s="103" t="s">
        <v>177</v>
      </c>
      <c r="C146" s="103" t="s">
        <v>4307</v>
      </c>
      <c r="D146" s="103" t="s">
        <v>3438</v>
      </c>
      <c r="E146" s="103" t="s">
        <v>4308</v>
      </c>
      <c r="F146" s="103" t="s">
        <v>4993</v>
      </c>
      <c r="G146" s="104">
        <v>1097.1666666666699</v>
      </c>
      <c r="H146" s="104">
        <v>1232.25</v>
      </c>
      <c r="I146" s="104">
        <v>234.166666666667</v>
      </c>
      <c r="J146" s="104">
        <v>9.3333333333333304</v>
      </c>
      <c r="K146" s="104">
        <v>1</v>
      </c>
      <c r="L146" s="104">
        <v>0</v>
      </c>
      <c r="M146" s="104">
        <v>1</v>
      </c>
      <c r="N146" s="104">
        <v>75.6666666666667</v>
      </c>
      <c r="O146" s="104">
        <v>29.75</v>
      </c>
      <c r="P146" s="104">
        <v>3.75</v>
      </c>
      <c r="Q146" s="104">
        <v>0</v>
      </c>
      <c r="R146" s="104">
        <v>0</v>
      </c>
      <c r="S146" s="105">
        <f t="shared" si="2"/>
        <v>2684.0833333333367</v>
      </c>
    </row>
    <row r="147" spans="1:19" x14ac:dyDescent="0.25">
      <c r="A147" s="125">
        <v>443</v>
      </c>
      <c r="B147" s="103" t="s">
        <v>177</v>
      </c>
      <c r="C147" s="103" t="s">
        <v>4486</v>
      </c>
      <c r="D147" s="103" t="s">
        <v>3438</v>
      </c>
      <c r="E147" s="103" t="s">
        <v>3560</v>
      </c>
      <c r="F147" s="103" t="s">
        <v>4993</v>
      </c>
      <c r="G147" s="104">
        <v>127.5</v>
      </c>
      <c r="H147" s="104">
        <v>365.75</v>
      </c>
      <c r="I147" s="104">
        <v>42</v>
      </c>
      <c r="J147" s="104">
        <v>0</v>
      </c>
      <c r="K147" s="104">
        <v>0</v>
      </c>
      <c r="L147" s="104">
        <v>0</v>
      </c>
      <c r="M147" s="104">
        <v>0</v>
      </c>
      <c r="N147" s="104">
        <v>14.8333333333333</v>
      </c>
      <c r="O147" s="104">
        <v>9.5833333333333304</v>
      </c>
      <c r="P147" s="104">
        <v>6.9166666666666696</v>
      </c>
      <c r="Q147" s="104">
        <v>0</v>
      </c>
      <c r="R147" s="104">
        <v>0</v>
      </c>
      <c r="S147" s="105">
        <f t="shared" si="2"/>
        <v>566.58333333333326</v>
      </c>
    </row>
    <row r="148" spans="1:19" x14ac:dyDescent="0.25">
      <c r="A148" s="125">
        <v>443</v>
      </c>
      <c r="B148" s="103" t="s">
        <v>177</v>
      </c>
      <c r="C148" s="103" t="s">
        <v>4549</v>
      </c>
      <c r="D148" s="103" t="s">
        <v>3438</v>
      </c>
      <c r="E148" s="103" t="s">
        <v>2786</v>
      </c>
      <c r="F148" s="103" t="s">
        <v>4993</v>
      </c>
      <c r="G148" s="104">
        <v>635.83333333333303</v>
      </c>
      <c r="H148" s="104">
        <v>666</v>
      </c>
      <c r="I148" s="104">
        <v>171.166666666667</v>
      </c>
      <c r="J148" s="104">
        <v>2.5833333333333299</v>
      </c>
      <c r="K148" s="104">
        <v>2</v>
      </c>
      <c r="L148" s="104">
        <v>0</v>
      </c>
      <c r="M148" s="104">
        <v>0</v>
      </c>
      <c r="N148" s="104">
        <v>56.5833333333333</v>
      </c>
      <c r="O148" s="104">
        <v>20</v>
      </c>
      <c r="P148" s="104">
        <v>14.25</v>
      </c>
      <c r="Q148" s="104">
        <v>0</v>
      </c>
      <c r="R148" s="104">
        <v>0</v>
      </c>
      <c r="S148" s="105">
        <f t="shared" si="2"/>
        <v>1568.4166666666665</v>
      </c>
    </row>
    <row r="149" spans="1:19" x14ac:dyDescent="0.25">
      <c r="A149" s="125">
        <v>443</v>
      </c>
      <c r="B149" s="103" t="s">
        <v>177</v>
      </c>
      <c r="C149" s="103" t="s">
        <v>4314</v>
      </c>
      <c r="D149" s="103" t="s">
        <v>3438</v>
      </c>
      <c r="E149" s="103" t="s">
        <v>4315</v>
      </c>
      <c r="F149" s="103" t="s">
        <v>4996</v>
      </c>
      <c r="G149" s="104">
        <v>1648.8333333333301</v>
      </c>
      <c r="H149" s="104">
        <v>1998.4166666666699</v>
      </c>
      <c r="I149" s="104">
        <v>580.25</v>
      </c>
      <c r="J149" s="104">
        <v>0</v>
      </c>
      <c r="K149" s="104">
        <v>0</v>
      </c>
      <c r="L149" s="104">
        <v>1</v>
      </c>
      <c r="M149" s="104">
        <v>2</v>
      </c>
      <c r="N149" s="104">
        <v>109</v>
      </c>
      <c r="O149" s="104">
        <v>36</v>
      </c>
      <c r="P149" s="104">
        <v>30.5833333333333</v>
      </c>
      <c r="Q149" s="104">
        <v>0</v>
      </c>
      <c r="R149" s="104">
        <v>0</v>
      </c>
      <c r="S149" s="105">
        <f t="shared" si="2"/>
        <v>4406.083333333333</v>
      </c>
    </row>
    <row r="150" spans="1:19" x14ac:dyDescent="0.25">
      <c r="A150" s="125">
        <v>443</v>
      </c>
      <c r="B150" s="103" t="s">
        <v>177</v>
      </c>
      <c r="C150" s="103" t="s">
        <v>4309</v>
      </c>
      <c r="D150" s="103" t="s">
        <v>3438</v>
      </c>
      <c r="E150" s="103" t="s">
        <v>4310</v>
      </c>
      <c r="F150" s="103" t="s">
        <v>4996</v>
      </c>
      <c r="G150" s="104">
        <v>258</v>
      </c>
      <c r="H150" s="104">
        <v>2872.25</v>
      </c>
      <c r="I150" s="104">
        <v>2474.3333333333298</v>
      </c>
      <c r="J150" s="104">
        <v>380</v>
      </c>
      <c r="K150" s="104">
        <v>14.4166666666667</v>
      </c>
      <c r="L150" s="104">
        <v>1</v>
      </c>
      <c r="M150" s="104">
        <v>0</v>
      </c>
      <c r="N150" s="104">
        <v>492</v>
      </c>
      <c r="O150" s="104">
        <v>59</v>
      </c>
      <c r="P150" s="104">
        <v>28.5</v>
      </c>
      <c r="Q150" s="104">
        <v>0</v>
      </c>
      <c r="R150" s="104">
        <v>0</v>
      </c>
      <c r="S150" s="105">
        <f t="shared" si="2"/>
        <v>6579.4999999999973</v>
      </c>
    </row>
    <row r="151" spans="1:19" x14ac:dyDescent="0.25">
      <c r="A151" s="125">
        <v>443</v>
      </c>
      <c r="B151" s="103" t="s">
        <v>177</v>
      </c>
      <c r="C151" s="103" t="s">
        <v>3437</v>
      </c>
      <c r="D151" s="103" t="s">
        <v>3438</v>
      </c>
      <c r="E151" s="103" t="s">
        <v>3439</v>
      </c>
      <c r="F151" s="103" t="s">
        <v>4996</v>
      </c>
      <c r="G151" s="104">
        <v>3820.75</v>
      </c>
      <c r="H151" s="104">
        <v>8693.3333333333303</v>
      </c>
      <c r="I151" s="104">
        <v>1602.1666666666699</v>
      </c>
      <c r="J151" s="104">
        <v>5</v>
      </c>
      <c r="K151" s="104">
        <v>0</v>
      </c>
      <c r="L151" s="104">
        <v>0</v>
      </c>
      <c r="M151" s="104">
        <v>4</v>
      </c>
      <c r="N151" s="104">
        <v>391</v>
      </c>
      <c r="O151" s="104">
        <v>45.3333333333333</v>
      </c>
      <c r="P151" s="104">
        <v>25.75</v>
      </c>
      <c r="Q151" s="104">
        <v>0</v>
      </c>
      <c r="R151" s="104">
        <v>0</v>
      </c>
      <c r="S151" s="105">
        <f t="shared" si="2"/>
        <v>14587.333333333334</v>
      </c>
    </row>
    <row r="152" spans="1:19" x14ac:dyDescent="0.25">
      <c r="A152" s="125">
        <v>443</v>
      </c>
      <c r="B152" s="103" t="s">
        <v>177</v>
      </c>
      <c r="C152" s="103" t="s">
        <v>4365</v>
      </c>
      <c r="D152" s="103" t="s">
        <v>3438</v>
      </c>
      <c r="E152" s="103" t="s">
        <v>4366</v>
      </c>
      <c r="F152" s="103" t="s">
        <v>4993</v>
      </c>
      <c r="G152" s="104">
        <v>1584.8333333333301</v>
      </c>
      <c r="H152" s="104">
        <v>1232.9166666666699</v>
      </c>
      <c r="I152" s="104">
        <v>432.75</v>
      </c>
      <c r="J152" s="104">
        <v>89.8333333333334</v>
      </c>
      <c r="K152" s="104">
        <v>14.5</v>
      </c>
      <c r="L152" s="104">
        <v>35.0833333333333</v>
      </c>
      <c r="M152" s="104">
        <v>0</v>
      </c>
      <c r="N152" s="104">
        <v>93.3333333333333</v>
      </c>
      <c r="O152" s="104">
        <v>28.75</v>
      </c>
      <c r="P152" s="104">
        <v>26.0833333333333</v>
      </c>
      <c r="Q152" s="104">
        <v>0</v>
      </c>
      <c r="R152" s="104">
        <v>0</v>
      </c>
      <c r="S152" s="105">
        <f t="shared" si="2"/>
        <v>3538.0833333333339</v>
      </c>
    </row>
    <row r="153" spans="1:19" x14ac:dyDescent="0.25">
      <c r="A153" s="125">
        <v>443</v>
      </c>
      <c r="B153" s="103" t="s">
        <v>177</v>
      </c>
      <c r="C153" s="103" t="s">
        <v>4572</v>
      </c>
      <c r="D153" s="103" t="s">
        <v>3438</v>
      </c>
      <c r="E153" s="103" t="s">
        <v>4573</v>
      </c>
      <c r="F153" s="103" t="s">
        <v>4993</v>
      </c>
      <c r="G153" s="104">
        <v>226.916666666667</v>
      </c>
      <c r="H153" s="104">
        <v>303.33333333333297</v>
      </c>
      <c r="I153" s="104">
        <v>39.75</v>
      </c>
      <c r="J153" s="104">
        <v>1</v>
      </c>
      <c r="K153" s="104">
        <v>0</v>
      </c>
      <c r="L153" s="104">
        <v>0</v>
      </c>
      <c r="M153" s="104">
        <v>0</v>
      </c>
      <c r="N153" s="104">
        <v>11.4166666666667</v>
      </c>
      <c r="O153" s="104">
        <v>9.9166666666666696</v>
      </c>
      <c r="P153" s="104">
        <v>5.6363636363636402</v>
      </c>
      <c r="Q153" s="104">
        <v>0</v>
      </c>
      <c r="R153" s="104">
        <v>0</v>
      </c>
      <c r="S153" s="105">
        <f t="shared" si="2"/>
        <v>597.969696969697</v>
      </c>
    </row>
    <row r="154" spans="1:19" x14ac:dyDescent="0.25">
      <c r="A154" s="125">
        <v>443</v>
      </c>
      <c r="B154" s="103" t="s">
        <v>177</v>
      </c>
      <c r="C154" s="103" t="s">
        <v>4757</v>
      </c>
      <c r="D154" s="103" t="s">
        <v>3438</v>
      </c>
      <c r="E154" s="103" t="s">
        <v>4758</v>
      </c>
      <c r="F154" s="103" t="s">
        <v>4993</v>
      </c>
      <c r="G154" s="104">
        <v>257.25</v>
      </c>
      <c r="H154" s="104">
        <v>285.66666666666703</v>
      </c>
      <c r="I154" s="104">
        <v>30.75</v>
      </c>
      <c r="J154" s="104">
        <v>0</v>
      </c>
      <c r="K154" s="104">
        <v>0</v>
      </c>
      <c r="L154" s="104">
        <v>0</v>
      </c>
      <c r="M154" s="104">
        <v>0</v>
      </c>
      <c r="N154" s="104">
        <v>16.8333333333333</v>
      </c>
      <c r="O154" s="104">
        <v>10.4166666666667</v>
      </c>
      <c r="P154" s="104">
        <v>14.1666666666667</v>
      </c>
      <c r="Q154" s="104">
        <v>0</v>
      </c>
      <c r="R154" s="104">
        <v>0</v>
      </c>
      <c r="S154" s="105">
        <f t="shared" si="2"/>
        <v>615.08333333333371</v>
      </c>
    </row>
    <row r="155" spans="1:19" x14ac:dyDescent="0.25">
      <c r="A155" s="125">
        <v>443</v>
      </c>
      <c r="B155" s="103" t="s">
        <v>177</v>
      </c>
      <c r="C155" s="103" t="s">
        <v>4375</v>
      </c>
      <c r="D155" s="103" t="s">
        <v>3438</v>
      </c>
      <c r="E155" s="103" t="s">
        <v>4376</v>
      </c>
      <c r="F155" s="103" t="s">
        <v>4996</v>
      </c>
      <c r="G155" s="104">
        <v>4301.3333333333303</v>
      </c>
      <c r="H155" s="104">
        <v>6715.6666666666697</v>
      </c>
      <c r="I155" s="104">
        <v>925.33333333333303</v>
      </c>
      <c r="J155" s="104">
        <v>34.0833333333333</v>
      </c>
      <c r="K155" s="104">
        <v>9</v>
      </c>
      <c r="L155" s="104">
        <v>9</v>
      </c>
      <c r="M155" s="104">
        <v>0</v>
      </c>
      <c r="N155" s="104">
        <v>286</v>
      </c>
      <c r="O155" s="104">
        <v>80.3333333333333</v>
      </c>
      <c r="P155" s="104">
        <v>20.8333333333333</v>
      </c>
      <c r="Q155" s="104">
        <v>0</v>
      </c>
      <c r="R155" s="104">
        <v>0</v>
      </c>
      <c r="S155" s="105">
        <f t="shared" si="2"/>
        <v>12381.583333333334</v>
      </c>
    </row>
    <row r="156" spans="1:19" x14ac:dyDescent="0.25">
      <c r="A156" s="125">
        <v>443</v>
      </c>
      <c r="B156" s="103" t="s">
        <v>177</v>
      </c>
      <c r="C156" s="103" t="s">
        <v>4574</v>
      </c>
      <c r="D156" s="103" t="s">
        <v>3438</v>
      </c>
      <c r="E156" s="103" t="s">
        <v>4575</v>
      </c>
      <c r="F156" s="103" t="s">
        <v>4993</v>
      </c>
      <c r="G156" s="104">
        <v>696.16666666666697</v>
      </c>
      <c r="H156" s="104">
        <v>760.83333333333303</v>
      </c>
      <c r="I156" s="104">
        <v>86.0833333333334</v>
      </c>
      <c r="J156" s="104">
        <v>1.5833333333333299</v>
      </c>
      <c r="K156" s="104">
        <v>0</v>
      </c>
      <c r="L156" s="104">
        <v>0</v>
      </c>
      <c r="M156" s="104">
        <v>0</v>
      </c>
      <c r="N156" s="104">
        <v>45.8333333333333</v>
      </c>
      <c r="O156" s="104">
        <v>23.3333333333333</v>
      </c>
      <c r="P156" s="104">
        <v>4.3333333333333304</v>
      </c>
      <c r="Q156" s="104">
        <v>0</v>
      </c>
      <c r="R156" s="104">
        <v>0</v>
      </c>
      <c r="S156" s="105">
        <f t="shared" si="2"/>
        <v>1618.1666666666665</v>
      </c>
    </row>
    <row r="157" spans="1:19" x14ac:dyDescent="0.25">
      <c r="A157" s="125">
        <v>443</v>
      </c>
      <c r="B157" s="103" t="s">
        <v>177</v>
      </c>
      <c r="C157" s="103" t="s">
        <v>4759</v>
      </c>
      <c r="D157" s="103" t="s">
        <v>3438</v>
      </c>
      <c r="E157" s="103" t="s">
        <v>4760</v>
      </c>
      <c r="F157" s="103" t="s">
        <v>4996</v>
      </c>
      <c r="G157" s="104">
        <v>6385.9166666666697</v>
      </c>
      <c r="H157" s="104">
        <v>5191.1666666666697</v>
      </c>
      <c r="I157" s="104">
        <v>1405.8333333333301</v>
      </c>
      <c r="J157" s="104">
        <v>0</v>
      </c>
      <c r="K157" s="104">
        <v>0</v>
      </c>
      <c r="L157" s="104">
        <v>0</v>
      </c>
      <c r="M157" s="104">
        <v>0</v>
      </c>
      <c r="N157" s="104">
        <v>327.25</v>
      </c>
      <c r="O157" s="104">
        <v>69.6666666666667</v>
      </c>
      <c r="P157" s="104">
        <v>62.25</v>
      </c>
      <c r="Q157" s="104">
        <v>0</v>
      </c>
      <c r="R157" s="104">
        <v>0</v>
      </c>
      <c r="S157" s="105">
        <f t="shared" si="2"/>
        <v>13442.083333333336</v>
      </c>
    </row>
    <row r="158" spans="1:19" x14ac:dyDescent="0.25">
      <c r="A158" s="125">
        <v>443</v>
      </c>
      <c r="B158" s="103" t="s">
        <v>177</v>
      </c>
      <c r="C158" s="103" t="s">
        <v>4578</v>
      </c>
      <c r="D158" s="103" t="s">
        <v>3438</v>
      </c>
      <c r="E158" s="103" t="s">
        <v>4579</v>
      </c>
      <c r="F158" s="103" t="s">
        <v>4993</v>
      </c>
      <c r="G158" s="104">
        <v>648.58333333333303</v>
      </c>
      <c r="H158" s="104">
        <v>1730.5833333333301</v>
      </c>
      <c r="I158" s="104">
        <v>676.41666666666697</v>
      </c>
      <c r="J158" s="104">
        <v>35.1666666666667</v>
      </c>
      <c r="K158" s="104">
        <v>4.1666666666666696</v>
      </c>
      <c r="L158" s="104">
        <v>2.4166666666666701</v>
      </c>
      <c r="M158" s="104">
        <v>0</v>
      </c>
      <c r="N158" s="104">
        <v>126.166666666667</v>
      </c>
      <c r="O158" s="104">
        <v>26.1666666666667</v>
      </c>
      <c r="P158" s="104">
        <v>15.4166666666667</v>
      </c>
      <c r="Q158" s="104">
        <v>0</v>
      </c>
      <c r="R158" s="104">
        <v>0</v>
      </c>
      <c r="S158" s="105">
        <f t="shared" si="2"/>
        <v>3265.0833333333298</v>
      </c>
    </row>
    <row r="159" spans="1:19" x14ac:dyDescent="0.25">
      <c r="A159" s="125">
        <v>443</v>
      </c>
      <c r="B159" s="103" t="s">
        <v>177</v>
      </c>
      <c r="C159" s="103" t="s">
        <v>4588</v>
      </c>
      <c r="D159" s="103" t="s">
        <v>3438</v>
      </c>
      <c r="E159" s="103" t="s">
        <v>4589</v>
      </c>
      <c r="F159" s="103" t="s">
        <v>4996</v>
      </c>
      <c r="G159" s="104">
        <v>1500.8333333333301</v>
      </c>
      <c r="H159" s="104">
        <v>6299.5833333333303</v>
      </c>
      <c r="I159" s="104">
        <v>215.333333333333</v>
      </c>
      <c r="J159" s="104">
        <v>31</v>
      </c>
      <c r="K159" s="104">
        <v>10.3333333333333</v>
      </c>
      <c r="L159" s="104">
        <v>1</v>
      </c>
      <c r="M159" s="104">
        <v>0</v>
      </c>
      <c r="N159" s="104">
        <v>195</v>
      </c>
      <c r="O159" s="104">
        <v>84.25</v>
      </c>
      <c r="P159" s="104">
        <v>15.75</v>
      </c>
      <c r="Q159" s="104">
        <v>0</v>
      </c>
      <c r="R159" s="104">
        <v>0</v>
      </c>
      <c r="S159" s="105">
        <f t="shared" si="2"/>
        <v>8353.0833333333267</v>
      </c>
    </row>
    <row r="160" spans="1:19" x14ac:dyDescent="0.25">
      <c r="A160" s="125">
        <v>443</v>
      </c>
      <c r="B160" s="103" t="s">
        <v>177</v>
      </c>
      <c r="C160" s="103" t="s">
        <v>3440</v>
      </c>
      <c r="D160" s="103" t="s">
        <v>3438</v>
      </c>
      <c r="E160" s="103" t="s">
        <v>3441</v>
      </c>
      <c r="F160" s="103" t="s">
        <v>4996</v>
      </c>
      <c r="G160" s="104">
        <v>2097</v>
      </c>
      <c r="H160" s="104">
        <v>14990</v>
      </c>
      <c r="I160" s="104">
        <v>8852</v>
      </c>
      <c r="J160" s="104">
        <v>2744</v>
      </c>
      <c r="K160" s="104">
        <v>2042</v>
      </c>
      <c r="L160" s="104">
        <v>71.3333333333333</v>
      </c>
      <c r="M160" s="104">
        <v>7.3333333333333304</v>
      </c>
      <c r="N160" s="104">
        <v>1158</v>
      </c>
      <c r="O160" s="104">
        <v>59</v>
      </c>
      <c r="P160" s="104">
        <v>12.4166666666667</v>
      </c>
      <c r="Q160" s="104">
        <v>0</v>
      </c>
      <c r="R160" s="104">
        <v>0</v>
      </c>
      <c r="S160" s="105">
        <f t="shared" si="2"/>
        <v>32033.083333333332</v>
      </c>
    </row>
    <row r="161" spans="1:19" x14ac:dyDescent="0.25">
      <c r="A161" s="125">
        <v>443</v>
      </c>
      <c r="B161" s="103" t="s">
        <v>177</v>
      </c>
      <c r="C161" s="103" t="s">
        <v>4432</v>
      </c>
      <c r="D161" s="103" t="s">
        <v>3438</v>
      </c>
      <c r="E161" s="103" t="s">
        <v>4433</v>
      </c>
      <c r="F161" s="103" t="s">
        <v>4993</v>
      </c>
      <c r="G161" s="104">
        <v>442.72727272727298</v>
      </c>
      <c r="H161" s="104">
        <v>867.45454545454595</v>
      </c>
      <c r="I161" s="104">
        <v>93.181818181818201</v>
      </c>
      <c r="J161" s="104">
        <v>2.7272727272727302</v>
      </c>
      <c r="K161" s="104">
        <v>1</v>
      </c>
      <c r="L161" s="104">
        <v>0</v>
      </c>
      <c r="M161" s="104">
        <v>0</v>
      </c>
      <c r="N161" s="104">
        <v>42.909090909090899</v>
      </c>
      <c r="O161" s="104">
        <v>13.181818181818199</v>
      </c>
      <c r="P161" s="104">
        <v>10.363636363636401</v>
      </c>
      <c r="Q161" s="104">
        <v>0</v>
      </c>
      <c r="R161" s="104">
        <v>0</v>
      </c>
      <c r="S161" s="105">
        <f t="shared" si="2"/>
        <v>1473.5454545454556</v>
      </c>
    </row>
    <row r="162" spans="1:19" x14ac:dyDescent="0.25">
      <c r="A162" s="125">
        <v>443</v>
      </c>
      <c r="B162" s="103" t="s">
        <v>177</v>
      </c>
      <c r="C162" s="103" t="s">
        <v>4496</v>
      </c>
      <c r="D162" s="103" t="s">
        <v>3438</v>
      </c>
      <c r="E162" s="103" t="s">
        <v>2813</v>
      </c>
      <c r="F162" s="103" t="s">
        <v>4993</v>
      </c>
      <c r="G162" s="104">
        <v>2632.5833333333298</v>
      </c>
      <c r="H162" s="104">
        <v>3567.1666666666702</v>
      </c>
      <c r="I162" s="104">
        <v>961.58333333333303</v>
      </c>
      <c r="J162" s="104">
        <v>4.25</v>
      </c>
      <c r="K162" s="104">
        <v>1</v>
      </c>
      <c r="L162" s="104">
        <v>0</v>
      </c>
      <c r="M162" s="104">
        <v>2</v>
      </c>
      <c r="N162" s="104">
        <v>221</v>
      </c>
      <c r="O162" s="104">
        <v>57.25</v>
      </c>
      <c r="P162" s="104">
        <v>14.25</v>
      </c>
      <c r="Q162" s="104">
        <v>0</v>
      </c>
      <c r="R162" s="104">
        <v>0</v>
      </c>
      <c r="S162" s="105">
        <f t="shared" si="2"/>
        <v>7461.083333333333</v>
      </c>
    </row>
    <row r="163" spans="1:19" x14ac:dyDescent="0.25">
      <c r="A163" s="125">
        <v>443</v>
      </c>
      <c r="B163" s="103" t="s">
        <v>177</v>
      </c>
      <c r="C163" s="103" t="s">
        <v>4761</v>
      </c>
      <c r="D163" s="103" t="s">
        <v>3438</v>
      </c>
      <c r="E163" s="103" t="s">
        <v>3687</v>
      </c>
      <c r="F163" s="103" t="s">
        <v>4993</v>
      </c>
      <c r="G163" s="104">
        <v>1257.3333333333301</v>
      </c>
      <c r="H163" s="104">
        <v>1660.0833333333301</v>
      </c>
      <c r="I163" s="104">
        <v>275.91666666666703</v>
      </c>
      <c r="J163" s="104">
        <v>7.3333333333333304</v>
      </c>
      <c r="K163" s="104">
        <v>1</v>
      </c>
      <c r="L163" s="104">
        <v>1</v>
      </c>
      <c r="M163" s="104">
        <v>1</v>
      </c>
      <c r="N163" s="104">
        <v>113</v>
      </c>
      <c r="O163" s="104">
        <v>28.5</v>
      </c>
      <c r="P163" s="104">
        <v>25.0833333333333</v>
      </c>
      <c r="Q163" s="104">
        <v>0</v>
      </c>
      <c r="R163" s="104">
        <v>0</v>
      </c>
      <c r="S163" s="105">
        <f t="shared" si="2"/>
        <v>3370.2499999999941</v>
      </c>
    </row>
    <row r="164" spans="1:19" x14ac:dyDescent="0.25">
      <c r="A164" s="125">
        <v>443</v>
      </c>
      <c r="B164" s="103" t="s">
        <v>177</v>
      </c>
      <c r="C164" s="103" t="s">
        <v>4576</v>
      </c>
      <c r="D164" s="103" t="s">
        <v>3438</v>
      </c>
      <c r="E164" s="103" t="s">
        <v>4577</v>
      </c>
      <c r="F164" s="103" t="s">
        <v>4993</v>
      </c>
      <c r="G164" s="104">
        <v>1058.25</v>
      </c>
      <c r="H164" s="104">
        <v>1126.8333333333301</v>
      </c>
      <c r="I164" s="104">
        <v>5.5833333333333401</v>
      </c>
      <c r="J164" s="104">
        <v>6</v>
      </c>
      <c r="K164" s="104">
        <v>9.3333333333333304</v>
      </c>
      <c r="L164" s="104">
        <v>3.1666666666666701</v>
      </c>
      <c r="M164" s="104">
        <v>0</v>
      </c>
      <c r="N164" s="104">
        <v>36.3333333333333</v>
      </c>
      <c r="O164" s="104">
        <v>30.3333333333333</v>
      </c>
      <c r="P164" s="104">
        <v>18.6666666666667</v>
      </c>
      <c r="Q164" s="104">
        <v>0</v>
      </c>
      <c r="R164" s="104">
        <v>0</v>
      </c>
      <c r="S164" s="105">
        <f t="shared" si="2"/>
        <v>2294.4999999999973</v>
      </c>
    </row>
    <row r="165" spans="1:19" x14ac:dyDescent="0.25">
      <c r="A165" s="125">
        <v>443</v>
      </c>
      <c r="B165" s="103" t="s">
        <v>177</v>
      </c>
      <c r="C165" s="103" t="s">
        <v>4762</v>
      </c>
      <c r="D165" s="103" t="s">
        <v>3438</v>
      </c>
      <c r="E165" s="103" t="s">
        <v>4763</v>
      </c>
      <c r="F165" s="103" t="s">
        <v>4996</v>
      </c>
      <c r="G165" s="104">
        <v>2882</v>
      </c>
      <c r="H165" s="104">
        <v>5761</v>
      </c>
      <c r="I165" s="104">
        <v>2476</v>
      </c>
      <c r="J165" s="104">
        <v>4</v>
      </c>
      <c r="K165" s="104">
        <v>2</v>
      </c>
      <c r="L165" s="104">
        <v>0</v>
      </c>
      <c r="M165" s="104">
        <v>0</v>
      </c>
      <c r="N165" s="104">
        <v>195</v>
      </c>
      <c r="O165" s="104">
        <v>49</v>
      </c>
      <c r="P165" s="104">
        <v>28.6666666666667</v>
      </c>
      <c r="Q165" s="104">
        <v>0</v>
      </c>
      <c r="R165" s="104">
        <v>0</v>
      </c>
      <c r="S165" s="105">
        <f t="shared" si="2"/>
        <v>11397.666666666666</v>
      </c>
    </row>
    <row r="166" spans="1:19" x14ac:dyDescent="0.25">
      <c r="A166" s="125">
        <v>443</v>
      </c>
      <c r="B166" s="103" t="s">
        <v>177</v>
      </c>
      <c r="C166" s="103" t="s">
        <v>4311</v>
      </c>
      <c r="D166" s="103" t="s">
        <v>3438</v>
      </c>
      <c r="E166" s="103" t="s">
        <v>3079</v>
      </c>
      <c r="F166" s="103" t="s">
        <v>4993</v>
      </c>
      <c r="G166" s="104">
        <v>483.08333333333297</v>
      </c>
      <c r="H166" s="104">
        <v>1758.5</v>
      </c>
      <c r="I166" s="104">
        <v>463.5</v>
      </c>
      <c r="J166" s="104">
        <v>120.25</v>
      </c>
      <c r="K166" s="104">
        <v>31.0833333333333</v>
      </c>
      <c r="L166" s="104">
        <v>0</v>
      </c>
      <c r="M166" s="104">
        <v>0</v>
      </c>
      <c r="N166" s="104">
        <v>123</v>
      </c>
      <c r="O166" s="104">
        <v>20</v>
      </c>
      <c r="P166" s="104">
        <v>17.3333333333333</v>
      </c>
      <c r="Q166" s="104">
        <v>0</v>
      </c>
      <c r="R166" s="104">
        <v>0</v>
      </c>
      <c r="S166" s="105">
        <f t="shared" si="2"/>
        <v>3016.75</v>
      </c>
    </row>
    <row r="167" spans="1:19" x14ac:dyDescent="0.25">
      <c r="A167" s="125">
        <v>443</v>
      </c>
      <c r="B167" s="103" t="s">
        <v>177</v>
      </c>
      <c r="C167" s="103" t="s">
        <v>3954</v>
      </c>
      <c r="D167" s="103" t="s">
        <v>3438</v>
      </c>
      <c r="E167" s="103" t="s">
        <v>3955</v>
      </c>
      <c r="F167" s="103" t="s">
        <v>4993</v>
      </c>
      <c r="G167" s="104">
        <v>827</v>
      </c>
      <c r="H167" s="104">
        <v>843.41666666666697</v>
      </c>
      <c r="I167" s="104">
        <v>116.5</v>
      </c>
      <c r="J167" s="104">
        <v>0</v>
      </c>
      <c r="K167" s="104">
        <v>0</v>
      </c>
      <c r="L167" s="104">
        <v>0</v>
      </c>
      <c r="M167" s="104">
        <v>0</v>
      </c>
      <c r="N167" s="104">
        <v>23</v>
      </c>
      <c r="O167" s="104">
        <v>27.3333333333333</v>
      </c>
      <c r="P167" s="104">
        <v>4.3333333333333304</v>
      </c>
      <c r="Q167" s="104">
        <v>0</v>
      </c>
      <c r="R167" s="104">
        <v>0</v>
      </c>
      <c r="S167" s="105">
        <f t="shared" si="2"/>
        <v>1841.5833333333335</v>
      </c>
    </row>
    <row r="168" spans="1:19" x14ac:dyDescent="0.25">
      <c r="A168" s="125">
        <v>443</v>
      </c>
      <c r="B168" s="103" t="s">
        <v>177</v>
      </c>
      <c r="C168" s="103" t="s">
        <v>4541</v>
      </c>
      <c r="D168" s="103" t="s">
        <v>3438</v>
      </c>
      <c r="E168" s="103" t="s">
        <v>4542</v>
      </c>
      <c r="F168" s="103" t="s">
        <v>4996</v>
      </c>
      <c r="G168" s="104">
        <v>2569</v>
      </c>
      <c r="H168" s="104">
        <v>4843</v>
      </c>
      <c r="I168" s="104">
        <v>2034</v>
      </c>
      <c r="J168" s="104">
        <v>104</v>
      </c>
      <c r="K168" s="104">
        <v>3</v>
      </c>
      <c r="L168" s="104">
        <v>0</v>
      </c>
      <c r="M168" s="104">
        <v>1</v>
      </c>
      <c r="N168" s="104">
        <v>384</v>
      </c>
      <c r="O168" s="104">
        <v>80</v>
      </c>
      <c r="P168" s="104">
        <v>37.25</v>
      </c>
      <c r="Q168" s="104">
        <v>0</v>
      </c>
      <c r="R168" s="104">
        <v>0</v>
      </c>
      <c r="S168" s="105">
        <f t="shared" si="2"/>
        <v>10055.25</v>
      </c>
    </row>
    <row r="169" spans="1:19" x14ac:dyDescent="0.25">
      <c r="A169" s="125">
        <v>443</v>
      </c>
      <c r="B169" s="103" t="s">
        <v>177</v>
      </c>
      <c r="C169" s="103" t="s">
        <v>4531</v>
      </c>
      <c r="D169" s="103" t="s">
        <v>3438</v>
      </c>
      <c r="E169" s="103" t="s">
        <v>4532</v>
      </c>
      <c r="F169" s="103" t="s">
        <v>4993</v>
      </c>
      <c r="G169" s="104">
        <v>525.83333333333303</v>
      </c>
      <c r="H169" s="104">
        <v>1755.5833333333301</v>
      </c>
      <c r="I169" s="104">
        <v>586.08333333333303</v>
      </c>
      <c r="J169" s="104">
        <v>24.6666666666667</v>
      </c>
      <c r="K169" s="104">
        <v>0</v>
      </c>
      <c r="L169" s="104">
        <v>0</v>
      </c>
      <c r="M169" s="104">
        <v>4.0833333333333304</v>
      </c>
      <c r="N169" s="104">
        <v>74.3333333333333</v>
      </c>
      <c r="O169" s="104">
        <v>16.6666666666667</v>
      </c>
      <c r="P169" s="104">
        <v>22.0833333333333</v>
      </c>
      <c r="Q169" s="104">
        <v>0</v>
      </c>
      <c r="R169" s="104">
        <v>0</v>
      </c>
      <c r="S169" s="105">
        <f t="shared" ref="S169:S232" si="3">SUM(G169:R169)</f>
        <v>3009.3333333333298</v>
      </c>
    </row>
    <row r="170" spans="1:19" x14ac:dyDescent="0.25">
      <c r="A170" s="125">
        <v>443</v>
      </c>
      <c r="B170" s="103" t="s">
        <v>177</v>
      </c>
      <c r="C170" s="103" t="s">
        <v>4448</v>
      </c>
      <c r="D170" s="103" t="s">
        <v>3438</v>
      </c>
      <c r="E170" s="103" t="s">
        <v>4449</v>
      </c>
      <c r="F170" s="103" t="s">
        <v>4993</v>
      </c>
      <c r="G170" s="104">
        <v>1791.8333333333301</v>
      </c>
      <c r="H170" s="104">
        <v>3695.3333333333298</v>
      </c>
      <c r="I170" s="104">
        <v>2199.1666666666702</v>
      </c>
      <c r="J170" s="104">
        <v>43.4166666666667</v>
      </c>
      <c r="K170" s="104">
        <v>0</v>
      </c>
      <c r="L170" s="104">
        <v>0</v>
      </c>
      <c r="M170" s="104">
        <v>1</v>
      </c>
      <c r="N170" s="104">
        <v>500.75</v>
      </c>
      <c r="O170" s="104">
        <v>28.8333333333333</v>
      </c>
      <c r="P170" s="104">
        <v>46.25</v>
      </c>
      <c r="Q170" s="104">
        <v>0</v>
      </c>
      <c r="R170" s="104">
        <v>0</v>
      </c>
      <c r="S170" s="105">
        <f t="shared" si="3"/>
        <v>8306.5833333333303</v>
      </c>
    </row>
    <row r="171" spans="1:19" x14ac:dyDescent="0.25">
      <c r="A171" s="125">
        <v>443</v>
      </c>
      <c r="B171" s="103" t="s">
        <v>177</v>
      </c>
      <c r="C171" s="103" t="s">
        <v>4413</v>
      </c>
      <c r="D171" s="103" t="s">
        <v>3438</v>
      </c>
      <c r="E171" s="103" t="s">
        <v>4414</v>
      </c>
      <c r="F171" s="103" t="s">
        <v>4993</v>
      </c>
      <c r="G171" s="104">
        <v>671</v>
      </c>
      <c r="H171" s="104">
        <v>1323.9166666666699</v>
      </c>
      <c r="I171" s="104">
        <v>290.08333333333297</v>
      </c>
      <c r="J171" s="104">
        <v>5.6666666666666696</v>
      </c>
      <c r="K171" s="104">
        <v>1</v>
      </c>
      <c r="L171" s="104">
        <v>1</v>
      </c>
      <c r="M171" s="104">
        <v>0</v>
      </c>
      <c r="N171" s="104">
        <v>43.25</v>
      </c>
      <c r="O171" s="104">
        <v>52.6666666666667</v>
      </c>
      <c r="P171" s="104">
        <v>4.5</v>
      </c>
      <c r="Q171" s="104">
        <v>0</v>
      </c>
      <c r="R171" s="104">
        <v>0</v>
      </c>
      <c r="S171" s="105">
        <f t="shared" si="3"/>
        <v>2393.0833333333358</v>
      </c>
    </row>
    <row r="172" spans="1:19" x14ac:dyDescent="0.25">
      <c r="A172" s="125">
        <v>443</v>
      </c>
      <c r="B172" s="103" t="s">
        <v>177</v>
      </c>
      <c r="C172" s="103" t="s">
        <v>4316</v>
      </c>
      <c r="D172" s="103" t="s">
        <v>3438</v>
      </c>
      <c r="E172" s="103" t="s">
        <v>4317</v>
      </c>
      <c r="F172" s="103" t="s">
        <v>4993</v>
      </c>
      <c r="G172" s="104">
        <v>440.91666666666703</v>
      </c>
      <c r="H172" s="104">
        <v>1097.0833333333301</v>
      </c>
      <c r="I172" s="104">
        <v>451.16666666666703</v>
      </c>
      <c r="J172" s="104">
        <v>0</v>
      </c>
      <c r="K172" s="104">
        <v>0</v>
      </c>
      <c r="L172" s="104">
        <v>0</v>
      </c>
      <c r="M172" s="104">
        <v>0</v>
      </c>
      <c r="N172" s="104">
        <v>71.25</v>
      </c>
      <c r="O172" s="104">
        <v>39.75</v>
      </c>
      <c r="P172" s="104">
        <v>20</v>
      </c>
      <c r="Q172" s="104">
        <v>0</v>
      </c>
      <c r="R172" s="104">
        <v>0</v>
      </c>
      <c r="S172" s="105">
        <f t="shared" si="3"/>
        <v>2120.1666666666642</v>
      </c>
    </row>
    <row r="173" spans="1:19" x14ac:dyDescent="0.25">
      <c r="A173" s="125">
        <v>443</v>
      </c>
      <c r="B173" s="103" t="s">
        <v>177</v>
      </c>
      <c r="C173" s="103" t="s">
        <v>4312</v>
      </c>
      <c r="D173" s="103" t="s">
        <v>3438</v>
      </c>
      <c r="E173" s="103" t="s">
        <v>4313</v>
      </c>
      <c r="F173" s="103" t="s">
        <v>4993</v>
      </c>
      <c r="G173" s="104">
        <v>124.833333333333</v>
      </c>
      <c r="H173" s="104">
        <v>372.16666666666703</v>
      </c>
      <c r="I173" s="104">
        <v>73.6666666666667</v>
      </c>
      <c r="J173" s="104">
        <v>0</v>
      </c>
      <c r="K173" s="104">
        <v>0</v>
      </c>
      <c r="L173" s="104">
        <v>0</v>
      </c>
      <c r="M173" s="104">
        <v>0</v>
      </c>
      <c r="N173" s="104">
        <v>3.75</v>
      </c>
      <c r="O173" s="104">
        <v>14.6666666666667</v>
      </c>
      <c r="P173" s="104">
        <v>7.4166666666666696</v>
      </c>
      <c r="Q173" s="104">
        <v>0</v>
      </c>
      <c r="R173" s="104">
        <v>0</v>
      </c>
      <c r="S173" s="105">
        <f t="shared" si="3"/>
        <v>596.50000000000011</v>
      </c>
    </row>
    <row r="174" spans="1:19" x14ac:dyDescent="0.25">
      <c r="A174" s="125">
        <v>443</v>
      </c>
      <c r="B174" s="103" t="s">
        <v>177</v>
      </c>
      <c r="C174" s="103" t="s">
        <v>4764</v>
      </c>
      <c r="D174" s="103" t="s">
        <v>3438</v>
      </c>
      <c r="E174" s="103" t="s">
        <v>4765</v>
      </c>
      <c r="F174" s="103" t="s">
        <v>4993</v>
      </c>
      <c r="G174" s="104">
        <v>182.75</v>
      </c>
      <c r="H174" s="104">
        <v>1662</v>
      </c>
      <c r="I174" s="104">
        <v>372.33333333333297</v>
      </c>
      <c r="J174" s="104">
        <v>3.3333333333333299</v>
      </c>
      <c r="K174" s="104">
        <v>0</v>
      </c>
      <c r="L174" s="104">
        <v>0</v>
      </c>
      <c r="M174" s="104">
        <v>1</v>
      </c>
      <c r="N174" s="104">
        <v>46.1666666666667</v>
      </c>
      <c r="O174" s="104">
        <v>28.1666666666667</v>
      </c>
      <c r="P174" s="104">
        <v>2.5833333333333299</v>
      </c>
      <c r="Q174" s="104">
        <v>0</v>
      </c>
      <c r="R174" s="104">
        <v>0</v>
      </c>
      <c r="S174" s="105">
        <f t="shared" si="3"/>
        <v>2298.333333333333</v>
      </c>
    </row>
    <row r="175" spans="1:19" x14ac:dyDescent="0.25">
      <c r="A175" s="125">
        <v>443</v>
      </c>
      <c r="B175" s="103" t="s">
        <v>177</v>
      </c>
      <c r="C175" s="103" t="s">
        <v>4590</v>
      </c>
      <c r="D175" s="103" t="s">
        <v>3438</v>
      </c>
      <c r="E175" s="103" t="s">
        <v>4591</v>
      </c>
      <c r="F175" s="103" t="s">
        <v>4993</v>
      </c>
      <c r="G175" s="104">
        <v>706.41666666666697</v>
      </c>
      <c r="H175" s="104">
        <v>1444.0833333333301</v>
      </c>
      <c r="I175" s="104">
        <v>295.41666666666703</v>
      </c>
      <c r="J175" s="104">
        <v>1.5833333333333299</v>
      </c>
      <c r="K175" s="104">
        <v>0</v>
      </c>
      <c r="L175" s="104">
        <v>0</v>
      </c>
      <c r="M175" s="104">
        <v>1</v>
      </c>
      <c r="N175" s="104">
        <v>57.0833333333333</v>
      </c>
      <c r="O175" s="104">
        <v>17.6666666666667</v>
      </c>
      <c r="P175" s="104">
        <v>18</v>
      </c>
      <c r="Q175" s="104">
        <v>0</v>
      </c>
      <c r="R175" s="104">
        <v>0</v>
      </c>
      <c r="S175" s="105">
        <f t="shared" si="3"/>
        <v>2541.2499999999977</v>
      </c>
    </row>
    <row r="176" spans="1:19" x14ac:dyDescent="0.25">
      <c r="A176" s="125">
        <v>443</v>
      </c>
      <c r="B176" s="103" t="s">
        <v>177</v>
      </c>
      <c r="C176" s="103" t="s">
        <v>4584</v>
      </c>
      <c r="D176" s="103" t="s">
        <v>3438</v>
      </c>
      <c r="E176" s="103" t="s">
        <v>4585</v>
      </c>
      <c r="F176" s="103" t="s">
        <v>4996</v>
      </c>
      <c r="G176" s="104">
        <v>1435.75</v>
      </c>
      <c r="H176" s="104">
        <v>4593</v>
      </c>
      <c r="I176" s="104">
        <v>2584.8333333333298</v>
      </c>
      <c r="J176" s="104">
        <v>25.25</v>
      </c>
      <c r="K176" s="104">
        <v>2</v>
      </c>
      <c r="L176" s="104">
        <v>1</v>
      </c>
      <c r="M176" s="104">
        <v>0</v>
      </c>
      <c r="N176" s="104">
        <v>349</v>
      </c>
      <c r="O176" s="104">
        <v>34.0833333333333</v>
      </c>
      <c r="P176" s="104">
        <v>40.25</v>
      </c>
      <c r="Q176" s="104">
        <v>0</v>
      </c>
      <c r="R176" s="104">
        <v>0</v>
      </c>
      <c r="S176" s="105">
        <f t="shared" si="3"/>
        <v>9065.1666666666642</v>
      </c>
    </row>
    <row r="177" spans="1:19" x14ac:dyDescent="0.25">
      <c r="A177" s="125">
        <v>465</v>
      </c>
      <c r="B177" s="103" t="s">
        <v>182</v>
      </c>
      <c r="C177" s="103" t="s">
        <v>2922</v>
      </c>
      <c r="D177" s="103" t="s">
        <v>2923</v>
      </c>
      <c r="E177" s="103" t="s">
        <v>2923</v>
      </c>
      <c r="F177" s="103" t="s">
        <v>4993</v>
      </c>
      <c r="G177" s="104">
        <v>8627.0833333333303</v>
      </c>
      <c r="H177" s="104">
        <v>6153.3333333333303</v>
      </c>
      <c r="I177" s="104">
        <v>1669.0833333333301</v>
      </c>
      <c r="J177" s="104">
        <v>281.91666666666703</v>
      </c>
      <c r="K177" s="104">
        <v>0</v>
      </c>
      <c r="L177" s="104">
        <v>0</v>
      </c>
      <c r="M177" s="104">
        <v>0</v>
      </c>
      <c r="N177" s="104">
        <v>801.08333333333303</v>
      </c>
      <c r="O177" s="104">
        <v>181.25</v>
      </c>
      <c r="P177" s="104">
        <v>0</v>
      </c>
      <c r="Q177" s="104">
        <v>0</v>
      </c>
      <c r="R177" s="104">
        <v>0</v>
      </c>
      <c r="S177" s="105">
        <f t="shared" si="3"/>
        <v>17713.749999999989</v>
      </c>
    </row>
    <row r="178" spans="1:19" x14ac:dyDescent="0.25">
      <c r="A178" s="125">
        <v>469</v>
      </c>
      <c r="B178" s="103" t="s">
        <v>183</v>
      </c>
      <c r="C178" s="103" t="s">
        <v>2924</v>
      </c>
      <c r="D178" s="103" t="s">
        <v>2923</v>
      </c>
      <c r="E178" s="103" t="s">
        <v>2925</v>
      </c>
      <c r="F178" s="103" t="s">
        <v>4993</v>
      </c>
      <c r="G178" s="104">
        <v>4598.5</v>
      </c>
      <c r="H178" s="104">
        <v>3540.25</v>
      </c>
      <c r="I178" s="104">
        <v>1409.0833333333301</v>
      </c>
      <c r="J178" s="104">
        <v>0</v>
      </c>
      <c r="K178" s="104">
        <v>0</v>
      </c>
      <c r="L178" s="104">
        <v>0</v>
      </c>
      <c r="M178" s="104">
        <v>3.4166666666666701</v>
      </c>
      <c r="N178" s="104">
        <v>596.75</v>
      </c>
      <c r="O178" s="104">
        <v>73.5833333333333</v>
      </c>
      <c r="P178" s="104">
        <v>0</v>
      </c>
      <c r="Q178" s="104">
        <v>0</v>
      </c>
      <c r="R178" s="104">
        <v>0</v>
      </c>
      <c r="S178" s="105">
        <f t="shared" si="3"/>
        <v>10221.58333333333</v>
      </c>
    </row>
    <row r="179" spans="1:19" x14ac:dyDescent="0.25">
      <c r="A179" s="125">
        <v>472</v>
      </c>
      <c r="B179" s="103" t="s">
        <v>184</v>
      </c>
      <c r="C179" s="103" t="s">
        <v>2926</v>
      </c>
      <c r="D179" s="103" t="s">
        <v>2927</v>
      </c>
      <c r="E179" s="103" t="s">
        <v>2928</v>
      </c>
      <c r="F179" s="103" t="s">
        <v>4994</v>
      </c>
      <c r="G179" s="104">
        <v>2024.1666666666699</v>
      </c>
      <c r="H179" s="104">
        <v>466.16666666666703</v>
      </c>
      <c r="I179" s="104">
        <v>3</v>
      </c>
      <c r="J179" s="104">
        <v>0</v>
      </c>
      <c r="K179" s="104">
        <v>0</v>
      </c>
      <c r="L179" s="104">
        <v>0</v>
      </c>
      <c r="M179" s="104">
        <v>0</v>
      </c>
      <c r="N179" s="104">
        <v>0</v>
      </c>
      <c r="O179" s="104">
        <v>28.5</v>
      </c>
      <c r="P179" s="104">
        <v>0</v>
      </c>
      <c r="Q179" s="104">
        <v>0</v>
      </c>
      <c r="R179" s="104">
        <v>0</v>
      </c>
      <c r="S179" s="105">
        <f t="shared" si="3"/>
        <v>2521.8333333333371</v>
      </c>
    </row>
    <row r="180" spans="1:19" x14ac:dyDescent="0.25">
      <c r="A180" s="125">
        <v>564</v>
      </c>
      <c r="B180" s="103" t="s">
        <v>5015</v>
      </c>
      <c r="C180" s="103" t="s">
        <v>4274</v>
      </c>
      <c r="D180" s="103" t="s">
        <v>2789</v>
      </c>
      <c r="E180" s="103" t="s">
        <v>4275</v>
      </c>
      <c r="F180" s="103" t="s">
        <v>4993</v>
      </c>
      <c r="G180" s="104">
        <v>73383.416666666701</v>
      </c>
      <c r="H180" s="104">
        <v>236892.75</v>
      </c>
      <c r="I180" s="104">
        <v>241831.66666666701</v>
      </c>
      <c r="J180" s="104">
        <v>97907.583333333299</v>
      </c>
      <c r="K180" s="104">
        <v>71373.5</v>
      </c>
      <c r="L180" s="104">
        <v>38428.583333333299</v>
      </c>
      <c r="M180" s="104">
        <v>4592.5</v>
      </c>
      <c r="N180" s="104">
        <v>55031.916666666701</v>
      </c>
      <c r="O180" s="104">
        <v>1364.9166666666699</v>
      </c>
      <c r="P180" s="104">
        <v>1153.6666666666699</v>
      </c>
      <c r="Q180" s="104">
        <v>0</v>
      </c>
      <c r="R180" s="104">
        <v>3385.0833333333298</v>
      </c>
      <c r="S180" s="105">
        <f t="shared" si="3"/>
        <v>825345.5833333336</v>
      </c>
    </row>
    <row r="181" spans="1:19" x14ac:dyDescent="0.25">
      <c r="A181" s="125">
        <v>564</v>
      </c>
      <c r="B181" s="103" t="s">
        <v>5015</v>
      </c>
      <c r="C181" s="103" t="s">
        <v>4440</v>
      </c>
      <c r="D181" s="103" t="s">
        <v>2789</v>
      </c>
      <c r="E181" s="103" t="s">
        <v>4423</v>
      </c>
      <c r="F181" s="103" t="s">
        <v>4993</v>
      </c>
      <c r="G181" s="104">
        <v>662.33333333333303</v>
      </c>
      <c r="H181" s="104">
        <v>4815.0833333333303</v>
      </c>
      <c r="I181" s="104">
        <v>1254.0833333333301</v>
      </c>
      <c r="J181" s="104">
        <v>6</v>
      </c>
      <c r="K181" s="104">
        <v>0</v>
      </c>
      <c r="L181" s="104">
        <v>0</v>
      </c>
      <c r="M181" s="104">
        <v>23.0833333333333</v>
      </c>
      <c r="N181" s="104">
        <v>626.5</v>
      </c>
      <c r="O181" s="104">
        <v>26.6666666666667</v>
      </c>
      <c r="P181" s="104">
        <v>9</v>
      </c>
      <c r="Q181" s="104">
        <v>0</v>
      </c>
      <c r="R181" s="104">
        <v>0</v>
      </c>
      <c r="S181" s="105">
        <f t="shared" si="3"/>
        <v>7422.7499999999936</v>
      </c>
    </row>
    <row r="182" spans="1:19" x14ac:dyDescent="0.25">
      <c r="A182" s="125">
        <v>564</v>
      </c>
      <c r="B182" s="103" t="s">
        <v>5015</v>
      </c>
      <c r="C182" s="103" t="s">
        <v>4330</v>
      </c>
      <c r="D182" s="103" t="s">
        <v>2789</v>
      </c>
      <c r="E182" s="103" t="s">
        <v>4331</v>
      </c>
      <c r="F182" s="103" t="s">
        <v>4993</v>
      </c>
      <c r="G182" s="104">
        <v>20198.166666666701</v>
      </c>
      <c r="H182" s="104">
        <v>43267.5</v>
      </c>
      <c r="I182" s="104">
        <v>58840.083333333299</v>
      </c>
      <c r="J182" s="104">
        <v>13634.416666666701</v>
      </c>
      <c r="K182" s="104">
        <v>8</v>
      </c>
      <c r="L182" s="104">
        <v>1</v>
      </c>
      <c r="M182" s="104">
        <v>374.5</v>
      </c>
      <c r="N182" s="104">
        <v>5202.8333333333303</v>
      </c>
      <c r="O182" s="104">
        <v>163.666666666667</v>
      </c>
      <c r="P182" s="104">
        <v>101.083333333333</v>
      </c>
      <c r="Q182" s="104">
        <v>0</v>
      </c>
      <c r="R182" s="104">
        <v>0</v>
      </c>
      <c r="S182" s="105">
        <f t="shared" si="3"/>
        <v>141791.25000000003</v>
      </c>
    </row>
    <row r="183" spans="1:19" x14ac:dyDescent="0.25">
      <c r="A183" s="125">
        <v>564</v>
      </c>
      <c r="B183" s="103" t="s">
        <v>5015</v>
      </c>
      <c r="C183" s="103" t="s">
        <v>4323</v>
      </c>
      <c r="D183" s="103" t="s">
        <v>2789</v>
      </c>
      <c r="E183" s="103" t="s">
        <v>2772</v>
      </c>
      <c r="F183" s="103" t="s">
        <v>4993</v>
      </c>
      <c r="G183" s="104">
        <v>449.08333333333297</v>
      </c>
      <c r="H183" s="104">
        <v>10050.666666666701</v>
      </c>
      <c r="I183" s="104">
        <v>6818.25</v>
      </c>
      <c r="J183" s="104">
        <v>57.3333333333333</v>
      </c>
      <c r="K183" s="104">
        <v>0</v>
      </c>
      <c r="L183" s="104">
        <v>1</v>
      </c>
      <c r="M183" s="104">
        <v>80.0833333333333</v>
      </c>
      <c r="N183" s="104">
        <v>1499.4166666666699</v>
      </c>
      <c r="O183" s="104">
        <v>35</v>
      </c>
      <c r="P183" s="104">
        <v>9</v>
      </c>
      <c r="Q183" s="104">
        <v>0</v>
      </c>
      <c r="R183" s="104">
        <v>0</v>
      </c>
      <c r="S183" s="105">
        <f t="shared" si="3"/>
        <v>18999.833333333369</v>
      </c>
    </row>
    <row r="184" spans="1:19" x14ac:dyDescent="0.25">
      <c r="A184" s="125">
        <v>564</v>
      </c>
      <c r="B184" s="103" t="s">
        <v>5015</v>
      </c>
      <c r="C184" s="103" t="s">
        <v>2814</v>
      </c>
      <c r="D184" s="103" t="s">
        <v>2789</v>
      </c>
      <c r="E184" s="103" t="s">
        <v>2815</v>
      </c>
      <c r="F184" s="103" t="s">
        <v>4993</v>
      </c>
      <c r="G184" s="104">
        <v>0</v>
      </c>
      <c r="H184" s="104">
        <v>0</v>
      </c>
      <c r="I184" s="104">
        <v>1</v>
      </c>
      <c r="J184" s="104">
        <v>1</v>
      </c>
      <c r="K184" s="104">
        <v>0</v>
      </c>
      <c r="L184" s="104">
        <v>0</v>
      </c>
      <c r="M184" s="104">
        <v>0</v>
      </c>
      <c r="N184" s="104">
        <v>1</v>
      </c>
      <c r="O184" s="104">
        <v>0</v>
      </c>
      <c r="P184" s="104">
        <v>0</v>
      </c>
      <c r="Q184" s="104">
        <v>0</v>
      </c>
      <c r="R184" s="104">
        <v>0</v>
      </c>
      <c r="S184" s="105">
        <f t="shared" si="3"/>
        <v>3</v>
      </c>
    </row>
    <row r="185" spans="1:19" x14ac:dyDescent="0.25">
      <c r="A185" s="125">
        <v>564</v>
      </c>
      <c r="B185" s="103" t="s">
        <v>5015</v>
      </c>
      <c r="C185" s="103" t="s">
        <v>4403</v>
      </c>
      <c r="D185" s="103" t="s">
        <v>2789</v>
      </c>
      <c r="E185" s="103" t="s">
        <v>4404</v>
      </c>
      <c r="F185" s="103" t="s">
        <v>4993</v>
      </c>
      <c r="G185" s="104">
        <v>647.16666666666697</v>
      </c>
      <c r="H185" s="104">
        <v>11390.5</v>
      </c>
      <c r="I185" s="104">
        <v>7875.6666666666697</v>
      </c>
      <c r="J185" s="104">
        <v>151.75</v>
      </c>
      <c r="K185" s="104">
        <v>81.4166666666667</v>
      </c>
      <c r="L185" s="104">
        <v>84.5</v>
      </c>
      <c r="M185" s="104">
        <v>120.25</v>
      </c>
      <c r="N185" s="104">
        <v>987.16666666666595</v>
      </c>
      <c r="O185" s="104">
        <v>48</v>
      </c>
      <c r="P185" s="104">
        <v>24</v>
      </c>
      <c r="Q185" s="104">
        <v>0</v>
      </c>
      <c r="R185" s="104">
        <v>0</v>
      </c>
      <c r="S185" s="105">
        <f t="shared" si="3"/>
        <v>21410.416666666668</v>
      </c>
    </row>
    <row r="186" spans="1:19" x14ac:dyDescent="0.25">
      <c r="A186" s="125">
        <v>564</v>
      </c>
      <c r="B186" s="103" t="s">
        <v>5015</v>
      </c>
      <c r="C186" s="103" t="s">
        <v>4321</v>
      </c>
      <c r="D186" s="103" t="s">
        <v>2789</v>
      </c>
      <c r="E186" s="103" t="s">
        <v>4322</v>
      </c>
      <c r="F186" s="103" t="s">
        <v>4993</v>
      </c>
      <c r="G186" s="104">
        <v>261.5</v>
      </c>
      <c r="H186" s="104">
        <v>11551.5</v>
      </c>
      <c r="I186" s="104">
        <v>27608</v>
      </c>
      <c r="J186" s="104">
        <v>15976.333333333299</v>
      </c>
      <c r="K186" s="104">
        <v>19317.333333333299</v>
      </c>
      <c r="L186" s="104">
        <v>1592.5833333333301</v>
      </c>
      <c r="M186" s="104">
        <v>424.75</v>
      </c>
      <c r="N186" s="104">
        <v>4893.6666666666697</v>
      </c>
      <c r="O186" s="104">
        <v>128.5</v>
      </c>
      <c r="P186" s="104">
        <v>55</v>
      </c>
      <c r="Q186" s="104">
        <v>0</v>
      </c>
      <c r="R186" s="104">
        <v>0</v>
      </c>
      <c r="S186" s="105">
        <f t="shared" si="3"/>
        <v>81809.166666666599</v>
      </c>
    </row>
    <row r="187" spans="1:19" x14ac:dyDescent="0.25">
      <c r="A187" s="125">
        <v>564</v>
      </c>
      <c r="B187" s="103" t="s">
        <v>5015</v>
      </c>
      <c r="C187" s="103" t="s">
        <v>4405</v>
      </c>
      <c r="D187" s="103" t="s">
        <v>2789</v>
      </c>
      <c r="E187" s="103" t="s">
        <v>4406</v>
      </c>
      <c r="F187" s="103" t="s">
        <v>4993</v>
      </c>
      <c r="G187" s="104">
        <v>153.083333333333</v>
      </c>
      <c r="H187" s="104">
        <v>7477.5</v>
      </c>
      <c r="I187" s="104">
        <v>1515.25</v>
      </c>
      <c r="J187" s="104">
        <v>106</v>
      </c>
      <c r="K187" s="104">
        <v>52</v>
      </c>
      <c r="L187" s="104">
        <v>51.5</v>
      </c>
      <c r="M187" s="104">
        <v>94</v>
      </c>
      <c r="N187" s="104">
        <v>796.83333333333303</v>
      </c>
      <c r="O187" s="104">
        <v>36.25</v>
      </c>
      <c r="P187" s="104">
        <v>10.0833333333333</v>
      </c>
      <c r="Q187" s="104">
        <v>0</v>
      </c>
      <c r="R187" s="104">
        <v>0</v>
      </c>
      <c r="S187" s="105">
        <f t="shared" si="3"/>
        <v>10292.499999999998</v>
      </c>
    </row>
    <row r="188" spans="1:19" x14ac:dyDescent="0.25">
      <c r="A188" s="125">
        <v>564</v>
      </c>
      <c r="B188" s="103" t="s">
        <v>5015</v>
      </c>
      <c r="C188" s="103" t="s">
        <v>4420</v>
      </c>
      <c r="D188" s="103" t="s">
        <v>2789</v>
      </c>
      <c r="E188" s="103" t="s">
        <v>5016</v>
      </c>
      <c r="F188" s="103" t="s">
        <v>4993</v>
      </c>
      <c r="G188" s="104">
        <v>3555.8333333333298</v>
      </c>
      <c r="H188" s="104">
        <v>28862.416666666701</v>
      </c>
      <c r="I188" s="104">
        <v>47094.5</v>
      </c>
      <c r="J188" s="104">
        <v>5487.25</v>
      </c>
      <c r="K188" s="104">
        <v>0</v>
      </c>
      <c r="L188" s="104">
        <v>0</v>
      </c>
      <c r="M188" s="104">
        <v>1455.3333333333301</v>
      </c>
      <c r="N188" s="104">
        <v>6737.8333333333303</v>
      </c>
      <c r="O188" s="104">
        <v>157.166666666667</v>
      </c>
      <c r="P188" s="104">
        <v>63.1666666666667</v>
      </c>
      <c r="Q188" s="104">
        <v>0</v>
      </c>
      <c r="R188" s="104">
        <v>0</v>
      </c>
      <c r="S188" s="105">
        <f t="shared" si="3"/>
        <v>93413.500000000029</v>
      </c>
    </row>
    <row r="189" spans="1:19" x14ac:dyDescent="0.25">
      <c r="A189" s="125">
        <v>564</v>
      </c>
      <c r="B189" s="103" t="s">
        <v>5015</v>
      </c>
      <c r="C189" s="103" t="s">
        <v>4395</v>
      </c>
      <c r="D189" s="103" t="s">
        <v>2789</v>
      </c>
      <c r="E189" s="103" t="s">
        <v>4396</v>
      </c>
      <c r="F189" s="103" t="s">
        <v>4993</v>
      </c>
      <c r="G189" s="104">
        <v>567.33333333333303</v>
      </c>
      <c r="H189" s="104">
        <v>3270.75</v>
      </c>
      <c r="I189" s="104">
        <v>5893.25</v>
      </c>
      <c r="J189" s="104">
        <v>3691</v>
      </c>
      <c r="K189" s="104">
        <v>123.75</v>
      </c>
      <c r="L189" s="104">
        <v>2</v>
      </c>
      <c r="M189" s="104">
        <v>264.75</v>
      </c>
      <c r="N189" s="104">
        <v>579.33333333333303</v>
      </c>
      <c r="O189" s="104">
        <v>27</v>
      </c>
      <c r="P189" s="104">
        <v>24</v>
      </c>
      <c r="Q189" s="104">
        <v>0</v>
      </c>
      <c r="R189" s="104">
        <v>0</v>
      </c>
      <c r="S189" s="105">
        <f t="shared" si="3"/>
        <v>14443.166666666664</v>
      </c>
    </row>
    <row r="190" spans="1:19" x14ac:dyDescent="0.25">
      <c r="A190" s="125">
        <v>564</v>
      </c>
      <c r="B190" s="103" t="s">
        <v>5015</v>
      </c>
      <c r="C190" s="103" t="s">
        <v>4266</v>
      </c>
      <c r="D190" s="103" t="s">
        <v>2789</v>
      </c>
      <c r="E190" s="103" t="s">
        <v>4267</v>
      </c>
      <c r="F190" s="103" t="s">
        <v>4993</v>
      </c>
      <c r="G190" s="104">
        <v>0</v>
      </c>
      <c r="H190" s="104">
        <v>0</v>
      </c>
      <c r="I190" s="104">
        <v>0</v>
      </c>
      <c r="J190" s="104">
        <v>0</v>
      </c>
      <c r="K190" s="104">
        <v>0</v>
      </c>
      <c r="L190" s="104">
        <v>0</v>
      </c>
      <c r="M190" s="104">
        <v>0</v>
      </c>
      <c r="N190" s="104">
        <v>0</v>
      </c>
      <c r="O190" s="104">
        <v>4</v>
      </c>
      <c r="P190" s="104">
        <v>0</v>
      </c>
      <c r="Q190" s="104">
        <v>0</v>
      </c>
      <c r="R190" s="104">
        <v>0</v>
      </c>
      <c r="S190" s="105">
        <f t="shared" si="3"/>
        <v>4</v>
      </c>
    </row>
    <row r="191" spans="1:19" x14ac:dyDescent="0.25">
      <c r="A191" s="125">
        <v>564</v>
      </c>
      <c r="B191" s="103" t="s">
        <v>5015</v>
      </c>
      <c r="C191" s="103" t="s">
        <v>4320</v>
      </c>
      <c r="D191" s="103" t="s">
        <v>2789</v>
      </c>
      <c r="E191" s="103" t="s">
        <v>2906</v>
      </c>
      <c r="F191" s="103" t="s">
        <v>4993</v>
      </c>
      <c r="G191" s="104">
        <v>332.5</v>
      </c>
      <c r="H191" s="104">
        <v>4661.1666666666697</v>
      </c>
      <c r="I191" s="104">
        <v>15400.833333333299</v>
      </c>
      <c r="J191" s="104">
        <v>7751</v>
      </c>
      <c r="K191" s="104">
        <v>1592.4166666666699</v>
      </c>
      <c r="L191" s="104">
        <v>512.75</v>
      </c>
      <c r="M191" s="104">
        <v>404.08333333333297</v>
      </c>
      <c r="N191" s="104">
        <v>4389.8333333333303</v>
      </c>
      <c r="O191" s="104">
        <v>129.166666666667</v>
      </c>
      <c r="P191" s="104">
        <v>30</v>
      </c>
      <c r="Q191" s="104">
        <v>0</v>
      </c>
      <c r="R191" s="104">
        <v>0</v>
      </c>
      <c r="S191" s="105">
        <f t="shared" si="3"/>
        <v>35203.749999999971</v>
      </c>
    </row>
    <row r="192" spans="1:19" x14ac:dyDescent="0.25">
      <c r="A192" s="125">
        <v>564</v>
      </c>
      <c r="B192" s="103" t="s">
        <v>5015</v>
      </c>
      <c r="C192" s="103" t="s">
        <v>4387</v>
      </c>
      <c r="D192" s="103" t="s">
        <v>2789</v>
      </c>
      <c r="E192" s="103" t="s">
        <v>4388</v>
      </c>
      <c r="F192" s="103" t="s">
        <v>4993</v>
      </c>
      <c r="G192" s="104">
        <v>15.3333333333333</v>
      </c>
      <c r="H192" s="104">
        <v>5261.4166666666697</v>
      </c>
      <c r="I192" s="104">
        <v>16782.416666666701</v>
      </c>
      <c r="J192" s="104">
        <v>12216.916666666701</v>
      </c>
      <c r="K192" s="104">
        <v>32</v>
      </c>
      <c r="L192" s="104">
        <v>0</v>
      </c>
      <c r="M192" s="104">
        <v>522</v>
      </c>
      <c r="N192" s="104">
        <v>2675.75</v>
      </c>
      <c r="O192" s="104">
        <v>38.75</v>
      </c>
      <c r="P192" s="104">
        <v>17</v>
      </c>
      <c r="Q192" s="104">
        <v>0</v>
      </c>
      <c r="R192" s="104">
        <v>0</v>
      </c>
      <c r="S192" s="105">
        <f t="shared" si="3"/>
        <v>37561.583333333401</v>
      </c>
    </row>
    <row r="193" spans="1:19" x14ac:dyDescent="0.25">
      <c r="A193" s="125">
        <v>565</v>
      </c>
      <c r="B193" s="103" t="s">
        <v>186</v>
      </c>
      <c r="C193" s="103" t="s">
        <v>2929</v>
      </c>
      <c r="D193" s="103" t="s">
        <v>2789</v>
      </c>
      <c r="E193" s="103" t="s">
        <v>2930</v>
      </c>
      <c r="F193" s="103" t="s">
        <v>4994</v>
      </c>
      <c r="G193" s="104">
        <v>54.3333333333333</v>
      </c>
      <c r="H193" s="104">
        <v>260</v>
      </c>
      <c r="I193" s="104">
        <v>60.25</v>
      </c>
      <c r="J193" s="104">
        <v>14.0833333333333</v>
      </c>
      <c r="K193" s="104">
        <v>0</v>
      </c>
      <c r="L193" s="104">
        <v>0</v>
      </c>
      <c r="M193" s="104">
        <v>0</v>
      </c>
      <c r="N193" s="104">
        <v>46.1666666666667</v>
      </c>
      <c r="O193" s="104">
        <v>11.5</v>
      </c>
      <c r="P193" s="104">
        <v>0</v>
      </c>
      <c r="Q193" s="104">
        <v>0</v>
      </c>
      <c r="R193" s="104">
        <v>0</v>
      </c>
      <c r="S193" s="105">
        <f t="shared" si="3"/>
        <v>446.33333333333331</v>
      </c>
    </row>
    <row r="194" spans="1:19" x14ac:dyDescent="0.25">
      <c r="A194" s="125">
        <v>569</v>
      </c>
      <c r="B194" s="103" t="s">
        <v>187</v>
      </c>
      <c r="C194" s="103" t="s">
        <v>2931</v>
      </c>
      <c r="D194" s="103" t="s">
        <v>2932</v>
      </c>
      <c r="E194" s="103" t="s">
        <v>2933</v>
      </c>
      <c r="F194" s="103" t="s">
        <v>4994</v>
      </c>
      <c r="G194" s="104">
        <v>3363.3333333333298</v>
      </c>
      <c r="H194" s="104">
        <v>650.83333333333303</v>
      </c>
      <c r="I194" s="104">
        <v>180.333333333333</v>
      </c>
      <c r="J194" s="104">
        <v>0</v>
      </c>
      <c r="K194" s="104">
        <v>0</v>
      </c>
      <c r="L194" s="104">
        <v>0</v>
      </c>
      <c r="M194" s="104">
        <v>0</v>
      </c>
      <c r="N194" s="104">
        <v>270.16666666666703</v>
      </c>
      <c r="O194" s="104">
        <v>45.75</v>
      </c>
      <c r="P194" s="104">
        <v>0</v>
      </c>
      <c r="Q194" s="104">
        <v>0</v>
      </c>
      <c r="R194" s="104">
        <v>0</v>
      </c>
      <c r="S194" s="105">
        <f t="shared" si="3"/>
        <v>4510.4166666666624</v>
      </c>
    </row>
    <row r="195" spans="1:19" x14ac:dyDescent="0.25">
      <c r="A195" s="125">
        <v>571</v>
      </c>
      <c r="B195" s="103" t="s">
        <v>188</v>
      </c>
      <c r="C195" s="103" t="s">
        <v>2934</v>
      </c>
      <c r="D195" s="103" t="s">
        <v>2856</v>
      </c>
      <c r="E195" s="103" t="s">
        <v>2935</v>
      </c>
      <c r="F195" s="103" t="s">
        <v>4994</v>
      </c>
      <c r="G195" s="104">
        <v>1772.1666666666699</v>
      </c>
      <c r="H195" s="104">
        <v>3256.9166666666702</v>
      </c>
      <c r="I195" s="104">
        <v>1030.3333333333301</v>
      </c>
      <c r="J195" s="104">
        <v>1.0833333333333299</v>
      </c>
      <c r="K195" s="104">
        <v>0</v>
      </c>
      <c r="L195" s="104">
        <v>0</v>
      </c>
      <c r="M195" s="104">
        <v>2.6666666666666701</v>
      </c>
      <c r="N195" s="104">
        <v>150.333333333333</v>
      </c>
      <c r="O195" s="104">
        <v>104.416666666667</v>
      </c>
      <c r="P195" s="104">
        <v>0</v>
      </c>
      <c r="Q195" s="104">
        <v>0</v>
      </c>
      <c r="R195" s="104">
        <v>0</v>
      </c>
      <c r="S195" s="105">
        <f t="shared" si="3"/>
        <v>6317.9166666666706</v>
      </c>
    </row>
    <row r="196" spans="1:19" x14ac:dyDescent="0.25">
      <c r="A196" s="125">
        <v>575</v>
      </c>
      <c r="B196" s="103" t="s">
        <v>189</v>
      </c>
      <c r="C196" s="103" t="s">
        <v>2936</v>
      </c>
      <c r="D196" s="103" t="s">
        <v>5006</v>
      </c>
      <c r="E196" s="103" t="s">
        <v>2937</v>
      </c>
      <c r="F196" s="103" t="s">
        <v>4994</v>
      </c>
      <c r="G196" s="104">
        <v>327</v>
      </c>
      <c r="H196" s="104">
        <v>1351</v>
      </c>
      <c r="I196" s="104">
        <v>11</v>
      </c>
      <c r="J196" s="104">
        <v>0</v>
      </c>
      <c r="K196" s="104">
        <v>0</v>
      </c>
      <c r="L196" s="104">
        <v>0</v>
      </c>
      <c r="M196" s="104">
        <v>1</v>
      </c>
      <c r="N196" s="104">
        <v>76</v>
      </c>
      <c r="O196" s="104">
        <v>15</v>
      </c>
      <c r="P196" s="104">
        <v>0</v>
      </c>
      <c r="Q196" s="104">
        <v>0</v>
      </c>
      <c r="R196" s="104">
        <v>0</v>
      </c>
      <c r="S196" s="105">
        <f t="shared" si="3"/>
        <v>1781</v>
      </c>
    </row>
    <row r="197" spans="1:19" x14ac:dyDescent="0.25">
      <c r="A197" s="125">
        <v>582</v>
      </c>
      <c r="B197" s="103" t="s">
        <v>5017</v>
      </c>
      <c r="C197" s="103" t="s">
        <v>2938</v>
      </c>
      <c r="D197" s="103" t="s">
        <v>2789</v>
      </c>
      <c r="E197" s="103" t="s">
        <v>2939</v>
      </c>
      <c r="F197" s="103" t="s">
        <v>4993</v>
      </c>
      <c r="G197" s="104">
        <v>559.41666666666697</v>
      </c>
      <c r="H197" s="104">
        <v>2688.25</v>
      </c>
      <c r="I197" s="104">
        <v>2172.5</v>
      </c>
      <c r="J197" s="104">
        <v>37.0833333333333</v>
      </c>
      <c r="K197" s="104">
        <v>0</v>
      </c>
      <c r="L197" s="104">
        <v>0</v>
      </c>
      <c r="M197" s="104">
        <v>14.3333333333333</v>
      </c>
      <c r="N197" s="104">
        <v>459.66666666666703</v>
      </c>
      <c r="O197" s="104">
        <v>57.25</v>
      </c>
      <c r="P197" s="104">
        <v>0</v>
      </c>
      <c r="Q197" s="104">
        <v>0</v>
      </c>
      <c r="R197" s="104">
        <v>0</v>
      </c>
      <c r="S197" s="105">
        <f t="shared" si="3"/>
        <v>5988.5</v>
      </c>
    </row>
    <row r="198" spans="1:19" x14ac:dyDescent="0.25">
      <c r="A198" s="125">
        <v>586</v>
      </c>
      <c r="B198" s="103" t="s">
        <v>191</v>
      </c>
      <c r="C198" s="103" t="s">
        <v>2940</v>
      </c>
      <c r="D198" s="103" t="s">
        <v>2927</v>
      </c>
      <c r="E198" s="103" t="s">
        <v>2941</v>
      </c>
      <c r="F198" s="103" t="s">
        <v>4994</v>
      </c>
      <c r="G198" s="104">
        <v>991.75</v>
      </c>
      <c r="H198" s="104">
        <v>497.5</v>
      </c>
      <c r="I198" s="104">
        <v>0</v>
      </c>
      <c r="J198" s="104">
        <v>0</v>
      </c>
      <c r="K198" s="104">
        <v>0</v>
      </c>
      <c r="L198" s="104">
        <v>0</v>
      </c>
      <c r="M198" s="104">
        <v>0</v>
      </c>
      <c r="N198" s="104">
        <v>0</v>
      </c>
      <c r="O198" s="104">
        <v>0</v>
      </c>
      <c r="P198" s="104">
        <v>0</v>
      </c>
      <c r="Q198" s="104">
        <v>0</v>
      </c>
      <c r="R198" s="104">
        <v>0</v>
      </c>
      <c r="S198" s="105">
        <f t="shared" si="3"/>
        <v>1489.25</v>
      </c>
    </row>
    <row r="199" spans="1:19" x14ac:dyDescent="0.25">
      <c r="A199" s="125">
        <v>617</v>
      </c>
      <c r="B199" s="103" t="s">
        <v>192</v>
      </c>
      <c r="C199" s="103" t="s">
        <v>2888</v>
      </c>
      <c r="D199" s="103" t="s">
        <v>2867</v>
      </c>
      <c r="E199" s="103" t="s">
        <v>2889</v>
      </c>
      <c r="F199" s="103" t="s">
        <v>4993</v>
      </c>
      <c r="G199" s="104">
        <v>223.5</v>
      </c>
      <c r="H199" s="104">
        <v>496.33333333333297</v>
      </c>
      <c r="I199" s="104">
        <v>21.75</v>
      </c>
      <c r="J199" s="104">
        <v>37</v>
      </c>
      <c r="K199" s="104">
        <v>0</v>
      </c>
      <c r="L199" s="104">
        <v>0</v>
      </c>
      <c r="M199" s="104">
        <v>3</v>
      </c>
      <c r="N199" s="104">
        <v>8</v>
      </c>
      <c r="O199" s="104">
        <v>4</v>
      </c>
      <c r="P199" s="104">
        <v>0</v>
      </c>
      <c r="Q199" s="104">
        <v>0</v>
      </c>
      <c r="R199" s="104">
        <v>0</v>
      </c>
      <c r="S199" s="105">
        <f t="shared" si="3"/>
        <v>793.58333333333303</v>
      </c>
    </row>
    <row r="200" spans="1:19" x14ac:dyDescent="0.25">
      <c r="A200" s="125">
        <v>617</v>
      </c>
      <c r="B200" s="103" t="s">
        <v>192</v>
      </c>
      <c r="C200" s="103" t="s">
        <v>4766</v>
      </c>
      <c r="D200" s="103" t="s">
        <v>3438</v>
      </c>
      <c r="E200" s="103" t="s">
        <v>4767</v>
      </c>
      <c r="F200" s="103" t="s">
        <v>4993</v>
      </c>
      <c r="G200" s="104">
        <v>4418.3333333333303</v>
      </c>
      <c r="H200" s="104">
        <v>13435.333333333299</v>
      </c>
      <c r="I200" s="104">
        <v>16287.833333333299</v>
      </c>
      <c r="J200" s="104">
        <v>4789.75</v>
      </c>
      <c r="K200" s="104">
        <v>1200.0833333333301</v>
      </c>
      <c r="L200" s="104">
        <v>102</v>
      </c>
      <c r="M200" s="104">
        <v>120.75</v>
      </c>
      <c r="N200" s="104">
        <v>2477.6666666666702</v>
      </c>
      <c r="O200" s="104">
        <v>134</v>
      </c>
      <c r="P200" s="104">
        <v>4</v>
      </c>
      <c r="Q200" s="104">
        <v>0</v>
      </c>
      <c r="R200" s="104">
        <v>0</v>
      </c>
      <c r="S200" s="105">
        <f t="shared" si="3"/>
        <v>42969.749999999927</v>
      </c>
    </row>
    <row r="201" spans="1:19" x14ac:dyDescent="0.25">
      <c r="A201" s="125">
        <v>633</v>
      </c>
      <c r="B201" s="103" t="s">
        <v>196</v>
      </c>
      <c r="C201" s="103" t="s">
        <v>4318</v>
      </c>
      <c r="D201" s="103" t="s">
        <v>2786</v>
      </c>
      <c r="E201" s="103" t="s">
        <v>4319</v>
      </c>
      <c r="F201" s="103" t="s">
        <v>4994</v>
      </c>
      <c r="G201" s="104">
        <v>1668</v>
      </c>
      <c r="H201" s="104">
        <v>625</v>
      </c>
      <c r="I201" s="104">
        <v>0</v>
      </c>
      <c r="J201" s="104">
        <v>0</v>
      </c>
      <c r="K201" s="104">
        <v>0</v>
      </c>
      <c r="L201" s="104">
        <v>0</v>
      </c>
      <c r="M201" s="104">
        <v>0</v>
      </c>
      <c r="N201" s="104">
        <v>0</v>
      </c>
      <c r="O201" s="104">
        <v>0</v>
      </c>
      <c r="P201" s="104">
        <v>0</v>
      </c>
      <c r="Q201" s="104">
        <v>0</v>
      </c>
      <c r="R201" s="104">
        <v>0</v>
      </c>
      <c r="S201" s="105">
        <f t="shared" si="3"/>
        <v>2293</v>
      </c>
    </row>
    <row r="202" spans="1:19" x14ac:dyDescent="0.25">
      <c r="A202" s="125">
        <v>634</v>
      </c>
      <c r="B202" s="103" t="s">
        <v>197</v>
      </c>
      <c r="C202" s="103" t="s">
        <v>4548</v>
      </c>
      <c r="D202" s="103" t="s">
        <v>2932</v>
      </c>
      <c r="E202" s="103" t="s">
        <v>3583</v>
      </c>
      <c r="F202" s="103" t="s">
        <v>4996</v>
      </c>
      <c r="G202" s="104">
        <v>23810.416666666701</v>
      </c>
      <c r="H202" s="104">
        <v>14044.333333333299</v>
      </c>
      <c r="I202" s="104">
        <v>8102</v>
      </c>
      <c r="J202" s="104">
        <v>1545</v>
      </c>
      <c r="K202" s="104">
        <v>0</v>
      </c>
      <c r="L202" s="104">
        <v>0</v>
      </c>
      <c r="M202" s="104">
        <v>18.0833333333333</v>
      </c>
      <c r="N202" s="104">
        <v>2804.1666666666702</v>
      </c>
      <c r="O202" s="104">
        <v>341.41666666666703</v>
      </c>
      <c r="P202" s="104">
        <v>0</v>
      </c>
      <c r="Q202" s="104">
        <v>0</v>
      </c>
      <c r="R202" s="104">
        <v>0</v>
      </c>
      <c r="S202" s="105">
        <f t="shared" si="3"/>
        <v>50665.416666666672</v>
      </c>
    </row>
    <row r="203" spans="1:19" x14ac:dyDescent="0.25">
      <c r="A203" s="125">
        <v>635</v>
      </c>
      <c r="B203" s="103" t="s">
        <v>198</v>
      </c>
      <c r="C203" s="103" t="s">
        <v>2946</v>
      </c>
      <c r="D203" s="103" t="s">
        <v>2775</v>
      </c>
      <c r="E203" s="103" t="s">
        <v>2947</v>
      </c>
      <c r="F203" s="103" t="s">
        <v>4993</v>
      </c>
      <c r="G203" s="104">
        <v>3204</v>
      </c>
      <c r="H203" s="104">
        <v>5373</v>
      </c>
      <c r="I203" s="104">
        <v>1984.8333333333301</v>
      </c>
      <c r="J203" s="104">
        <v>203.25</v>
      </c>
      <c r="K203" s="104">
        <v>6</v>
      </c>
      <c r="L203" s="104">
        <v>0</v>
      </c>
      <c r="M203" s="104">
        <v>4</v>
      </c>
      <c r="N203" s="104">
        <v>1012.91666666667</v>
      </c>
      <c r="O203" s="104">
        <v>82.8333333333334</v>
      </c>
      <c r="P203" s="104">
        <v>0</v>
      </c>
      <c r="Q203" s="104">
        <v>0</v>
      </c>
      <c r="R203" s="104">
        <v>0</v>
      </c>
      <c r="S203" s="105">
        <f t="shared" si="3"/>
        <v>11870.833333333334</v>
      </c>
    </row>
    <row r="204" spans="1:19" x14ac:dyDescent="0.25">
      <c r="A204" s="125">
        <v>639</v>
      </c>
      <c r="B204" s="103" t="s">
        <v>199</v>
      </c>
      <c r="C204" s="103" t="s">
        <v>2948</v>
      </c>
      <c r="D204" s="103" t="s">
        <v>2927</v>
      </c>
      <c r="E204" s="103" t="s">
        <v>2949</v>
      </c>
      <c r="F204" s="103" t="s">
        <v>4993</v>
      </c>
      <c r="G204" s="104">
        <v>2358.5833333333298</v>
      </c>
      <c r="H204" s="104">
        <v>4886.3333333333303</v>
      </c>
      <c r="I204" s="104">
        <v>851.83333333333303</v>
      </c>
      <c r="J204" s="104">
        <v>35.9166666666667</v>
      </c>
      <c r="K204" s="104">
        <v>0</v>
      </c>
      <c r="L204" s="104">
        <v>0</v>
      </c>
      <c r="M204" s="104">
        <v>0</v>
      </c>
      <c r="N204" s="104">
        <v>377.58333333333297</v>
      </c>
      <c r="O204" s="104">
        <v>59.5833333333333</v>
      </c>
      <c r="P204" s="104">
        <v>0</v>
      </c>
      <c r="Q204" s="104">
        <v>0</v>
      </c>
      <c r="R204" s="104">
        <v>0</v>
      </c>
      <c r="S204" s="105">
        <f t="shared" si="3"/>
        <v>8569.8333333333267</v>
      </c>
    </row>
    <row r="205" spans="1:19" x14ac:dyDescent="0.25">
      <c r="A205" s="125">
        <v>640</v>
      </c>
      <c r="B205" s="103" t="s">
        <v>5018</v>
      </c>
      <c r="C205" s="103" t="s">
        <v>4003</v>
      </c>
      <c r="D205" s="103" t="s">
        <v>2775</v>
      </c>
      <c r="E205" s="103" t="s">
        <v>4004</v>
      </c>
      <c r="F205" s="103" t="s">
        <v>4993</v>
      </c>
      <c r="G205" s="104">
        <v>173.833333333333</v>
      </c>
      <c r="H205" s="104">
        <v>545.91666666666697</v>
      </c>
      <c r="I205" s="104">
        <v>100.333333333333</v>
      </c>
      <c r="J205" s="104">
        <v>1</v>
      </c>
      <c r="K205" s="104">
        <v>1</v>
      </c>
      <c r="L205" s="104">
        <v>0</v>
      </c>
      <c r="M205" s="104">
        <v>1</v>
      </c>
      <c r="N205" s="104">
        <v>46.5833333333333</v>
      </c>
      <c r="O205" s="104">
        <v>9</v>
      </c>
      <c r="P205" s="104">
        <v>0</v>
      </c>
      <c r="Q205" s="104">
        <v>0</v>
      </c>
      <c r="R205" s="104">
        <v>0</v>
      </c>
      <c r="S205" s="105">
        <f t="shared" si="3"/>
        <v>878.66666666666629</v>
      </c>
    </row>
    <row r="206" spans="1:19" x14ac:dyDescent="0.25">
      <c r="A206" s="125">
        <v>640</v>
      </c>
      <c r="B206" s="103" t="s">
        <v>5018</v>
      </c>
      <c r="C206" s="103" t="s">
        <v>2950</v>
      </c>
      <c r="D206" s="103" t="s">
        <v>2775</v>
      </c>
      <c r="E206" s="103" t="s">
        <v>2951</v>
      </c>
      <c r="F206" s="103" t="s">
        <v>4996</v>
      </c>
      <c r="G206" s="104">
        <v>4376.8086448966696</v>
      </c>
      <c r="H206" s="104">
        <v>23906.951096387402</v>
      </c>
      <c r="I206" s="104">
        <v>8875</v>
      </c>
      <c r="J206" s="104">
        <v>2139</v>
      </c>
      <c r="K206" s="104">
        <v>149</v>
      </c>
      <c r="L206" s="104">
        <v>1.0408581795235801</v>
      </c>
      <c r="M206" s="104">
        <v>26.021454488089599</v>
      </c>
      <c r="N206" s="104">
        <v>4006</v>
      </c>
      <c r="O206" s="104">
        <v>490</v>
      </c>
      <c r="P206" s="104">
        <v>0</v>
      </c>
      <c r="Q206" s="104">
        <v>359.61650102539801</v>
      </c>
      <c r="R206" s="104">
        <v>0</v>
      </c>
      <c r="S206" s="105">
        <f t="shared" si="3"/>
        <v>44329.438554977074</v>
      </c>
    </row>
    <row r="207" spans="1:19" x14ac:dyDescent="0.25">
      <c r="A207" s="125">
        <v>641</v>
      </c>
      <c r="B207" s="103" t="s">
        <v>5019</v>
      </c>
      <c r="C207" s="103" t="s">
        <v>2952</v>
      </c>
      <c r="D207" s="103" t="s">
        <v>2927</v>
      </c>
      <c r="E207" s="103" t="s">
        <v>2953</v>
      </c>
      <c r="F207" s="103" t="s">
        <v>4994</v>
      </c>
      <c r="G207" s="104">
        <v>2963</v>
      </c>
      <c r="H207" s="104">
        <v>1364.5833333333301</v>
      </c>
      <c r="I207" s="104">
        <v>996.41666666666697</v>
      </c>
      <c r="J207" s="104">
        <v>3.0833333333333299</v>
      </c>
      <c r="K207" s="104">
        <v>0</v>
      </c>
      <c r="L207" s="104">
        <v>0</v>
      </c>
      <c r="M207" s="104">
        <v>0</v>
      </c>
      <c r="N207" s="104">
        <v>339.75</v>
      </c>
      <c r="O207" s="104">
        <v>58.75</v>
      </c>
      <c r="P207" s="104">
        <v>0</v>
      </c>
      <c r="Q207" s="104">
        <v>0</v>
      </c>
      <c r="R207" s="104">
        <v>0</v>
      </c>
      <c r="S207" s="105">
        <f t="shared" si="3"/>
        <v>5725.5833333333303</v>
      </c>
    </row>
    <row r="208" spans="1:19" x14ac:dyDescent="0.25">
      <c r="A208" s="125">
        <v>643</v>
      </c>
      <c r="B208" s="103" t="s">
        <v>202</v>
      </c>
      <c r="C208" s="103" t="s">
        <v>2954</v>
      </c>
      <c r="D208" s="103" t="s">
        <v>2817</v>
      </c>
      <c r="E208" s="103" t="s">
        <v>2955</v>
      </c>
      <c r="F208" s="103" t="s">
        <v>4994</v>
      </c>
      <c r="G208" s="104">
        <v>1652.9166666666699</v>
      </c>
      <c r="H208" s="104">
        <v>1587.1666666666699</v>
      </c>
      <c r="I208" s="104">
        <v>869.66666666666697</v>
      </c>
      <c r="J208" s="104">
        <v>14.5</v>
      </c>
      <c r="K208" s="104">
        <v>0</v>
      </c>
      <c r="L208" s="104">
        <v>0</v>
      </c>
      <c r="M208" s="104">
        <v>0</v>
      </c>
      <c r="N208" s="104">
        <v>38.0833333333333</v>
      </c>
      <c r="O208" s="104">
        <v>44.9166666666667</v>
      </c>
      <c r="P208" s="104">
        <v>0</v>
      </c>
      <c r="Q208" s="104">
        <v>0</v>
      </c>
      <c r="R208" s="104">
        <v>0</v>
      </c>
      <c r="S208" s="105">
        <f t="shared" si="3"/>
        <v>4207.2500000000073</v>
      </c>
    </row>
    <row r="209" spans="1:19" x14ac:dyDescent="0.25">
      <c r="A209" s="125">
        <v>646</v>
      </c>
      <c r="B209" s="103" t="s">
        <v>203</v>
      </c>
      <c r="C209" s="103" t="s">
        <v>2956</v>
      </c>
      <c r="D209" s="103" t="s">
        <v>2817</v>
      </c>
      <c r="E209" s="103" t="s">
        <v>5020</v>
      </c>
      <c r="F209" s="103" t="s">
        <v>4994</v>
      </c>
      <c r="G209" s="104">
        <v>1490.3333333333301</v>
      </c>
      <c r="H209" s="104">
        <v>2413.8333333333298</v>
      </c>
      <c r="I209" s="104">
        <v>1097.5833333333301</v>
      </c>
      <c r="J209" s="104">
        <v>0</v>
      </c>
      <c r="K209" s="104">
        <v>0</v>
      </c>
      <c r="L209" s="104">
        <v>0</v>
      </c>
      <c r="M209" s="104">
        <v>0</v>
      </c>
      <c r="N209" s="104">
        <v>382.16666666666703</v>
      </c>
      <c r="O209" s="104">
        <v>87.6666666666666</v>
      </c>
      <c r="P209" s="104">
        <v>0</v>
      </c>
      <c r="Q209" s="104">
        <v>0</v>
      </c>
      <c r="R209" s="104">
        <v>0</v>
      </c>
      <c r="S209" s="105">
        <f t="shared" si="3"/>
        <v>5471.5833333333239</v>
      </c>
    </row>
    <row r="210" spans="1:19" x14ac:dyDescent="0.25">
      <c r="A210" s="125">
        <v>649</v>
      </c>
      <c r="B210" s="103" t="s">
        <v>204</v>
      </c>
      <c r="C210" s="103" t="s">
        <v>2958</v>
      </c>
      <c r="D210" s="103" t="s">
        <v>2775</v>
      </c>
      <c r="E210" s="103" t="s">
        <v>2959</v>
      </c>
      <c r="F210" s="103" t="s">
        <v>4994</v>
      </c>
      <c r="G210" s="104">
        <v>271.81818181818198</v>
      </c>
      <c r="H210" s="104">
        <v>1020</v>
      </c>
      <c r="I210" s="104">
        <v>866.45454545454595</v>
      </c>
      <c r="J210" s="104">
        <v>1168.54545454545</v>
      </c>
      <c r="K210" s="104">
        <v>38.727272727272698</v>
      </c>
      <c r="L210" s="104">
        <v>0</v>
      </c>
      <c r="M210" s="104">
        <v>4.3636363636363598</v>
      </c>
      <c r="N210" s="104">
        <v>361</v>
      </c>
      <c r="O210" s="104">
        <v>51.727272727272698</v>
      </c>
      <c r="P210" s="104">
        <v>0</v>
      </c>
      <c r="Q210" s="104">
        <v>0</v>
      </c>
      <c r="R210" s="104">
        <v>0</v>
      </c>
      <c r="S210" s="105">
        <f t="shared" si="3"/>
        <v>3782.6363636363594</v>
      </c>
    </row>
    <row r="211" spans="1:19" x14ac:dyDescent="0.25">
      <c r="A211" s="125">
        <v>650</v>
      </c>
      <c r="B211" s="103" t="s">
        <v>205</v>
      </c>
      <c r="C211" s="103" t="s">
        <v>2960</v>
      </c>
      <c r="D211" s="103" t="s">
        <v>2775</v>
      </c>
      <c r="E211" s="103" t="s">
        <v>2961</v>
      </c>
      <c r="F211" s="103" t="s">
        <v>4993</v>
      </c>
      <c r="G211" s="104">
        <v>1787.1818181818201</v>
      </c>
      <c r="H211" s="104">
        <v>7436.4545454545496</v>
      </c>
      <c r="I211" s="104">
        <v>4447.7272727272702</v>
      </c>
      <c r="J211" s="104">
        <v>108.545454545455</v>
      </c>
      <c r="K211" s="104">
        <v>0</v>
      </c>
      <c r="L211" s="104">
        <v>0</v>
      </c>
      <c r="M211" s="104">
        <v>18.090909090909101</v>
      </c>
      <c r="N211" s="104">
        <v>1250.54545454545</v>
      </c>
      <c r="O211" s="104">
        <v>81.545454545454504</v>
      </c>
      <c r="P211" s="104">
        <v>0</v>
      </c>
      <c r="Q211" s="104">
        <v>0</v>
      </c>
      <c r="R211" s="104">
        <v>0</v>
      </c>
      <c r="S211" s="105">
        <f t="shared" si="3"/>
        <v>15130.09090909091</v>
      </c>
    </row>
    <row r="212" spans="1:19" x14ac:dyDescent="0.25">
      <c r="A212" s="125">
        <v>651</v>
      </c>
      <c r="B212" s="103" t="s">
        <v>206</v>
      </c>
      <c r="C212" s="103" t="s">
        <v>2962</v>
      </c>
      <c r="D212" s="103" t="s">
        <v>2775</v>
      </c>
      <c r="E212" s="103" t="s">
        <v>2963</v>
      </c>
      <c r="F212" s="103" t="s">
        <v>4994</v>
      </c>
      <c r="G212" s="104">
        <v>347.5</v>
      </c>
      <c r="H212" s="104">
        <v>299.41666666666703</v>
      </c>
      <c r="I212" s="104">
        <v>134.5</v>
      </c>
      <c r="J212" s="104">
        <v>316.83333333333297</v>
      </c>
      <c r="K212" s="104">
        <v>0</v>
      </c>
      <c r="L212" s="104">
        <v>0</v>
      </c>
      <c r="M212" s="104">
        <v>1</v>
      </c>
      <c r="N212" s="104">
        <v>8</v>
      </c>
      <c r="O212" s="104">
        <v>23.5</v>
      </c>
      <c r="P212" s="104">
        <v>0</v>
      </c>
      <c r="Q212" s="104">
        <v>0</v>
      </c>
      <c r="R212" s="104">
        <v>0</v>
      </c>
      <c r="S212" s="105">
        <f t="shared" si="3"/>
        <v>1130.75</v>
      </c>
    </row>
    <row r="213" spans="1:19" x14ac:dyDescent="0.25">
      <c r="A213" s="125">
        <v>652</v>
      </c>
      <c r="B213" s="103" t="s">
        <v>207</v>
      </c>
      <c r="C213" s="103" t="s">
        <v>4533</v>
      </c>
      <c r="D213" s="103" t="s">
        <v>2822</v>
      </c>
      <c r="E213" s="103" t="s">
        <v>4534</v>
      </c>
      <c r="F213" s="103" t="s">
        <v>4993</v>
      </c>
      <c r="G213" s="104">
        <v>16139</v>
      </c>
      <c r="H213" s="104">
        <v>7153.75</v>
      </c>
      <c r="I213" s="104">
        <v>980.58333333333303</v>
      </c>
      <c r="J213" s="104">
        <v>180</v>
      </c>
      <c r="K213" s="104">
        <v>0</v>
      </c>
      <c r="L213" s="104">
        <v>0</v>
      </c>
      <c r="M213" s="104">
        <v>0</v>
      </c>
      <c r="N213" s="104">
        <v>822.91666666666697</v>
      </c>
      <c r="O213" s="104">
        <v>70.25</v>
      </c>
      <c r="P213" s="104">
        <v>0</v>
      </c>
      <c r="Q213" s="104">
        <v>0</v>
      </c>
      <c r="R213" s="104">
        <v>0</v>
      </c>
      <c r="S213" s="105">
        <f t="shared" si="3"/>
        <v>25346.5</v>
      </c>
    </row>
    <row r="214" spans="1:19" x14ac:dyDescent="0.25">
      <c r="A214" s="125">
        <v>654</v>
      </c>
      <c r="B214" s="103" t="s">
        <v>208</v>
      </c>
      <c r="C214" s="103" t="s">
        <v>4768</v>
      </c>
      <c r="D214" s="103" t="s">
        <v>2822</v>
      </c>
      <c r="E214" s="103" t="s">
        <v>4769</v>
      </c>
      <c r="F214" s="103" t="s">
        <v>4994</v>
      </c>
      <c r="G214" s="104">
        <v>2253</v>
      </c>
      <c r="H214" s="104">
        <v>1585</v>
      </c>
      <c r="I214" s="104">
        <v>0</v>
      </c>
      <c r="J214" s="104">
        <v>0</v>
      </c>
      <c r="K214" s="104">
        <v>0</v>
      </c>
      <c r="L214" s="104">
        <v>0</v>
      </c>
      <c r="M214" s="104">
        <v>2</v>
      </c>
      <c r="N214" s="104">
        <v>116</v>
      </c>
      <c r="O214" s="104">
        <v>36</v>
      </c>
      <c r="P214" s="104">
        <v>0</v>
      </c>
      <c r="Q214" s="104">
        <v>0</v>
      </c>
      <c r="R214" s="104">
        <v>0</v>
      </c>
      <c r="S214" s="105">
        <f t="shared" si="3"/>
        <v>3992</v>
      </c>
    </row>
    <row r="215" spans="1:19" x14ac:dyDescent="0.25">
      <c r="A215" s="125">
        <v>661</v>
      </c>
      <c r="B215" s="103" t="s">
        <v>210</v>
      </c>
      <c r="C215" s="103" t="s">
        <v>2964</v>
      </c>
      <c r="D215" s="103" t="s">
        <v>2827</v>
      </c>
      <c r="E215" s="103" t="s">
        <v>2965</v>
      </c>
      <c r="F215" s="103" t="s">
        <v>4994</v>
      </c>
      <c r="G215" s="104">
        <v>236.727272727273</v>
      </c>
      <c r="H215" s="104">
        <v>392.72727272727298</v>
      </c>
      <c r="I215" s="104">
        <v>0</v>
      </c>
      <c r="J215" s="104">
        <v>0</v>
      </c>
      <c r="K215" s="104">
        <v>0</v>
      </c>
      <c r="L215" s="104">
        <v>0</v>
      </c>
      <c r="M215" s="104">
        <v>1</v>
      </c>
      <c r="N215" s="104">
        <v>8.6363636363636402</v>
      </c>
      <c r="O215" s="104">
        <v>29</v>
      </c>
      <c r="P215" s="104">
        <v>0</v>
      </c>
      <c r="Q215" s="104">
        <v>0</v>
      </c>
      <c r="R215" s="104">
        <v>0</v>
      </c>
      <c r="S215" s="105">
        <f t="shared" si="3"/>
        <v>668.09090909090958</v>
      </c>
    </row>
    <row r="216" spans="1:19" x14ac:dyDescent="0.25">
      <c r="A216" s="125">
        <v>663</v>
      </c>
      <c r="B216" s="103" t="s">
        <v>211</v>
      </c>
      <c r="C216" s="103" t="s">
        <v>2966</v>
      </c>
      <c r="D216" s="103" t="s">
        <v>2827</v>
      </c>
      <c r="E216" s="103" t="s">
        <v>5021</v>
      </c>
      <c r="F216" s="103" t="s">
        <v>4994</v>
      </c>
      <c r="G216" s="104">
        <v>468.66666666666703</v>
      </c>
      <c r="H216" s="104">
        <v>222.083333333333</v>
      </c>
      <c r="I216" s="104">
        <v>18.9166666666667</v>
      </c>
      <c r="J216" s="104">
        <v>11.1666666666667</v>
      </c>
      <c r="K216" s="104">
        <v>0</v>
      </c>
      <c r="L216" s="104">
        <v>0</v>
      </c>
      <c r="M216" s="104">
        <v>0</v>
      </c>
      <c r="N216" s="104">
        <v>50.6666666666667</v>
      </c>
      <c r="O216" s="104">
        <v>18.4166666666667</v>
      </c>
      <c r="P216" s="104">
        <v>0</v>
      </c>
      <c r="Q216" s="104">
        <v>0</v>
      </c>
      <c r="R216" s="104">
        <v>0</v>
      </c>
      <c r="S216" s="105">
        <f t="shared" si="3"/>
        <v>789.91666666666697</v>
      </c>
    </row>
    <row r="217" spans="1:19" x14ac:dyDescent="0.25">
      <c r="A217" s="125">
        <v>666</v>
      </c>
      <c r="B217" s="103" t="s">
        <v>212</v>
      </c>
      <c r="C217" s="103" t="s">
        <v>4442</v>
      </c>
      <c r="D217" s="103" t="s">
        <v>3332</v>
      </c>
      <c r="E217" s="103" t="s">
        <v>4443</v>
      </c>
      <c r="F217" s="103" t="s">
        <v>4994</v>
      </c>
      <c r="G217" s="104">
        <v>2970</v>
      </c>
      <c r="H217" s="104">
        <v>738</v>
      </c>
      <c r="I217" s="104">
        <v>92</v>
      </c>
      <c r="J217" s="104">
        <v>6</v>
      </c>
      <c r="K217" s="104">
        <v>0</v>
      </c>
      <c r="L217" s="104">
        <v>0</v>
      </c>
      <c r="M217" s="104">
        <v>0</v>
      </c>
      <c r="N217" s="104">
        <v>50</v>
      </c>
      <c r="O217" s="104">
        <v>36</v>
      </c>
      <c r="P217" s="104">
        <v>0</v>
      </c>
      <c r="Q217" s="104">
        <v>0</v>
      </c>
      <c r="R217" s="104">
        <v>0</v>
      </c>
      <c r="S217" s="105">
        <f t="shared" si="3"/>
        <v>3892</v>
      </c>
    </row>
    <row r="218" spans="1:19" x14ac:dyDescent="0.25">
      <c r="A218" s="125">
        <v>671</v>
      </c>
      <c r="B218" s="103" t="s">
        <v>213</v>
      </c>
      <c r="C218" s="103" t="s">
        <v>2968</v>
      </c>
      <c r="D218" s="103" t="s">
        <v>2775</v>
      </c>
      <c r="E218" s="103" t="s">
        <v>2969</v>
      </c>
      <c r="F218" s="103" t="s">
        <v>4994</v>
      </c>
      <c r="G218" s="104">
        <v>440.33333333333297</v>
      </c>
      <c r="H218" s="104">
        <v>246.833333333333</v>
      </c>
      <c r="I218" s="104">
        <v>150.166666666667</v>
      </c>
      <c r="J218" s="104">
        <v>0</v>
      </c>
      <c r="K218" s="104">
        <v>0</v>
      </c>
      <c r="L218" s="104">
        <v>0</v>
      </c>
      <c r="M218" s="104">
        <v>5.8333333333333304</v>
      </c>
      <c r="N218" s="104">
        <v>20.9166666666667</v>
      </c>
      <c r="O218" s="104">
        <v>18</v>
      </c>
      <c r="P218" s="104">
        <v>0</v>
      </c>
      <c r="Q218" s="104">
        <v>0</v>
      </c>
      <c r="R218" s="104">
        <v>0</v>
      </c>
      <c r="S218" s="105">
        <f t="shared" si="3"/>
        <v>882.08333333333303</v>
      </c>
    </row>
    <row r="219" spans="1:19" x14ac:dyDescent="0.25">
      <c r="A219" s="125">
        <v>672</v>
      </c>
      <c r="B219" s="103" t="s">
        <v>5022</v>
      </c>
      <c r="C219" s="103" t="s">
        <v>4320</v>
      </c>
      <c r="D219" s="103" t="s">
        <v>2789</v>
      </c>
      <c r="E219" s="103" t="s">
        <v>2906</v>
      </c>
      <c r="F219" s="103" t="s">
        <v>4994</v>
      </c>
      <c r="G219" s="104">
        <v>4.8333333333333304</v>
      </c>
      <c r="H219" s="104">
        <v>98</v>
      </c>
      <c r="I219" s="104">
        <v>256.66666666666703</v>
      </c>
      <c r="J219" s="104">
        <v>26.4166666666667</v>
      </c>
      <c r="K219" s="104">
        <v>1.25</v>
      </c>
      <c r="L219" s="104">
        <v>1.25</v>
      </c>
      <c r="M219" s="104">
        <v>0</v>
      </c>
      <c r="N219" s="104">
        <v>108.583333333333</v>
      </c>
      <c r="O219" s="104">
        <v>10</v>
      </c>
      <c r="P219" s="104">
        <v>2</v>
      </c>
      <c r="Q219" s="104">
        <v>0</v>
      </c>
      <c r="R219" s="104">
        <v>0</v>
      </c>
      <c r="S219" s="105">
        <f t="shared" si="3"/>
        <v>509</v>
      </c>
    </row>
    <row r="220" spans="1:19" x14ac:dyDescent="0.25">
      <c r="A220" s="125">
        <v>676</v>
      </c>
      <c r="B220" s="103" t="s">
        <v>215</v>
      </c>
      <c r="C220" s="103" t="s">
        <v>2970</v>
      </c>
      <c r="D220" s="103" t="s">
        <v>2827</v>
      </c>
      <c r="E220" s="103" t="s">
        <v>2971</v>
      </c>
      <c r="F220" s="103" t="s">
        <v>4994</v>
      </c>
      <c r="G220" s="104">
        <v>2786.6666666666702</v>
      </c>
      <c r="H220" s="104">
        <v>595.66666666666697</v>
      </c>
      <c r="I220" s="104">
        <v>398.58333333333297</v>
      </c>
      <c r="J220" s="104">
        <v>0</v>
      </c>
      <c r="K220" s="104">
        <v>0</v>
      </c>
      <c r="L220" s="104">
        <v>0</v>
      </c>
      <c r="M220" s="104">
        <v>0</v>
      </c>
      <c r="N220" s="104">
        <v>147.5</v>
      </c>
      <c r="O220" s="104">
        <v>34</v>
      </c>
      <c r="P220" s="104">
        <v>0</v>
      </c>
      <c r="Q220" s="104">
        <v>0</v>
      </c>
      <c r="R220" s="104">
        <v>0</v>
      </c>
      <c r="S220" s="105">
        <f t="shared" si="3"/>
        <v>3962.4166666666702</v>
      </c>
    </row>
    <row r="221" spans="1:19" x14ac:dyDescent="0.25">
      <c r="A221" s="125">
        <v>677</v>
      </c>
      <c r="B221" s="103" t="s">
        <v>216</v>
      </c>
      <c r="C221" s="103" t="s">
        <v>3239</v>
      </c>
      <c r="D221" s="103" t="s">
        <v>2827</v>
      </c>
      <c r="E221" s="103" t="s">
        <v>3240</v>
      </c>
      <c r="F221" s="103" t="s">
        <v>4993</v>
      </c>
      <c r="G221" s="104">
        <v>3640.5</v>
      </c>
      <c r="H221" s="104">
        <v>10779.833333333299</v>
      </c>
      <c r="I221" s="104">
        <v>7967.5</v>
      </c>
      <c r="J221" s="104">
        <v>7339.8333333333303</v>
      </c>
      <c r="K221" s="104">
        <v>4.5</v>
      </c>
      <c r="L221" s="104">
        <v>41.5</v>
      </c>
      <c r="M221" s="104">
        <v>11.1666666666667</v>
      </c>
      <c r="N221" s="104">
        <v>1777.3333333333301</v>
      </c>
      <c r="O221" s="104">
        <v>173.833333333333</v>
      </c>
      <c r="P221" s="104">
        <v>0</v>
      </c>
      <c r="Q221" s="104">
        <v>5.5</v>
      </c>
      <c r="R221" s="104">
        <v>0</v>
      </c>
      <c r="S221" s="105">
        <f t="shared" si="3"/>
        <v>31741.499999999956</v>
      </c>
    </row>
    <row r="222" spans="1:19" x14ac:dyDescent="0.25">
      <c r="A222" s="125">
        <v>678</v>
      </c>
      <c r="B222" s="103" t="s">
        <v>217</v>
      </c>
      <c r="C222" s="103" t="s">
        <v>4274</v>
      </c>
      <c r="D222" s="103" t="s">
        <v>2789</v>
      </c>
      <c r="E222" s="103" t="s">
        <v>4275</v>
      </c>
      <c r="F222" s="103" t="s">
        <v>4994</v>
      </c>
      <c r="G222" s="104">
        <v>28.3333333333333</v>
      </c>
      <c r="H222" s="104">
        <v>468</v>
      </c>
      <c r="I222" s="104">
        <v>373.58333333333297</v>
      </c>
      <c r="J222" s="104">
        <v>38.1666666666667</v>
      </c>
      <c r="K222" s="104">
        <v>25.1666666666667</v>
      </c>
      <c r="L222" s="104">
        <v>24.5</v>
      </c>
      <c r="M222" s="104">
        <v>0</v>
      </c>
      <c r="N222" s="104">
        <v>7.8333333333333304</v>
      </c>
      <c r="O222" s="104">
        <v>1</v>
      </c>
      <c r="P222" s="104">
        <v>0</v>
      </c>
      <c r="Q222" s="104">
        <v>0</v>
      </c>
      <c r="R222" s="104">
        <v>0</v>
      </c>
      <c r="S222" s="105">
        <f t="shared" si="3"/>
        <v>966.58333333333314</v>
      </c>
    </row>
    <row r="223" spans="1:19" x14ac:dyDescent="0.25">
      <c r="A223" s="125">
        <v>678</v>
      </c>
      <c r="B223" s="103" t="s">
        <v>217</v>
      </c>
      <c r="C223" s="103" t="s">
        <v>4321</v>
      </c>
      <c r="D223" s="103" t="s">
        <v>2789</v>
      </c>
      <c r="E223" s="103" t="s">
        <v>4322</v>
      </c>
      <c r="F223" s="103" t="s">
        <v>4994</v>
      </c>
      <c r="G223" s="104">
        <v>12.0833333333333</v>
      </c>
      <c r="H223" s="104">
        <v>104.166666666667</v>
      </c>
      <c r="I223" s="104">
        <v>55.1666666666667</v>
      </c>
      <c r="J223" s="104">
        <v>11</v>
      </c>
      <c r="K223" s="104">
        <v>2</v>
      </c>
      <c r="L223" s="104">
        <v>3</v>
      </c>
      <c r="M223" s="104">
        <v>0</v>
      </c>
      <c r="N223" s="104">
        <v>7.9166666666666696</v>
      </c>
      <c r="O223" s="104">
        <v>2</v>
      </c>
      <c r="P223" s="104">
        <v>5</v>
      </c>
      <c r="Q223" s="104">
        <v>0</v>
      </c>
      <c r="R223" s="104">
        <v>0</v>
      </c>
      <c r="S223" s="105">
        <f t="shared" si="3"/>
        <v>202.33333333333366</v>
      </c>
    </row>
    <row r="224" spans="1:19" x14ac:dyDescent="0.25">
      <c r="A224" s="125">
        <v>679</v>
      </c>
      <c r="B224" s="103" t="s">
        <v>218</v>
      </c>
      <c r="C224" s="103" t="s">
        <v>2972</v>
      </c>
      <c r="D224" s="103" t="s">
        <v>2827</v>
      </c>
      <c r="E224" s="103" t="s">
        <v>2973</v>
      </c>
      <c r="F224" s="103" t="s">
        <v>4994</v>
      </c>
      <c r="G224" s="104">
        <v>62.8</v>
      </c>
      <c r="H224" s="104">
        <v>1352</v>
      </c>
      <c r="I224" s="104">
        <v>1712</v>
      </c>
      <c r="J224" s="104">
        <v>746.4</v>
      </c>
      <c r="K224" s="104">
        <v>43.8</v>
      </c>
      <c r="L224" s="104">
        <v>2</v>
      </c>
      <c r="M224" s="104">
        <v>0</v>
      </c>
      <c r="N224" s="104">
        <v>410</v>
      </c>
      <c r="O224" s="104">
        <v>33.6</v>
      </c>
      <c r="P224" s="104">
        <v>0</v>
      </c>
      <c r="Q224" s="104">
        <v>0</v>
      </c>
      <c r="R224" s="104">
        <v>0</v>
      </c>
      <c r="S224" s="105">
        <f t="shared" si="3"/>
        <v>4362.6000000000004</v>
      </c>
    </row>
    <row r="225" spans="1:19" x14ac:dyDescent="0.25">
      <c r="A225" s="125">
        <v>680</v>
      </c>
      <c r="B225" s="103" t="s">
        <v>219</v>
      </c>
      <c r="C225" s="103" t="s">
        <v>4328</v>
      </c>
      <c r="D225" s="103" t="s">
        <v>2862</v>
      </c>
      <c r="E225" s="103" t="s">
        <v>4329</v>
      </c>
      <c r="F225" s="103" t="s">
        <v>4993</v>
      </c>
      <c r="G225" s="104">
        <v>27579.666666666701</v>
      </c>
      <c r="H225" s="104">
        <v>27838.083333333299</v>
      </c>
      <c r="I225" s="104">
        <v>52563.083333333299</v>
      </c>
      <c r="J225" s="104">
        <v>7395.5833333333303</v>
      </c>
      <c r="K225" s="104">
        <v>2996</v>
      </c>
      <c r="L225" s="104">
        <v>803.33333333333303</v>
      </c>
      <c r="M225" s="104">
        <v>236.083333333333</v>
      </c>
      <c r="N225" s="104">
        <v>9762.9166666666697</v>
      </c>
      <c r="O225" s="104">
        <v>286.25</v>
      </c>
      <c r="P225" s="104">
        <v>149.25</v>
      </c>
      <c r="Q225" s="104">
        <v>43.1666666666667</v>
      </c>
      <c r="R225" s="104">
        <v>52.285714285714299</v>
      </c>
      <c r="S225" s="105">
        <f t="shared" si="3"/>
        <v>129705.70238095234</v>
      </c>
    </row>
    <row r="226" spans="1:19" x14ac:dyDescent="0.25">
      <c r="A226" s="125">
        <v>683</v>
      </c>
      <c r="B226" s="103" t="s">
        <v>220</v>
      </c>
      <c r="C226" s="103" t="s">
        <v>4323</v>
      </c>
      <c r="D226" s="103" t="s">
        <v>2789</v>
      </c>
      <c r="E226" s="103" t="s">
        <v>2772</v>
      </c>
      <c r="F226" s="103" t="s">
        <v>4994</v>
      </c>
      <c r="G226" s="104">
        <v>0</v>
      </c>
      <c r="H226" s="104">
        <v>409.9</v>
      </c>
      <c r="I226" s="104">
        <v>11</v>
      </c>
      <c r="J226" s="104">
        <v>0</v>
      </c>
      <c r="K226" s="104">
        <v>0</v>
      </c>
      <c r="L226" s="104">
        <v>0</v>
      </c>
      <c r="M226" s="104">
        <v>0</v>
      </c>
      <c r="N226" s="104">
        <v>28.6</v>
      </c>
      <c r="O226" s="104">
        <v>1</v>
      </c>
      <c r="P226" s="104">
        <v>0</v>
      </c>
      <c r="Q226" s="104">
        <v>0</v>
      </c>
      <c r="R226" s="104">
        <v>0</v>
      </c>
      <c r="S226" s="105">
        <f t="shared" si="3"/>
        <v>450.5</v>
      </c>
    </row>
    <row r="227" spans="1:19" x14ac:dyDescent="0.25">
      <c r="A227" s="125">
        <v>686</v>
      </c>
      <c r="B227" s="103" t="s">
        <v>221</v>
      </c>
      <c r="C227" s="103" t="s">
        <v>2974</v>
      </c>
      <c r="D227" s="103" t="s">
        <v>2827</v>
      </c>
      <c r="E227" s="103" t="s">
        <v>2975</v>
      </c>
      <c r="F227" s="103" t="s">
        <v>4994</v>
      </c>
      <c r="G227" s="104">
        <v>11</v>
      </c>
      <c r="H227" s="104">
        <v>282.83333333333297</v>
      </c>
      <c r="I227" s="104">
        <v>0</v>
      </c>
      <c r="J227" s="104">
        <v>0</v>
      </c>
      <c r="K227" s="104">
        <v>0</v>
      </c>
      <c r="L227" s="104">
        <v>0</v>
      </c>
      <c r="M227" s="104">
        <v>1</v>
      </c>
      <c r="N227" s="104">
        <v>66.6666666666667</v>
      </c>
      <c r="O227" s="104">
        <v>29.75</v>
      </c>
      <c r="P227" s="104">
        <v>0</v>
      </c>
      <c r="Q227" s="104">
        <v>0</v>
      </c>
      <c r="R227" s="104">
        <v>0</v>
      </c>
      <c r="S227" s="105">
        <f t="shared" si="3"/>
        <v>391.24999999999966</v>
      </c>
    </row>
    <row r="228" spans="1:19" x14ac:dyDescent="0.25">
      <c r="A228" s="125">
        <v>688</v>
      </c>
      <c r="B228" s="103" t="s">
        <v>222</v>
      </c>
      <c r="C228" s="103" t="s">
        <v>2976</v>
      </c>
      <c r="D228" s="103" t="s">
        <v>2827</v>
      </c>
      <c r="E228" s="103" t="s">
        <v>2977</v>
      </c>
      <c r="F228" s="103" t="s">
        <v>4994</v>
      </c>
      <c r="G228" s="104">
        <v>254.6</v>
      </c>
      <c r="H228" s="104">
        <v>612.79999999999995</v>
      </c>
      <c r="I228" s="104">
        <v>502.4</v>
      </c>
      <c r="J228" s="104">
        <v>0</v>
      </c>
      <c r="K228" s="104">
        <v>0</v>
      </c>
      <c r="L228" s="104">
        <v>0</v>
      </c>
      <c r="M228" s="104">
        <v>3.2</v>
      </c>
      <c r="N228" s="104">
        <v>126</v>
      </c>
      <c r="O228" s="104">
        <v>38.200000000000003</v>
      </c>
      <c r="P228" s="104">
        <v>0</v>
      </c>
      <c r="Q228" s="104">
        <v>0</v>
      </c>
      <c r="R228" s="104">
        <v>0</v>
      </c>
      <c r="S228" s="105">
        <f t="shared" si="3"/>
        <v>1537.2</v>
      </c>
    </row>
    <row r="229" spans="1:19" x14ac:dyDescent="0.25">
      <c r="A229" s="125">
        <v>697</v>
      </c>
      <c r="B229" s="103" t="s">
        <v>223</v>
      </c>
      <c r="C229" s="103" t="s">
        <v>2978</v>
      </c>
      <c r="D229" s="103" t="s">
        <v>2789</v>
      </c>
      <c r="E229" s="103" t="s">
        <v>2979</v>
      </c>
      <c r="F229" s="103" t="s">
        <v>4994</v>
      </c>
      <c r="G229" s="104">
        <v>175.363636363636</v>
      </c>
      <c r="H229" s="104">
        <v>219.363636363636</v>
      </c>
      <c r="I229" s="104">
        <v>188</v>
      </c>
      <c r="J229" s="104">
        <v>0</v>
      </c>
      <c r="K229" s="104">
        <v>0</v>
      </c>
      <c r="L229" s="104">
        <v>6</v>
      </c>
      <c r="M229" s="104">
        <v>0</v>
      </c>
      <c r="N229" s="104">
        <v>50.454545454545503</v>
      </c>
      <c r="O229" s="104">
        <v>19</v>
      </c>
      <c r="P229" s="104">
        <v>0</v>
      </c>
      <c r="Q229" s="104">
        <v>0</v>
      </c>
      <c r="R229" s="104">
        <v>0</v>
      </c>
      <c r="S229" s="105">
        <f t="shared" si="3"/>
        <v>658.18181818181756</v>
      </c>
    </row>
    <row r="230" spans="1:19" x14ac:dyDescent="0.25">
      <c r="A230" s="125">
        <v>704</v>
      </c>
      <c r="B230" s="103" t="s">
        <v>224</v>
      </c>
      <c r="C230" s="103" t="s">
        <v>2814</v>
      </c>
      <c r="D230" s="103" t="s">
        <v>2789</v>
      </c>
      <c r="E230" s="103" t="s">
        <v>2815</v>
      </c>
      <c r="F230" s="103" t="s">
        <v>4993</v>
      </c>
      <c r="G230" s="104">
        <v>88</v>
      </c>
      <c r="H230" s="104">
        <v>3294</v>
      </c>
      <c r="I230" s="104">
        <v>7258</v>
      </c>
      <c r="J230" s="104">
        <v>76</v>
      </c>
      <c r="K230" s="104">
        <v>0</v>
      </c>
      <c r="L230" s="104">
        <v>0</v>
      </c>
      <c r="M230" s="104">
        <v>4</v>
      </c>
      <c r="N230" s="104">
        <v>970</v>
      </c>
      <c r="O230" s="104">
        <v>81</v>
      </c>
      <c r="P230" s="104">
        <v>2</v>
      </c>
      <c r="Q230" s="104">
        <v>0</v>
      </c>
      <c r="R230" s="104">
        <v>0</v>
      </c>
      <c r="S230" s="105">
        <f t="shared" si="3"/>
        <v>11773</v>
      </c>
    </row>
    <row r="231" spans="1:19" x14ac:dyDescent="0.25">
      <c r="A231" s="125">
        <v>704</v>
      </c>
      <c r="B231" s="103" t="s">
        <v>224</v>
      </c>
      <c r="C231" s="103" t="s">
        <v>2980</v>
      </c>
      <c r="D231" s="103" t="s">
        <v>2789</v>
      </c>
      <c r="E231" s="103" t="s">
        <v>2981</v>
      </c>
      <c r="F231" s="103" t="s">
        <v>4993</v>
      </c>
      <c r="G231" s="104">
        <v>83.181818181818201</v>
      </c>
      <c r="H231" s="104">
        <v>1878.8181818181799</v>
      </c>
      <c r="I231" s="104">
        <v>3979.54545454546</v>
      </c>
      <c r="J231" s="104">
        <v>129</v>
      </c>
      <c r="K231" s="104">
        <v>1</v>
      </c>
      <c r="L231" s="104">
        <v>0</v>
      </c>
      <c r="M231" s="104">
        <v>36.181818181818201</v>
      </c>
      <c r="N231" s="104">
        <v>827.72727272727298</v>
      </c>
      <c r="O231" s="104">
        <v>80.545454545454504</v>
      </c>
      <c r="P231" s="104">
        <v>18.727272727272702</v>
      </c>
      <c r="Q231" s="104">
        <v>0</v>
      </c>
      <c r="R231" s="104">
        <v>0</v>
      </c>
      <c r="S231" s="105">
        <f t="shared" si="3"/>
        <v>7034.7272727272766</v>
      </c>
    </row>
    <row r="232" spans="1:19" x14ac:dyDescent="0.25">
      <c r="A232" s="125">
        <v>705</v>
      </c>
      <c r="B232" s="103" t="s">
        <v>225</v>
      </c>
      <c r="C232" s="103" t="s">
        <v>2982</v>
      </c>
      <c r="D232" s="103" t="s">
        <v>2827</v>
      </c>
      <c r="E232" s="103" t="s">
        <v>2983</v>
      </c>
      <c r="F232" s="103" t="s">
        <v>4994</v>
      </c>
      <c r="G232" s="104">
        <v>199.4</v>
      </c>
      <c r="H232" s="104">
        <v>25</v>
      </c>
      <c r="I232" s="104">
        <v>0</v>
      </c>
      <c r="J232" s="104">
        <v>0</v>
      </c>
      <c r="K232" s="104">
        <v>0</v>
      </c>
      <c r="L232" s="104">
        <v>0</v>
      </c>
      <c r="M232" s="104">
        <v>0</v>
      </c>
      <c r="N232" s="104">
        <v>1</v>
      </c>
      <c r="O232" s="104">
        <v>22</v>
      </c>
      <c r="P232" s="104">
        <v>0</v>
      </c>
      <c r="Q232" s="104">
        <v>0</v>
      </c>
      <c r="R232" s="104">
        <v>0</v>
      </c>
      <c r="S232" s="105">
        <f t="shared" si="3"/>
        <v>247.4</v>
      </c>
    </row>
    <row r="233" spans="1:19" x14ac:dyDescent="0.25">
      <c r="A233" s="125">
        <v>710</v>
      </c>
      <c r="B233" s="103" t="s">
        <v>5023</v>
      </c>
      <c r="C233" s="103" t="s">
        <v>2984</v>
      </c>
      <c r="D233" s="103" t="s">
        <v>2827</v>
      </c>
      <c r="E233" s="103" t="s">
        <v>2985</v>
      </c>
      <c r="F233" s="103" t="s">
        <v>4996</v>
      </c>
      <c r="G233" s="104">
        <v>862</v>
      </c>
      <c r="H233" s="104">
        <v>402.5</v>
      </c>
      <c r="I233" s="104">
        <v>26</v>
      </c>
      <c r="J233" s="104">
        <v>0</v>
      </c>
      <c r="K233" s="104">
        <v>0</v>
      </c>
      <c r="L233" s="104">
        <v>0</v>
      </c>
      <c r="M233" s="104">
        <v>0</v>
      </c>
      <c r="N233" s="104">
        <v>45.5</v>
      </c>
      <c r="O233" s="104">
        <v>15</v>
      </c>
      <c r="P233" s="104">
        <v>0</v>
      </c>
      <c r="Q233" s="104">
        <v>0</v>
      </c>
      <c r="R233" s="104">
        <v>0</v>
      </c>
      <c r="S233" s="105">
        <f t="shared" ref="S233:S296" si="4">SUM(G233:R233)</f>
        <v>1351</v>
      </c>
    </row>
    <row r="234" spans="1:19" x14ac:dyDescent="0.25">
      <c r="A234" s="125">
        <v>711</v>
      </c>
      <c r="B234" s="103" t="s">
        <v>227</v>
      </c>
      <c r="C234" s="103" t="s">
        <v>2986</v>
      </c>
      <c r="D234" s="103" t="s">
        <v>2856</v>
      </c>
      <c r="E234" s="103" t="s">
        <v>2987</v>
      </c>
      <c r="F234" s="103" t="s">
        <v>4994</v>
      </c>
      <c r="G234" s="104">
        <v>843.16666666666697</v>
      </c>
      <c r="H234" s="104">
        <v>1315.0833333333301</v>
      </c>
      <c r="I234" s="104">
        <v>573.41666666666697</v>
      </c>
      <c r="J234" s="104">
        <v>1</v>
      </c>
      <c r="K234" s="104">
        <v>0</v>
      </c>
      <c r="L234" s="104">
        <v>0</v>
      </c>
      <c r="M234" s="104">
        <v>2</v>
      </c>
      <c r="N234" s="104">
        <v>330.08333333333297</v>
      </c>
      <c r="O234" s="104">
        <v>30</v>
      </c>
      <c r="P234" s="104">
        <v>0</v>
      </c>
      <c r="Q234" s="104">
        <v>0</v>
      </c>
      <c r="R234" s="104">
        <v>0</v>
      </c>
      <c r="S234" s="105">
        <f t="shared" si="4"/>
        <v>3094.7499999999973</v>
      </c>
    </row>
    <row r="235" spans="1:19" x14ac:dyDescent="0.25">
      <c r="A235" s="125">
        <v>714</v>
      </c>
      <c r="B235" s="103" t="s">
        <v>228</v>
      </c>
      <c r="C235" s="103" t="s">
        <v>2988</v>
      </c>
      <c r="D235" s="103" t="s">
        <v>5006</v>
      </c>
      <c r="E235" s="103" t="s">
        <v>2989</v>
      </c>
      <c r="F235" s="103" t="s">
        <v>4994</v>
      </c>
      <c r="G235" s="104">
        <v>2683.75</v>
      </c>
      <c r="H235" s="104">
        <v>2139.9166666666702</v>
      </c>
      <c r="I235" s="104">
        <v>597.83333333333303</v>
      </c>
      <c r="J235" s="104">
        <v>1.7777777777777799</v>
      </c>
      <c r="K235" s="104">
        <v>0</v>
      </c>
      <c r="L235" s="104">
        <v>0</v>
      </c>
      <c r="M235" s="104">
        <v>0</v>
      </c>
      <c r="N235" s="104">
        <v>301.16666666666703</v>
      </c>
      <c r="O235" s="104">
        <v>62</v>
      </c>
      <c r="P235" s="104">
        <v>0</v>
      </c>
      <c r="Q235" s="104">
        <v>0</v>
      </c>
      <c r="R235" s="104">
        <v>0</v>
      </c>
      <c r="S235" s="105">
        <f t="shared" si="4"/>
        <v>5786.4444444444471</v>
      </c>
    </row>
    <row r="236" spans="1:19" x14ac:dyDescent="0.25">
      <c r="A236" s="125">
        <v>721</v>
      </c>
      <c r="B236" s="103" t="s">
        <v>229</v>
      </c>
      <c r="C236" s="103" t="s">
        <v>2990</v>
      </c>
      <c r="D236" s="103" t="s">
        <v>2897</v>
      </c>
      <c r="E236" s="103" t="s">
        <v>2991</v>
      </c>
      <c r="F236" s="103" t="s">
        <v>4994</v>
      </c>
      <c r="G236" s="104">
        <v>1270.9166666666699</v>
      </c>
      <c r="H236" s="104">
        <v>2215.9166666666702</v>
      </c>
      <c r="I236" s="104">
        <v>1625</v>
      </c>
      <c r="J236" s="104">
        <v>31.25</v>
      </c>
      <c r="K236" s="104">
        <v>0</v>
      </c>
      <c r="L236" s="104">
        <v>0</v>
      </c>
      <c r="M236" s="104">
        <v>1</v>
      </c>
      <c r="N236" s="104">
        <v>443.41666666666703</v>
      </c>
      <c r="O236" s="104">
        <v>17.3333333333333</v>
      </c>
      <c r="P236" s="104">
        <v>0</v>
      </c>
      <c r="Q236" s="104">
        <v>0</v>
      </c>
      <c r="R236" s="104">
        <v>0</v>
      </c>
      <c r="S236" s="105">
        <f t="shared" si="4"/>
        <v>5604.8333333333403</v>
      </c>
    </row>
    <row r="237" spans="1:19" x14ac:dyDescent="0.25">
      <c r="A237" s="125">
        <v>722</v>
      </c>
      <c r="B237" s="103" t="s">
        <v>230</v>
      </c>
      <c r="C237" s="103" t="s">
        <v>2992</v>
      </c>
      <c r="D237" s="103" t="s">
        <v>2897</v>
      </c>
      <c r="E237" s="103" t="s">
        <v>2993</v>
      </c>
      <c r="F237" s="103" t="s">
        <v>4996</v>
      </c>
      <c r="G237" s="104">
        <v>279.08333333333297</v>
      </c>
      <c r="H237" s="104">
        <v>6033</v>
      </c>
      <c r="I237" s="104">
        <v>9698.1666666666697</v>
      </c>
      <c r="J237" s="104">
        <v>1766</v>
      </c>
      <c r="K237" s="104">
        <v>147.333333333333</v>
      </c>
      <c r="L237" s="104">
        <v>0</v>
      </c>
      <c r="M237" s="104">
        <v>6</v>
      </c>
      <c r="N237" s="104">
        <v>1697.1666666666699</v>
      </c>
      <c r="O237" s="104">
        <v>62</v>
      </c>
      <c r="P237" s="104">
        <v>0</v>
      </c>
      <c r="Q237" s="104">
        <v>0</v>
      </c>
      <c r="R237" s="104">
        <v>0</v>
      </c>
      <c r="S237" s="105">
        <f t="shared" si="4"/>
        <v>19688.750000000007</v>
      </c>
    </row>
    <row r="238" spans="1:19" x14ac:dyDescent="0.25">
      <c r="A238" s="125">
        <v>729</v>
      </c>
      <c r="B238" s="103" t="s">
        <v>5024</v>
      </c>
      <c r="C238" s="103" t="s">
        <v>2994</v>
      </c>
      <c r="D238" s="103" t="s">
        <v>2867</v>
      </c>
      <c r="E238" s="103" t="s">
        <v>2995</v>
      </c>
      <c r="F238" s="103" t="s">
        <v>4993</v>
      </c>
      <c r="G238" s="104">
        <v>2012.5</v>
      </c>
      <c r="H238" s="104">
        <v>2064.4166666666702</v>
      </c>
      <c r="I238" s="104">
        <v>3720.0833333333298</v>
      </c>
      <c r="J238" s="104">
        <v>352.25</v>
      </c>
      <c r="K238" s="104">
        <v>0</v>
      </c>
      <c r="L238" s="104">
        <v>0</v>
      </c>
      <c r="M238" s="104">
        <v>10.6666666666667</v>
      </c>
      <c r="N238" s="104">
        <v>671.16666666666697</v>
      </c>
      <c r="O238" s="104">
        <v>47.4166666666667</v>
      </c>
      <c r="P238" s="104">
        <v>35.5833333333333</v>
      </c>
      <c r="Q238" s="104">
        <v>3.5</v>
      </c>
      <c r="R238" s="104">
        <v>0</v>
      </c>
      <c r="S238" s="105">
        <f t="shared" si="4"/>
        <v>8917.5833333333339</v>
      </c>
    </row>
    <row r="239" spans="1:19" x14ac:dyDescent="0.25">
      <c r="A239" s="125">
        <v>730</v>
      </c>
      <c r="B239" s="103" t="s">
        <v>5025</v>
      </c>
      <c r="C239" s="103" t="s">
        <v>2886</v>
      </c>
      <c r="D239" s="103" t="s">
        <v>2867</v>
      </c>
      <c r="E239" s="103" t="s">
        <v>2887</v>
      </c>
      <c r="F239" s="103" t="s">
        <v>4993</v>
      </c>
      <c r="G239" s="104">
        <v>4141.5</v>
      </c>
      <c r="H239" s="104">
        <v>13966.4</v>
      </c>
      <c r="I239" s="104">
        <v>25886</v>
      </c>
      <c r="J239" s="104">
        <v>8709.6</v>
      </c>
      <c r="K239" s="104">
        <v>0</v>
      </c>
      <c r="L239" s="104">
        <v>0</v>
      </c>
      <c r="M239" s="104">
        <v>116.1</v>
      </c>
      <c r="N239" s="104">
        <v>2493.8000000000002</v>
      </c>
      <c r="O239" s="104">
        <v>75.3</v>
      </c>
      <c r="P239" s="104">
        <v>67.2</v>
      </c>
      <c r="Q239" s="104">
        <v>16.5</v>
      </c>
      <c r="R239" s="104">
        <v>732.3</v>
      </c>
      <c r="S239" s="105">
        <f t="shared" si="4"/>
        <v>56204.700000000004</v>
      </c>
    </row>
    <row r="240" spans="1:19" x14ac:dyDescent="0.25">
      <c r="A240" s="125">
        <v>731</v>
      </c>
      <c r="B240" s="103" t="s">
        <v>233</v>
      </c>
      <c r="C240" s="103" t="s">
        <v>2996</v>
      </c>
      <c r="D240" s="103" t="s">
        <v>2867</v>
      </c>
      <c r="E240" s="103" t="s">
        <v>2997</v>
      </c>
      <c r="F240" s="103" t="s">
        <v>4993</v>
      </c>
      <c r="G240" s="104">
        <v>2069.4166666666702</v>
      </c>
      <c r="H240" s="104">
        <v>7645</v>
      </c>
      <c r="I240" s="104">
        <v>8550.5833333333303</v>
      </c>
      <c r="J240" s="104">
        <v>2025.8333333333301</v>
      </c>
      <c r="K240" s="104">
        <v>313.66666666666703</v>
      </c>
      <c r="L240" s="104">
        <v>26.5833333333333</v>
      </c>
      <c r="M240" s="104">
        <v>23.363636363636399</v>
      </c>
      <c r="N240" s="104">
        <v>997.83333333333405</v>
      </c>
      <c r="O240" s="104">
        <v>105.75</v>
      </c>
      <c r="P240" s="104">
        <v>0</v>
      </c>
      <c r="Q240" s="104">
        <v>0</v>
      </c>
      <c r="R240" s="104">
        <v>0</v>
      </c>
      <c r="S240" s="105">
        <f t="shared" si="4"/>
        <v>21758.0303030303</v>
      </c>
    </row>
    <row r="241" spans="1:19" x14ac:dyDescent="0.25">
      <c r="A241" s="125">
        <v>732</v>
      </c>
      <c r="B241" s="103" t="s">
        <v>234</v>
      </c>
      <c r="C241" s="103" t="s">
        <v>2998</v>
      </c>
      <c r="D241" s="103" t="s">
        <v>2999</v>
      </c>
      <c r="E241" s="103" t="s">
        <v>3000</v>
      </c>
      <c r="F241" s="103" t="s">
        <v>4996</v>
      </c>
      <c r="G241" s="104">
        <v>20001.583333333299</v>
      </c>
      <c r="H241" s="104">
        <v>22281.666666666701</v>
      </c>
      <c r="I241" s="104">
        <v>29737</v>
      </c>
      <c r="J241" s="104">
        <v>11433</v>
      </c>
      <c r="K241" s="104">
        <v>12613.166666666701</v>
      </c>
      <c r="L241" s="104">
        <v>1261</v>
      </c>
      <c r="M241" s="104">
        <v>48</v>
      </c>
      <c r="N241" s="104">
        <v>7876.1666666666697</v>
      </c>
      <c r="O241" s="104">
        <v>209</v>
      </c>
      <c r="P241" s="104">
        <v>150.5</v>
      </c>
      <c r="Q241" s="104">
        <v>226.5</v>
      </c>
      <c r="R241" s="104">
        <v>0</v>
      </c>
      <c r="S241" s="105">
        <f t="shared" si="4"/>
        <v>105837.58333333337</v>
      </c>
    </row>
    <row r="242" spans="1:19" x14ac:dyDescent="0.25">
      <c r="A242" s="125">
        <v>735</v>
      </c>
      <c r="B242" s="103" t="s">
        <v>236</v>
      </c>
      <c r="C242" s="103" t="s">
        <v>3001</v>
      </c>
      <c r="D242" s="103" t="s">
        <v>2876</v>
      </c>
      <c r="E242" s="103" t="s">
        <v>3002</v>
      </c>
      <c r="F242" s="103" t="s">
        <v>4994</v>
      </c>
      <c r="G242" s="104">
        <v>1293.9166666666699</v>
      </c>
      <c r="H242" s="104">
        <v>2550.8333333333298</v>
      </c>
      <c r="I242" s="104">
        <v>514.58333333333303</v>
      </c>
      <c r="J242" s="104">
        <v>0</v>
      </c>
      <c r="K242" s="104">
        <v>0</v>
      </c>
      <c r="L242" s="104">
        <v>0</v>
      </c>
      <c r="M242" s="104">
        <v>0</v>
      </c>
      <c r="N242" s="104">
        <v>178.416666666667</v>
      </c>
      <c r="O242" s="104">
        <v>29</v>
      </c>
      <c r="P242" s="104">
        <v>0</v>
      </c>
      <c r="Q242" s="104">
        <v>0</v>
      </c>
      <c r="R242" s="104">
        <v>0</v>
      </c>
      <c r="S242" s="105">
        <f t="shared" si="4"/>
        <v>4566.75</v>
      </c>
    </row>
    <row r="243" spans="1:19" x14ac:dyDescent="0.25">
      <c r="A243" s="125">
        <v>738</v>
      </c>
      <c r="B243" s="103" t="s">
        <v>238</v>
      </c>
      <c r="C243" s="103" t="s">
        <v>3003</v>
      </c>
      <c r="D243" s="103" t="s">
        <v>2876</v>
      </c>
      <c r="E243" s="103" t="s">
        <v>5026</v>
      </c>
      <c r="F243" s="103" t="s">
        <v>4996</v>
      </c>
      <c r="G243" s="104">
        <v>13632.8888888889</v>
      </c>
      <c r="H243" s="104">
        <v>9505.4444444444398</v>
      </c>
      <c r="I243" s="104">
        <v>5748</v>
      </c>
      <c r="J243" s="104">
        <v>2002.3333333333301</v>
      </c>
      <c r="K243" s="104">
        <v>0</v>
      </c>
      <c r="L243" s="104">
        <v>0</v>
      </c>
      <c r="M243" s="104">
        <v>22.7777777777778</v>
      </c>
      <c r="N243" s="104">
        <v>2949.8888888888901</v>
      </c>
      <c r="O243" s="104">
        <v>158.555555555556</v>
      </c>
      <c r="P243" s="104">
        <v>0</v>
      </c>
      <c r="Q243" s="104">
        <v>0</v>
      </c>
      <c r="R243" s="104">
        <v>0</v>
      </c>
      <c r="S243" s="105">
        <f t="shared" si="4"/>
        <v>34019.888888888891</v>
      </c>
    </row>
    <row r="244" spans="1:19" x14ac:dyDescent="0.25">
      <c r="A244" s="125">
        <v>739</v>
      </c>
      <c r="B244" s="103" t="s">
        <v>239</v>
      </c>
      <c r="C244" s="103" t="s">
        <v>3005</v>
      </c>
      <c r="D244" s="103" t="s">
        <v>2876</v>
      </c>
      <c r="E244" s="103" t="s">
        <v>3006</v>
      </c>
      <c r="F244" s="103" t="s">
        <v>4993</v>
      </c>
      <c r="G244" s="104">
        <v>2867.4166666666702</v>
      </c>
      <c r="H244" s="104">
        <v>5231.4166666666697</v>
      </c>
      <c r="I244" s="104">
        <v>4306.5833333333303</v>
      </c>
      <c r="J244" s="104">
        <v>1605.5</v>
      </c>
      <c r="K244" s="104">
        <v>0</v>
      </c>
      <c r="L244" s="104">
        <v>0</v>
      </c>
      <c r="M244" s="104">
        <v>37.8333333333333</v>
      </c>
      <c r="N244" s="104">
        <v>1103.5</v>
      </c>
      <c r="O244" s="104">
        <v>99.3333333333333</v>
      </c>
      <c r="P244" s="104">
        <v>26.8333333333333</v>
      </c>
      <c r="Q244" s="104">
        <v>0</v>
      </c>
      <c r="R244" s="104">
        <v>0</v>
      </c>
      <c r="S244" s="105">
        <f t="shared" si="4"/>
        <v>15278.416666666672</v>
      </c>
    </row>
    <row r="245" spans="1:19" x14ac:dyDescent="0.25">
      <c r="A245" s="125">
        <v>740</v>
      </c>
      <c r="B245" s="103" t="s">
        <v>240</v>
      </c>
      <c r="C245" s="103" t="s">
        <v>3007</v>
      </c>
      <c r="D245" s="103" t="s">
        <v>5006</v>
      </c>
      <c r="E245" s="103" t="s">
        <v>3008</v>
      </c>
      <c r="F245" s="103" t="s">
        <v>4994</v>
      </c>
      <c r="G245" s="104">
        <v>1129.4166666666699</v>
      </c>
      <c r="H245" s="104">
        <v>1253.9166666666699</v>
      </c>
      <c r="I245" s="104">
        <v>106.916666666667</v>
      </c>
      <c r="J245" s="104">
        <v>0</v>
      </c>
      <c r="K245" s="104">
        <v>1</v>
      </c>
      <c r="L245" s="104">
        <v>0</v>
      </c>
      <c r="M245" s="104">
        <v>11.3333333333333</v>
      </c>
      <c r="N245" s="104">
        <v>21.25</v>
      </c>
      <c r="O245" s="104">
        <v>31.75</v>
      </c>
      <c r="P245" s="104">
        <v>0</v>
      </c>
      <c r="Q245" s="104">
        <v>0</v>
      </c>
      <c r="R245" s="104">
        <v>0</v>
      </c>
      <c r="S245" s="105">
        <f t="shared" si="4"/>
        <v>2555.5833333333403</v>
      </c>
    </row>
    <row r="246" spans="1:19" x14ac:dyDescent="0.25">
      <c r="A246" s="125">
        <v>754</v>
      </c>
      <c r="B246" s="103" t="s">
        <v>244</v>
      </c>
      <c r="C246" s="103" t="s">
        <v>4363</v>
      </c>
      <c r="D246" s="103" t="s">
        <v>2827</v>
      </c>
      <c r="E246" s="103" t="s">
        <v>4364</v>
      </c>
      <c r="F246" s="103" t="s">
        <v>4993</v>
      </c>
      <c r="G246" s="104">
        <v>132</v>
      </c>
      <c r="H246" s="104">
        <v>1187</v>
      </c>
      <c r="I246" s="104">
        <v>4142</v>
      </c>
      <c r="J246" s="104">
        <v>205</v>
      </c>
      <c r="K246" s="104">
        <v>83</v>
      </c>
      <c r="L246" s="104">
        <v>476</v>
      </c>
      <c r="M246" s="104">
        <v>50</v>
      </c>
      <c r="N246" s="104">
        <v>327</v>
      </c>
      <c r="O246" s="104">
        <v>76</v>
      </c>
      <c r="P246" s="104">
        <v>2</v>
      </c>
      <c r="Q246" s="104">
        <v>35</v>
      </c>
      <c r="R246" s="104">
        <v>0</v>
      </c>
      <c r="S246" s="105">
        <f t="shared" si="4"/>
        <v>6715</v>
      </c>
    </row>
    <row r="247" spans="1:19" x14ac:dyDescent="0.25">
      <c r="A247" s="125">
        <v>756</v>
      </c>
      <c r="B247" s="103" t="s">
        <v>245</v>
      </c>
      <c r="C247" s="103" t="s">
        <v>4399</v>
      </c>
      <c r="D247" s="103" t="s">
        <v>2912</v>
      </c>
      <c r="E247" s="103" t="s">
        <v>4400</v>
      </c>
      <c r="F247" s="103" t="s">
        <v>4994</v>
      </c>
      <c r="G247" s="104">
        <v>0</v>
      </c>
      <c r="H247" s="104">
        <v>0</v>
      </c>
      <c r="I247" s="104">
        <v>0</v>
      </c>
      <c r="J247" s="104">
        <v>53.0833333333333</v>
      </c>
      <c r="K247" s="104">
        <v>521.5</v>
      </c>
      <c r="L247" s="104">
        <v>0</v>
      </c>
      <c r="M247" s="104">
        <v>0</v>
      </c>
      <c r="N247" s="104">
        <v>0</v>
      </c>
      <c r="O247" s="104">
        <v>0</v>
      </c>
      <c r="P247" s="104">
        <v>0</v>
      </c>
      <c r="Q247" s="104">
        <v>0</v>
      </c>
      <c r="R247" s="104">
        <v>0</v>
      </c>
      <c r="S247" s="105">
        <f t="shared" si="4"/>
        <v>574.58333333333326</v>
      </c>
    </row>
    <row r="248" spans="1:19" x14ac:dyDescent="0.25">
      <c r="A248" s="125">
        <v>758</v>
      </c>
      <c r="B248" s="103" t="s">
        <v>246</v>
      </c>
      <c r="C248" s="103" t="s">
        <v>4770</v>
      </c>
      <c r="D248" s="103" t="s">
        <v>2912</v>
      </c>
      <c r="E248" s="103" t="s">
        <v>4771</v>
      </c>
      <c r="F248" s="103" t="s">
        <v>4993</v>
      </c>
      <c r="G248" s="104">
        <v>4748.1666666666697</v>
      </c>
      <c r="H248" s="104">
        <v>10786</v>
      </c>
      <c r="I248" s="104">
        <v>3882.0833333333298</v>
      </c>
      <c r="J248" s="104">
        <v>1232.25</v>
      </c>
      <c r="K248" s="104">
        <v>8</v>
      </c>
      <c r="L248" s="104">
        <v>2</v>
      </c>
      <c r="M248" s="104">
        <v>34.3333333333333</v>
      </c>
      <c r="N248" s="104">
        <v>1726</v>
      </c>
      <c r="O248" s="104">
        <v>224.416666666667</v>
      </c>
      <c r="P248" s="104">
        <v>11.0833333333333</v>
      </c>
      <c r="Q248" s="104">
        <v>0</v>
      </c>
      <c r="R248" s="104">
        <v>0</v>
      </c>
      <c r="S248" s="105">
        <f t="shared" si="4"/>
        <v>22654.333333333332</v>
      </c>
    </row>
    <row r="249" spans="1:19" x14ac:dyDescent="0.25">
      <c r="A249" s="125">
        <v>762</v>
      </c>
      <c r="B249" s="103" t="s">
        <v>247</v>
      </c>
      <c r="C249" s="103" t="s">
        <v>4050</v>
      </c>
      <c r="D249" s="103" t="s">
        <v>2856</v>
      </c>
      <c r="E249" s="103" t="s">
        <v>4051</v>
      </c>
      <c r="F249" s="103" t="s">
        <v>4994</v>
      </c>
      <c r="G249" s="104">
        <v>450.25</v>
      </c>
      <c r="H249" s="104">
        <v>124.666666666667</v>
      </c>
      <c r="I249" s="104">
        <v>0</v>
      </c>
      <c r="J249" s="104">
        <v>0</v>
      </c>
      <c r="K249" s="104">
        <v>0</v>
      </c>
      <c r="L249" s="104">
        <v>0</v>
      </c>
      <c r="M249" s="104">
        <v>0</v>
      </c>
      <c r="N249" s="104">
        <v>0</v>
      </c>
      <c r="O249" s="104">
        <v>4</v>
      </c>
      <c r="P249" s="104">
        <v>0</v>
      </c>
      <c r="Q249" s="104">
        <v>0</v>
      </c>
      <c r="R249" s="104">
        <v>0</v>
      </c>
      <c r="S249" s="105">
        <f t="shared" si="4"/>
        <v>578.91666666666697</v>
      </c>
    </row>
    <row r="250" spans="1:19" x14ac:dyDescent="0.25">
      <c r="A250" s="125">
        <v>764</v>
      </c>
      <c r="B250" s="103" t="s">
        <v>248</v>
      </c>
      <c r="C250" s="103" t="s">
        <v>3009</v>
      </c>
      <c r="D250" s="103" t="s">
        <v>2912</v>
      </c>
      <c r="E250" s="103" t="s">
        <v>3010</v>
      </c>
      <c r="F250" s="103" t="s">
        <v>4994</v>
      </c>
      <c r="G250" s="104">
        <v>706.5</v>
      </c>
      <c r="H250" s="104">
        <v>388.7</v>
      </c>
      <c r="I250" s="104">
        <v>0</v>
      </c>
      <c r="J250" s="104">
        <v>0</v>
      </c>
      <c r="K250" s="104">
        <v>0</v>
      </c>
      <c r="L250" s="104">
        <v>0</v>
      </c>
      <c r="M250" s="104">
        <v>0</v>
      </c>
      <c r="N250" s="104">
        <v>73.400000000000006</v>
      </c>
      <c r="O250" s="104">
        <v>15.9</v>
      </c>
      <c r="P250" s="104">
        <v>0</v>
      </c>
      <c r="Q250" s="104">
        <v>0</v>
      </c>
      <c r="R250" s="104">
        <v>0</v>
      </c>
      <c r="S250" s="105">
        <f t="shared" si="4"/>
        <v>1184.5000000000002</v>
      </c>
    </row>
    <row r="251" spans="1:19" x14ac:dyDescent="0.25">
      <c r="A251" s="125">
        <v>767</v>
      </c>
      <c r="B251" s="103" t="s">
        <v>250</v>
      </c>
      <c r="C251" s="103" t="s">
        <v>3011</v>
      </c>
      <c r="D251" s="103" t="s">
        <v>2912</v>
      </c>
      <c r="E251" s="103" t="s">
        <v>3012</v>
      </c>
      <c r="F251" s="103" t="s">
        <v>4994</v>
      </c>
      <c r="G251" s="104">
        <v>1144.75</v>
      </c>
      <c r="H251" s="104">
        <v>3438.3333333333298</v>
      </c>
      <c r="I251" s="104">
        <v>215.25</v>
      </c>
      <c r="J251" s="104">
        <v>0</v>
      </c>
      <c r="K251" s="104">
        <v>0</v>
      </c>
      <c r="L251" s="104">
        <v>0</v>
      </c>
      <c r="M251" s="104">
        <v>26.25</v>
      </c>
      <c r="N251" s="104">
        <v>332.25</v>
      </c>
      <c r="O251" s="104">
        <v>37.8333333333333</v>
      </c>
      <c r="P251" s="104">
        <v>0</v>
      </c>
      <c r="Q251" s="104">
        <v>0</v>
      </c>
      <c r="R251" s="104">
        <v>0</v>
      </c>
      <c r="S251" s="105">
        <f t="shared" si="4"/>
        <v>5194.6666666666633</v>
      </c>
    </row>
    <row r="252" spans="1:19" x14ac:dyDescent="0.25">
      <c r="A252" s="125">
        <v>770</v>
      </c>
      <c r="B252" s="103" t="s">
        <v>252</v>
      </c>
      <c r="C252" s="103" t="s">
        <v>3015</v>
      </c>
      <c r="D252" s="103" t="s">
        <v>2827</v>
      </c>
      <c r="E252" s="103" t="s">
        <v>3016</v>
      </c>
      <c r="F252" s="103" t="s">
        <v>4994</v>
      </c>
      <c r="G252" s="104">
        <v>621.5</v>
      </c>
      <c r="H252" s="104">
        <v>1785.3333333333301</v>
      </c>
      <c r="I252" s="104">
        <v>1319.3333333333301</v>
      </c>
      <c r="J252" s="104">
        <v>246</v>
      </c>
      <c r="K252" s="104">
        <v>0</v>
      </c>
      <c r="L252" s="104">
        <v>0</v>
      </c>
      <c r="M252" s="104">
        <v>2.3333333333333299</v>
      </c>
      <c r="N252" s="104">
        <v>254.333333333333</v>
      </c>
      <c r="O252" s="104">
        <v>73.5</v>
      </c>
      <c r="P252" s="104">
        <v>0</v>
      </c>
      <c r="Q252" s="104">
        <v>0</v>
      </c>
      <c r="R252" s="104">
        <v>0</v>
      </c>
      <c r="S252" s="105">
        <f t="shared" si="4"/>
        <v>4302.3333333333267</v>
      </c>
    </row>
    <row r="253" spans="1:19" x14ac:dyDescent="0.25">
      <c r="A253" s="125">
        <v>782</v>
      </c>
      <c r="B253" s="103" t="s">
        <v>253</v>
      </c>
      <c r="C253" s="103" t="s">
        <v>3017</v>
      </c>
      <c r="D253" s="103" t="s">
        <v>2827</v>
      </c>
      <c r="E253" s="103" t="s">
        <v>3018</v>
      </c>
      <c r="F253" s="103" t="s">
        <v>4994</v>
      </c>
      <c r="G253" s="104">
        <v>1125.8333333333301</v>
      </c>
      <c r="H253" s="104">
        <v>1470.3333333333301</v>
      </c>
      <c r="I253" s="104">
        <v>771.16666666666697</v>
      </c>
      <c r="J253" s="104">
        <v>19.3333333333333</v>
      </c>
      <c r="K253" s="104">
        <v>1</v>
      </c>
      <c r="L253" s="104">
        <v>1</v>
      </c>
      <c r="M253" s="104">
        <v>5</v>
      </c>
      <c r="N253" s="104">
        <v>69.8333333333333</v>
      </c>
      <c r="O253" s="104">
        <v>24.5</v>
      </c>
      <c r="P253" s="104">
        <v>0</v>
      </c>
      <c r="Q253" s="104">
        <v>0</v>
      </c>
      <c r="R253" s="104">
        <v>0</v>
      </c>
      <c r="S253" s="105">
        <f t="shared" si="4"/>
        <v>3487.9999999999941</v>
      </c>
    </row>
    <row r="254" spans="1:19" x14ac:dyDescent="0.25">
      <c r="A254" s="125">
        <v>786</v>
      </c>
      <c r="B254" s="103" t="s">
        <v>254</v>
      </c>
      <c r="C254" s="103" t="s">
        <v>3019</v>
      </c>
      <c r="D254" s="103" t="s">
        <v>2912</v>
      </c>
      <c r="E254" s="103" t="s">
        <v>3020</v>
      </c>
      <c r="F254" s="103" t="s">
        <v>4994</v>
      </c>
      <c r="G254" s="104">
        <v>1276.5999999999999</v>
      </c>
      <c r="H254" s="104">
        <v>546</v>
      </c>
      <c r="I254" s="104">
        <v>141.69999999999999</v>
      </c>
      <c r="J254" s="104">
        <v>21</v>
      </c>
      <c r="K254" s="104">
        <v>0</v>
      </c>
      <c r="L254" s="104">
        <v>0</v>
      </c>
      <c r="M254" s="104">
        <v>1</v>
      </c>
      <c r="N254" s="104">
        <v>77.2</v>
      </c>
      <c r="O254" s="104">
        <v>26</v>
      </c>
      <c r="P254" s="104">
        <v>0</v>
      </c>
      <c r="Q254" s="104">
        <v>1</v>
      </c>
      <c r="R254" s="104">
        <v>0</v>
      </c>
      <c r="S254" s="105">
        <f t="shared" si="4"/>
        <v>2090.5</v>
      </c>
    </row>
    <row r="255" spans="1:19" x14ac:dyDescent="0.25">
      <c r="A255" s="125">
        <v>790</v>
      </c>
      <c r="B255" s="103" t="s">
        <v>255</v>
      </c>
      <c r="C255" s="103" t="s">
        <v>3021</v>
      </c>
      <c r="D255" s="103" t="s">
        <v>2912</v>
      </c>
      <c r="E255" s="103" t="s">
        <v>3022</v>
      </c>
      <c r="F255" s="103" t="s">
        <v>4994</v>
      </c>
      <c r="G255" s="104">
        <v>585</v>
      </c>
      <c r="H255" s="104">
        <v>599.25</v>
      </c>
      <c r="I255" s="104">
        <v>3.75</v>
      </c>
      <c r="J255" s="104">
        <v>13.75</v>
      </c>
      <c r="K255" s="104">
        <v>1.875</v>
      </c>
      <c r="L255" s="104">
        <v>1</v>
      </c>
      <c r="M255" s="104">
        <v>4</v>
      </c>
      <c r="N255" s="104">
        <v>3.3333333333333299</v>
      </c>
      <c r="O255" s="104">
        <v>31</v>
      </c>
      <c r="P255" s="104">
        <v>0</v>
      </c>
      <c r="Q255" s="104">
        <v>0</v>
      </c>
      <c r="R255" s="104">
        <v>0</v>
      </c>
      <c r="S255" s="105">
        <f t="shared" si="4"/>
        <v>1242.9583333333333</v>
      </c>
    </row>
    <row r="256" spans="1:19" x14ac:dyDescent="0.25">
      <c r="A256" s="125">
        <v>792</v>
      </c>
      <c r="B256" s="103" t="s">
        <v>256</v>
      </c>
      <c r="C256" s="103" t="s">
        <v>3023</v>
      </c>
      <c r="D256" s="103" t="s">
        <v>2912</v>
      </c>
      <c r="E256" s="103" t="s">
        <v>3024</v>
      </c>
      <c r="F256" s="103" t="s">
        <v>4994</v>
      </c>
      <c r="G256" s="104">
        <v>1617.5</v>
      </c>
      <c r="H256" s="104">
        <v>1119.1666666666699</v>
      </c>
      <c r="I256" s="104">
        <v>6.25</v>
      </c>
      <c r="J256" s="104">
        <v>0</v>
      </c>
      <c r="K256" s="104">
        <v>0</v>
      </c>
      <c r="L256" s="104">
        <v>0</v>
      </c>
      <c r="M256" s="104">
        <v>17.3333333333333</v>
      </c>
      <c r="N256" s="104">
        <v>159.75</v>
      </c>
      <c r="O256" s="104">
        <v>44.6666666666667</v>
      </c>
      <c r="P256" s="104">
        <v>0</v>
      </c>
      <c r="Q256" s="104">
        <v>0</v>
      </c>
      <c r="R256" s="104">
        <v>0</v>
      </c>
      <c r="S256" s="105">
        <f t="shared" si="4"/>
        <v>2964.6666666666697</v>
      </c>
    </row>
    <row r="257" spans="1:19" x14ac:dyDescent="0.25">
      <c r="A257" s="125">
        <v>793</v>
      </c>
      <c r="B257" s="103" t="s">
        <v>257</v>
      </c>
      <c r="C257" s="103" t="s">
        <v>3025</v>
      </c>
      <c r="D257" s="103" t="s">
        <v>2789</v>
      </c>
      <c r="E257" s="103" t="s">
        <v>3026</v>
      </c>
      <c r="F257" s="103" t="s">
        <v>4994</v>
      </c>
      <c r="G257" s="104">
        <v>677.2</v>
      </c>
      <c r="H257" s="104">
        <v>1285.2</v>
      </c>
      <c r="I257" s="104">
        <v>1066.0999999999999</v>
      </c>
      <c r="J257" s="104">
        <v>70.099999999999994</v>
      </c>
      <c r="K257" s="104">
        <v>1</v>
      </c>
      <c r="L257" s="104">
        <v>0</v>
      </c>
      <c r="M257" s="104">
        <v>0</v>
      </c>
      <c r="N257" s="104">
        <v>264.8</v>
      </c>
      <c r="O257" s="104">
        <v>38.6</v>
      </c>
      <c r="P257" s="104">
        <v>43.6</v>
      </c>
      <c r="Q257" s="104">
        <v>0</v>
      </c>
      <c r="R257" s="104">
        <v>0</v>
      </c>
      <c r="S257" s="105">
        <f t="shared" si="4"/>
        <v>3446.6</v>
      </c>
    </row>
    <row r="258" spans="1:19" x14ac:dyDescent="0.25">
      <c r="A258" s="125">
        <v>794</v>
      </c>
      <c r="B258" s="103" t="s">
        <v>258</v>
      </c>
      <c r="C258" s="103" t="s">
        <v>3027</v>
      </c>
      <c r="D258" s="103" t="s">
        <v>2789</v>
      </c>
      <c r="E258" s="103" t="s">
        <v>5027</v>
      </c>
      <c r="F258" s="103" t="s">
        <v>4994</v>
      </c>
      <c r="G258" s="104">
        <v>181.833333333333</v>
      </c>
      <c r="H258" s="104">
        <v>3713.0833333333298</v>
      </c>
      <c r="I258" s="104">
        <v>548</v>
      </c>
      <c r="J258" s="104">
        <v>31</v>
      </c>
      <c r="K258" s="104">
        <v>2</v>
      </c>
      <c r="L258" s="104">
        <v>0</v>
      </c>
      <c r="M258" s="104">
        <v>0</v>
      </c>
      <c r="N258" s="104">
        <v>323.41666666666703</v>
      </c>
      <c r="O258" s="104">
        <v>27</v>
      </c>
      <c r="P258" s="104">
        <v>0</v>
      </c>
      <c r="Q258" s="104">
        <v>0</v>
      </c>
      <c r="R258" s="104">
        <v>0</v>
      </c>
      <c r="S258" s="105">
        <f t="shared" si="4"/>
        <v>4826.3333333333294</v>
      </c>
    </row>
    <row r="259" spans="1:19" x14ac:dyDescent="0.25">
      <c r="A259" s="125">
        <v>802</v>
      </c>
      <c r="B259" s="103" t="s">
        <v>259</v>
      </c>
      <c r="C259" s="103" t="s">
        <v>2980</v>
      </c>
      <c r="D259" s="103" t="s">
        <v>2789</v>
      </c>
      <c r="E259" s="103" t="s">
        <v>2981</v>
      </c>
      <c r="F259" s="103" t="s">
        <v>4994</v>
      </c>
      <c r="G259" s="104">
        <v>166.416666666667</v>
      </c>
      <c r="H259" s="104">
        <v>494</v>
      </c>
      <c r="I259" s="104">
        <v>606.66666666666697</v>
      </c>
      <c r="J259" s="104">
        <v>440.91666666666703</v>
      </c>
      <c r="K259" s="104">
        <v>72.5833333333333</v>
      </c>
      <c r="L259" s="104">
        <v>4.8333333333333304</v>
      </c>
      <c r="M259" s="104">
        <v>57.9166666666667</v>
      </c>
      <c r="N259" s="104">
        <v>104.916666666667</v>
      </c>
      <c r="O259" s="104">
        <v>8</v>
      </c>
      <c r="P259" s="104">
        <v>6</v>
      </c>
      <c r="Q259" s="104">
        <v>0</v>
      </c>
      <c r="R259" s="104">
        <v>0</v>
      </c>
      <c r="S259" s="105">
        <f t="shared" si="4"/>
        <v>1962.2500000000011</v>
      </c>
    </row>
    <row r="260" spans="1:19" x14ac:dyDescent="0.25">
      <c r="A260" s="125">
        <v>812</v>
      </c>
      <c r="B260" s="103" t="s">
        <v>262</v>
      </c>
      <c r="C260" s="103" t="s">
        <v>3029</v>
      </c>
      <c r="D260" s="103" t="s">
        <v>2867</v>
      </c>
      <c r="E260" s="103" t="s">
        <v>3030</v>
      </c>
      <c r="F260" s="103" t="s">
        <v>4994</v>
      </c>
      <c r="G260" s="104">
        <v>137.1</v>
      </c>
      <c r="H260" s="104">
        <v>265.7</v>
      </c>
      <c r="I260" s="104">
        <v>135.69999999999999</v>
      </c>
      <c r="J260" s="104">
        <v>0</v>
      </c>
      <c r="K260" s="104">
        <v>0</v>
      </c>
      <c r="L260" s="104">
        <v>0</v>
      </c>
      <c r="M260" s="104">
        <v>0</v>
      </c>
      <c r="N260" s="104">
        <v>36.299999999999997</v>
      </c>
      <c r="O260" s="104">
        <v>18.399999999999999</v>
      </c>
      <c r="P260" s="104">
        <v>0</v>
      </c>
      <c r="Q260" s="104">
        <v>0</v>
      </c>
      <c r="R260" s="104">
        <v>0</v>
      </c>
      <c r="S260" s="105">
        <f t="shared" si="4"/>
        <v>593.19999999999993</v>
      </c>
    </row>
    <row r="261" spans="1:19" x14ac:dyDescent="0.25">
      <c r="A261" s="125">
        <v>814</v>
      </c>
      <c r="B261" s="103" t="s">
        <v>263</v>
      </c>
      <c r="C261" s="103" t="s">
        <v>3031</v>
      </c>
      <c r="D261" s="103" t="s">
        <v>2827</v>
      </c>
      <c r="E261" s="103" t="s">
        <v>3032</v>
      </c>
      <c r="F261" s="103" t="s">
        <v>4996</v>
      </c>
      <c r="G261" s="104">
        <v>28</v>
      </c>
      <c r="H261" s="104">
        <v>2868</v>
      </c>
      <c r="I261" s="104">
        <v>932</v>
      </c>
      <c r="J261" s="104">
        <v>629.5</v>
      </c>
      <c r="K261" s="104">
        <v>0</v>
      </c>
      <c r="L261" s="104">
        <v>0</v>
      </c>
      <c r="M261" s="104">
        <v>11</v>
      </c>
      <c r="N261" s="104">
        <v>330.8</v>
      </c>
      <c r="O261" s="104">
        <v>44</v>
      </c>
      <c r="P261" s="104">
        <v>0</v>
      </c>
      <c r="Q261" s="104">
        <v>0</v>
      </c>
      <c r="R261" s="104">
        <v>0</v>
      </c>
      <c r="S261" s="105">
        <f t="shared" si="4"/>
        <v>4843.3</v>
      </c>
    </row>
    <row r="262" spans="1:19" x14ac:dyDescent="0.25">
      <c r="A262" s="125">
        <v>815</v>
      </c>
      <c r="B262" s="103" t="s">
        <v>264</v>
      </c>
      <c r="C262" s="103" t="s">
        <v>3033</v>
      </c>
      <c r="D262" s="103" t="s">
        <v>2775</v>
      </c>
      <c r="E262" s="103" t="s">
        <v>3034</v>
      </c>
      <c r="F262" s="103" t="s">
        <v>4994</v>
      </c>
      <c r="G262" s="104">
        <v>515.33333333333303</v>
      </c>
      <c r="H262" s="104">
        <v>0</v>
      </c>
      <c r="I262" s="104">
        <v>0</v>
      </c>
      <c r="J262" s="104">
        <v>0</v>
      </c>
      <c r="K262" s="104">
        <v>0</v>
      </c>
      <c r="L262" s="104">
        <v>0</v>
      </c>
      <c r="M262" s="104">
        <v>0</v>
      </c>
      <c r="N262" s="104">
        <v>0</v>
      </c>
      <c r="O262" s="104">
        <v>0</v>
      </c>
      <c r="P262" s="104">
        <v>0</v>
      </c>
      <c r="Q262" s="104">
        <v>0</v>
      </c>
      <c r="R262" s="104">
        <v>0</v>
      </c>
      <c r="S262" s="105">
        <f t="shared" si="4"/>
        <v>515.33333333333303</v>
      </c>
    </row>
    <row r="263" spans="1:19" x14ac:dyDescent="0.25">
      <c r="A263" s="125">
        <v>824</v>
      </c>
      <c r="B263" s="103" t="s">
        <v>266</v>
      </c>
      <c r="C263" s="103" t="s">
        <v>3035</v>
      </c>
      <c r="D263" s="103" t="s">
        <v>2897</v>
      </c>
      <c r="E263" s="103" t="s">
        <v>3036</v>
      </c>
      <c r="F263" s="103" t="s">
        <v>4994</v>
      </c>
      <c r="G263" s="104">
        <v>160.75</v>
      </c>
      <c r="H263" s="104">
        <v>125.75</v>
      </c>
      <c r="I263" s="104">
        <v>26</v>
      </c>
      <c r="J263" s="104">
        <v>0</v>
      </c>
      <c r="K263" s="104">
        <v>0</v>
      </c>
      <c r="L263" s="104">
        <v>0</v>
      </c>
      <c r="M263" s="104">
        <v>0</v>
      </c>
      <c r="N263" s="104">
        <v>4</v>
      </c>
      <c r="O263" s="104">
        <v>18</v>
      </c>
      <c r="P263" s="104">
        <v>0</v>
      </c>
      <c r="Q263" s="104">
        <v>0</v>
      </c>
      <c r="R263" s="104">
        <v>0</v>
      </c>
      <c r="S263" s="105">
        <f t="shared" si="4"/>
        <v>334.5</v>
      </c>
    </row>
    <row r="264" spans="1:19" x14ac:dyDescent="0.25">
      <c r="A264" s="125">
        <v>825</v>
      </c>
      <c r="B264" s="103" t="s">
        <v>267</v>
      </c>
      <c r="C264" s="103" t="s">
        <v>3037</v>
      </c>
      <c r="D264" s="103" t="s">
        <v>2897</v>
      </c>
      <c r="E264" s="103" t="s">
        <v>3038</v>
      </c>
      <c r="F264" s="103" t="s">
        <v>4996</v>
      </c>
      <c r="G264" s="104">
        <v>77</v>
      </c>
      <c r="H264" s="104">
        <v>999</v>
      </c>
      <c r="I264" s="104">
        <v>1345.75</v>
      </c>
      <c r="J264" s="104">
        <v>0</v>
      </c>
      <c r="K264" s="104">
        <v>0</v>
      </c>
      <c r="L264" s="104">
        <v>0</v>
      </c>
      <c r="M264" s="104">
        <v>0</v>
      </c>
      <c r="N264" s="104">
        <v>99.125</v>
      </c>
      <c r="O264" s="104">
        <v>37</v>
      </c>
      <c r="P264" s="104">
        <v>0</v>
      </c>
      <c r="Q264" s="104">
        <v>0</v>
      </c>
      <c r="R264" s="104">
        <v>0</v>
      </c>
      <c r="S264" s="105">
        <f t="shared" si="4"/>
        <v>2557.875</v>
      </c>
    </row>
    <row r="265" spans="1:19" x14ac:dyDescent="0.25">
      <c r="A265" s="125">
        <v>836</v>
      </c>
      <c r="B265" s="103" t="s">
        <v>268</v>
      </c>
      <c r="C265" s="103" t="s">
        <v>3039</v>
      </c>
      <c r="D265" s="103" t="s">
        <v>2775</v>
      </c>
      <c r="E265" s="103" t="s">
        <v>3040</v>
      </c>
      <c r="F265" s="103" t="s">
        <v>4994</v>
      </c>
      <c r="G265" s="104">
        <v>256.39999999999998</v>
      </c>
      <c r="H265" s="104">
        <v>0</v>
      </c>
      <c r="I265" s="104">
        <v>0</v>
      </c>
      <c r="J265" s="104">
        <v>0</v>
      </c>
      <c r="K265" s="104">
        <v>0</v>
      </c>
      <c r="L265" s="104">
        <v>0</v>
      </c>
      <c r="M265" s="104">
        <v>0</v>
      </c>
      <c r="N265" s="104">
        <v>23</v>
      </c>
      <c r="O265" s="104">
        <v>4</v>
      </c>
      <c r="P265" s="104">
        <v>0</v>
      </c>
      <c r="Q265" s="104">
        <v>0</v>
      </c>
      <c r="R265" s="104">
        <v>0</v>
      </c>
      <c r="S265" s="105">
        <f t="shared" si="4"/>
        <v>283.39999999999998</v>
      </c>
    </row>
    <row r="266" spans="1:19" x14ac:dyDescent="0.25">
      <c r="A266" s="125">
        <v>837</v>
      </c>
      <c r="B266" s="103" t="s">
        <v>5028</v>
      </c>
      <c r="C266" s="103" t="s">
        <v>4373</v>
      </c>
      <c r="D266" s="103" t="s">
        <v>3438</v>
      </c>
      <c r="E266" s="103" t="s">
        <v>4374</v>
      </c>
      <c r="F266" s="103" t="s">
        <v>4993</v>
      </c>
      <c r="G266" s="104">
        <v>3851</v>
      </c>
      <c r="H266" s="104">
        <v>2582</v>
      </c>
      <c r="I266" s="104">
        <v>502.33333333333297</v>
      </c>
      <c r="J266" s="104">
        <v>0</v>
      </c>
      <c r="K266" s="104">
        <v>0</v>
      </c>
      <c r="L266" s="104">
        <v>0</v>
      </c>
      <c r="M266" s="104">
        <v>0</v>
      </c>
      <c r="N266" s="104">
        <v>7.6666666666666696</v>
      </c>
      <c r="O266" s="104">
        <v>11.75</v>
      </c>
      <c r="P266" s="104">
        <v>2</v>
      </c>
      <c r="Q266" s="104">
        <v>0</v>
      </c>
      <c r="R266" s="104">
        <v>0</v>
      </c>
      <c r="S266" s="105">
        <f t="shared" si="4"/>
        <v>6956.75</v>
      </c>
    </row>
    <row r="267" spans="1:19" x14ac:dyDescent="0.25">
      <c r="A267" s="125">
        <v>838</v>
      </c>
      <c r="B267" s="103" t="s">
        <v>270</v>
      </c>
      <c r="C267" s="103" t="s">
        <v>3041</v>
      </c>
      <c r="D267" s="103" t="s">
        <v>2789</v>
      </c>
      <c r="E267" s="103" t="s">
        <v>3042</v>
      </c>
      <c r="F267" s="103" t="s">
        <v>4996</v>
      </c>
      <c r="G267" s="104">
        <v>94.125</v>
      </c>
      <c r="H267" s="104">
        <v>680</v>
      </c>
      <c r="I267" s="104">
        <v>129</v>
      </c>
      <c r="J267" s="104">
        <v>0</v>
      </c>
      <c r="K267" s="104">
        <v>0</v>
      </c>
      <c r="L267" s="104">
        <v>0</v>
      </c>
      <c r="M267" s="104">
        <v>0</v>
      </c>
      <c r="N267" s="104">
        <v>85</v>
      </c>
      <c r="O267" s="104">
        <v>19</v>
      </c>
      <c r="P267" s="104">
        <v>0</v>
      </c>
      <c r="Q267" s="104">
        <v>0</v>
      </c>
      <c r="R267" s="104">
        <v>0</v>
      </c>
      <c r="S267" s="105">
        <f t="shared" si="4"/>
        <v>1007.125</v>
      </c>
    </row>
    <row r="268" spans="1:19" x14ac:dyDescent="0.25">
      <c r="A268" s="125">
        <v>850</v>
      </c>
      <c r="B268" s="103" t="s">
        <v>273</v>
      </c>
      <c r="C268" s="103" t="s">
        <v>3423</v>
      </c>
      <c r="D268" s="103" t="s">
        <v>2999</v>
      </c>
      <c r="E268" s="103" t="s">
        <v>3424</v>
      </c>
      <c r="F268" s="103" t="s">
        <v>4994</v>
      </c>
      <c r="G268" s="104">
        <v>802.66666666666697</v>
      </c>
      <c r="H268" s="104">
        <v>1447.0833333333301</v>
      </c>
      <c r="I268" s="104">
        <v>60.6666666666667</v>
      </c>
      <c r="J268" s="104">
        <v>15.25</v>
      </c>
      <c r="K268" s="104">
        <v>1</v>
      </c>
      <c r="L268" s="104">
        <v>0</v>
      </c>
      <c r="M268" s="104">
        <v>1.625</v>
      </c>
      <c r="N268" s="104">
        <v>91.4166666666666</v>
      </c>
      <c r="O268" s="104">
        <v>29</v>
      </c>
      <c r="P268" s="104">
        <v>0</v>
      </c>
      <c r="Q268" s="104">
        <v>0</v>
      </c>
      <c r="R268" s="104">
        <v>0</v>
      </c>
      <c r="S268" s="105">
        <f t="shared" si="4"/>
        <v>2448.7083333333303</v>
      </c>
    </row>
    <row r="269" spans="1:19" x14ac:dyDescent="0.25">
      <c r="A269" s="125">
        <v>855</v>
      </c>
      <c r="B269" s="103" t="s">
        <v>274</v>
      </c>
      <c r="C269" s="103" t="s">
        <v>3045</v>
      </c>
      <c r="D269" s="103" t="s">
        <v>2775</v>
      </c>
      <c r="E269" s="103" t="s">
        <v>3046</v>
      </c>
      <c r="F269" s="103" t="s">
        <v>4994</v>
      </c>
      <c r="G269" s="104">
        <v>193</v>
      </c>
      <c r="H269" s="104">
        <v>72.1666666666667</v>
      </c>
      <c r="I269" s="104">
        <v>26.1666666666667</v>
      </c>
      <c r="J269" s="104">
        <v>0</v>
      </c>
      <c r="K269" s="104">
        <v>0</v>
      </c>
      <c r="L269" s="104">
        <v>0</v>
      </c>
      <c r="M269" s="104">
        <v>0</v>
      </c>
      <c r="N269" s="104">
        <v>0</v>
      </c>
      <c r="O269" s="104">
        <v>4.25</v>
      </c>
      <c r="P269" s="104">
        <v>0</v>
      </c>
      <c r="Q269" s="104">
        <v>0</v>
      </c>
      <c r="R269" s="104">
        <v>0</v>
      </c>
      <c r="S269" s="105">
        <f t="shared" si="4"/>
        <v>295.58333333333337</v>
      </c>
    </row>
    <row r="270" spans="1:19" x14ac:dyDescent="0.25">
      <c r="A270" s="125">
        <v>858</v>
      </c>
      <c r="B270" s="103" t="s">
        <v>275</v>
      </c>
      <c r="C270" s="103" t="s">
        <v>3047</v>
      </c>
      <c r="D270" s="103" t="s">
        <v>2897</v>
      </c>
      <c r="E270" s="103" t="s">
        <v>3048</v>
      </c>
      <c r="F270" s="103" t="s">
        <v>4994</v>
      </c>
      <c r="G270" s="104">
        <v>211.5</v>
      </c>
      <c r="H270" s="104">
        <v>475.66666666666703</v>
      </c>
      <c r="I270" s="104">
        <v>41.25</v>
      </c>
      <c r="J270" s="104">
        <v>0</v>
      </c>
      <c r="K270" s="104">
        <v>0</v>
      </c>
      <c r="L270" s="104">
        <v>0</v>
      </c>
      <c r="M270" s="104">
        <v>0</v>
      </c>
      <c r="N270" s="104">
        <v>6.0833333333333304</v>
      </c>
      <c r="O270" s="104">
        <v>14.9166666666667</v>
      </c>
      <c r="P270" s="104">
        <v>0</v>
      </c>
      <c r="Q270" s="104">
        <v>0</v>
      </c>
      <c r="R270" s="104">
        <v>0</v>
      </c>
      <c r="S270" s="105">
        <f t="shared" si="4"/>
        <v>749.41666666666708</v>
      </c>
    </row>
    <row r="271" spans="1:19" x14ac:dyDescent="0.25">
      <c r="A271" s="125">
        <v>859</v>
      </c>
      <c r="B271" s="103" t="s">
        <v>276</v>
      </c>
      <c r="C271" s="103" t="s">
        <v>3017</v>
      </c>
      <c r="D271" s="103" t="s">
        <v>2827</v>
      </c>
      <c r="E271" s="103" t="s">
        <v>3018</v>
      </c>
      <c r="F271" s="103" t="s">
        <v>4994</v>
      </c>
      <c r="G271" s="104">
        <v>31</v>
      </c>
      <c r="H271" s="104">
        <v>68</v>
      </c>
      <c r="I271" s="104">
        <v>1</v>
      </c>
      <c r="J271" s="104">
        <v>8</v>
      </c>
      <c r="K271" s="104">
        <v>0</v>
      </c>
      <c r="L271" s="104">
        <v>0</v>
      </c>
      <c r="M271" s="104">
        <v>1</v>
      </c>
      <c r="N271" s="104">
        <v>0</v>
      </c>
      <c r="O271" s="104">
        <v>1</v>
      </c>
      <c r="P271" s="104">
        <v>0</v>
      </c>
      <c r="Q271" s="104">
        <v>0</v>
      </c>
      <c r="R271" s="104">
        <v>0</v>
      </c>
      <c r="S271" s="105">
        <f t="shared" si="4"/>
        <v>110</v>
      </c>
    </row>
    <row r="272" spans="1:19" x14ac:dyDescent="0.25">
      <c r="A272" s="125">
        <v>859</v>
      </c>
      <c r="B272" s="103" t="s">
        <v>276</v>
      </c>
      <c r="C272" s="103" t="s">
        <v>4124</v>
      </c>
      <c r="D272" s="103" t="s">
        <v>2827</v>
      </c>
      <c r="E272" s="103" t="s">
        <v>4125</v>
      </c>
      <c r="F272" s="103" t="s">
        <v>4994</v>
      </c>
      <c r="G272" s="104">
        <v>242.833333333333</v>
      </c>
      <c r="H272" s="104">
        <v>471.08333333333297</v>
      </c>
      <c r="I272" s="104">
        <v>26.0833333333333</v>
      </c>
      <c r="J272" s="104">
        <v>38</v>
      </c>
      <c r="K272" s="104">
        <v>1</v>
      </c>
      <c r="L272" s="104">
        <v>0</v>
      </c>
      <c r="M272" s="104">
        <v>28</v>
      </c>
      <c r="N272" s="104">
        <v>10</v>
      </c>
      <c r="O272" s="104">
        <v>10</v>
      </c>
      <c r="P272" s="104">
        <v>0</v>
      </c>
      <c r="Q272" s="104">
        <v>0</v>
      </c>
      <c r="R272" s="104">
        <v>0</v>
      </c>
      <c r="S272" s="105">
        <f t="shared" si="4"/>
        <v>826.9999999999992</v>
      </c>
    </row>
    <row r="273" spans="1:19" x14ac:dyDescent="0.25">
      <c r="A273" s="125">
        <v>859</v>
      </c>
      <c r="B273" s="103" t="s">
        <v>276</v>
      </c>
      <c r="C273" s="103" t="s">
        <v>3206</v>
      </c>
      <c r="D273" s="103" t="s">
        <v>2827</v>
      </c>
      <c r="E273" s="103" t="s">
        <v>3207</v>
      </c>
      <c r="F273" s="103" t="s">
        <v>4994</v>
      </c>
      <c r="G273" s="104">
        <v>212.666666666667</v>
      </c>
      <c r="H273" s="104">
        <v>853.08333333333303</v>
      </c>
      <c r="I273" s="104">
        <v>6.9166666666666696</v>
      </c>
      <c r="J273" s="104">
        <v>9.9166666666666696</v>
      </c>
      <c r="K273" s="104">
        <v>1</v>
      </c>
      <c r="L273" s="104">
        <v>4</v>
      </c>
      <c r="M273" s="104">
        <v>19.4166666666667</v>
      </c>
      <c r="N273" s="104">
        <v>11.3333333333333</v>
      </c>
      <c r="O273" s="104">
        <v>6</v>
      </c>
      <c r="P273" s="104">
        <v>0</v>
      </c>
      <c r="Q273" s="104">
        <v>0</v>
      </c>
      <c r="R273" s="104">
        <v>0</v>
      </c>
      <c r="S273" s="105">
        <f t="shared" si="4"/>
        <v>1124.3333333333335</v>
      </c>
    </row>
    <row r="274" spans="1:19" x14ac:dyDescent="0.25">
      <c r="A274" s="125">
        <v>859</v>
      </c>
      <c r="B274" s="103" t="s">
        <v>276</v>
      </c>
      <c r="C274" s="103" t="s">
        <v>3361</v>
      </c>
      <c r="D274" s="103" t="s">
        <v>2827</v>
      </c>
      <c r="E274" s="103" t="s">
        <v>3362</v>
      </c>
      <c r="F274" s="103" t="s">
        <v>4994</v>
      </c>
      <c r="G274" s="104">
        <v>123.166666666667</v>
      </c>
      <c r="H274" s="104">
        <v>187.333333333333</v>
      </c>
      <c r="I274" s="104">
        <v>1</v>
      </c>
      <c r="J274" s="104">
        <v>5</v>
      </c>
      <c r="K274" s="104">
        <v>0</v>
      </c>
      <c r="L274" s="104">
        <v>0</v>
      </c>
      <c r="M274" s="104">
        <v>20</v>
      </c>
      <c r="N274" s="104">
        <v>17</v>
      </c>
      <c r="O274" s="104">
        <v>5</v>
      </c>
      <c r="P274" s="104">
        <v>0</v>
      </c>
      <c r="Q274" s="104">
        <v>0</v>
      </c>
      <c r="R274" s="104">
        <v>0</v>
      </c>
      <c r="S274" s="105">
        <f t="shared" si="4"/>
        <v>358.5</v>
      </c>
    </row>
    <row r="275" spans="1:19" x14ac:dyDescent="0.25">
      <c r="A275" s="125">
        <v>859</v>
      </c>
      <c r="B275" s="103" t="s">
        <v>276</v>
      </c>
      <c r="C275" s="103" t="s">
        <v>2853</v>
      </c>
      <c r="D275" s="103" t="s">
        <v>2827</v>
      </c>
      <c r="E275" s="103" t="s">
        <v>2854</v>
      </c>
      <c r="F275" s="103" t="s">
        <v>4994</v>
      </c>
      <c r="G275" s="104">
        <v>452.83333333333297</v>
      </c>
      <c r="H275" s="104">
        <v>528</v>
      </c>
      <c r="I275" s="104">
        <v>42.75</v>
      </c>
      <c r="J275" s="104">
        <v>15</v>
      </c>
      <c r="K275" s="104">
        <v>0</v>
      </c>
      <c r="L275" s="104">
        <v>0</v>
      </c>
      <c r="M275" s="104">
        <v>23</v>
      </c>
      <c r="N275" s="104">
        <v>18</v>
      </c>
      <c r="O275" s="104">
        <v>7</v>
      </c>
      <c r="P275" s="104">
        <v>0</v>
      </c>
      <c r="Q275" s="104">
        <v>0</v>
      </c>
      <c r="R275" s="104">
        <v>0</v>
      </c>
      <c r="S275" s="105">
        <f t="shared" si="4"/>
        <v>1086.583333333333</v>
      </c>
    </row>
    <row r="276" spans="1:19" x14ac:dyDescent="0.25">
      <c r="A276" s="125">
        <v>860</v>
      </c>
      <c r="B276" s="103" t="s">
        <v>277</v>
      </c>
      <c r="C276" s="103" t="s">
        <v>4351</v>
      </c>
      <c r="D276" s="103" t="s">
        <v>2827</v>
      </c>
      <c r="E276" s="103" t="s">
        <v>4352</v>
      </c>
      <c r="F276" s="103" t="s">
        <v>4994</v>
      </c>
      <c r="G276" s="104">
        <v>95</v>
      </c>
      <c r="H276" s="104">
        <v>4886.75</v>
      </c>
      <c r="I276" s="104">
        <v>0</v>
      </c>
      <c r="J276" s="104">
        <v>0</v>
      </c>
      <c r="K276" s="104">
        <v>0</v>
      </c>
      <c r="L276" s="104">
        <v>0</v>
      </c>
      <c r="M276" s="104">
        <v>0</v>
      </c>
      <c r="N276" s="104">
        <v>34.4166666666667</v>
      </c>
      <c r="O276" s="104">
        <v>1</v>
      </c>
      <c r="P276" s="104">
        <v>1</v>
      </c>
      <c r="Q276" s="104">
        <v>0</v>
      </c>
      <c r="R276" s="104">
        <v>0</v>
      </c>
      <c r="S276" s="105">
        <f t="shared" si="4"/>
        <v>5018.166666666667</v>
      </c>
    </row>
    <row r="277" spans="1:19" x14ac:dyDescent="0.25">
      <c r="A277" s="125">
        <v>861</v>
      </c>
      <c r="B277" s="103" t="s">
        <v>278</v>
      </c>
      <c r="C277" s="103" t="s">
        <v>3049</v>
      </c>
      <c r="D277" s="103" t="s">
        <v>2897</v>
      </c>
      <c r="E277" s="103" t="s">
        <v>3050</v>
      </c>
      <c r="F277" s="103" t="s">
        <v>4994</v>
      </c>
      <c r="G277" s="104">
        <v>82.5</v>
      </c>
      <c r="H277" s="104">
        <v>106.916666666667</v>
      </c>
      <c r="I277" s="104">
        <v>0</v>
      </c>
      <c r="J277" s="104">
        <v>0</v>
      </c>
      <c r="K277" s="104">
        <v>0</v>
      </c>
      <c r="L277" s="104">
        <v>0</v>
      </c>
      <c r="M277" s="104">
        <v>0</v>
      </c>
      <c r="N277" s="104">
        <v>0</v>
      </c>
      <c r="O277" s="104">
        <v>12</v>
      </c>
      <c r="P277" s="104">
        <v>0</v>
      </c>
      <c r="Q277" s="104">
        <v>0</v>
      </c>
      <c r="R277" s="104">
        <v>0</v>
      </c>
      <c r="S277" s="105">
        <f t="shared" si="4"/>
        <v>201.416666666667</v>
      </c>
    </row>
    <row r="278" spans="1:19" x14ac:dyDescent="0.25">
      <c r="A278" s="125">
        <v>863</v>
      </c>
      <c r="B278" s="103" t="s">
        <v>5029</v>
      </c>
      <c r="C278" s="103" t="s">
        <v>3051</v>
      </c>
      <c r="D278" s="103" t="s">
        <v>2827</v>
      </c>
      <c r="E278" s="103" t="s">
        <v>3052</v>
      </c>
      <c r="F278" s="103" t="s">
        <v>4994</v>
      </c>
      <c r="G278" s="104">
        <v>11.6666666666667</v>
      </c>
      <c r="H278" s="104">
        <v>251.083333333333</v>
      </c>
      <c r="I278" s="104">
        <v>0</v>
      </c>
      <c r="J278" s="104">
        <v>0</v>
      </c>
      <c r="K278" s="104">
        <v>0</v>
      </c>
      <c r="L278" s="104">
        <v>0</v>
      </c>
      <c r="M278" s="104">
        <v>0</v>
      </c>
      <c r="N278" s="104">
        <v>3</v>
      </c>
      <c r="O278" s="104">
        <v>12</v>
      </c>
      <c r="P278" s="104">
        <v>32.25</v>
      </c>
      <c r="Q278" s="104">
        <v>0</v>
      </c>
      <c r="R278" s="104">
        <v>0</v>
      </c>
      <c r="S278" s="105">
        <f t="shared" si="4"/>
        <v>309.99999999999972</v>
      </c>
    </row>
    <row r="279" spans="1:19" x14ac:dyDescent="0.25">
      <c r="A279" s="125">
        <v>864</v>
      </c>
      <c r="B279" s="103" t="s">
        <v>280</v>
      </c>
      <c r="C279" s="103" t="s">
        <v>3053</v>
      </c>
      <c r="D279" s="103" t="s">
        <v>2775</v>
      </c>
      <c r="E279" s="103" t="s">
        <v>3054</v>
      </c>
      <c r="F279" s="103" t="s">
        <v>4994</v>
      </c>
      <c r="G279" s="104">
        <v>1141.25</v>
      </c>
      <c r="H279" s="104">
        <v>1182</v>
      </c>
      <c r="I279" s="104">
        <v>46</v>
      </c>
      <c r="J279" s="104">
        <v>32</v>
      </c>
      <c r="K279" s="104">
        <v>0</v>
      </c>
      <c r="L279" s="104">
        <v>0</v>
      </c>
      <c r="M279" s="104">
        <v>0</v>
      </c>
      <c r="N279" s="104">
        <v>0</v>
      </c>
      <c r="O279" s="104">
        <v>13</v>
      </c>
      <c r="P279" s="104">
        <v>0</v>
      </c>
      <c r="Q279" s="104">
        <v>0</v>
      </c>
      <c r="R279" s="104">
        <v>0</v>
      </c>
      <c r="S279" s="105">
        <f t="shared" si="4"/>
        <v>2414.25</v>
      </c>
    </row>
    <row r="280" spans="1:19" x14ac:dyDescent="0.25">
      <c r="A280" s="125">
        <v>866</v>
      </c>
      <c r="B280" s="103" t="s">
        <v>281</v>
      </c>
      <c r="C280" s="103" t="s">
        <v>3055</v>
      </c>
      <c r="D280" s="103" t="s">
        <v>2927</v>
      </c>
      <c r="E280" s="103" t="s">
        <v>3056</v>
      </c>
      <c r="F280" s="103" t="s">
        <v>4993</v>
      </c>
      <c r="G280" s="104">
        <v>5379.75</v>
      </c>
      <c r="H280" s="104">
        <v>1985.125</v>
      </c>
      <c r="I280" s="104">
        <v>72</v>
      </c>
      <c r="J280" s="104">
        <v>0</v>
      </c>
      <c r="K280" s="104">
        <v>0</v>
      </c>
      <c r="L280" s="104">
        <v>0</v>
      </c>
      <c r="M280" s="104">
        <v>0</v>
      </c>
      <c r="N280" s="104">
        <v>349.625</v>
      </c>
      <c r="O280" s="104">
        <v>74.75</v>
      </c>
      <c r="P280" s="104">
        <v>0</v>
      </c>
      <c r="Q280" s="104">
        <v>0</v>
      </c>
      <c r="R280" s="104">
        <v>0</v>
      </c>
      <c r="S280" s="105">
        <f t="shared" si="4"/>
        <v>7861.25</v>
      </c>
    </row>
    <row r="281" spans="1:19" x14ac:dyDescent="0.25">
      <c r="A281" s="125">
        <v>872</v>
      </c>
      <c r="B281" s="103" t="s">
        <v>282</v>
      </c>
      <c r="C281" s="103" t="s">
        <v>3057</v>
      </c>
      <c r="D281" s="103" t="s">
        <v>2897</v>
      </c>
      <c r="E281" s="103" t="s">
        <v>3058</v>
      </c>
      <c r="F281" s="103" t="s">
        <v>4994</v>
      </c>
      <c r="G281" s="104">
        <v>66.181818181818201</v>
      </c>
      <c r="H281" s="104">
        <v>197.09090909090901</v>
      </c>
      <c r="I281" s="104">
        <v>7</v>
      </c>
      <c r="J281" s="104">
        <v>0</v>
      </c>
      <c r="K281" s="104">
        <v>0</v>
      </c>
      <c r="L281" s="104">
        <v>0</v>
      </c>
      <c r="M281" s="104">
        <v>2.9090909090909101</v>
      </c>
      <c r="N281" s="104">
        <v>0</v>
      </c>
      <c r="O281" s="104">
        <v>19.909090909090899</v>
      </c>
      <c r="P281" s="104">
        <v>0</v>
      </c>
      <c r="Q281" s="104">
        <v>0</v>
      </c>
      <c r="R281" s="104">
        <v>0</v>
      </c>
      <c r="S281" s="105">
        <f t="shared" si="4"/>
        <v>293.09090909090901</v>
      </c>
    </row>
    <row r="282" spans="1:19" x14ac:dyDescent="0.25">
      <c r="A282" s="125">
        <v>880</v>
      </c>
      <c r="B282" s="103" t="s">
        <v>285</v>
      </c>
      <c r="C282" s="103" t="s">
        <v>3059</v>
      </c>
      <c r="D282" s="103" t="s">
        <v>2897</v>
      </c>
      <c r="E282" s="103" t="s">
        <v>3060</v>
      </c>
      <c r="F282" s="103" t="s">
        <v>4994</v>
      </c>
      <c r="G282" s="104">
        <v>39</v>
      </c>
      <c r="H282" s="104">
        <v>324.91666666666703</v>
      </c>
      <c r="I282" s="104">
        <v>63.5</v>
      </c>
      <c r="J282" s="104">
        <v>0</v>
      </c>
      <c r="K282" s="104">
        <v>0</v>
      </c>
      <c r="L282" s="104">
        <v>0</v>
      </c>
      <c r="M282" s="104">
        <v>0</v>
      </c>
      <c r="N282" s="104">
        <v>13.75</v>
      </c>
      <c r="O282" s="104">
        <v>25</v>
      </c>
      <c r="P282" s="104">
        <v>0</v>
      </c>
      <c r="Q282" s="104">
        <v>0</v>
      </c>
      <c r="R282" s="104">
        <v>0</v>
      </c>
      <c r="S282" s="105">
        <f t="shared" si="4"/>
        <v>466.16666666666703</v>
      </c>
    </row>
    <row r="283" spans="1:19" x14ac:dyDescent="0.25">
      <c r="A283" s="125">
        <v>891</v>
      </c>
      <c r="B283" s="103" t="s">
        <v>286</v>
      </c>
      <c r="C283" s="103" t="s">
        <v>3061</v>
      </c>
      <c r="D283" s="103" t="s">
        <v>2856</v>
      </c>
      <c r="E283" s="103" t="s">
        <v>3062</v>
      </c>
      <c r="F283" s="103" t="s">
        <v>4994</v>
      </c>
      <c r="G283" s="104">
        <v>445.66666666666703</v>
      </c>
      <c r="H283" s="104">
        <v>322.41666666666703</v>
      </c>
      <c r="I283" s="104">
        <v>0</v>
      </c>
      <c r="J283" s="104">
        <v>0</v>
      </c>
      <c r="K283" s="104">
        <v>0</v>
      </c>
      <c r="L283" s="104">
        <v>0</v>
      </c>
      <c r="M283" s="104">
        <v>0</v>
      </c>
      <c r="N283" s="104">
        <v>93.272727272727295</v>
      </c>
      <c r="O283" s="104">
        <v>15.909090909090899</v>
      </c>
      <c r="P283" s="104">
        <v>0</v>
      </c>
      <c r="Q283" s="104">
        <v>0</v>
      </c>
      <c r="R283" s="104">
        <v>0</v>
      </c>
      <c r="S283" s="105">
        <f t="shared" si="4"/>
        <v>877.26515151515218</v>
      </c>
    </row>
    <row r="284" spans="1:19" x14ac:dyDescent="0.25">
      <c r="A284" s="125">
        <v>897</v>
      </c>
      <c r="B284" s="103" t="s">
        <v>288</v>
      </c>
      <c r="C284" s="103" t="s">
        <v>3063</v>
      </c>
      <c r="D284" s="103" t="s">
        <v>2827</v>
      </c>
      <c r="E284" s="103" t="s">
        <v>3064</v>
      </c>
      <c r="F284" s="103" t="s">
        <v>4994</v>
      </c>
      <c r="G284" s="104">
        <v>93.6666666666667</v>
      </c>
      <c r="H284" s="104">
        <v>577</v>
      </c>
      <c r="I284" s="104">
        <v>887</v>
      </c>
      <c r="J284" s="104">
        <v>15.6666666666667</v>
      </c>
      <c r="K284" s="104">
        <v>0</v>
      </c>
      <c r="L284" s="104">
        <v>0</v>
      </c>
      <c r="M284" s="104">
        <v>0</v>
      </c>
      <c r="N284" s="104">
        <v>265.5</v>
      </c>
      <c r="O284" s="104">
        <v>19.6666666666667</v>
      </c>
      <c r="P284" s="104">
        <v>0</v>
      </c>
      <c r="Q284" s="104">
        <v>0</v>
      </c>
      <c r="R284" s="104">
        <v>0</v>
      </c>
      <c r="S284" s="105">
        <f t="shared" si="4"/>
        <v>1858.5000000000002</v>
      </c>
    </row>
    <row r="285" spans="1:19" x14ac:dyDescent="0.25">
      <c r="A285" s="125">
        <v>898</v>
      </c>
      <c r="B285" s="103" t="s">
        <v>5030</v>
      </c>
      <c r="C285" s="103" t="s">
        <v>3065</v>
      </c>
      <c r="D285" s="103" t="s">
        <v>2789</v>
      </c>
      <c r="E285" s="103" t="s">
        <v>3066</v>
      </c>
      <c r="F285" s="103" t="s">
        <v>4994</v>
      </c>
      <c r="G285" s="104">
        <v>61</v>
      </c>
      <c r="H285" s="104">
        <v>308.91666666666703</v>
      </c>
      <c r="I285" s="104">
        <v>27.8333333333333</v>
      </c>
      <c r="J285" s="104">
        <v>0</v>
      </c>
      <c r="K285" s="104">
        <v>0</v>
      </c>
      <c r="L285" s="104">
        <v>0</v>
      </c>
      <c r="M285" s="104">
        <v>0</v>
      </c>
      <c r="N285" s="104">
        <v>23.6666666666667</v>
      </c>
      <c r="O285" s="104">
        <v>10.0833333333333</v>
      </c>
      <c r="P285" s="104">
        <v>5</v>
      </c>
      <c r="Q285" s="104">
        <v>0</v>
      </c>
      <c r="R285" s="104">
        <v>0</v>
      </c>
      <c r="S285" s="105">
        <f t="shared" si="4"/>
        <v>436.50000000000034</v>
      </c>
    </row>
    <row r="286" spans="1:19" x14ac:dyDescent="0.25">
      <c r="A286" s="125">
        <v>902</v>
      </c>
      <c r="B286" s="103" t="s">
        <v>290</v>
      </c>
      <c r="C286" s="103" t="s">
        <v>4389</v>
      </c>
      <c r="D286" s="103" t="s">
        <v>5006</v>
      </c>
      <c r="E286" s="103" t="s">
        <v>4390</v>
      </c>
      <c r="F286" s="103" t="s">
        <v>4994</v>
      </c>
      <c r="G286" s="104">
        <v>6088</v>
      </c>
      <c r="H286" s="104">
        <v>8512.3333333333303</v>
      </c>
      <c r="I286" s="104">
        <v>5437.75</v>
      </c>
      <c r="J286" s="104">
        <v>2262.75</v>
      </c>
      <c r="K286" s="104">
        <v>0</v>
      </c>
      <c r="L286" s="104">
        <v>0</v>
      </c>
      <c r="M286" s="104">
        <v>44.3333333333333</v>
      </c>
      <c r="N286" s="104">
        <v>2305.3333333333298</v>
      </c>
      <c r="O286" s="104">
        <v>170.25</v>
      </c>
      <c r="P286" s="104">
        <v>0</v>
      </c>
      <c r="Q286" s="104">
        <v>0</v>
      </c>
      <c r="R286" s="104">
        <v>0</v>
      </c>
      <c r="S286" s="105">
        <f t="shared" si="4"/>
        <v>24820.749999999989</v>
      </c>
    </row>
    <row r="287" spans="1:19" x14ac:dyDescent="0.25">
      <c r="A287" s="125">
        <v>938</v>
      </c>
      <c r="B287" s="103" t="s">
        <v>296</v>
      </c>
      <c r="C287" s="103" t="s">
        <v>4272</v>
      </c>
      <c r="D287" s="103" t="s">
        <v>2912</v>
      </c>
      <c r="E287" s="103" t="s">
        <v>4273</v>
      </c>
      <c r="F287" s="103" t="s">
        <v>4994</v>
      </c>
      <c r="G287" s="104">
        <v>83</v>
      </c>
      <c r="H287" s="104">
        <v>2158.0833333333298</v>
      </c>
      <c r="I287" s="104">
        <v>492.66666666666703</v>
      </c>
      <c r="J287" s="104">
        <v>0</v>
      </c>
      <c r="K287" s="104">
        <v>0</v>
      </c>
      <c r="L287" s="104">
        <v>0</v>
      </c>
      <c r="M287" s="104">
        <v>0</v>
      </c>
      <c r="N287" s="104">
        <v>14.0833333333333</v>
      </c>
      <c r="O287" s="104">
        <v>2</v>
      </c>
      <c r="P287" s="104">
        <v>0</v>
      </c>
      <c r="Q287" s="104">
        <v>0</v>
      </c>
      <c r="R287" s="104">
        <v>0</v>
      </c>
      <c r="S287" s="105">
        <f t="shared" si="4"/>
        <v>2749.8333333333303</v>
      </c>
    </row>
    <row r="288" spans="1:19" x14ac:dyDescent="0.25">
      <c r="A288" s="125">
        <v>971</v>
      </c>
      <c r="B288" s="103" t="s">
        <v>302</v>
      </c>
      <c r="C288" s="103" t="s">
        <v>3756</v>
      </c>
      <c r="D288" s="103" t="s">
        <v>2912</v>
      </c>
      <c r="E288" s="103" t="s">
        <v>3757</v>
      </c>
      <c r="F288" s="103" t="s">
        <v>4994</v>
      </c>
      <c r="G288" s="104">
        <v>339.33333333333297</v>
      </c>
      <c r="H288" s="104">
        <v>101.25</v>
      </c>
      <c r="I288" s="104">
        <v>295.16666666666703</v>
      </c>
      <c r="J288" s="104">
        <v>90</v>
      </c>
      <c r="K288" s="104">
        <v>67.75</v>
      </c>
      <c r="L288" s="104">
        <v>0</v>
      </c>
      <c r="M288" s="104">
        <v>0</v>
      </c>
      <c r="N288" s="104">
        <v>0</v>
      </c>
      <c r="O288" s="104">
        <v>0</v>
      </c>
      <c r="P288" s="104">
        <v>0</v>
      </c>
      <c r="Q288" s="104">
        <v>0</v>
      </c>
      <c r="R288" s="104">
        <v>0</v>
      </c>
      <c r="S288" s="105">
        <f t="shared" si="4"/>
        <v>893.5</v>
      </c>
    </row>
    <row r="289" spans="1:19" x14ac:dyDescent="0.25">
      <c r="A289" s="125">
        <v>980</v>
      </c>
      <c r="B289" s="103" t="s">
        <v>303</v>
      </c>
      <c r="C289" s="103" t="s">
        <v>3067</v>
      </c>
      <c r="D289" s="103" t="s">
        <v>3068</v>
      </c>
      <c r="E289" s="103" t="s">
        <v>5031</v>
      </c>
      <c r="F289" s="103" t="s">
        <v>4994</v>
      </c>
      <c r="G289" s="104">
        <v>333.16666666666703</v>
      </c>
      <c r="H289" s="104">
        <v>0</v>
      </c>
      <c r="I289" s="104">
        <v>0</v>
      </c>
      <c r="J289" s="104">
        <v>0</v>
      </c>
      <c r="K289" s="104">
        <v>0</v>
      </c>
      <c r="L289" s="104">
        <v>0</v>
      </c>
      <c r="M289" s="104">
        <v>0</v>
      </c>
      <c r="N289" s="104">
        <v>28</v>
      </c>
      <c r="O289" s="104">
        <v>20</v>
      </c>
      <c r="P289" s="104">
        <v>0</v>
      </c>
      <c r="Q289" s="104">
        <v>0</v>
      </c>
      <c r="R289" s="104">
        <v>0</v>
      </c>
      <c r="S289" s="105">
        <f t="shared" si="4"/>
        <v>381.16666666666703</v>
      </c>
    </row>
    <row r="290" spans="1:19" x14ac:dyDescent="0.25">
      <c r="A290" s="125">
        <v>982</v>
      </c>
      <c r="B290" s="103" t="s">
        <v>304</v>
      </c>
      <c r="C290" s="103" t="s">
        <v>3070</v>
      </c>
      <c r="D290" s="103" t="s">
        <v>2775</v>
      </c>
      <c r="E290" s="103" t="s">
        <v>3071</v>
      </c>
      <c r="F290" s="103" t="s">
        <v>4994</v>
      </c>
      <c r="G290" s="104">
        <v>264.75</v>
      </c>
      <c r="H290" s="104">
        <v>207.666666666667</v>
      </c>
      <c r="I290" s="104">
        <v>52.6666666666667</v>
      </c>
      <c r="J290" s="104">
        <v>0</v>
      </c>
      <c r="K290" s="104">
        <v>0</v>
      </c>
      <c r="L290" s="104">
        <v>0</v>
      </c>
      <c r="M290" s="104">
        <v>3.4166666666666701</v>
      </c>
      <c r="N290" s="104">
        <v>37.0833333333333</v>
      </c>
      <c r="O290" s="104">
        <v>17.8333333333333</v>
      </c>
      <c r="P290" s="104">
        <v>0</v>
      </c>
      <c r="Q290" s="104">
        <v>0</v>
      </c>
      <c r="R290" s="104">
        <v>0</v>
      </c>
      <c r="S290" s="105">
        <f t="shared" si="4"/>
        <v>583.41666666666686</v>
      </c>
    </row>
    <row r="291" spans="1:19" x14ac:dyDescent="0.25">
      <c r="A291" s="125">
        <v>983</v>
      </c>
      <c r="B291" s="103" t="s">
        <v>305</v>
      </c>
      <c r="C291" s="103" t="s">
        <v>3072</v>
      </c>
      <c r="D291" s="103" t="s">
        <v>2775</v>
      </c>
      <c r="E291" s="103" t="s">
        <v>3073</v>
      </c>
      <c r="F291" s="103" t="s">
        <v>4994</v>
      </c>
      <c r="G291" s="104">
        <v>33.4166666666667</v>
      </c>
      <c r="H291" s="104">
        <v>272.41666666666703</v>
      </c>
      <c r="I291" s="104">
        <v>44.9166666666667</v>
      </c>
      <c r="J291" s="104">
        <v>2.5833333333333299</v>
      </c>
      <c r="K291" s="104">
        <v>1</v>
      </c>
      <c r="L291" s="104">
        <v>0</v>
      </c>
      <c r="M291" s="104">
        <v>0</v>
      </c>
      <c r="N291" s="104">
        <v>35.8333333333333</v>
      </c>
      <c r="O291" s="104">
        <v>19.5</v>
      </c>
      <c r="P291" s="104">
        <v>0</v>
      </c>
      <c r="Q291" s="104">
        <v>0</v>
      </c>
      <c r="R291" s="104">
        <v>0</v>
      </c>
      <c r="S291" s="105">
        <f t="shared" si="4"/>
        <v>409.66666666666703</v>
      </c>
    </row>
    <row r="292" spans="1:19" x14ac:dyDescent="0.25">
      <c r="A292" s="125">
        <v>984</v>
      </c>
      <c r="B292" s="103" t="s">
        <v>306</v>
      </c>
      <c r="C292" s="103" t="s">
        <v>4772</v>
      </c>
      <c r="D292" s="103" t="s">
        <v>2822</v>
      </c>
      <c r="E292" s="103" t="s">
        <v>4773</v>
      </c>
      <c r="F292" s="103" t="s">
        <v>4996</v>
      </c>
      <c r="G292" s="104">
        <v>4234</v>
      </c>
      <c r="H292" s="104">
        <v>1853</v>
      </c>
      <c r="I292" s="104">
        <v>0</v>
      </c>
      <c r="J292" s="104">
        <v>0</v>
      </c>
      <c r="K292" s="104">
        <v>0</v>
      </c>
      <c r="L292" s="104">
        <v>0</v>
      </c>
      <c r="M292" s="104">
        <v>0</v>
      </c>
      <c r="N292" s="104">
        <v>138</v>
      </c>
      <c r="O292" s="104">
        <v>45</v>
      </c>
      <c r="P292" s="104">
        <v>0</v>
      </c>
      <c r="Q292" s="104">
        <v>0</v>
      </c>
      <c r="R292" s="104">
        <v>0</v>
      </c>
      <c r="S292" s="105">
        <f t="shared" si="4"/>
        <v>6270</v>
      </c>
    </row>
    <row r="293" spans="1:19" x14ac:dyDescent="0.25">
      <c r="A293" s="125">
        <v>985</v>
      </c>
      <c r="B293" s="103" t="s">
        <v>307</v>
      </c>
      <c r="C293" s="103" t="s">
        <v>3074</v>
      </c>
      <c r="D293" s="103" t="s">
        <v>2822</v>
      </c>
      <c r="E293" s="103" t="s">
        <v>3075</v>
      </c>
      <c r="F293" s="103" t="s">
        <v>4994</v>
      </c>
      <c r="G293" s="104">
        <v>1488</v>
      </c>
      <c r="H293" s="104">
        <v>376</v>
      </c>
      <c r="I293" s="104">
        <v>7</v>
      </c>
      <c r="J293" s="104">
        <v>0</v>
      </c>
      <c r="K293" s="104">
        <v>0</v>
      </c>
      <c r="L293" s="104">
        <v>0</v>
      </c>
      <c r="M293" s="104">
        <v>0</v>
      </c>
      <c r="N293" s="104">
        <v>31</v>
      </c>
      <c r="O293" s="104">
        <v>18</v>
      </c>
      <c r="P293" s="104">
        <v>0</v>
      </c>
      <c r="Q293" s="104">
        <v>0</v>
      </c>
      <c r="R293" s="104">
        <v>0</v>
      </c>
      <c r="S293" s="105">
        <f t="shared" si="4"/>
        <v>1920</v>
      </c>
    </row>
    <row r="294" spans="1:19" x14ac:dyDescent="0.25">
      <c r="A294" s="125">
        <v>986</v>
      </c>
      <c r="B294" s="103" t="s">
        <v>310</v>
      </c>
      <c r="C294" s="103" t="s">
        <v>4774</v>
      </c>
      <c r="D294" s="103" t="s">
        <v>2822</v>
      </c>
      <c r="E294" s="103" t="s">
        <v>4775</v>
      </c>
      <c r="F294" s="103" t="s">
        <v>4994</v>
      </c>
      <c r="G294" s="104">
        <v>2787.3333333333298</v>
      </c>
      <c r="H294" s="104">
        <v>1479.1666666666699</v>
      </c>
      <c r="I294" s="104">
        <v>528.66666666666697</v>
      </c>
      <c r="J294" s="104">
        <v>0</v>
      </c>
      <c r="K294" s="104">
        <v>0</v>
      </c>
      <c r="L294" s="104">
        <v>0</v>
      </c>
      <c r="M294" s="104">
        <v>0</v>
      </c>
      <c r="N294" s="104">
        <v>202.416666666667</v>
      </c>
      <c r="O294" s="104">
        <v>7.6666666666666696</v>
      </c>
      <c r="P294" s="104">
        <v>0</v>
      </c>
      <c r="Q294" s="104">
        <v>0</v>
      </c>
      <c r="R294" s="104">
        <v>0</v>
      </c>
      <c r="S294" s="105">
        <f t="shared" si="4"/>
        <v>5005.2500000000009</v>
      </c>
    </row>
    <row r="295" spans="1:19" x14ac:dyDescent="0.25">
      <c r="A295" s="125">
        <v>988</v>
      </c>
      <c r="B295" s="103" t="s">
        <v>311</v>
      </c>
      <c r="C295" s="103" t="s">
        <v>3076</v>
      </c>
      <c r="D295" s="103" t="s">
        <v>2827</v>
      </c>
      <c r="E295" s="103" t="s">
        <v>3077</v>
      </c>
      <c r="F295" s="103" t="s">
        <v>4994</v>
      </c>
      <c r="G295" s="104">
        <v>116.333333333333</v>
      </c>
      <c r="H295" s="104">
        <v>1758.25</v>
      </c>
      <c r="I295" s="104">
        <v>431.66666666666703</v>
      </c>
      <c r="J295" s="104">
        <v>60</v>
      </c>
      <c r="K295" s="104">
        <v>8.0833333333333304</v>
      </c>
      <c r="L295" s="104">
        <v>8.0833333333333304</v>
      </c>
      <c r="M295" s="104">
        <v>0</v>
      </c>
      <c r="N295" s="104">
        <v>9.6666666666666696</v>
      </c>
      <c r="O295" s="104">
        <v>57.8333333333333</v>
      </c>
      <c r="P295" s="104">
        <v>0</v>
      </c>
      <c r="Q295" s="104">
        <v>0</v>
      </c>
      <c r="R295" s="104">
        <v>0</v>
      </c>
      <c r="S295" s="105">
        <f t="shared" si="4"/>
        <v>2449.916666666667</v>
      </c>
    </row>
    <row r="296" spans="1:19" x14ac:dyDescent="0.25">
      <c r="A296" s="125">
        <v>995</v>
      </c>
      <c r="B296" s="103" t="s">
        <v>312</v>
      </c>
      <c r="C296" s="103" t="s">
        <v>3078</v>
      </c>
      <c r="D296" s="103" t="s">
        <v>2862</v>
      </c>
      <c r="E296" s="103" t="s">
        <v>3079</v>
      </c>
      <c r="F296" s="103" t="s">
        <v>4994</v>
      </c>
      <c r="G296" s="104">
        <v>1450.3333333333301</v>
      </c>
      <c r="H296" s="104">
        <v>2658.6666666666702</v>
      </c>
      <c r="I296" s="104">
        <v>1480.5833333333301</v>
      </c>
      <c r="J296" s="104">
        <v>705.5</v>
      </c>
      <c r="K296" s="104">
        <v>5</v>
      </c>
      <c r="L296" s="104">
        <v>0</v>
      </c>
      <c r="M296" s="104">
        <v>6.8</v>
      </c>
      <c r="N296" s="104">
        <v>222.333333333333</v>
      </c>
      <c r="O296" s="104">
        <v>27</v>
      </c>
      <c r="P296" s="104">
        <v>0</v>
      </c>
      <c r="Q296" s="104">
        <v>0</v>
      </c>
      <c r="R296" s="104">
        <v>0</v>
      </c>
      <c r="S296" s="105">
        <f t="shared" si="4"/>
        <v>6556.2166666666635</v>
      </c>
    </row>
    <row r="297" spans="1:19" x14ac:dyDescent="0.25">
      <c r="A297" s="125">
        <v>996</v>
      </c>
      <c r="B297" s="103" t="s">
        <v>313</v>
      </c>
      <c r="C297" s="103" t="s">
        <v>3080</v>
      </c>
      <c r="D297" s="103" t="s">
        <v>2876</v>
      </c>
      <c r="E297" s="103" t="s">
        <v>3081</v>
      </c>
      <c r="F297" s="103" t="s">
        <v>4994</v>
      </c>
      <c r="G297" s="104">
        <v>323.75</v>
      </c>
      <c r="H297" s="104">
        <v>0</v>
      </c>
      <c r="I297" s="104">
        <v>0</v>
      </c>
      <c r="J297" s="104">
        <v>0</v>
      </c>
      <c r="K297" s="104">
        <v>0</v>
      </c>
      <c r="L297" s="104">
        <v>0</v>
      </c>
      <c r="M297" s="104">
        <v>0</v>
      </c>
      <c r="N297" s="104">
        <v>0</v>
      </c>
      <c r="O297" s="104">
        <v>0</v>
      </c>
      <c r="P297" s="104">
        <v>0</v>
      </c>
      <c r="Q297" s="104">
        <v>0</v>
      </c>
      <c r="R297" s="104">
        <v>0</v>
      </c>
      <c r="S297" s="105">
        <f t="shared" ref="S297:S360" si="5">SUM(G297:R297)</f>
        <v>323.75</v>
      </c>
    </row>
    <row r="298" spans="1:19" x14ac:dyDescent="0.25">
      <c r="A298" s="125">
        <v>1000</v>
      </c>
      <c r="B298" s="103" t="s">
        <v>314</v>
      </c>
      <c r="C298" s="103" t="s">
        <v>3082</v>
      </c>
      <c r="D298" s="103" t="s">
        <v>2897</v>
      </c>
      <c r="E298" s="103" t="s">
        <v>3083</v>
      </c>
      <c r="F298" s="103" t="s">
        <v>4994</v>
      </c>
      <c r="G298" s="104">
        <v>258.25</v>
      </c>
      <c r="H298" s="104">
        <v>430.58333333333297</v>
      </c>
      <c r="I298" s="104">
        <v>0</v>
      </c>
      <c r="J298" s="104">
        <v>0</v>
      </c>
      <c r="K298" s="104">
        <v>0</v>
      </c>
      <c r="L298" s="104">
        <v>0</v>
      </c>
      <c r="M298" s="104">
        <v>0</v>
      </c>
      <c r="N298" s="104">
        <v>0</v>
      </c>
      <c r="O298" s="104">
        <v>17.6666666666667</v>
      </c>
      <c r="P298" s="104">
        <v>0</v>
      </c>
      <c r="Q298" s="104">
        <v>0</v>
      </c>
      <c r="R298" s="104">
        <v>0</v>
      </c>
      <c r="S298" s="105">
        <f t="shared" si="5"/>
        <v>706.49999999999977</v>
      </c>
    </row>
    <row r="299" spans="1:19" x14ac:dyDescent="0.25">
      <c r="A299" s="125">
        <v>1001</v>
      </c>
      <c r="B299" s="103" t="s">
        <v>315</v>
      </c>
      <c r="C299" s="103" t="s">
        <v>3084</v>
      </c>
      <c r="D299" s="103" t="s">
        <v>2897</v>
      </c>
      <c r="E299" s="103" t="s">
        <v>3085</v>
      </c>
      <c r="F299" s="103" t="s">
        <v>4994</v>
      </c>
      <c r="G299" s="104">
        <v>1539.9166666666699</v>
      </c>
      <c r="H299" s="104">
        <v>3299.1666666666702</v>
      </c>
      <c r="I299" s="104">
        <v>598.75</v>
      </c>
      <c r="J299" s="104">
        <v>7</v>
      </c>
      <c r="K299" s="104">
        <v>0</v>
      </c>
      <c r="L299" s="104">
        <v>0</v>
      </c>
      <c r="M299" s="104">
        <v>7</v>
      </c>
      <c r="N299" s="104">
        <v>529.16666666666697</v>
      </c>
      <c r="O299" s="104">
        <v>46.0833333333333</v>
      </c>
      <c r="P299" s="104">
        <v>0</v>
      </c>
      <c r="Q299" s="104">
        <v>0</v>
      </c>
      <c r="R299" s="104">
        <v>0</v>
      </c>
      <c r="S299" s="105">
        <f t="shared" si="5"/>
        <v>6027.0833333333403</v>
      </c>
    </row>
    <row r="300" spans="1:19" x14ac:dyDescent="0.25">
      <c r="A300" s="125">
        <v>1001</v>
      </c>
      <c r="B300" s="103" t="s">
        <v>315</v>
      </c>
      <c r="C300" s="103" t="s">
        <v>3446</v>
      </c>
      <c r="D300" s="103" t="s">
        <v>2897</v>
      </c>
      <c r="E300" s="103" t="s">
        <v>3447</v>
      </c>
      <c r="F300" s="103" t="s">
        <v>4994</v>
      </c>
      <c r="G300" s="104">
        <v>74.5555555555556</v>
      </c>
      <c r="H300" s="104">
        <v>24.8888888888889</v>
      </c>
      <c r="I300" s="104">
        <v>0</v>
      </c>
      <c r="J300" s="104">
        <v>0</v>
      </c>
      <c r="K300" s="104">
        <v>0</v>
      </c>
      <c r="L300" s="104">
        <v>0</v>
      </c>
      <c r="M300" s="104">
        <v>0</v>
      </c>
      <c r="N300" s="104">
        <v>2</v>
      </c>
      <c r="O300" s="104">
        <v>1</v>
      </c>
      <c r="P300" s="104">
        <v>0</v>
      </c>
      <c r="Q300" s="104">
        <v>0</v>
      </c>
      <c r="R300" s="104">
        <v>0</v>
      </c>
      <c r="S300" s="105">
        <f t="shared" si="5"/>
        <v>102.4444444444445</v>
      </c>
    </row>
    <row r="301" spans="1:19" x14ac:dyDescent="0.25">
      <c r="A301" s="125">
        <v>1004</v>
      </c>
      <c r="B301" s="103" t="s">
        <v>316</v>
      </c>
      <c r="C301" s="103" t="s">
        <v>3086</v>
      </c>
      <c r="D301" s="103" t="s">
        <v>2827</v>
      </c>
      <c r="E301" s="103" t="s">
        <v>3087</v>
      </c>
      <c r="F301" s="103" t="s">
        <v>4994</v>
      </c>
      <c r="G301" s="104">
        <v>265</v>
      </c>
      <c r="H301" s="104">
        <v>1032.5</v>
      </c>
      <c r="I301" s="104">
        <v>490</v>
      </c>
      <c r="J301" s="104">
        <v>0</v>
      </c>
      <c r="K301" s="104">
        <v>0</v>
      </c>
      <c r="L301" s="104">
        <v>0</v>
      </c>
      <c r="M301" s="104">
        <v>0</v>
      </c>
      <c r="N301" s="104">
        <v>107</v>
      </c>
      <c r="O301" s="104">
        <v>32.1666666666667</v>
      </c>
      <c r="P301" s="104">
        <v>0</v>
      </c>
      <c r="Q301" s="104">
        <v>0</v>
      </c>
      <c r="R301" s="104">
        <v>0</v>
      </c>
      <c r="S301" s="105">
        <f t="shared" si="5"/>
        <v>1926.6666666666667</v>
      </c>
    </row>
    <row r="302" spans="1:19" x14ac:dyDescent="0.25">
      <c r="A302" s="125">
        <v>1009</v>
      </c>
      <c r="B302" s="103" t="s">
        <v>5032</v>
      </c>
      <c r="C302" s="103" t="s">
        <v>3088</v>
      </c>
      <c r="D302" s="103" t="s">
        <v>2827</v>
      </c>
      <c r="E302" s="103" t="s">
        <v>3089</v>
      </c>
      <c r="F302" s="103" t="s">
        <v>4994</v>
      </c>
      <c r="G302" s="104">
        <v>45</v>
      </c>
      <c r="H302" s="104">
        <v>288.5</v>
      </c>
      <c r="I302" s="104">
        <v>0</v>
      </c>
      <c r="J302" s="104">
        <v>0</v>
      </c>
      <c r="K302" s="104">
        <v>2</v>
      </c>
      <c r="L302" s="104">
        <v>0</v>
      </c>
      <c r="M302" s="104">
        <v>0</v>
      </c>
      <c r="N302" s="104">
        <v>13.3333333333333</v>
      </c>
      <c r="O302" s="104">
        <v>12.5</v>
      </c>
      <c r="P302" s="104">
        <v>0</v>
      </c>
      <c r="Q302" s="104">
        <v>0</v>
      </c>
      <c r="R302" s="104">
        <v>0</v>
      </c>
      <c r="S302" s="105">
        <f t="shared" si="5"/>
        <v>361.33333333333331</v>
      </c>
    </row>
    <row r="303" spans="1:19" x14ac:dyDescent="0.25">
      <c r="A303" s="125">
        <v>1029</v>
      </c>
      <c r="B303" s="103" t="s">
        <v>322</v>
      </c>
      <c r="C303" s="103" t="s">
        <v>3092</v>
      </c>
      <c r="D303" s="103" t="s">
        <v>2827</v>
      </c>
      <c r="E303" s="103" t="s">
        <v>3093</v>
      </c>
      <c r="F303" s="103" t="s">
        <v>4994</v>
      </c>
      <c r="G303" s="104">
        <v>59</v>
      </c>
      <c r="H303" s="104">
        <v>191</v>
      </c>
      <c r="I303" s="104">
        <v>18.8</v>
      </c>
      <c r="J303" s="104">
        <v>0</v>
      </c>
      <c r="K303" s="104">
        <v>0</v>
      </c>
      <c r="L303" s="104">
        <v>0</v>
      </c>
      <c r="M303" s="104">
        <v>0</v>
      </c>
      <c r="N303" s="104">
        <v>0</v>
      </c>
      <c r="O303" s="104">
        <v>16.2</v>
      </c>
      <c r="P303" s="104">
        <v>0</v>
      </c>
      <c r="Q303" s="104">
        <v>0</v>
      </c>
      <c r="R303" s="104">
        <v>0</v>
      </c>
      <c r="S303" s="105">
        <f t="shared" si="5"/>
        <v>285</v>
      </c>
    </row>
    <row r="304" spans="1:19" x14ac:dyDescent="0.25">
      <c r="A304" s="125">
        <v>1030</v>
      </c>
      <c r="B304" s="103" t="s">
        <v>323</v>
      </c>
      <c r="C304" s="103" t="s">
        <v>3094</v>
      </c>
      <c r="D304" s="103" t="s">
        <v>2827</v>
      </c>
      <c r="E304" s="103" t="s">
        <v>3095</v>
      </c>
      <c r="F304" s="103" t="s">
        <v>4994</v>
      </c>
      <c r="G304" s="104">
        <v>253.833333333333</v>
      </c>
      <c r="H304" s="104">
        <v>1027.1666666666699</v>
      </c>
      <c r="I304" s="104">
        <v>428.33333333333297</v>
      </c>
      <c r="J304" s="104">
        <v>3.6666666666666701</v>
      </c>
      <c r="K304" s="104">
        <v>0</v>
      </c>
      <c r="L304" s="104">
        <v>0</v>
      </c>
      <c r="M304" s="104">
        <v>0</v>
      </c>
      <c r="N304" s="104">
        <v>33.1666666666667</v>
      </c>
      <c r="O304" s="104">
        <v>18.25</v>
      </c>
      <c r="P304" s="104">
        <v>3</v>
      </c>
      <c r="Q304" s="104">
        <v>0</v>
      </c>
      <c r="R304" s="104">
        <v>0</v>
      </c>
      <c r="S304" s="105">
        <f t="shared" si="5"/>
        <v>1767.4166666666695</v>
      </c>
    </row>
    <row r="305" spans="1:19" x14ac:dyDescent="0.25">
      <c r="A305" s="125">
        <v>1034</v>
      </c>
      <c r="B305" s="103" t="s">
        <v>324</v>
      </c>
      <c r="C305" s="103" t="s">
        <v>3096</v>
      </c>
      <c r="D305" s="103" t="s">
        <v>2775</v>
      </c>
      <c r="E305" s="103" t="s">
        <v>3097</v>
      </c>
      <c r="F305" s="103" t="s">
        <v>4994</v>
      </c>
      <c r="G305" s="104">
        <v>137.833333333333</v>
      </c>
      <c r="H305" s="104">
        <v>459.83333333333297</v>
      </c>
      <c r="I305" s="104">
        <v>80.3333333333334</v>
      </c>
      <c r="J305" s="104">
        <v>0</v>
      </c>
      <c r="K305" s="104">
        <v>0</v>
      </c>
      <c r="L305" s="104">
        <v>0</v>
      </c>
      <c r="M305" s="104">
        <v>0</v>
      </c>
      <c r="N305" s="104">
        <v>4.0833333333333304</v>
      </c>
      <c r="O305" s="104">
        <v>20.9166666666667</v>
      </c>
      <c r="P305" s="104">
        <v>0</v>
      </c>
      <c r="Q305" s="104">
        <v>0</v>
      </c>
      <c r="R305" s="104">
        <v>0</v>
      </c>
      <c r="S305" s="105">
        <f t="shared" si="5"/>
        <v>702.99999999999943</v>
      </c>
    </row>
    <row r="306" spans="1:19" x14ac:dyDescent="0.25">
      <c r="A306" s="125">
        <v>1055</v>
      </c>
      <c r="B306" s="103" t="s">
        <v>325</v>
      </c>
      <c r="C306" s="103" t="s">
        <v>3098</v>
      </c>
      <c r="D306" s="103" t="s">
        <v>2772</v>
      </c>
      <c r="E306" s="103" t="s">
        <v>3099</v>
      </c>
      <c r="F306" s="103" t="s">
        <v>4994</v>
      </c>
      <c r="G306" s="104">
        <v>402.41666666666703</v>
      </c>
      <c r="H306" s="104">
        <v>1757.4166666666699</v>
      </c>
      <c r="I306" s="104">
        <v>296</v>
      </c>
      <c r="J306" s="104">
        <v>24.25</v>
      </c>
      <c r="K306" s="104">
        <v>0</v>
      </c>
      <c r="L306" s="104">
        <v>0</v>
      </c>
      <c r="M306" s="104">
        <v>40</v>
      </c>
      <c r="N306" s="104">
        <v>293.125</v>
      </c>
      <c r="O306" s="104">
        <v>126.666666666667</v>
      </c>
      <c r="P306" s="104">
        <v>0</v>
      </c>
      <c r="Q306" s="104">
        <v>0</v>
      </c>
      <c r="R306" s="104">
        <v>0</v>
      </c>
      <c r="S306" s="105">
        <f t="shared" si="5"/>
        <v>2939.8750000000041</v>
      </c>
    </row>
    <row r="307" spans="1:19" x14ac:dyDescent="0.25">
      <c r="A307" s="125">
        <v>1099</v>
      </c>
      <c r="B307" s="103" t="s">
        <v>329</v>
      </c>
      <c r="C307" s="103" t="s">
        <v>2980</v>
      </c>
      <c r="D307" s="103" t="s">
        <v>2789</v>
      </c>
      <c r="E307" s="103" t="s">
        <v>2981</v>
      </c>
      <c r="F307" s="103" t="s">
        <v>4994</v>
      </c>
      <c r="G307" s="104">
        <v>142.166666666667</v>
      </c>
      <c r="H307" s="104">
        <v>259.58333333333297</v>
      </c>
      <c r="I307" s="104">
        <v>153.666666666667</v>
      </c>
      <c r="J307" s="104">
        <v>108.833333333333</v>
      </c>
      <c r="K307" s="104">
        <v>21</v>
      </c>
      <c r="L307" s="104">
        <v>0</v>
      </c>
      <c r="M307" s="104">
        <v>0</v>
      </c>
      <c r="N307" s="104">
        <v>7.75</v>
      </c>
      <c r="O307" s="104">
        <v>2.5833333333333299</v>
      </c>
      <c r="P307" s="104">
        <v>0</v>
      </c>
      <c r="Q307" s="104">
        <v>0</v>
      </c>
      <c r="R307" s="104">
        <v>0</v>
      </c>
      <c r="S307" s="105">
        <f t="shared" si="5"/>
        <v>695.58333333333337</v>
      </c>
    </row>
    <row r="308" spans="1:19" x14ac:dyDescent="0.25">
      <c r="A308" s="125">
        <v>1103</v>
      </c>
      <c r="B308" s="103" t="s">
        <v>330</v>
      </c>
      <c r="C308" s="103" t="s">
        <v>3100</v>
      </c>
      <c r="D308" s="103" t="s">
        <v>2827</v>
      </c>
      <c r="E308" s="103" t="s">
        <v>5006</v>
      </c>
      <c r="F308" s="103" t="s">
        <v>4996</v>
      </c>
      <c r="G308" s="104">
        <v>612.33333333333303</v>
      </c>
      <c r="H308" s="104">
        <v>761</v>
      </c>
      <c r="I308" s="104">
        <v>869</v>
      </c>
      <c r="J308" s="104">
        <v>0</v>
      </c>
      <c r="K308" s="104">
        <v>0</v>
      </c>
      <c r="L308" s="104">
        <v>0</v>
      </c>
      <c r="M308" s="104">
        <v>0</v>
      </c>
      <c r="N308" s="104">
        <v>1.5</v>
      </c>
      <c r="O308" s="104">
        <v>0</v>
      </c>
      <c r="P308" s="104">
        <v>0</v>
      </c>
      <c r="Q308" s="104">
        <v>0</v>
      </c>
      <c r="R308" s="104">
        <v>0</v>
      </c>
      <c r="S308" s="105">
        <f t="shared" si="5"/>
        <v>2243.833333333333</v>
      </c>
    </row>
    <row r="309" spans="1:19" x14ac:dyDescent="0.25">
      <c r="A309" s="125">
        <v>1106</v>
      </c>
      <c r="B309" s="103" t="s">
        <v>331</v>
      </c>
      <c r="C309" s="103" t="s">
        <v>3101</v>
      </c>
      <c r="D309" s="103" t="s">
        <v>2862</v>
      </c>
      <c r="E309" s="103" t="s">
        <v>3102</v>
      </c>
      <c r="F309" s="103" t="s">
        <v>4994</v>
      </c>
      <c r="G309" s="104">
        <v>1507.625</v>
      </c>
      <c r="H309" s="104">
        <v>1131.75</v>
      </c>
      <c r="I309" s="104">
        <v>125.375</v>
      </c>
      <c r="J309" s="104">
        <v>0</v>
      </c>
      <c r="K309" s="104">
        <v>0</v>
      </c>
      <c r="L309" s="104">
        <v>0</v>
      </c>
      <c r="M309" s="104">
        <v>9.25</v>
      </c>
      <c r="N309" s="104">
        <v>254.5</v>
      </c>
      <c r="O309" s="104">
        <v>29.875</v>
      </c>
      <c r="P309" s="104">
        <v>0</v>
      </c>
      <c r="Q309" s="104">
        <v>0</v>
      </c>
      <c r="R309" s="104">
        <v>0</v>
      </c>
      <c r="S309" s="105">
        <f t="shared" si="5"/>
        <v>3058.375</v>
      </c>
    </row>
    <row r="310" spans="1:19" s="46" customFormat="1" x14ac:dyDescent="0.25">
      <c r="A310" s="125">
        <v>1107</v>
      </c>
      <c r="B310" s="103" t="s">
        <v>5034</v>
      </c>
      <c r="C310" s="103" t="s">
        <v>4438</v>
      </c>
      <c r="D310" s="103" t="s">
        <v>2859</v>
      </c>
      <c r="E310" s="103" t="s">
        <v>4439</v>
      </c>
      <c r="F310" s="103" t="s">
        <v>5033</v>
      </c>
      <c r="G310" s="104">
        <v>9068</v>
      </c>
      <c r="H310" s="104">
        <v>12125</v>
      </c>
      <c r="I310" s="104">
        <v>20392</v>
      </c>
      <c r="J310" s="104">
        <v>8768</v>
      </c>
      <c r="K310" s="104">
        <v>4202</v>
      </c>
      <c r="L310" s="104">
        <v>10866</v>
      </c>
      <c r="M310" s="104">
        <v>83</v>
      </c>
      <c r="N310" s="104">
        <v>5390</v>
      </c>
      <c r="O310" s="104">
        <v>429</v>
      </c>
      <c r="P310" s="104">
        <v>193</v>
      </c>
      <c r="Q310" s="104">
        <v>0</v>
      </c>
      <c r="R310" s="104">
        <v>0</v>
      </c>
      <c r="S310" s="105">
        <f t="shared" si="5"/>
        <v>71516</v>
      </c>
    </row>
    <row r="311" spans="1:19" x14ac:dyDescent="0.25">
      <c r="A311" s="125">
        <v>1109</v>
      </c>
      <c r="B311" s="103" t="s">
        <v>5035</v>
      </c>
      <c r="C311" s="103" t="s">
        <v>3103</v>
      </c>
      <c r="D311" s="103" t="s">
        <v>2775</v>
      </c>
      <c r="E311" s="103" t="s">
        <v>3104</v>
      </c>
      <c r="F311" s="103" t="s">
        <v>4994</v>
      </c>
      <c r="G311" s="104">
        <v>5.1666666666666696</v>
      </c>
      <c r="H311" s="104">
        <v>315.75</v>
      </c>
      <c r="I311" s="104">
        <v>0</v>
      </c>
      <c r="J311" s="104">
        <v>0</v>
      </c>
      <c r="K311" s="104">
        <v>0</v>
      </c>
      <c r="L311" s="104">
        <v>0</v>
      </c>
      <c r="M311" s="104">
        <v>0</v>
      </c>
      <c r="N311" s="104">
        <v>0</v>
      </c>
      <c r="O311" s="104">
        <v>13</v>
      </c>
      <c r="P311" s="104">
        <v>0</v>
      </c>
      <c r="Q311" s="104">
        <v>0</v>
      </c>
      <c r="R311" s="104">
        <v>0</v>
      </c>
      <c r="S311" s="105">
        <f t="shared" si="5"/>
        <v>333.91666666666669</v>
      </c>
    </row>
    <row r="312" spans="1:19" x14ac:dyDescent="0.25">
      <c r="A312" s="125">
        <v>1117</v>
      </c>
      <c r="B312" s="103" t="s">
        <v>335</v>
      </c>
      <c r="C312" s="103" t="s">
        <v>3105</v>
      </c>
      <c r="D312" s="103" t="s">
        <v>2775</v>
      </c>
      <c r="E312" s="103" t="s">
        <v>3106</v>
      </c>
      <c r="F312" s="103" t="s">
        <v>4994</v>
      </c>
      <c r="G312" s="104">
        <v>571.5</v>
      </c>
      <c r="H312" s="104">
        <v>573</v>
      </c>
      <c r="I312" s="104">
        <v>8.8333333333333304</v>
      </c>
      <c r="J312" s="104">
        <v>1</v>
      </c>
      <c r="K312" s="104">
        <v>0</v>
      </c>
      <c r="L312" s="104">
        <v>0</v>
      </c>
      <c r="M312" s="104">
        <v>0</v>
      </c>
      <c r="N312" s="104">
        <v>72.8333333333333</v>
      </c>
      <c r="O312" s="104">
        <v>38.1666666666667</v>
      </c>
      <c r="P312" s="104">
        <v>0</v>
      </c>
      <c r="Q312" s="104">
        <v>0</v>
      </c>
      <c r="R312" s="104">
        <v>0</v>
      </c>
      <c r="S312" s="105">
        <f t="shared" si="5"/>
        <v>1265.3333333333333</v>
      </c>
    </row>
    <row r="313" spans="1:19" x14ac:dyDescent="0.25">
      <c r="A313" s="125">
        <v>1149</v>
      </c>
      <c r="B313" s="103" t="s">
        <v>340</v>
      </c>
      <c r="C313" s="103" t="s">
        <v>3110</v>
      </c>
      <c r="D313" s="103" t="s">
        <v>2789</v>
      </c>
      <c r="E313" s="103" t="s">
        <v>3111</v>
      </c>
      <c r="F313" s="103" t="s">
        <v>4996</v>
      </c>
      <c r="G313" s="104">
        <v>6</v>
      </c>
      <c r="H313" s="104">
        <v>503.83333333333297</v>
      </c>
      <c r="I313" s="104">
        <v>1655.5</v>
      </c>
      <c r="J313" s="104">
        <v>193.25</v>
      </c>
      <c r="K313" s="104">
        <v>0</v>
      </c>
      <c r="L313" s="104">
        <v>0</v>
      </c>
      <c r="M313" s="104">
        <v>0</v>
      </c>
      <c r="N313" s="104">
        <v>272</v>
      </c>
      <c r="O313" s="104">
        <v>45.75</v>
      </c>
      <c r="P313" s="104">
        <v>0</v>
      </c>
      <c r="Q313" s="104">
        <v>0</v>
      </c>
      <c r="R313" s="104">
        <v>0</v>
      </c>
      <c r="S313" s="105">
        <f t="shared" si="5"/>
        <v>2676.333333333333</v>
      </c>
    </row>
    <row r="314" spans="1:19" x14ac:dyDescent="0.25">
      <c r="A314" s="125">
        <v>1152</v>
      </c>
      <c r="B314" s="103" t="s">
        <v>343</v>
      </c>
      <c r="C314" s="103" t="s">
        <v>3112</v>
      </c>
      <c r="D314" s="103" t="s">
        <v>2827</v>
      </c>
      <c r="E314" s="103" t="s">
        <v>3113</v>
      </c>
      <c r="F314" s="103" t="s">
        <v>4994</v>
      </c>
      <c r="G314" s="104">
        <v>29.1666666666667</v>
      </c>
      <c r="H314" s="104">
        <v>942</v>
      </c>
      <c r="I314" s="104">
        <v>149</v>
      </c>
      <c r="J314" s="104">
        <v>0</v>
      </c>
      <c r="K314" s="104">
        <v>0</v>
      </c>
      <c r="L314" s="104">
        <v>0</v>
      </c>
      <c r="M314" s="104">
        <v>0</v>
      </c>
      <c r="N314" s="104">
        <v>5.3333333333333304</v>
      </c>
      <c r="O314" s="104">
        <v>25</v>
      </c>
      <c r="P314" s="104">
        <v>0</v>
      </c>
      <c r="Q314" s="104">
        <v>0</v>
      </c>
      <c r="R314" s="104">
        <v>0</v>
      </c>
      <c r="S314" s="105">
        <f t="shared" si="5"/>
        <v>1150.5</v>
      </c>
    </row>
    <row r="315" spans="1:19" x14ac:dyDescent="0.25">
      <c r="A315" s="125">
        <v>1164</v>
      </c>
      <c r="B315" s="103" t="s">
        <v>347</v>
      </c>
      <c r="C315" s="103" t="s">
        <v>4525</v>
      </c>
      <c r="D315" s="103" t="s">
        <v>2856</v>
      </c>
      <c r="E315" s="103" t="s">
        <v>4526</v>
      </c>
      <c r="F315" s="103" t="s">
        <v>4996</v>
      </c>
      <c r="G315" s="104">
        <v>11071.090909090901</v>
      </c>
      <c r="H315" s="104">
        <v>7202</v>
      </c>
      <c r="I315" s="104">
        <v>5494</v>
      </c>
      <c r="J315" s="104">
        <v>187.272727272727</v>
      </c>
      <c r="K315" s="104">
        <v>2</v>
      </c>
      <c r="L315" s="104">
        <v>0</v>
      </c>
      <c r="M315" s="104">
        <v>11</v>
      </c>
      <c r="N315" s="104">
        <v>2358</v>
      </c>
      <c r="O315" s="104">
        <v>131</v>
      </c>
      <c r="P315" s="104">
        <v>1.4545454545454499</v>
      </c>
      <c r="Q315" s="104">
        <v>0</v>
      </c>
      <c r="R315" s="104">
        <v>0</v>
      </c>
      <c r="S315" s="105">
        <f t="shared" si="5"/>
        <v>26457.818181818173</v>
      </c>
    </row>
    <row r="316" spans="1:19" x14ac:dyDescent="0.25">
      <c r="A316" s="125">
        <v>1168</v>
      </c>
      <c r="B316" s="103" t="s">
        <v>348</v>
      </c>
      <c r="C316" s="103" t="s">
        <v>3116</v>
      </c>
      <c r="D316" s="103" t="s">
        <v>2897</v>
      </c>
      <c r="E316" s="103" t="s">
        <v>3117</v>
      </c>
      <c r="F316" s="103" t="s">
        <v>4994</v>
      </c>
      <c r="G316" s="104">
        <v>285.58333333333297</v>
      </c>
      <c r="H316" s="104">
        <v>726.33333333333303</v>
      </c>
      <c r="I316" s="104">
        <v>6</v>
      </c>
      <c r="J316" s="104">
        <v>0</v>
      </c>
      <c r="K316" s="104">
        <v>0</v>
      </c>
      <c r="L316" s="104">
        <v>0</v>
      </c>
      <c r="M316" s="104">
        <v>9</v>
      </c>
      <c r="N316" s="104">
        <v>0</v>
      </c>
      <c r="O316" s="104">
        <v>13.6666666666667</v>
      </c>
      <c r="P316" s="104">
        <v>0</v>
      </c>
      <c r="Q316" s="104">
        <v>0</v>
      </c>
      <c r="R316" s="104">
        <v>0</v>
      </c>
      <c r="S316" s="105">
        <f t="shared" si="5"/>
        <v>1040.5833333333328</v>
      </c>
    </row>
    <row r="317" spans="1:19" x14ac:dyDescent="0.25">
      <c r="A317" s="125">
        <v>1189</v>
      </c>
      <c r="B317" s="103" t="s">
        <v>350</v>
      </c>
      <c r="C317" s="103" t="s">
        <v>4336</v>
      </c>
      <c r="D317" s="103" t="s">
        <v>2856</v>
      </c>
      <c r="E317" s="103" t="s">
        <v>4337</v>
      </c>
      <c r="F317" s="103" t="s">
        <v>4994</v>
      </c>
      <c r="G317" s="104">
        <v>478.41666666666703</v>
      </c>
      <c r="H317" s="104">
        <v>321.66666666666703</v>
      </c>
      <c r="I317" s="104">
        <v>68.75</v>
      </c>
      <c r="J317" s="104">
        <v>3</v>
      </c>
      <c r="K317" s="104">
        <v>0</v>
      </c>
      <c r="L317" s="104">
        <v>0</v>
      </c>
      <c r="M317" s="104">
        <v>1.1666666666666701</v>
      </c>
      <c r="N317" s="104">
        <v>10.5833333333333</v>
      </c>
      <c r="O317" s="104">
        <v>26</v>
      </c>
      <c r="P317" s="104">
        <v>13.5</v>
      </c>
      <c r="Q317" s="104">
        <v>0</v>
      </c>
      <c r="R317" s="104">
        <v>0</v>
      </c>
      <c r="S317" s="105">
        <f t="shared" si="5"/>
        <v>923.08333333333394</v>
      </c>
    </row>
    <row r="318" spans="1:19" x14ac:dyDescent="0.25">
      <c r="A318" s="125">
        <v>1198</v>
      </c>
      <c r="B318" s="103" t="s">
        <v>5036</v>
      </c>
      <c r="C318" s="103" t="s">
        <v>3118</v>
      </c>
      <c r="D318" s="103" t="s">
        <v>2827</v>
      </c>
      <c r="E318" s="103" t="s">
        <v>3119</v>
      </c>
      <c r="F318" s="103" t="s">
        <v>4994</v>
      </c>
      <c r="G318" s="104">
        <v>309</v>
      </c>
      <c r="H318" s="104">
        <v>370</v>
      </c>
      <c r="I318" s="104">
        <v>2</v>
      </c>
      <c r="J318" s="104">
        <v>0</v>
      </c>
      <c r="K318" s="104">
        <v>0</v>
      </c>
      <c r="L318" s="104">
        <v>0</v>
      </c>
      <c r="M318" s="104">
        <v>1</v>
      </c>
      <c r="N318" s="104">
        <v>0</v>
      </c>
      <c r="O318" s="104">
        <v>9</v>
      </c>
      <c r="P318" s="104">
        <v>0</v>
      </c>
      <c r="Q318" s="104">
        <v>0</v>
      </c>
      <c r="R318" s="104">
        <v>0</v>
      </c>
      <c r="S318" s="105">
        <f t="shared" si="5"/>
        <v>691</v>
      </c>
    </row>
    <row r="319" spans="1:19" x14ac:dyDescent="0.25">
      <c r="A319" s="125">
        <v>1211</v>
      </c>
      <c r="B319" s="103" t="s">
        <v>355</v>
      </c>
      <c r="C319" s="103" t="s">
        <v>3120</v>
      </c>
      <c r="D319" s="103" t="s">
        <v>2856</v>
      </c>
      <c r="E319" s="103" t="s">
        <v>3121</v>
      </c>
      <c r="F319" s="103" t="s">
        <v>4993</v>
      </c>
      <c r="G319" s="104">
        <v>2230.75</v>
      </c>
      <c r="H319" s="104">
        <v>4317.3333333333303</v>
      </c>
      <c r="I319" s="104">
        <v>1134.6666666666699</v>
      </c>
      <c r="J319" s="104">
        <v>0</v>
      </c>
      <c r="K319" s="104">
        <v>0</v>
      </c>
      <c r="L319" s="104">
        <v>0</v>
      </c>
      <c r="M319" s="104">
        <v>0</v>
      </c>
      <c r="N319" s="104">
        <v>515.91666666666697</v>
      </c>
      <c r="O319" s="104">
        <v>79.1666666666667</v>
      </c>
      <c r="P319" s="104">
        <v>0</v>
      </c>
      <c r="Q319" s="104">
        <v>0</v>
      </c>
      <c r="R319" s="104">
        <v>0</v>
      </c>
      <c r="S319" s="105">
        <f t="shared" si="5"/>
        <v>8277.8333333333339</v>
      </c>
    </row>
    <row r="320" spans="1:19" x14ac:dyDescent="0.25">
      <c r="A320" s="125">
        <v>1213</v>
      </c>
      <c r="B320" s="103" t="s">
        <v>356</v>
      </c>
      <c r="C320" s="103" t="s">
        <v>3122</v>
      </c>
      <c r="D320" s="103" t="s">
        <v>2827</v>
      </c>
      <c r="E320" s="103" t="s">
        <v>3123</v>
      </c>
      <c r="F320" s="103" t="s">
        <v>4996</v>
      </c>
      <c r="G320" s="104">
        <v>7714</v>
      </c>
      <c r="H320" s="104">
        <v>13917</v>
      </c>
      <c r="I320" s="104">
        <v>11475</v>
      </c>
      <c r="J320" s="104">
        <v>4340.3333333333303</v>
      </c>
      <c r="K320" s="104">
        <v>16</v>
      </c>
      <c r="L320" s="104">
        <v>1</v>
      </c>
      <c r="M320" s="104">
        <v>82</v>
      </c>
      <c r="N320" s="104">
        <v>2975</v>
      </c>
      <c r="O320" s="104">
        <v>116.166666666667</v>
      </c>
      <c r="P320" s="104">
        <v>47.8333333333333</v>
      </c>
      <c r="Q320" s="104">
        <v>0</v>
      </c>
      <c r="R320" s="104">
        <v>0</v>
      </c>
      <c r="S320" s="105">
        <f t="shared" si="5"/>
        <v>40684.333333333328</v>
      </c>
    </row>
    <row r="321" spans="1:19" x14ac:dyDescent="0.25">
      <c r="A321" s="125">
        <v>1217</v>
      </c>
      <c r="B321" s="103" t="s">
        <v>357</v>
      </c>
      <c r="C321" s="103" t="s">
        <v>3124</v>
      </c>
      <c r="D321" s="103" t="s">
        <v>2775</v>
      </c>
      <c r="E321" s="103" t="s">
        <v>3125</v>
      </c>
      <c r="F321" s="103" t="s">
        <v>4994</v>
      </c>
      <c r="G321" s="104">
        <v>1578.2222222222199</v>
      </c>
      <c r="H321" s="104">
        <v>176.666666666667</v>
      </c>
      <c r="I321" s="104">
        <v>0</v>
      </c>
      <c r="J321" s="104">
        <v>0</v>
      </c>
      <c r="K321" s="104">
        <v>0</v>
      </c>
      <c r="L321" s="104">
        <v>0</v>
      </c>
      <c r="M321" s="104">
        <v>1</v>
      </c>
      <c r="N321" s="104">
        <v>118.888888888889</v>
      </c>
      <c r="O321" s="104">
        <v>0</v>
      </c>
      <c r="P321" s="104">
        <v>0</v>
      </c>
      <c r="Q321" s="104">
        <v>0</v>
      </c>
      <c r="R321" s="104">
        <v>0</v>
      </c>
      <c r="S321" s="105">
        <f t="shared" si="5"/>
        <v>1874.7777777777758</v>
      </c>
    </row>
    <row r="322" spans="1:19" x14ac:dyDescent="0.25">
      <c r="A322" s="125">
        <v>1228</v>
      </c>
      <c r="B322" s="103" t="s">
        <v>361</v>
      </c>
      <c r="C322" s="103" t="s">
        <v>3126</v>
      </c>
      <c r="D322" s="103" t="s">
        <v>2827</v>
      </c>
      <c r="E322" s="103" t="s">
        <v>3127</v>
      </c>
      <c r="F322" s="103" t="s">
        <v>4994</v>
      </c>
      <c r="G322" s="104">
        <v>197.333333333333</v>
      </c>
      <c r="H322" s="104">
        <v>2613.5</v>
      </c>
      <c r="I322" s="104">
        <v>4</v>
      </c>
      <c r="J322" s="104">
        <v>0</v>
      </c>
      <c r="K322" s="104">
        <v>0</v>
      </c>
      <c r="L322" s="104">
        <v>0</v>
      </c>
      <c r="M322" s="104">
        <v>8.5</v>
      </c>
      <c r="N322" s="104">
        <v>279.66666666666703</v>
      </c>
      <c r="O322" s="104">
        <v>45</v>
      </c>
      <c r="P322" s="104">
        <v>3.1666666666666701</v>
      </c>
      <c r="Q322" s="104">
        <v>0</v>
      </c>
      <c r="R322" s="104">
        <v>0</v>
      </c>
      <c r="S322" s="105">
        <f t="shared" si="5"/>
        <v>3151.1666666666665</v>
      </c>
    </row>
    <row r="323" spans="1:19" x14ac:dyDescent="0.25">
      <c r="A323" s="125">
        <v>1235</v>
      </c>
      <c r="B323" s="103" t="s">
        <v>365</v>
      </c>
      <c r="C323" s="103" t="s">
        <v>3128</v>
      </c>
      <c r="D323" s="103" t="s">
        <v>2827</v>
      </c>
      <c r="E323" s="103" t="s">
        <v>3129</v>
      </c>
      <c r="F323" s="103" t="s">
        <v>4994</v>
      </c>
      <c r="G323" s="104">
        <v>1</v>
      </c>
      <c r="H323" s="104">
        <v>1</v>
      </c>
      <c r="I323" s="104">
        <v>1</v>
      </c>
      <c r="J323" s="104">
        <v>0</v>
      </c>
      <c r="K323" s="104">
        <v>0</v>
      </c>
      <c r="L323" s="104">
        <v>0</v>
      </c>
      <c r="M323" s="104">
        <v>0</v>
      </c>
      <c r="N323" s="104">
        <v>1</v>
      </c>
      <c r="O323" s="104">
        <v>2</v>
      </c>
      <c r="P323" s="104">
        <v>0</v>
      </c>
      <c r="Q323" s="104">
        <v>0</v>
      </c>
      <c r="R323" s="104">
        <v>0</v>
      </c>
      <c r="S323" s="105">
        <f t="shared" si="5"/>
        <v>6</v>
      </c>
    </row>
    <row r="324" spans="1:19" x14ac:dyDescent="0.25">
      <c r="A324" s="125">
        <v>1275</v>
      </c>
      <c r="B324" s="103" t="s">
        <v>373</v>
      </c>
      <c r="C324" s="103" t="s">
        <v>3130</v>
      </c>
      <c r="D324" s="103" t="s">
        <v>2822</v>
      </c>
      <c r="E324" s="103" t="s">
        <v>3131</v>
      </c>
      <c r="F324" s="103" t="s">
        <v>4994</v>
      </c>
      <c r="G324" s="104">
        <v>1039</v>
      </c>
      <c r="H324" s="104">
        <v>304</v>
      </c>
      <c r="I324" s="104">
        <v>18</v>
      </c>
      <c r="J324" s="104">
        <v>0</v>
      </c>
      <c r="K324" s="104">
        <v>0</v>
      </c>
      <c r="L324" s="104">
        <v>0</v>
      </c>
      <c r="M324" s="104">
        <v>0</v>
      </c>
      <c r="N324" s="104">
        <v>18</v>
      </c>
      <c r="O324" s="104">
        <v>0</v>
      </c>
      <c r="P324" s="104">
        <v>0</v>
      </c>
      <c r="Q324" s="104">
        <v>0</v>
      </c>
      <c r="R324" s="104">
        <v>0</v>
      </c>
      <c r="S324" s="105">
        <f t="shared" si="5"/>
        <v>1379</v>
      </c>
    </row>
    <row r="325" spans="1:19" x14ac:dyDescent="0.25">
      <c r="A325" s="125">
        <v>1277</v>
      </c>
      <c r="B325" s="103" t="s">
        <v>374</v>
      </c>
      <c r="C325" s="103" t="s">
        <v>4342</v>
      </c>
      <c r="D325" s="103" t="s">
        <v>2827</v>
      </c>
      <c r="E325" s="103" t="s">
        <v>4343</v>
      </c>
      <c r="F325" s="103" t="s">
        <v>4994</v>
      </c>
      <c r="G325" s="104">
        <v>57</v>
      </c>
      <c r="H325" s="104">
        <v>891.75</v>
      </c>
      <c r="I325" s="104">
        <v>774.83333333333303</v>
      </c>
      <c r="J325" s="104">
        <v>206</v>
      </c>
      <c r="K325" s="104">
        <v>75.8333333333333</v>
      </c>
      <c r="L325" s="104">
        <v>9</v>
      </c>
      <c r="M325" s="104">
        <v>0</v>
      </c>
      <c r="N325" s="104">
        <v>147</v>
      </c>
      <c r="O325" s="104">
        <v>35.75</v>
      </c>
      <c r="P325" s="104">
        <v>1</v>
      </c>
      <c r="Q325" s="104">
        <v>0</v>
      </c>
      <c r="R325" s="104">
        <v>0</v>
      </c>
      <c r="S325" s="105">
        <f t="shared" si="5"/>
        <v>2198.1666666666661</v>
      </c>
    </row>
    <row r="326" spans="1:19" x14ac:dyDescent="0.25">
      <c r="A326" s="125">
        <v>1288</v>
      </c>
      <c r="B326" s="103" t="s">
        <v>379</v>
      </c>
      <c r="C326" s="103" t="s">
        <v>4776</v>
      </c>
      <c r="D326" s="103" t="s">
        <v>2822</v>
      </c>
      <c r="E326" s="103" t="s">
        <v>4777</v>
      </c>
      <c r="F326" s="103" t="s">
        <v>4994</v>
      </c>
      <c r="G326" s="104">
        <v>1484.45454545455</v>
      </c>
      <c r="H326" s="104">
        <v>843</v>
      </c>
      <c r="I326" s="104">
        <v>0</v>
      </c>
      <c r="J326" s="104">
        <v>0</v>
      </c>
      <c r="K326" s="104">
        <v>0</v>
      </c>
      <c r="L326" s="104">
        <v>0</v>
      </c>
      <c r="M326" s="104">
        <v>0</v>
      </c>
      <c r="N326" s="104">
        <v>66</v>
      </c>
      <c r="O326" s="104">
        <v>31</v>
      </c>
      <c r="P326" s="104">
        <v>0</v>
      </c>
      <c r="Q326" s="104">
        <v>0</v>
      </c>
      <c r="R326" s="104">
        <v>0</v>
      </c>
      <c r="S326" s="105">
        <f t="shared" si="5"/>
        <v>2424.45454545455</v>
      </c>
    </row>
    <row r="327" spans="1:19" x14ac:dyDescent="0.25">
      <c r="A327" s="125">
        <v>1290</v>
      </c>
      <c r="B327" s="103" t="s">
        <v>5037</v>
      </c>
      <c r="C327" s="103" t="s">
        <v>4502</v>
      </c>
      <c r="D327" s="103" t="s">
        <v>2817</v>
      </c>
      <c r="E327" s="103" t="s">
        <v>4503</v>
      </c>
      <c r="F327" s="103" t="s">
        <v>4994</v>
      </c>
      <c r="G327" s="104">
        <v>329.25</v>
      </c>
      <c r="H327" s="104">
        <v>250.416666666667</v>
      </c>
      <c r="I327" s="104">
        <v>0</v>
      </c>
      <c r="J327" s="104">
        <v>0</v>
      </c>
      <c r="K327" s="104">
        <v>0</v>
      </c>
      <c r="L327" s="104">
        <v>0</v>
      </c>
      <c r="M327" s="104">
        <v>0</v>
      </c>
      <c r="N327" s="104">
        <v>0</v>
      </c>
      <c r="O327" s="104">
        <v>19</v>
      </c>
      <c r="P327" s="104">
        <v>0</v>
      </c>
      <c r="Q327" s="104">
        <v>0</v>
      </c>
      <c r="R327" s="104">
        <v>0</v>
      </c>
      <c r="S327" s="105">
        <f t="shared" si="5"/>
        <v>598.66666666666697</v>
      </c>
    </row>
    <row r="328" spans="1:19" x14ac:dyDescent="0.25">
      <c r="A328" s="125">
        <v>1300</v>
      </c>
      <c r="B328" s="103" t="s">
        <v>5038</v>
      </c>
      <c r="C328" s="103" t="s">
        <v>3134</v>
      </c>
      <c r="D328" s="103" t="s">
        <v>2775</v>
      </c>
      <c r="E328" s="103" t="s">
        <v>3135</v>
      </c>
      <c r="F328" s="103" t="s">
        <v>4994</v>
      </c>
      <c r="G328" s="104">
        <v>161.272727272727</v>
      </c>
      <c r="H328" s="104">
        <v>2</v>
      </c>
      <c r="I328" s="104">
        <v>0</v>
      </c>
      <c r="J328" s="104">
        <v>0</v>
      </c>
      <c r="K328" s="104">
        <v>0</v>
      </c>
      <c r="L328" s="104">
        <v>0</v>
      </c>
      <c r="M328" s="104">
        <v>0</v>
      </c>
      <c r="N328" s="104">
        <v>0</v>
      </c>
      <c r="O328" s="104">
        <v>7.6363636363636402</v>
      </c>
      <c r="P328" s="104">
        <v>0</v>
      </c>
      <c r="Q328" s="104">
        <v>0</v>
      </c>
      <c r="R328" s="104">
        <v>0</v>
      </c>
      <c r="S328" s="105">
        <f t="shared" si="5"/>
        <v>170.90909090909065</v>
      </c>
    </row>
    <row r="329" spans="1:19" x14ac:dyDescent="0.25">
      <c r="A329" s="125">
        <v>1304</v>
      </c>
      <c r="B329" s="103" t="s">
        <v>384</v>
      </c>
      <c r="C329" s="103" t="s">
        <v>3136</v>
      </c>
      <c r="D329" s="103" t="s">
        <v>2775</v>
      </c>
      <c r="E329" s="103" t="s">
        <v>3137</v>
      </c>
      <c r="F329" s="103" t="s">
        <v>4994</v>
      </c>
      <c r="G329" s="104">
        <v>108.166666666667</v>
      </c>
      <c r="H329" s="104">
        <v>451.5</v>
      </c>
      <c r="I329" s="104">
        <v>0</v>
      </c>
      <c r="J329" s="104">
        <v>0</v>
      </c>
      <c r="K329" s="104">
        <v>0</v>
      </c>
      <c r="L329" s="104">
        <v>0</v>
      </c>
      <c r="M329" s="104">
        <v>1</v>
      </c>
      <c r="N329" s="104">
        <v>0</v>
      </c>
      <c r="O329" s="104">
        <v>21</v>
      </c>
      <c r="P329" s="104">
        <v>0</v>
      </c>
      <c r="Q329" s="104">
        <v>0</v>
      </c>
      <c r="R329" s="104">
        <v>0</v>
      </c>
      <c r="S329" s="105">
        <f t="shared" si="5"/>
        <v>581.66666666666697</v>
      </c>
    </row>
    <row r="330" spans="1:19" x14ac:dyDescent="0.25">
      <c r="A330" s="125">
        <v>1321</v>
      </c>
      <c r="B330" s="103" t="s">
        <v>5039</v>
      </c>
      <c r="C330" s="103" t="s">
        <v>3138</v>
      </c>
      <c r="D330" s="103" t="s">
        <v>2827</v>
      </c>
      <c r="E330" s="103" t="s">
        <v>3139</v>
      </c>
      <c r="F330" s="103" t="s">
        <v>4994</v>
      </c>
      <c r="G330" s="104">
        <v>12</v>
      </c>
      <c r="H330" s="104">
        <v>204.25</v>
      </c>
      <c r="I330" s="104">
        <v>90.1666666666666</v>
      </c>
      <c r="J330" s="104">
        <v>0</v>
      </c>
      <c r="K330" s="104">
        <v>0</v>
      </c>
      <c r="L330" s="104">
        <v>0</v>
      </c>
      <c r="M330" s="104">
        <v>0</v>
      </c>
      <c r="N330" s="104">
        <v>12</v>
      </c>
      <c r="O330" s="104">
        <v>24</v>
      </c>
      <c r="P330" s="104">
        <v>6.25</v>
      </c>
      <c r="Q330" s="104">
        <v>0</v>
      </c>
      <c r="R330" s="104">
        <v>0</v>
      </c>
      <c r="S330" s="105">
        <f t="shared" si="5"/>
        <v>348.66666666666663</v>
      </c>
    </row>
    <row r="331" spans="1:19" x14ac:dyDescent="0.25">
      <c r="A331" s="125">
        <v>1323</v>
      </c>
      <c r="B331" s="103" t="s">
        <v>389</v>
      </c>
      <c r="C331" s="103" t="s">
        <v>3140</v>
      </c>
      <c r="D331" s="103" t="s">
        <v>2876</v>
      </c>
      <c r="E331" s="103" t="s">
        <v>3141</v>
      </c>
      <c r="F331" s="103" t="s">
        <v>4994</v>
      </c>
      <c r="G331" s="104">
        <v>381.08333333333297</v>
      </c>
      <c r="H331" s="104">
        <v>402.75</v>
      </c>
      <c r="I331" s="104">
        <v>320.83333333333297</v>
      </c>
      <c r="J331" s="104">
        <v>86.4166666666666</v>
      </c>
      <c r="K331" s="104">
        <v>0</v>
      </c>
      <c r="L331" s="104">
        <v>0</v>
      </c>
      <c r="M331" s="104">
        <v>0</v>
      </c>
      <c r="N331" s="104">
        <v>0</v>
      </c>
      <c r="O331" s="104">
        <v>14.3333333333333</v>
      </c>
      <c r="P331" s="104">
        <v>0</v>
      </c>
      <c r="Q331" s="104">
        <v>0</v>
      </c>
      <c r="R331" s="104">
        <v>0</v>
      </c>
      <c r="S331" s="105">
        <f t="shared" si="5"/>
        <v>1205.4166666666658</v>
      </c>
    </row>
    <row r="332" spans="1:19" x14ac:dyDescent="0.25">
      <c r="A332" s="125">
        <v>1358</v>
      </c>
      <c r="B332" s="103" t="s">
        <v>397</v>
      </c>
      <c r="C332" s="103" t="s">
        <v>3198</v>
      </c>
      <c r="D332" s="103" t="s">
        <v>2817</v>
      </c>
      <c r="E332" s="103" t="s">
        <v>3199</v>
      </c>
      <c r="F332" s="103" t="s">
        <v>4996</v>
      </c>
      <c r="G332" s="104">
        <v>1844.3751233123801</v>
      </c>
      <c r="H332" s="104">
        <v>261.02511344739099</v>
      </c>
      <c r="I332" s="104">
        <v>62.726965247047602</v>
      </c>
      <c r="J332" s="104">
        <v>26.304856393923199</v>
      </c>
      <c r="K332" s="104">
        <v>0</v>
      </c>
      <c r="L332" s="104">
        <v>0</v>
      </c>
      <c r="M332" s="104">
        <v>2.0234504918402401</v>
      </c>
      <c r="N332" s="104">
        <v>12.140702951041501</v>
      </c>
      <c r="O332" s="104">
        <v>13.152428196961599</v>
      </c>
      <c r="P332" s="104">
        <v>0</v>
      </c>
      <c r="Q332" s="104">
        <v>0</v>
      </c>
      <c r="R332" s="104">
        <v>0</v>
      </c>
      <c r="S332" s="105">
        <f t="shared" si="5"/>
        <v>2221.7486400405851</v>
      </c>
    </row>
    <row r="333" spans="1:19" x14ac:dyDescent="0.25">
      <c r="A333" s="125">
        <v>1367</v>
      </c>
      <c r="B333" s="103" t="s">
        <v>5040</v>
      </c>
      <c r="C333" s="103" t="s">
        <v>3063</v>
      </c>
      <c r="D333" s="103" t="s">
        <v>2827</v>
      </c>
      <c r="E333" s="103" t="s">
        <v>3064</v>
      </c>
      <c r="F333" s="103" t="s">
        <v>4994</v>
      </c>
      <c r="G333" s="104">
        <v>76</v>
      </c>
      <c r="H333" s="104">
        <v>164</v>
      </c>
      <c r="I333" s="104">
        <v>122.833333333333</v>
      </c>
      <c r="J333" s="104">
        <v>27.6666666666667</v>
      </c>
      <c r="K333" s="104">
        <v>0</v>
      </c>
      <c r="L333" s="104">
        <v>0</v>
      </c>
      <c r="M333" s="104">
        <v>0</v>
      </c>
      <c r="N333" s="104">
        <v>0</v>
      </c>
      <c r="O333" s="104">
        <v>1</v>
      </c>
      <c r="P333" s="104">
        <v>0</v>
      </c>
      <c r="Q333" s="104">
        <v>0</v>
      </c>
      <c r="R333" s="104">
        <v>0</v>
      </c>
      <c r="S333" s="105">
        <f t="shared" si="5"/>
        <v>391.49999999999972</v>
      </c>
    </row>
    <row r="334" spans="1:19" x14ac:dyDescent="0.25">
      <c r="A334" s="125">
        <v>1375</v>
      </c>
      <c r="B334" s="103" t="s">
        <v>402</v>
      </c>
      <c r="C334" s="103" t="s">
        <v>3142</v>
      </c>
      <c r="D334" s="103" t="s">
        <v>2789</v>
      </c>
      <c r="E334" s="103" t="s">
        <v>3143</v>
      </c>
      <c r="F334" s="103" t="s">
        <v>4994</v>
      </c>
      <c r="G334" s="104">
        <v>664.41666666666697</v>
      </c>
      <c r="H334" s="104">
        <v>1975.6666666666699</v>
      </c>
      <c r="I334" s="104">
        <v>225.083333333333</v>
      </c>
      <c r="J334" s="104">
        <v>1</v>
      </c>
      <c r="K334" s="104">
        <v>0</v>
      </c>
      <c r="L334" s="104">
        <v>0</v>
      </c>
      <c r="M334" s="104">
        <v>0</v>
      </c>
      <c r="N334" s="104">
        <v>302.75</v>
      </c>
      <c r="O334" s="104">
        <v>38.5833333333333</v>
      </c>
      <c r="P334" s="104">
        <v>0</v>
      </c>
      <c r="Q334" s="104">
        <v>0</v>
      </c>
      <c r="R334" s="104">
        <v>0</v>
      </c>
      <c r="S334" s="105">
        <f t="shared" si="5"/>
        <v>3207.5000000000032</v>
      </c>
    </row>
    <row r="335" spans="1:19" x14ac:dyDescent="0.25">
      <c r="A335" s="125">
        <v>1380</v>
      </c>
      <c r="B335" s="103" t="s">
        <v>405</v>
      </c>
      <c r="C335" s="103" t="s">
        <v>4778</v>
      </c>
      <c r="D335" s="103" t="s">
        <v>2822</v>
      </c>
      <c r="E335" s="103" t="s">
        <v>4779</v>
      </c>
      <c r="F335" s="103" t="s">
        <v>4994</v>
      </c>
      <c r="G335" s="104">
        <v>3527</v>
      </c>
      <c r="H335" s="104">
        <v>1393</v>
      </c>
      <c r="I335" s="104">
        <v>93</v>
      </c>
      <c r="J335" s="104">
        <v>0</v>
      </c>
      <c r="K335" s="104">
        <v>0</v>
      </c>
      <c r="L335" s="104">
        <v>0</v>
      </c>
      <c r="M335" s="104">
        <v>99</v>
      </c>
      <c r="N335" s="104">
        <v>0</v>
      </c>
      <c r="O335" s="104">
        <v>37</v>
      </c>
      <c r="P335" s="104">
        <v>0</v>
      </c>
      <c r="Q335" s="104">
        <v>0</v>
      </c>
      <c r="R335" s="104">
        <v>0</v>
      </c>
      <c r="S335" s="105">
        <f t="shared" si="5"/>
        <v>5149</v>
      </c>
    </row>
    <row r="336" spans="1:19" x14ac:dyDescent="0.25">
      <c r="A336" s="125">
        <v>1394</v>
      </c>
      <c r="B336" s="103" t="s">
        <v>408</v>
      </c>
      <c r="C336" s="103" t="s">
        <v>4347</v>
      </c>
      <c r="D336" s="103" t="s">
        <v>2827</v>
      </c>
      <c r="E336" s="103" t="s">
        <v>2865</v>
      </c>
      <c r="F336" s="103" t="s">
        <v>4994</v>
      </c>
      <c r="G336" s="104">
        <v>100.416666666667</v>
      </c>
      <c r="H336" s="104">
        <v>598.08333333333303</v>
      </c>
      <c r="I336" s="104">
        <v>284.75</v>
      </c>
      <c r="J336" s="104">
        <v>24</v>
      </c>
      <c r="K336" s="104">
        <v>1.8333333333333299</v>
      </c>
      <c r="L336" s="104">
        <v>2</v>
      </c>
      <c r="M336" s="104">
        <v>12.5</v>
      </c>
      <c r="N336" s="104">
        <v>18.1666666666667</v>
      </c>
      <c r="O336" s="104">
        <v>7</v>
      </c>
      <c r="P336" s="104">
        <v>0</v>
      </c>
      <c r="Q336" s="104">
        <v>0</v>
      </c>
      <c r="R336" s="104">
        <v>0</v>
      </c>
      <c r="S336" s="105">
        <f t="shared" si="5"/>
        <v>1048.75</v>
      </c>
    </row>
    <row r="337" spans="1:19" x14ac:dyDescent="0.25">
      <c r="A337" s="125">
        <v>1405</v>
      </c>
      <c r="B337" s="103" t="s">
        <v>409</v>
      </c>
      <c r="C337" s="103" t="s">
        <v>3148</v>
      </c>
      <c r="D337" s="103" t="s">
        <v>2789</v>
      </c>
      <c r="E337" s="103" t="s">
        <v>3149</v>
      </c>
      <c r="F337" s="103" t="s">
        <v>4994</v>
      </c>
      <c r="G337" s="104">
        <v>109</v>
      </c>
      <c r="H337" s="104">
        <v>892</v>
      </c>
      <c r="I337" s="104">
        <v>841</v>
      </c>
      <c r="J337" s="104">
        <v>4</v>
      </c>
      <c r="K337" s="104">
        <v>0</v>
      </c>
      <c r="L337" s="104">
        <v>0</v>
      </c>
      <c r="M337" s="104">
        <v>1</v>
      </c>
      <c r="N337" s="104">
        <v>269.8</v>
      </c>
      <c r="O337" s="104">
        <v>19.600000000000001</v>
      </c>
      <c r="P337" s="104">
        <v>0</v>
      </c>
      <c r="Q337" s="104">
        <v>0</v>
      </c>
      <c r="R337" s="104">
        <v>0</v>
      </c>
      <c r="S337" s="105">
        <f t="shared" si="5"/>
        <v>2136.4</v>
      </c>
    </row>
    <row r="338" spans="1:19" x14ac:dyDescent="0.25">
      <c r="A338" s="125">
        <v>1409</v>
      </c>
      <c r="B338" s="103" t="s">
        <v>410</v>
      </c>
      <c r="C338" s="103" t="s">
        <v>3150</v>
      </c>
      <c r="D338" s="103" t="s">
        <v>2775</v>
      </c>
      <c r="E338" s="103" t="s">
        <v>3151</v>
      </c>
      <c r="F338" s="103" t="s">
        <v>4994</v>
      </c>
      <c r="G338" s="104">
        <v>100.181818181818</v>
      </c>
      <c r="H338" s="104">
        <v>623.90909090909099</v>
      </c>
      <c r="I338" s="104">
        <v>154.272727272727</v>
      </c>
      <c r="J338" s="104">
        <v>4</v>
      </c>
      <c r="K338" s="104">
        <v>0</v>
      </c>
      <c r="L338" s="104">
        <v>0</v>
      </c>
      <c r="M338" s="104">
        <v>0</v>
      </c>
      <c r="N338" s="104">
        <v>21.090909090909101</v>
      </c>
      <c r="O338" s="104">
        <v>12</v>
      </c>
      <c r="P338" s="104">
        <v>0</v>
      </c>
      <c r="Q338" s="104">
        <v>0</v>
      </c>
      <c r="R338" s="104">
        <v>0</v>
      </c>
      <c r="S338" s="105">
        <f t="shared" si="5"/>
        <v>915.45454545454515</v>
      </c>
    </row>
    <row r="339" spans="1:19" x14ac:dyDescent="0.25">
      <c r="A339" s="125">
        <v>1409</v>
      </c>
      <c r="B339" s="103" t="s">
        <v>410</v>
      </c>
      <c r="C339" s="103" t="s">
        <v>3053</v>
      </c>
      <c r="D339" s="103" t="s">
        <v>2775</v>
      </c>
      <c r="E339" s="103" t="s">
        <v>3054</v>
      </c>
      <c r="F339" s="103" t="s">
        <v>4994</v>
      </c>
      <c r="G339" s="104">
        <v>99</v>
      </c>
      <c r="H339" s="104">
        <v>620</v>
      </c>
      <c r="I339" s="104">
        <v>156</v>
      </c>
      <c r="J339" s="104">
        <v>8</v>
      </c>
      <c r="K339" s="104">
        <v>0</v>
      </c>
      <c r="L339" s="104">
        <v>0</v>
      </c>
      <c r="M339" s="104">
        <v>0</v>
      </c>
      <c r="N339" s="104">
        <v>16</v>
      </c>
      <c r="O339" s="104">
        <v>12</v>
      </c>
      <c r="P339" s="104">
        <v>0</v>
      </c>
      <c r="Q339" s="104">
        <v>0</v>
      </c>
      <c r="R339" s="104">
        <v>0</v>
      </c>
      <c r="S339" s="105">
        <f t="shared" si="5"/>
        <v>911</v>
      </c>
    </row>
    <row r="340" spans="1:19" x14ac:dyDescent="0.25">
      <c r="A340" s="125">
        <v>1434</v>
      </c>
      <c r="B340" s="103" t="s">
        <v>413</v>
      </c>
      <c r="C340" s="103" t="s">
        <v>3152</v>
      </c>
      <c r="D340" s="103" t="s">
        <v>2775</v>
      </c>
      <c r="E340" s="103" t="s">
        <v>3153</v>
      </c>
      <c r="F340" s="103" t="s">
        <v>4994</v>
      </c>
      <c r="G340" s="104">
        <v>123.5</v>
      </c>
      <c r="H340" s="104">
        <v>171.75</v>
      </c>
      <c r="I340" s="104">
        <v>0</v>
      </c>
      <c r="J340" s="104">
        <v>0</v>
      </c>
      <c r="K340" s="104">
        <v>0</v>
      </c>
      <c r="L340" s="104">
        <v>0</v>
      </c>
      <c r="M340" s="104">
        <v>0</v>
      </c>
      <c r="N340" s="104">
        <v>0</v>
      </c>
      <c r="O340" s="104">
        <v>8</v>
      </c>
      <c r="P340" s="104">
        <v>0</v>
      </c>
      <c r="Q340" s="104">
        <v>0</v>
      </c>
      <c r="R340" s="104">
        <v>0</v>
      </c>
      <c r="S340" s="105">
        <f t="shared" si="5"/>
        <v>303.25</v>
      </c>
    </row>
    <row r="341" spans="1:19" x14ac:dyDescent="0.25">
      <c r="A341" s="125">
        <v>1438</v>
      </c>
      <c r="B341" s="103" t="s">
        <v>415</v>
      </c>
      <c r="C341" s="103" t="s">
        <v>4780</v>
      </c>
      <c r="D341" s="103" t="s">
        <v>2827</v>
      </c>
      <c r="E341" s="103" t="s">
        <v>4781</v>
      </c>
      <c r="F341" s="103" t="s">
        <v>4993</v>
      </c>
      <c r="G341" s="104">
        <v>1560</v>
      </c>
      <c r="H341" s="104">
        <v>4057</v>
      </c>
      <c r="I341" s="104">
        <v>10396.666666666701</v>
      </c>
      <c r="J341" s="104">
        <v>3083.9166666666702</v>
      </c>
      <c r="K341" s="104">
        <v>1</v>
      </c>
      <c r="L341" s="104">
        <v>1</v>
      </c>
      <c r="M341" s="104">
        <v>341</v>
      </c>
      <c r="N341" s="104">
        <v>698.41666666666697</v>
      </c>
      <c r="O341" s="104">
        <v>33.5</v>
      </c>
      <c r="P341" s="104">
        <v>2.9166666666666701</v>
      </c>
      <c r="Q341" s="104">
        <v>0</v>
      </c>
      <c r="R341" s="104">
        <v>0</v>
      </c>
      <c r="S341" s="105">
        <f t="shared" si="5"/>
        <v>20175.416666666708</v>
      </c>
    </row>
    <row r="342" spans="1:19" x14ac:dyDescent="0.25">
      <c r="A342" s="125">
        <v>1457</v>
      </c>
      <c r="B342" s="103" t="s">
        <v>418</v>
      </c>
      <c r="C342" s="103" t="s">
        <v>3003</v>
      </c>
      <c r="D342" s="103" t="s">
        <v>2876</v>
      </c>
      <c r="E342" s="103" t="s">
        <v>5026</v>
      </c>
      <c r="F342" s="103" t="s">
        <v>4994</v>
      </c>
      <c r="G342" s="104">
        <v>636.33333333333303</v>
      </c>
      <c r="H342" s="104">
        <v>430.91666666666703</v>
      </c>
      <c r="I342" s="104">
        <v>191</v>
      </c>
      <c r="J342" s="104">
        <v>0</v>
      </c>
      <c r="K342" s="104">
        <v>0</v>
      </c>
      <c r="L342" s="104">
        <v>0</v>
      </c>
      <c r="M342" s="104">
        <v>0</v>
      </c>
      <c r="N342" s="104">
        <v>15</v>
      </c>
      <c r="O342" s="104">
        <v>1</v>
      </c>
      <c r="P342" s="104">
        <v>0</v>
      </c>
      <c r="Q342" s="104">
        <v>0</v>
      </c>
      <c r="R342" s="104">
        <v>0</v>
      </c>
      <c r="S342" s="105">
        <f t="shared" si="5"/>
        <v>1274.25</v>
      </c>
    </row>
    <row r="343" spans="1:19" x14ac:dyDescent="0.25">
      <c r="A343" s="125">
        <v>1460</v>
      </c>
      <c r="B343" s="103" t="s">
        <v>419</v>
      </c>
      <c r="C343" s="103" t="s">
        <v>3154</v>
      </c>
      <c r="D343" s="103" t="s">
        <v>2912</v>
      </c>
      <c r="E343" s="103" t="s">
        <v>3155</v>
      </c>
      <c r="F343" s="103" t="s">
        <v>4994</v>
      </c>
      <c r="G343" s="104">
        <v>2479.5833333333298</v>
      </c>
      <c r="H343" s="104">
        <v>663.41666666666697</v>
      </c>
      <c r="I343" s="104">
        <v>123.583333333333</v>
      </c>
      <c r="J343" s="104">
        <v>0</v>
      </c>
      <c r="K343" s="104">
        <v>0</v>
      </c>
      <c r="L343" s="104">
        <v>0</v>
      </c>
      <c r="M343" s="104">
        <v>0</v>
      </c>
      <c r="N343" s="104">
        <v>86.0833333333334</v>
      </c>
      <c r="O343" s="104">
        <v>25.9166666666667</v>
      </c>
      <c r="P343" s="104">
        <v>0</v>
      </c>
      <c r="Q343" s="104">
        <v>0</v>
      </c>
      <c r="R343" s="104">
        <v>0</v>
      </c>
      <c r="S343" s="105">
        <f t="shared" si="5"/>
        <v>3378.5833333333298</v>
      </c>
    </row>
    <row r="344" spans="1:19" x14ac:dyDescent="0.25">
      <c r="A344" s="125">
        <v>1468</v>
      </c>
      <c r="B344" s="103" t="s">
        <v>5041</v>
      </c>
      <c r="C344" s="103" t="s">
        <v>4349</v>
      </c>
      <c r="D344" s="103" t="s">
        <v>2827</v>
      </c>
      <c r="E344" s="103" t="s">
        <v>4350</v>
      </c>
      <c r="F344" s="103" t="s">
        <v>4994</v>
      </c>
      <c r="G344" s="104">
        <v>137.416666666667</v>
      </c>
      <c r="H344" s="104">
        <v>1423.3333333333301</v>
      </c>
      <c r="I344" s="104">
        <v>209.166666666667</v>
      </c>
      <c r="J344" s="104">
        <v>108.416666666667</v>
      </c>
      <c r="K344" s="104">
        <v>0</v>
      </c>
      <c r="L344" s="104">
        <v>0</v>
      </c>
      <c r="M344" s="104">
        <v>0</v>
      </c>
      <c r="N344" s="104">
        <v>0</v>
      </c>
      <c r="O344" s="104">
        <v>0</v>
      </c>
      <c r="P344" s="104">
        <v>0</v>
      </c>
      <c r="Q344" s="104">
        <v>0</v>
      </c>
      <c r="R344" s="104">
        <v>0</v>
      </c>
      <c r="S344" s="105">
        <f t="shared" si="5"/>
        <v>1878.333333333331</v>
      </c>
    </row>
    <row r="345" spans="1:19" x14ac:dyDescent="0.25">
      <c r="A345" s="125">
        <v>1472</v>
      </c>
      <c r="B345" s="103" t="s">
        <v>422</v>
      </c>
      <c r="C345" s="103" t="s">
        <v>3159</v>
      </c>
      <c r="D345" s="103" t="s">
        <v>2827</v>
      </c>
      <c r="E345" s="103" t="s">
        <v>3160</v>
      </c>
      <c r="F345" s="103" t="s">
        <v>4994</v>
      </c>
      <c r="G345" s="104">
        <v>192.5</v>
      </c>
      <c r="H345" s="104">
        <v>336.16666666666703</v>
      </c>
      <c r="I345" s="104">
        <v>42.25</v>
      </c>
      <c r="J345" s="104">
        <v>0</v>
      </c>
      <c r="K345" s="104">
        <v>0</v>
      </c>
      <c r="L345" s="104">
        <v>0</v>
      </c>
      <c r="M345" s="104">
        <v>0</v>
      </c>
      <c r="N345" s="104">
        <v>0</v>
      </c>
      <c r="O345" s="104">
        <v>23.3333333333333</v>
      </c>
      <c r="P345" s="104">
        <v>0</v>
      </c>
      <c r="Q345" s="104">
        <v>0</v>
      </c>
      <c r="R345" s="104">
        <v>0</v>
      </c>
      <c r="S345" s="105">
        <f t="shared" si="5"/>
        <v>594.25000000000023</v>
      </c>
    </row>
    <row r="346" spans="1:19" x14ac:dyDescent="0.25">
      <c r="A346" s="125">
        <v>1473</v>
      </c>
      <c r="B346" s="103" t="s">
        <v>423</v>
      </c>
      <c r="C346" s="103" t="s">
        <v>3161</v>
      </c>
      <c r="D346" s="103" t="s">
        <v>2912</v>
      </c>
      <c r="E346" s="103" t="s">
        <v>3162</v>
      </c>
      <c r="F346" s="103" t="s">
        <v>4994</v>
      </c>
      <c r="G346" s="104">
        <v>1514.1666666666699</v>
      </c>
      <c r="H346" s="104">
        <v>1468.5833333333301</v>
      </c>
      <c r="I346" s="104">
        <v>233.75</v>
      </c>
      <c r="J346" s="104">
        <v>0</v>
      </c>
      <c r="K346" s="104">
        <v>0</v>
      </c>
      <c r="L346" s="104">
        <v>0</v>
      </c>
      <c r="M346" s="104">
        <v>0</v>
      </c>
      <c r="N346" s="104">
        <v>92.5833333333334</v>
      </c>
      <c r="O346" s="104">
        <v>48</v>
      </c>
      <c r="P346" s="104">
        <v>0</v>
      </c>
      <c r="Q346" s="104">
        <v>0</v>
      </c>
      <c r="R346" s="104">
        <v>0</v>
      </c>
      <c r="S346" s="105">
        <f t="shared" si="5"/>
        <v>3357.0833333333335</v>
      </c>
    </row>
    <row r="347" spans="1:19" x14ac:dyDescent="0.25">
      <c r="A347" s="125">
        <v>1477</v>
      </c>
      <c r="B347" s="103" t="s">
        <v>425</v>
      </c>
      <c r="C347" s="103" t="s">
        <v>3165</v>
      </c>
      <c r="D347" s="103" t="s">
        <v>2912</v>
      </c>
      <c r="E347" s="103" t="s">
        <v>3166</v>
      </c>
      <c r="F347" s="103" t="s">
        <v>4994</v>
      </c>
      <c r="G347" s="104">
        <v>156</v>
      </c>
      <c r="H347" s="104">
        <v>280.41666666666703</v>
      </c>
      <c r="I347" s="104">
        <v>0</v>
      </c>
      <c r="J347" s="104">
        <v>0</v>
      </c>
      <c r="K347" s="104">
        <v>0</v>
      </c>
      <c r="L347" s="104">
        <v>0</v>
      </c>
      <c r="M347" s="104">
        <v>0</v>
      </c>
      <c r="N347" s="104">
        <v>0</v>
      </c>
      <c r="O347" s="104">
        <v>0</v>
      </c>
      <c r="P347" s="104">
        <v>0</v>
      </c>
      <c r="Q347" s="104">
        <v>0</v>
      </c>
      <c r="R347" s="104">
        <v>0</v>
      </c>
      <c r="S347" s="105">
        <f t="shared" si="5"/>
        <v>436.41666666666703</v>
      </c>
    </row>
    <row r="348" spans="1:19" x14ac:dyDescent="0.25">
      <c r="A348" s="125">
        <v>1496</v>
      </c>
      <c r="B348" s="103" t="s">
        <v>427</v>
      </c>
      <c r="C348" s="103" t="s">
        <v>3169</v>
      </c>
      <c r="D348" s="103" t="s">
        <v>2912</v>
      </c>
      <c r="E348" s="103" t="s">
        <v>3170</v>
      </c>
      <c r="F348" s="103" t="s">
        <v>4994</v>
      </c>
      <c r="G348" s="104">
        <v>539.83333333333303</v>
      </c>
      <c r="H348" s="104">
        <v>739.5</v>
      </c>
      <c r="I348" s="104">
        <v>8</v>
      </c>
      <c r="J348" s="104">
        <v>0</v>
      </c>
      <c r="K348" s="104">
        <v>0</v>
      </c>
      <c r="L348" s="104">
        <v>0</v>
      </c>
      <c r="M348" s="104">
        <v>0</v>
      </c>
      <c r="N348" s="104">
        <v>0</v>
      </c>
      <c r="O348" s="104">
        <v>0</v>
      </c>
      <c r="P348" s="104">
        <v>0</v>
      </c>
      <c r="Q348" s="104">
        <v>0</v>
      </c>
      <c r="R348" s="104">
        <v>0</v>
      </c>
      <c r="S348" s="105">
        <f t="shared" si="5"/>
        <v>1287.333333333333</v>
      </c>
    </row>
    <row r="349" spans="1:19" x14ac:dyDescent="0.25">
      <c r="A349" s="125">
        <v>1498</v>
      </c>
      <c r="B349" s="103" t="s">
        <v>428</v>
      </c>
      <c r="C349" s="103" t="s">
        <v>3171</v>
      </c>
      <c r="D349" s="103" t="s">
        <v>2897</v>
      </c>
      <c r="E349" s="103" t="s">
        <v>3172</v>
      </c>
      <c r="F349" s="103" t="s">
        <v>4994</v>
      </c>
      <c r="G349" s="104">
        <v>110.166666666667</v>
      </c>
      <c r="H349" s="104">
        <v>134.333333333333</v>
      </c>
      <c r="I349" s="104">
        <v>0</v>
      </c>
      <c r="J349" s="104">
        <v>0</v>
      </c>
      <c r="K349" s="104">
        <v>0</v>
      </c>
      <c r="L349" s="104">
        <v>0</v>
      </c>
      <c r="M349" s="104">
        <v>0</v>
      </c>
      <c r="N349" s="104">
        <v>7</v>
      </c>
      <c r="O349" s="104">
        <v>12</v>
      </c>
      <c r="P349" s="104">
        <v>0</v>
      </c>
      <c r="Q349" s="104">
        <v>0</v>
      </c>
      <c r="R349" s="104">
        <v>0</v>
      </c>
      <c r="S349" s="105">
        <f t="shared" si="5"/>
        <v>263.5</v>
      </c>
    </row>
    <row r="350" spans="1:19" x14ac:dyDescent="0.25">
      <c r="A350" s="125">
        <v>1504</v>
      </c>
      <c r="B350" s="103" t="s">
        <v>429</v>
      </c>
      <c r="C350" s="103" t="s">
        <v>3173</v>
      </c>
      <c r="D350" s="103" t="s">
        <v>2897</v>
      </c>
      <c r="E350" s="103" t="s">
        <v>3174</v>
      </c>
      <c r="F350" s="103" t="s">
        <v>4994</v>
      </c>
      <c r="G350" s="104">
        <v>409.83333333333297</v>
      </c>
      <c r="H350" s="104">
        <v>0</v>
      </c>
      <c r="I350" s="104">
        <v>0</v>
      </c>
      <c r="J350" s="104">
        <v>0</v>
      </c>
      <c r="K350" s="104">
        <v>0</v>
      </c>
      <c r="L350" s="104">
        <v>0</v>
      </c>
      <c r="M350" s="104">
        <v>0</v>
      </c>
      <c r="N350" s="104">
        <v>0</v>
      </c>
      <c r="O350" s="104">
        <v>11</v>
      </c>
      <c r="P350" s="104">
        <v>0</v>
      </c>
      <c r="Q350" s="104">
        <v>0</v>
      </c>
      <c r="R350" s="104">
        <v>0</v>
      </c>
      <c r="S350" s="105">
        <f t="shared" si="5"/>
        <v>420.83333333333297</v>
      </c>
    </row>
    <row r="351" spans="1:19" x14ac:dyDescent="0.25">
      <c r="A351" s="125">
        <v>1511</v>
      </c>
      <c r="B351" s="103" t="s">
        <v>430</v>
      </c>
      <c r="C351" s="103" t="s">
        <v>4782</v>
      </c>
      <c r="D351" s="103" t="s">
        <v>2897</v>
      </c>
      <c r="E351" s="103" t="s">
        <v>4783</v>
      </c>
      <c r="F351" s="103" t="s">
        <v>4994</v>
      </c>
      <c r="G351" s="104">
        <v>411.25</v>
      </c>
      <c r="H351" s="104">
        <v>930.5</v>
      </c>
      <c r="I351" s="104">
        <v>33</v>
      </c>
      <c r="J351" s="104">
        <v>0</v>
      </c>
      <c r="K351" s="104">
        <v>0</v>
      </c>
      <c r="L351" s="104">
        <v>0</v>
      </c>
      <c r="M351" s="104">
        <v>89.8333333333334</v>
      </c>
      <c r="N351" s="104">
        <v>0</v>
      </c>
      <c r="O351" s="104">
        <v>17</v>
      </c>
      <c r="P351" s="104">
        <v>0</v>
      </c>
      <c r="Q351" s="104">
        <v>0</v>
      </c>
      <c r="R351" s="104">
        <v>0</v>
      </c>
      <c r="S351" s="105">
        <f t="shared" si="5"/>
        <v>1481.5833333333335</v>
      </c>
    </row>
    <row r="352" spans="1:19" x14ac:dyDescent="0.25">
      <c r="A352" s="125">
        <v>1526</v>
      </c>
      <c r="B352" s="103" t="s">
        <v>432</v>
      </c>
      <c r="C352" s="103" t="s">
        <v>3175</v>
      </c>
      <c r="D352" s="103" t="s">
        <v>2827</v>
      </c>
      <c r="E352" s="103" t="s">
        <v>3176</v>
      </c>
      <c r="F352" s="103" t="s">
        <v>4994</v>
      </c>
      <c r="G352" s="104">
        <v>9</v>
      </c>
      <c r="H352" s="104">
        <v>357</v>
      </c>
      <c r="I352" s="104">
        <v>107</v>
      </c>
      <c r="J352" s="104">
        <v>0</v>
      </c>
      <c r="K352" s="104">
        <v>0</v>
      </c>
      <c r="L352" s="104">
        <v>0</v>
      </c>
      <c r="M352" s="104">
        <v>5</v>
      </c>
      <c r="N352" s="104">
        <v>9</v>
      </c>
      <c r="O352" s="104">
        <v>24</v>
      </c>
      <c r="P352" s="104">
        <v>0</v>
      </c>
      <c r="Q352" s="104">
        <v>0</v>
      </c>
      <c r="R352" s="104">
        <v>0</v>
      </c>
      <c r="S352" s="105">
        <f t="shared" si="5"/>
        <v>511</v>
      </c>
    </row>
    <row r="353" spans="1:19" x14ac:dyDescent="0.25">
      <c r="A353" s="125">
        <v>1528</v>
      </c>
      <c r="B353" s="103" t="s">
        <v>433</v>
      </c>
      <c r="C353" s="103" t="s">
        <v>3177</v>
      </c>
      <c r="D353" s="103" t="s">
        <v>2827</v>
      </c>
      <c r="E353" s="103" t="s">
        <v>3178</v>
      </c>
      <c r="F353" s="103" t="s">
        <v>4994</v>
      </c>
      <c r="G353" s="104">
        <v>137</v>
      </c>
      <c r="H353" s="104">
        <v>471</v>
      </c>
      <c r="I353" s="104">
        <v>107.666666666667</v>
      </c>
      <c r="J353" s="104">
        <v>60.3333333333333</v>
      </c>
      <c r="K353" s="104">
        <v>0</v>
      </c>
      <c r="L353" s="104">
        <v>0</v>
      </c>
      <c r="M353" s="104">
        <v>0</v>
      </c>
      <c r="N353" s="104">
        <v>2.5</v>
      </c>
      <c r="O353" s="104">
        <v>15</v>
      </c>
      <c r="P353" s="104">
        <v>0</v>
      </c>
      <c r="Q353" s="104">
        <v>0</v>
      </c>
      <c r="R353" s="104">
        <v>0</v>
      </c>
      <c r="S353" s="105">
        <f t="shared" si="5"/>
        <v>793.50000000000023</v>
      </c>
    </row>
    <row r="354" spans="1:19" x14ac:dyDescent="0.25">
      <c r="A354" s="125">
        <v>1534</v>
      </c>
      <c r="B354" s="103" t="s">
        <v>5042</v>
      </c>
      <c r="C354" s="103" t="s">
        <v>3179</v>
      </c>
      <c r="D354" s="103" t="s">
        <v>2775</v>
      </c>
      <c r="E354" s="103" t="s">
        <v>3180</v>
      </c>
      <c r="F354" s="103" t="s">
        <v>4994</v>
      </c>
      <c r="G354" s="104">
        <v>202</v>
      </c>
      <c r="H354" s="104">
        <v>0</v>
      </c>
      <c r="I354" s="104">
        <v>0</v>
      </c>
      <c r="J354" s="104">
        <v>0</v>
      </c>
      <c r="K354" s="104">
        <v>0</v>
      </c>
      <c r="L354" s="104">
        <v>0</v>
      </c>
      <c r="M354" s="104">
        <v>0</v>
      </c>
      <c r="N354" s="104">
        <v>0</v>
      </c>
      <c r="O354" s="104">
        <v>11.5</v>
      </c>
      <c r="P354" s="104">
        <v>0</v>
      </c>
      <c r="Q354" s="104">
        <v>0</v>
      </c>
      <c r="R354" s="104">
        <v>0</v>
      </c>
      <c r="S354" s="105">
        <f t="shared" si="5"/>
        <v>213.5</v>
      </c>
    </row>
    <row r="355" spans="1:19" x14ac:dyDescent="0.25">
      <c r="A355" s="125">
        <v>1568</v>
      </c>
      <c r="B355" s="103" t="s">
        <v>5043</v>
      </c>
      <c r="C355" s="103" t="s">
        <v>3181</v>
      </c>
      <c r="D355" s="103" t="s">
        <v>2897</v>
      </c>
      <c r="E355" s="103" t="s">
        <v>3182</v>
      </c>
      <c r="F355" s="103" t="s">
        <v>4994</v>
      </c>
      <c r="G355" s="104">
        <v>124</v>
      </c>
      <c r="H355" s="104">
        <v>97</v>
      </c>
      <c r="I355" s="104">
        <v>32.1</v>
      </c>
      <c r="J355" s="104">
        <v>0</v>
      </c>
      <c r="K355" s="104">
        <v>0</v>
      </c>
      <c r="L355" s="104">
        <v>0</v>
      </c>
      <c r="M355" s="104">
        <v>17</v>
      </c>
      <c r="N355" s="104">
        <v>32.9</v>
      </c>
      <c r="O355" s="104">
        <v>0</v>
      </c>
      <c r="P355" s="104">
        <v>0</v>
      </c>
      <c r="Q355" s="104">
        <v>0</v>
      </c>
      <c r="R355" s="104">
        <v>0</v>
      </c>
      <c r="S355" s="105">
        <f t="shared" si="5"/>
        <v>303</v>
      </c>
    </row>
    <row r="356" spans="1:19" x14ac:dyDescent="0.25">
      <c r="A356" s="125">
        <v>1572</v>
      </c>
      <c r="B356" s="103" t="s">
        <v>438</v>
      </c>
      <c r="C356" s="103" t="s">
        <v>3437</v>
      </c>
      <c r="D356" s="103" t="s">
        <v>3438</v>
      </c>
      <c r="E356" s="103" t="s">
        <v>3439</v>
      </c>
      <c r="F356" s="103" t="s">
        <v>4996</v>
      </c>
      <c r="G356" s="104">
        <v>7.6</v>
      </c>
      <c r="H356" s="104">
        <v>1209</v>
      </c>
      <c r="I356" s="104">
        <v>6262</v>
      </c>
      <c r="J356" s="104">
        <v>0</v>
      </c>
      <c r="K356" s="104">
        <v>0</v>
      </c>
      <c r="L356" s="104">
        <v>0</v>
      </c>
      <c r="M356" s="104">
        <v>0</v>
      </c>
      <c r="N356" s="104">
        <v>96.8</v>
      </c>
      <c r="O356" s="104">
        <v>6</v>
      </c>
      <c r="P356" s="104">
        <v>7.6666666666666696</v>
      </c>
      <c r="Q356" s="104">
        <v>0</v>
      </c>
      <c r="R356" s="104">
        <v>0</v>
      </c>
      <c r="S356" s="105">
        <f t="shared" si="5"/>
        <v>7589.0666666666675</v>
      </c>
    </row>
    <row r="357" spans="1:19" x14ac:dyDescent="0.25">
      <c r="A357" s="125">
        <v>1573</v>
      </c>
      <c r="B357" s="103" t="s">
        <v>439</v>
      </c>
      <c r="C357" s="103" t="s">
        <v>3183</v>
      </c>
      <c r="D357" s="103" t="s">
        <v>2897</v>
      </c>
      <c r="E357" s="103" t="s">
        <v>3157</v>
      </c>
      <c r="F357" s="103" t="s">
        <v>4994</v>
      </c>
      <c r="G357" s="104">
        <v>155.25</v>
      </c>
      <c r="H357" s="104">
        <v>0</v>
      </c>
      <c r="I357" s="104">
        <v>0</v>
      </c>
      <c r="J357" s="104">
        <v>0</v>
      </c>
      <c r="K357" s="104">
        <v>0</v>
      </c>
      <c r="L357" s="104">
        <v>0</v>
      </c>
      <c r="M357" s="104">
        <v>0</v>
      </c>
      <c r="N357" s="104">
        <v>0</v>
      </c>
      <c r="O357" s="104">
        <v>12.75</v>
      </c>
      <c r="P357" s="104">
        <v>0</v>
      </c>
      <c r="Q357" s="104">
        <v>0</v>
      </c>
      <c r="R357" s="104">
        <v>0</v>
      </c>
      <c r="S357" s="105">
        <f t="shared" si="5"/>
        <v>168</v>
      </c>
    </row>
    <row r="358" spans="1:19" x14ac:dyDescent="0.25">
      <c r="A358" s="125">
        <v>1652</v>
      </c>
      <c r="B358" s="103" t="s">
        <v>444</v>
      </c>
      <c r="C358" s="103" t="s">
        <v>3186</v>
      </c>
      <c r="D358" s="103" t="s">
        <v>2897</v>
      </c>
      <c r="E358" s="103" t="s">
        <v>3187</v>
      </c>
      <c r="F358" s="103" t="s">
        <v>4994</v>
      </c>
      <c r="G358" s="104">
        <v>115.666666666667</v>
      </c>
      <c r="H358" s="104">
        <v>521.83333333333303</v>
      </c>
      <c r="I358" s="104">
        <v>18.4166666666667</v>
      </c>
      <c r="J358" s="104">
        <v>0</v>
      </c>
      <c r="K358" s="104">
        <v>0</v>
      </c>
      <c r="L358" s="104">
        <v>0</v>
      </c>
      <c r="M358" s="104">
        <v>0</v>
      </c>
      <c r="N358" s="104">
        <v>0</v>
      </c>
      <c r="O358" s="104">
        <v>4</v>
      </c>
      <c r="P358" s="104">
        <v>0</v>
      </c>
      <c r="Q358" s="104">
        <v>0</v>
      </c>
      <c r="R358" s="104">
        <v>0</v>
      </c>
      <c r="S358" s="105">
        <f t="shared" si="5"/>
        <v>659.91666666666674</v>
      </c>
    </row>
    <row r="359" spans="1:19" x14ac:dyDescent="0.25">
      <c r="A359" s="125">
        <v>1668</v>
      </c>
      <c r="B359" s="103" t="s">
        <v>445</v>
      </c>
      <c r="C359" s="103" t="s">
        <v>3188</v>
      </c>
      <c r="D359" s="103" t="s">
        <v>2817</v>
      </c>
      <c r="E359" s="103" t="s">
        <v>3189</v>
      </c>
      <c r="F359" s="103" t="s">
        <v>4994</v>
      </c>
      <c r="G359" s="104">
        <v>748.16666666666697</v>
      </c>
      <c r="H359" s="104">
        <v>1012.5</v>
      </c>
      <c r="I359" s="104">
        <v>462.91666666666703</v>
      </c>
      <c r="J359" s="104">
        <v>2</v>
      </c>
      <c r="K359" s="104">
        <v>0</v>
      </c>
      <c r="L359" s="104">
        <v>1</v>
      </c>
      <c r="M359" s="104">
        <v>9</v>
      </c>
      <c r="N359" s="104">
        <v>75.6666666666667</v>
      </c>
      <c r="O359" s="104">
        <v>32</v>
      </c>
      <c r="P359" s="104">
        <v>0</v>
      </c>
      <c r="Q359" s="104">
        <v>0</v>
      </c>
      <c r="R359" s="104">
        <v>0</v>
      </c>
      <c r="S359" s="105">
        <f t="shared" si="5"/>
        <v>2343.2500000000005</v>
      </c>
    </row>
    <row r="360" spans="1:19" x14ac:dyDescent="0.25">
      <c r="A360" s="125">
        <v>1684</v>
      </c>
      <c r="B360" s="103" t="s">
        <v>447</v>
      </c>
      <c r="C360" s="103" t="s">
        <v>3190</v>
      </c>
      <c r="D360" s="103" t="s">
        <v>2827</v>
      </c>
      <c r="E360" s="103" t="s">
        <v>3191</v>
      </c>
      <c r="F360" s="103" t="s">
        <v>4994</v>
      </c>
      <c r="G360" s="104">
        <v>63.3333333333333</v>
      </c>
      <c r="H360" s="104">
        <v>555.08333333333303</v>
      </c>
      <c r="I360" s="104">
        <v>143.833333333333</v>
      </c>
      <c r="J360" s="104">
        <v>0</v>
      </c>
      <c r="K360" s="104">
        <v>0</v>
      </c>
      <c r="L360" s="104">
        <v>0</v>
      </c>
      <c r="M360" s="104">
        <v>0</v>
      </c>
      <c r="N360" s="104">
        <v>22.75</v>
      </c>
      <c r="O360" s="104">
        <v>32</v>
      </c>
      <c r="P360" s="104">
        <v>0</v>
      </c>
      <c r="Q360" s="104">
        <v>0</v>
      </c>
      <c r="R360" s="104">
        <v>0</v>
      </c>
      <c r="S360" s="105">
        <f t="shared" si="5"/>
        <v>816.99999999999932</v>
      </c>
    </row>
    <row r="361" spans="1:19" x14ac:dyDescent="0.25">
      <c r="A361" s="125">
        <v>1703</v>
      </c>
      <c r="B361" s="103" t="s">
        <v>449</v>
      </c>
      <c r="C361" s="103" t="s">
        <v>3192</v>
      </c>
      <c r="D361" s="103" t="s">
        <v>2897</v>
      </c>
      <c r="E361" s="103" t="s">
        <v>3193</v>
      </c>
      <c r="F361" s="103" t="s">
        <v>4994</v>
      </c>
      <c r="G361" s="104">
        <v>66.4166666666667</v>
      </c>
      <c r="H361" s="104">
        <v>132.916666666667</v>
      </c>
      <c r="I361" s="104">
        <v>0</v>
      </c>
      <c r="J361" s="104">
        <v>0</v>
      </c>
      <c r="K361" s="104">
        <v>0</v>
      </c>
      <c r="L361" s="104">
        <v>0</v>
      </c>
      <c r="M361" s="104">
        <v>0</v>
      </c>
      <c r="N361" s="104">
        <v>0</v>
      </c>
      <c r="O361" s="104">
        <v>0</v>
      </c>
      <c r="P361" s="104">
        <v>0</v>
      </c>
      <c r="Q361" s="104">
        <v>0</v>
      </c>
      <c r="R361" s="104">
        <v>0</v>
      </c>
      <c r="S361" s="105">
        <f t="shared" ref="S361:S424" si="6">SUM(G361:R361)</f>
        <v>199.33333333333371</v>
      </c>
    </row>
    <row r="362" spans="1:19" x14ac:dyDescent="0.25">
      <c r="A362" s="125">
        <v>1717</v>
      </c>
      <c r="B362" s="103" t="s">
        <v>452</v>
      </c>
      <c r="C362" s="103" t="s">
        <v>4259</v>
      </c>
      <c r="D362" s="103" t="s">
        <v>2897</v>
      </c>
      <c r="E362" s="103" t="s">
        <v>4260</v>
      </c>
      <c r="F362" s="103" t="s">
        <v>4994</v>
      </c>
      <c r="G362" s="104">
        <v>685.41666666666697</v>
      </c>
      <c r="H362" s="104">
        <v>1080.3333333333301</v>
      </c>
      <c r="I362" s="104">
        <v>101</v>
      </c>
      <c r="J362" s="104">
        <v>0</v>
      </c>
      <c r="K362" s="104">
        <v>0</v>
      </c>
      <c r="L362" s="104">
        <v>0</v>
      </c>
      <c r="M362" s="104">
        <v>0</v>
      </c>
      <c r="N362" s="104">
        <v>27.5</v>
      </c>
      <c r="O362" s="104">
        <v>23.4166666666667</v>
      </c>
      <c r="P362" s="104">
        <v>5</v>
      </c>
      <c r="Q362" s="104">
        <v>0</v>
      </c>
      <c r="R362" s="104">
        <v>0</v>
      </c>
      <c r="S362" s="105">
        <f t="shared" si="6"/>
        <v>1922.6666666666638</v>
      </c>
    </row>
    <row r="363" spans="1:19" x14ac:dyDescent="0.25">
      <c r="A363" s="125">
        <v>1724</v>
      </c>
      <c r="B363" s="103" t="s">
        <v>5044</v>
      </c>
      <c r="C363" s="103" t="s">
        <v>4356</v>
      </c>
      <c r="D363" s="103" t="s">
        <v>2789</v>
      </c>
      <c r="E363" s="103" t="s">
        <v>4357</v>
      </c>
      <c r="F363" s="103" t="s">
        <v>4994</v>
      </c>
      <c r="G363" s="104">
        <v>2.2999999999999998</v>
      </c>
      <c r="H363" s="104">
        <v>5.8333333333333304</v>
      </c>
      <c r="I363" s="104">
        <v>9</v>
      </c>
      <c r="J363" s="104">
        <v>31.363636363636399</v>
      </c>
      <c r="K363" s="104">
        <v>1149.9166666666699</v>
      </c>
      <c r="L363" s="104">
        <v>61.75</v>
      </c>
      <c r="M363" s="104">
        <v>1.9166666666666701</v>
      </c>
      <c r="N363" s="104">
        <v>10.25</v>
      </c>
      <c r="O363" s="104">
        <v>7.5555555555555598</v>
      </c>
      <c r="P363" s="104">
        <v>0</v>
      </c>
      <c r="Q363" s="104">
        <v>0</v>
      </c>
      <c r="R363" s="104">
        <v>0</v>
      </c>
      <c r="S363" s="105">
        <f t="shared" si="6"/>
        <v>1279.885858585862</v>
      </c>
    </row>
    <row r="364" spans="1:19" x14ac:dyDescent="0.25">
      <c r="A364" s="125">
        <v>1737</v>
      </c>
      <c r="B364" s="103" t="s">
        <v>457</v>
      </c>
      <c r="C364" s="103" t="s">
        <v>4295</v>
      </c>
      <c r="D364" s="103" t="s">
        <v>2897</v>
      </c>
      <c r="E364" s="103" t="s">
        <v>4296</v>
      </c>
      <c r="F364" s="103" t="s">
        <v>4994</v>
      </c>
      <c r="G364" s="104">
        <v>37.1666666666667</v>
      </c>
      <c r="H364" s="104">
        <v>148.083333333333</v>
      </c>
      <c r="I364" s="104">
        <v>30.5833333333333</v>
      </c>
      <c r="J364" s="104">
        <v>8</v>
      </c>
      <c r="K364" s="104">
        <v>38.0833333333333</v>
      </c>
      <c r="L364" s="104">
        <v>347.66666666666703</v>
      </c>
      <c r="M364" s="104">
        <v>0</v>
      </c>
      <c r="N364" s="104">
        <v>14.0833333333333</v>
      </c>
      <c r="O364" s="104">
        <v>1</v>
      </c>
      <c r="P364" s="104">
        <v>2</v>
      </c>
      <c r="Q364" s="104">
        <v>1</v>
      </c>
      <c r="R364" s="104">
        <v>0</v>
      </c>
      <c r="S364" s="105">
        <f t="shared" si="6"/>
        <v>627.66666666666663</v>
      </c>
    </row>
    <row r="365" spans="1:19" x14ac:dyDescent="0.25">
      <c r="A365" s="125">
        <v>1737</v>
      </c>
      <c r="B365" s="103" t="s">
        <v>457</v>
      </c>
      <c r="C365" s="103" t="s">
        <v>4297</v>
      </c>
      <c r="D365" s="103" t="s">
        <v>2897</v>
      </c>
      <c r="E365" s="103" t="s">
        <v>4298</v>
      </c>
      <c r="F365" s="103" t="s">
        <v>4994</v>
      </c>
      <c r="G365" s="104">
        <v>2175.25</v>
      </c>
      <c r="H365" s="104">
        <v>1325</v>
      </c>
      <c r="I365" s="104">
        <v>70.8333333333333</v>
      </c>
      <c r="J365" s="104">
        <v>5</v>
      </c>
      <c r="K365" s="104">
        <v>3</v>
      </c>
      <c r="L365" s="104">
        <v>36.4166666666667</v>
      </c>
      <c r="M365" s="104">
        <v>0</v>
      </c>
      <c r="N365" s="104">
        <v>16</v>
      </c>
      <c r="O365" s="104">
        <v>10</v>
      </c>
      <c r="P365" s="104">
        <v>9</v>
      </c>
      <c r="Q365" s="104">
        <v>1</v>
      </c>
      <c r="R365" s="104">
        <v>0</v>
      </c>
      <c r="S365" s="105">
        <f t="shared" si="6"/>
        <v>3651.5</v>
      </c>
    </row>
    <row r="366" spans="1:19" x14ac:dyDescent="0.25">
      <c r="A366" s="125">
        <v>1737</v>
      </c>
      <c r="B366" s="103" t="s">
        <v>457</v>
      </c>
      <c r="C366" s="103" t="s">
        <v>3243</v>
      </c>
      <c r="D366" s="103" t="s">
        <v>2897</v>
      </c>
      <c r="E366" s="103" t="s">
        <v>3244</v>
      </c>
      <c r="F366" s="103" t="s">
        <v>4994</v>
      </c>
      <c r="G366" s="104">
        <v>9</v>
      </c>
      <c r="H366" s="104">
        <v>50</v>
      </c>
      <c r="I366" s="104">
        <v>5.4166666666666696</v>
      </c>
      <c r="J366" s="104">
        <v>0</v>
      </c>
      <c r="K366" s="104">
        <v>0</v>
      </c>
      <c r="L366" s="104">
        <v>673.41666666666697</v>
      </c>
      <c r="M366" s="104">
        <v>1</v>
      </c>
      <c r="N366" s="104">
        <v>58</v>
      </c>
      <c r="O366" s="104">
        <v>1</v>
      </c>
      <c r="P366" s="104">
        <v>1</v>
      </c>
      <c r="Q366" s="104">
        <v>0</v>
      </c>
      <c r="R366" s="104">
        <v>0</v>
      </c>
      <c r="S366" s="105">
        <f t="shared" si="6"/>
        <v>798.8333333333336</v>
      </c>
    </row>
    <row r="367" spans="1:19" x14ac:dyDescent="0.25">
      <c r="A367" s="125">
        <v>1743</v>
      </c>
      <c r="B367" s="103" t="s">
        <v>5045</v>
      </c>
      <c r="C367" s="103" t="s">
        <v>4640</v>
      </c>
      <c r="D367" s="103" t="s">
        <v>3438</v>
      </c>
      <c r="E367" s="103" t="s">
        <v>4641</v>
      </c>
      <c r="F367" s="103" t="s">
        <v>4994</v>
      </c>
      <c r="G367" s="104">
        <v>523.33333333333303</v>
      </c>
      <c r="H367" s="104">
        <v>2482</v>
      </c>
      <c r="I367" s="104">
        <v>556.66666666666697</v>
      </c>
      <c r="J367" s="104">
        <v>4</v>
      </c>
      <c r="K367" s="104">
        <v>0</v>
      </c>
      <c r="L367" s="104">
        <v>0</v>
      </c>
      <c r="M367" s="104">
        <v>1</v>
      </c>
      <c r="N367" s="104">
        <v>173.333333333333</v>
      </c>
      <c r="O367" s="104">
        <v>45.0833333333333</v>
      </c>
      <c r="P367" s="104">
        <v>0</v>
      </c>
      <c r="Q367" s="104">
        <v>0</v>
      </c>
      <c r="R367" s="104">
        <v>0</v>
      </c>
      <c r="S367" s="105">
        <f t="shared" si="6"/>
        <v>3785.4166666666665</v>
      </c>
    </row>
    <row r="368" spans="1:19" x14ac:dyDescent="0.25">
      <c r="A368" s="125">
        <v>1746</v>
      </c>
      <c r="B368" s="103" t="s">
        <v>459</v>
      </c>
      <c r="C368" s="103" t="s">
        <v>3440</v>
      </c>
      <c r="D368" s="103" t="s">
        <v>3438</v>
      </c>
      <c r="E368" s="103" t="s">
        <v>3441</v>
      </c>
      <c r="F368" s="103" t="s">
        <v>4994</v>
      </c>
      <c r="G368" s="104">
        <v>1.25</v>
      </c>
      <c r="H368" s="104">
        <v>0</v>
      </c>
      <c r="I368" s="104">
        <v>1</v>
      </c>
      <c r="J368" s="104">
        <v>2940.5</v>
      </c>
      <c r="K368" s="104">
        <v>0</v>
      </c>
      <c r="L368" s="104">
        <v>0</v>
      </c>
      <c r="M368" s="104">
        <v>1</v>
      </c>
      <c r="N368" s="104">
        <v>78</v>
      </c>
      <c r="O368" s="104">
        <v>0</v>
      </c>
      <c r="P368" s="104">
        <v>0</v>
      </c>
      <c r="Q368" s="104">
        <v>1</v>
      </c>
      <c r="R368" s="104">
        <v>0</v>
      </c>
      <c r="S368" s="105">
        <f t="shared" si="6"/>
        <v>3022.75</v>
      </c>
    </row>
    <row r="369" spans="1:19" x14ac:dyDescent="0.25">
      <c r="A369" s="125">
        <v>1754</v>
      </c>
      <c r="B369" s="103" t="s">
        <v>461</v>
      </c>
      <c r="C369" s="103" t="s">
        <v>2833</v>
      </c>
      <c r="D369" s="103" t="s">
        <v>2827</v>
      </c>
      <c r="E369" s="103" t="s">
        <v>2834</v>
      </c>
      <c r="F369" s="103" t="s">
        <v>4994</v>
      </c>
      <c r="G369" s="104">
        <v>261</v>
      </c>
      <c r="H369" s="104">
        <v>960.33333333333303</v>
      </c>
      <c r="I369" s="104">
        <v>180</v>
      </c>
      <c r="J369" s="104">
        <v>22.6666666666667</v>
      </c>
      <c r="K369" s="104">
        <v>8.6666666666666696</v>
      </c>
      <c r="L369" s="104">
        <v>1</v>
      </c>
      <c r="M369" s="104">
        <v>11.3333333333333</v>
      </c>
      <c r="N369" s="104">
        <v>22.3333333333333</v>
      </c>
      <c r="O369" s="104">
        <v>4.6666666666666696</v>
      </c>
      <c r="P369" s="104">
        <v>0</v>
      </c>
      <c r="Q369" s="104">
        <v>0</v>
      </c>
      <c r="R369" s="104">
        <v>0</v>
      </c>
      <c r="S369" s="105">
        <f t="shared" si="6"/>
        <v>1471.9999999999998</v>
      </c>
    </row>
    <row r="370" spans="1:19" x14ac:dyDescent="0.25">
      <c r="A370" s="125">
        <v>1759</v>
      </c>
      <c r="B370" s="103" t="s">
        <v>462</v>
      </c>
      <c r="C370" s="103" t="s">
        <v>4912</v>
      </c>
      <c r="D370" s="103" t="s">
        <v>3237</v>
      </c>
      <c r="E370" s="103" t="s">
        <v>4913</v>
      </c>
      <c r="F370" s="103" t="s">
        <v>4994</v>
      </c>
      <c r="G370" s="104">
        <v>2208.1666666666702</v>
      </c>
      <c r="H370" s="104">
        <v>705.16666666666697</v>
      </c>
      <c r="I370" s="104">
        <v>62</v>
      </c>
      <c r="J370" s="104">
        <v>0</v>
      </c>
      <c r="K370" s="104">
        <v>0</v>
      </c>
      <c r="L370" s="104">
        <v>0</v>
      </c>
      <c r="M370" s="104">
        <v>0</v>
      </c>
      <c r="N370" s="104">
        <v>85.75</v>
      </c>
      <c r="O370" s="104">
        <v>44.8333333333333</v>
      </c>
      <c r="P370" s="104">
        <v>0</v>
      </c>
      <c r="Q370" s="104">
        <v>0</v>
      </c>
      <c r="R370" s="104">
        <v>0</v>
      </c>
      <c r="S370" s="105">
        <f t="shared" si="6"/>
        <v>3105.9166666666706</v>
      </c>
    </row>
    <row r="371" spans="1:19" x14ac:dyDescent="0.25">
      <c r="A371" s="125">
        <v>1766</v>
      </c>
      <c r="B371" s="103" t="s">
        <v>464</v>
      </c>
      <c r="C371" s="103" t="s">
        <v>3941</v>
      </c>
      <c r="D371" s="103" t="s">
        <v>2827</v>
      </c>
      <c r="E371" s="103" t="s">
        <v>3942</v>
      </c>
      <c r="F371" s="103" t="s">
        <v>4994</v>
      </c>
      <c r="G371" s="104">
        <v>132.333333333333</v>
      </c>
      <c r="H371" s="104">
        <v>214.666666666667</v>
      </c>
      <c r="I371" s="104">
        <v>248.833333333333</v>
      </c>
      <c r="J371" s="104">
        <v>111.166666666667</v>
      </c>
      <c r="K371" s="104">
        <v>11</v>
      </c>
      <c r="L371" s="104">
        <v>0</v>
      </c>
      <c r="M371" s="104">
        <v>0</v>
      </c>
      <c r="N371" s="104">
        <v>11</v>
      </c>
      <c r="O371" s="104">
        <v>2</v>
      </c>
      <c r="P371" s="104">
        <v>0</v>
      </c>
      <c r="Q371" s="104">
        <v>0</v>
      </c>
      <c r="R371" s="104">
        <v>0</v>
      </c>
      <c r="S371" s="105">
        <f t="shared" si="6"/>
        <v>731</v>
      </c>
    </row>
    <row r="372" spans="1:19" x14ac:dyDescent="0.25">
      <c r="A372" s="125">
        <v>1766</v>
      </c>
      <c r="B372" s="103" t="s">
        <v>464</v>
      </c>
      <c r="C372" s="103" t="s">
        <v>4207</v>
      </c>
      <c r="D372" s="103" t="s">
        <v>2827</v>
      </c>
      <c r="E372" s="103" t="s">
        <v>4208</v>
      </c>
      <c r="F372" s="103" t="s">
        <v>4994</v>
      </c>
      <c r="G372" s="104">
        <v>265.83333333333297</v>
      </c>
      <c r="H372" s="104">
        <v>337.5</v>
      </c>
      <c r="I372" s="104">
        <v>507.83333333333297</v>
      </c>
      <c r="J372" s="104">
        <v>226</v>
      </c>
      <c r="K372" s="104">
        <v>9.8333333333333304</v>
      </c>
      <c r="L372" s="104">
        <v>5</v>
      </c>
      <c r="M372" s="104">
        <v>0</v>
      </c>
      <c r="N372" s="104">
        <v>135.666666666667</v>
      </c>
      <c r="O372" s="104">
        <v>5.8333333333333304</v>
      </c>
      <c r="P372" s="104">
        <v>0</v>
      </c>
      <c r="Q372" s="104">
        <v>0</v>
      </c>
      <c r="R372" s="104">
        <v>0</v>
      </c>
      <c r="S372" s="105">
        <f t="shared" si="6"/>
        <v>1493.4999999999995</v>
      </c>
    </row>
    <row r="373" spans="1:19" x14ac:dyDescent="0.25">
      <c r="A373" s="125">
        <v>1779</v>
      </c>
      <c r="B373" s="103" t="s">
        <v>467</v>
      </c>
      <c r="C373" s="103" t="s">
        <v>3194</v>
      </c>
      <c r="D373" s="103" t="s">
        <v>2775</v>
      </c>
      <c r="E373" s="103" t="s">
        <v>3195</v>
      </c>
      <c r="F373" s="103" t="s">
        <v>4994</v>
      </c>
      <c r="G373" s="104">
        <v>0</v>
      </c>
      <c r="H373" s="104">
        <v>369.16666666666703</v>
      </c>
      <c r="I373" s="104">
        <v>0</v>
      </c>
      <c r="J373" s="104">
        <v>0</v>
      </c>
      <c r="K373" s="104">
        <v>0</v>
      </c>
      <c r="L373" s="104">
        <v>0</v>
      </c>
      <c r="M373" s="104">
        <v>0</v>
      </c>
      <c r="N373" s="104">
        <v>0</v>
      </c>
      <c r="O373" s="104">
        <v>1</v>
      </c>
      <c r="P373" s="104">
        <v>0</v>
      </c>
      <c r="Q373" s="104">
        <v>0</v>
      </c>
      <c r="R373" s="104">
        <v>0</v>
      </c>
      <c r="S373" s="105">
        <f t="shared" si="6"/>
        <v>370.16666666666703</v>
      </c>
    </row>
    <row r="374" spans="1:19" x14ac:dyDescent="0.25">
      <c r="A374" s="125">
        <v>1780</v>
      </c>
      <c r="B374" s="103" t="s">
        <v>468</v>
      </c>
      <c r="C374" s="103" t="s">
        <v>4525</v>
      </c>
      <c r="D374" s="103" t="s">
        <v>2856</v>
      </c>
      <c r="E374" s="103" t="s">
        <v>4526</v>
      </c>
      <c r="F374" s="103" t="s">
        <v>4993</v>
      </c>
      <c r="G374" s="104">
        <v>63</v>
      </c>
      <c r="H374" s="104">
        <v>26</v>
      </c>
      <c r="I374" s="104">
        <v>11</v>
      </c>
      <c r="J374" s="104">
        <v>2</v>
      </c>
      <c r="K374" s="104">
        <v>0</v>
      </c>
      <c r="L374" s="104">
        <v>0</v>
      </c>
      <c r="M374" s="104">
        <v>0</v>
      </c>
      <c r="N374" s="104">
        <v>7</v>
      </c>
      <c r="O374" s="104">
        <v>0</v>
      </c>
      <c r="P374" s="104">
        <v>0</v>
      </c>
      <c r="Q374" s="104">
        <v>0</v>
      </c>
      <c r="R374" s="104">
        <v>0</v>
      </c>
      <c r="S374" s="105">
        <f t="shared" si="6"/>
        <v>109</v>
      </c>
    </row>
    <row r="375" spans="1:19" x14ac:dyDescent="0.25">
      <c r="A375" s="125">
        <v>1780</v>
      </c>
      <c r="B375" s="103" t="s">
        <v>468</v>
      </c>
      <c r="C375" s="103" t="s">
        <v>3196</v>
      </c>
      <c r="D375" s="103" t="s">
        <v>2912</v>
      </c>
      <c r="E375" s="103" t="s">
        <v>3197</v>
      </c>
      <c r="F375" s="103" t="s">
        <v>4993</v>
      </c>
      <c r="G375" s="104">
        <v>4747.75</v>
      </c>
      <c r="H375" s="104">
        <v>3424.1666666666702</v>
      </c>
      <c r="I375" s="104">
        <v>1286.9166666666699</v>
      </c>
      <c r="J375" s="104">
        <v>95.0833333333333</v>
      </c>
      <c r="K375" s="104">
        <v>0</v>
      </c>
      <c r="L375" s="104">
        <v>0</v>
      </c>
      <c r="M375" s="104">
        <v>0</v>
      </c>
      <c r="N375" s="104">
        <v>572.16666666666697</v>
      </c>
      <c r="O375" s="104">
        <v>70.1666666666667</v>
      </c>
      <c r="P375" s="104">
        <v>0</v>
      </c>
      <c r="Q375" s="104">
        <v>0</v>
      </c>
      <c r="R375" s="104">
        <v>0</v>
      </c>
      <c r="S375" s="105">
        <f t="shared" si="6"/>
        <v>10196.250000000005</v>
      </c>
    </row>
    <row r="376" spans="1:19" x14ac:dyDescent="0.25">
      <c r="A376" s="125">
        <v>1781</v>
      </c>
      <c r="B376" s="103" t="s">
        <v>469</v>
      </c>
      <c r="C376" s="103" t="s">
        <v>4299</v>
      </c>
      <c r="D376" s="103" t="s">
        <v>2772</v>
      </c>
      <c r="E376" s="103" t="s">
        <v>4300</v>
      </c>
      <c r="F376" s="103" t="s">
        <v>4993</v>
      </c>
      <c r="G376" s="104">
        <v>10527.666666666701</v>
      </c>
      <c r="H376" s="104">
        <v>22658.25</v>
      </c>
      <c r="I376" s="104">
        <v>39835</v>
      </c>
      <c r="J376" s="104">
        <v>17341</v>
      </c>
      <c r="K376" s="104">
        <v>6235.5833333333303</v>
      </c>
      <c r="L376" s="104">
        <v>11114.833333333299</v>
      </c>
      <c r="M376" s="104">
        <v>178.25</v>
      </c>
      <c r="N376" s="104">
        <v>5920.9166666666697</v>
      </c>
      <c r="O376" s="104">
        <v>425.5</v>
      </c>
      <c r="P376" s="104">
        <v>359.66666666666703</v>
      </c>
      <c r="Q376" s="104">
        <v>127.75</v>
      </c>
      <c r="R376" s="104">
        <v>0</v>
      </c>
      <c r="S376" s="105">
        <f t="shared" si="6"/>
        <v>114724.41666666667</v>
      </c>
    </row>
    <row r="377" spans="1:19" x14ac:dyDescent="0.25">
      <c r="A377" s="125">
        <v>1781</v>
      </c>
      <c r="B377" s="103" t="s">
        <v>469</v>
      </c>
      <c r="C377" s="103" t="s">
        <v>2771</v>
      </c>
      <c r="D377" s="103" t="s">
        <v>2772</v>
      </c>
      <c r="E377" s="103" t="s">
        <v>2773</v>
      </c>
      <c r="F377" s="103" t="s">
        <v>4993</v>
      </c>
      <c r="G377" s="104">
        <v>27.4166666666667</v>
      </c>
      <c r="H377" s="104">
        <v>9</v>
      </c>
      <c r="I377" s="104">
        <v>4</v>
      </c>
      <c r="J377" s="104">
        <v>949.25</v>
      </c>
      <c r="K377" s="104">
        <v>0</v>
      </c>
      <c r="L377" s="104">
        <v>0</v>
      </c>
      <c r="M377" s="104">
        <v>3</v>
      </c>
      <c r="N377" s="104">
        <v>93.5</v>
      </c>
      <c r="O377" s="104">
        <v>0</v>
      </c>
      <c r="P377" s="104">
        <v>2</v>
      </c>
      <c r="Q377" s="104">
        <v>4.5</v>
      </c>
      <c r="R377" s="104">
        <v>0</v>
      </c>
      <c r="S377" s="105">
        <f t="shared" si="6"/>
        <v>1092.6666666666667</v>
      </c>
    </row>
    <row r="378" spans="1:19" s="46" customFormat="1" x14ac:dyDescent="0.25">
      <c r="A378" s="125">
        <v>1804</v>
      </c>
      <c r="B378" s="103" t="s">
        <v>471</v>
      </c>
      <c r="C378" s="103" t="s">
        <v>3198</v>
      </c>
      <c r="D378" s="103" t="s">
        <v>2817</v>
      </c>
      <c r="E378" s="103" t="s">
        <v>3199</v>
      </c>
      <c r="F378" s="103" t="s">
        <v>4994</v>
      </c>
      <c r="G378" s="104">
        <v>1874.5</v>
      </c>
      <c r="H378" s="104">
        <v>1625</v>
      </c>
      <c r="I378" s="104">
        <v>253</v>
      </c>
      <c r="J378" s="104">
        <v>0</v>
      </c>
      <c r="K378" s="104">
        <v>0</v>
      </c>
      <c r="L378" s="104">
        <v>0</v>
      </c>
      <c r="M378" s="104">
        <v>0</v>
      </c>
      <c r="N378" s="104">
        <v>218.5</v>
      </c>
      <c r="O378" s="104">
        <v>46</v>
      </c>
      <c r="P378" s="104">
        <v>0</v>
      </c>
      <c r="Q378" s="104">
        <v>0</v>
      </c>
      <c r="R378" s="104">
        <v>0</v>
      </c>
      <c r="S378" s="105">
        <f t="shared" si="6"/>
        <v>4017</v>
      </c>
    </row>
    <row r="379" spans="1:19" x14ac:dyDescent="0.25">
      <c r="A379" s="125">
        <v>1818</v>
      </c>
      <c r="B379" s="103" t="s">
        <v>5046</v>
      </c>
      <c r="C379" s="103" t="s">
        <v>5047</v>
      </c>
      <c r="D379" s="103" t="s">
        <v>2789</v>
      </c>
      <c r="E379" s="103" t="s">
        <v>3083</v>
      </c>
      <c r="F379" s="103" t="s">
        <v>4994</v>
      </c>
      <c r="G379" s="104">
        <v>88</v>
      </c>
      <c r="H379" s="104">
        <v>611.75</v>
      </c>
      <c r="I379" s="104">
        <v>294.25</v>
      </c>
      <c r="J379" s="104">
        <v>1</v>
      </c>
      <c r="K379" s="104">
        <v>2.375</v>
      </c>
      <c r="L379" s="104">
        <v>0</v>
      </c>
      <c r="M379" s="104">
        <v>0</v>
      </c>
      <c r="N379" s="104">
        <v>93.125</v>
      </c>
      <c r="O379" s="104">
        <v>23.625</v>
      </c>
      <c r="P379" s="104">
        <v>0</v>
      </c>
      <c r="Q379" s="104">
        <v>0</v>
      </c>
      <c r="R379" s="104">
        <v>0</v>
      </c>
      <c r="S379" s="105">
        <f t="shared" si="6"/>
        <v>1114.125</v>
      </c>
    </row>
    <row r="380" spans="1:19" x14ac:dyDescent="0.25">
      <c r="A380" s="125">
        <v>1821</v>
      </c>
      <c r="B380" s="103" t="s">
        <v>5048</v>
      </c>
      <c r="C380" s="103" t="s">
        <v>4074</v>
      </c>
      <c r="D380" s="103" t="s">
        <v>2897</v>
      </c>
      <c r="E380" s="103" t="s">
        <v>4075</v>
      </c>
      <c r="F380" s="103" t="s">
        <v>4994</v>
      </c>
      <c r="G380" s="104">
        <v>659.91666666666697</v>
      </c>
      <c r="H380" s="104">
        <v>979.08333333333405</v>
      </c>
      <c r="I380" s="104">
        <v>788.58333333333303</v>
      </c>
      <c r="J380" s="104">
        <v>0</v>
      </c>
      <c r="K380" s="104">
        <v>0</v>
      </c>
      <c r="L380" s="104">
        <v>0</v>
      </c>
      <c r="M380" s="104">
        <v>0</v>
      </c>
      <c r="N380" s="104">
        <v>276.66666666666703</v>
      </c>
      <c r="O380" s="104">
        <v>30.3333333333333</v>
      </c>
      <c r="P380" s="104">
        <v>0</v>
      </c>
      <c r="Q380" s="104">
        <v>0</v>
      </c>
      <c r="R380" s="104">
        <v>0</v>
      </c>
      <c r="S380" s="105">
        <f t="shared" si="6"/>
        <v>2734.5833333333344</v>
      </c>
    </row>
    <row r="381" spans="1:19" x14ac:dyDescent="0.25">
      <c r="A381" s="125">
        <v>1826</v>
      </c>
      <c r="B381" s="103" t="s">
        <v>474</v>
      </c>
      <c r="C381" s="103" t="s">
        <v>3200</v>
      </c>
      <c r="D381" s="103" t="s">
        <v>2876</v>
      </c>
      <c r="E381" s="103" t="s">
        <v>3201</v>
      </c>
      <c r="F381" s="103" t="s">
        <v>4994</v>
      </c>
      <c r="G381" s="104">
        <v>908.66666666666697</v>
      </c>
      <c r="H381" s="104">
        <v>1451</v>
      </c>
      <c r="I381" s="104">
        <v>1279.75</v>
      </c>
      <c r="J381" s="104">
        <v>644.66666666666697</v>
      </c>
      <c r="K381" s="104">
        <v>0</v>
      </c>
      <c r="L381" s="104">
        <v>0</v>
      </c>
      <c r="M381" s="104">
        <v>0</v>
      </c>
      <c r="N381" s="104">
        <v>135.416666666667</v>
      </c>
      <c r="O381" s="104">
        <v>41.0833333333333</v>
      </c>
      <c r="P381" s="104">
        <v>0</v>
      </c>
      <c r="Q381" s="104">
        <v>0</v>
      </c>
      <c r="R381" s="104">
        <v>0</v>
      </c>
      <c r="S381" s="105">
        <f t="shared" si="6"/>
        <v>4460.5833333333339</v>
      </c>
    </row>
    <row r="382" spans="1:19" x14ac:dyDescent="0.25">
      <c r="A382" s="125">
        <v>1838</v>
      </c>
      <c r="B382" s="103" t="s">
        <v>476</v>
      </c>
      <c r="C382" s="103" t="s">
        <v>4784</v>
      </c>
      <c r="D382" s="103" t="s">
        <v>2827</v>
      </c>
      <c r="E382" s="103" t="s">
        <v>4785</v>
      </c>
      <c r="F382" s="103" t="s">
        <v>4994</v>
      </c>
      <c r="G382" s="104">
        <v>610.75</v>
      </c>
      <c r="H382" s="104">
        <v>618.5</v>
      </c>
      <c r="I382" s="104">
        <v>48.6666666666667</v>
      </c>
      <c r="J382" s="104">
        <v>0</v>
      </c>
      <c r="K382" s="104">
        <v>0</v>
      </c>
      <c r="L382" s="104">
        <v>0</v>
      </c>
      <c r="M382" s="104">
        <v>0</v>
      </c>
      <c r="N382" s="104">
        <v>68.9166666666667</v>
      </c>
      <c r="O382" s="104">
        <v>23.1666666666667</v>
      </c>
      <c r="P382" s="104">
        <v>0</v>
      </c>
      <c r="Q382" s="104">
        <v>0</v>
      </c>
      <c r="R382" s="104">
        <v>0</v>
      </c>
      <c r="S382" s="105">
        <f t="shared" si="6"/>
        <v>1370.0000000000002</v>
      </c>
    </row>
    <row r="383" spans="1:19" x14ac:dyDescent="0.25">
      <c r="A383" s="125">
        <v>1847</v>
      </c>
      <c r="B383" s="103" t="s">
        <v>477</v>
      </c>
      <c r="C383" s="103" t="s">
        <v>4494</v>
      </c>
      <c r="D383" s="103" t="s">
        <v>2775</v>
      </c>
      <c r="E383" s="103" t="s">
        <v>4495</v>
      </c>
      <c r="F383" s="103" t="s">
        <v>4994</v>
      </c>
      <c r="G383" s="104">
        <v>4876</v>
      </c>
      <c r="H383" s="104">
        <v>12783</v>
      </c>
      <c r="I383" s="104">
        <v>20464</v>
      </c>
      <c r="J383" s="104">
        <v>11754</v>
      </c>
      <c r="K383" s="104">
        <v>5731</v>
      </c>
      <c r="L383" s="104">
        <v>0</v>
      </c>
      <c r="M383" s="104">
        <v>21</v>
      </c>
      <c r="N383" s="104">
        <v>4268</v>
      </c>
      <c r="O383" s="104">
        <v>213</v>
      </c>
      <c r="P383" s="104">
        <v>4.1411764705882401</v>
      </c>
      <c r="Q383" s="104">
        <v>1.28125</v>
      </c>
      <c r="R383" s="104">
        <v>3.2909090909090901</v>
      </c>
      <c r="S383" s="105">
        <f t="shared" si="6"/>
        <v>60118.713335561501</v>
      </c>
    </row>
    <row r="384" spans="1:19" x14ac:dyDescent="0.25">
      <c r="A384" s="125">
        <v>1863</v>
      </c>
      <c r="B384" s="103" t="s">
        <v>5049</v>
      </c>
      <c r="C384" s="103" t="s">
        <v>3202</v>
      </c>
      <c r="D384" s="103" t="s">
        <v>2789</v>
      </c>
      <c r="E384" s="103" t="s">
        <v>3203</v>
      </c>
      <c r="F384" s="103" t="s">
        <v>4994</v>
      </c>
      <c r="G384" s="104">
        <v>527.75</v>
      </c>
      <c r="H384" s="104">
        <v>1351.0833333333301</v>
      </c>
      <c r="I384" s="104">
        <v>901.08333333333303</v>
      </c>
      <c r="J384" s="104">
        <v>40.75</v>
      </c>
      <c r="K384" s="104">
        <v>0</v>
      </c>
      <c r="L384" s="104">
        <v>0</v>
      </c>
      <c r="M384" s="104">
        <v>0</v>
      </c>
      <c r="N384" s="104">
        <v>287.83333333333297</v>
      </c>
      <c r="O384" s="104">
        <v>41</v>
      </c>
      <c r="P384" s="104">
        <v>0</v>
      </c>
      <c r="Q384" s="104">
        <v>0</v>
      </c>
      <c r="R384" s="104">
        <v>0</v>
      </c>
      <c r="S384" s="105">
        <f t="shared" si="6"/>
        <v>3149.4999999999964</v>
      </c>
    </row>
    <row r="385" spans="1:19" x14ac:dyDescent="0.25">
      <c r="A385" s="125">
        <v>1875</v>
      </c>
      <c r="B385" s="103" t="s">
        <v>480</v>
      </c>
      <c r="C385" s="103" t="s">
        <v>4422</v>
      </c>
      <c r="D385" s="103" t="s">
        <v>2897</v>
      </c>
      <c r="E385" s="103" t="s">
        <v>4423</v>
      </c>
      <c r="F385" s="103" t="s">
        <v>4993</v>
      </c>
      <c r="G385" s="104">
        <v>549.08333333333303</v>
      </c>
      <c r="H385" s="104">
        <v>2823.1666666666702</v>
      </c>
      <c r="I385" s="104">
        <v>3210.0833333333298</v>
      </c>
      <c r="J385" s="104">
        <v>255.666666666667</v>
      </c>
      <c r="K385" s="104">
        <v>0</v>
      </c>
      <c r="L385" s="104">
        <v>0</v>
      </c>
      <c r="M385" s="104">
        <v>15</v>
      </c>
      <c r="N385" s="104">
        <v>659</v>
      </c>
      <c r="O385" s="104">
        <v>22.9166666666667</v>
      </c>
      <c r="P385" s="104">
        <v>0</v>
      </c>
      <c r="Q385" s="104">
        <v>0</v>
      </c>
      <c r="R385" s="104">
        <v>0</v>
      </c>
      <c r="S385" s="105">
        <f t="shared" si="6"/>
        <v>7534.916666666667</v>
      </c>
    </row>
    <row r="386" spans="1:19" x14ac:dyDescent="0.25">
      <c r="A386" s="125">
        <v>1908</v>
      </c>
      <c r="B386" s="103" t="s">
        <v>481</v>
      </c>
      <c r="C386" s="103" t="s">
        <v>3204</v>
      </c>
      <c r="D386" s="103" t="s">
        <v>2827</v>
      </c>
      <c r="E386" s="103" t="s">
        <v>3205</v>
      </c>
      <c r="F386" s="103" t="s">
        <v>4994</v>
      </c>
      <c r="G386" s="104">
        <v>112.333333333333</v>
      </c>
      <c r="H386" s="104">
        <v>452.16666666666703</v>
      </c>
      <c r="I386" s="104">
        <v>41</v>
      </c>
      <c r="J386" s="104">
        <v>2</v>
      </c>
      <c r="K386" s="104">
        <v>0</v>
      </c>
      <c r="L386" s="104">
        <v>0</v>
      </c>
      <c r="M386" s="104">
        <v>3.1666666666666701</v>
      </c>
      <c r="N386" s="104">
        <v>11.5</v>
      </c>
      <c r="O386" s="104">
        <v>14.1666666666667</v>
      </c>
      <c r="P386" s="104">
        <v>0</v>
      </c>
      <c r="Q386" s="104">
        <v>0</v>
      </c>
      <c r="R386" s="104">
        <v>0</v>
      </c>
      <c r="S386" s="105">
        <f t="shared" si="6"/>
        <v>636.33333333333337</v>
      </c>
    </row>
    <row r="387" spans="1:19" x14ac:dyDescent="0.25">
      <c r="A387" s="125">
        <v>1911</v>
      </c>
      <c r="B387" s="103" t="s">
        <v>483</v>
      </c>
      <c r="C387" s="103" t="s">
        <v>4383</v>
      </c>
      <c r="D387" s="103" t="s">
        <v>3438</v>
      </c>
      <c r="E387" s="103" t="s">
        <v>4384</v>
      </c>
      <c r="F387" s="103" t="s">
        <v>4994</v>
      </c>
      <c r="G387" s="104">
        <v>3</v>
      </c>
      <c r="H387" s="104">
        <v>4821.9090909090901</v>
      </c>
      <c r="I387" s="104">
        <v>0</v>
      </c>
      <c r="J387" s="104">
        <v>0</v>
      </c>
      <c r="K387" s="104">
        <v>0</v>
      </c>
      <c r="L387" s="104">
        <v>0</v>
      </c>
      <c r="M387" s="104">
        <v>0</v>
      </c>
      <c r="N387" s="104">
        <v>9</v>
      </c>
      <c r="O387" s="104">
        <v>0</v>
      </c>
      <c r="P387" s="104">
        <v>0</v>
      </c>
      <c r="Q387" s="104">
        <v>0</v>
      </c>
      <c r="R387" s="104">
        <v>0</v>
      </c>
      <c r="S387" s="105">
        <f t="shared" si="6"/>
        <v>4833.9090909090901</v>
      </c>
    </row>
    <row r="388" spans="1:19" x14ac:dyDescent="0.25">
      <c r="A388" s="125">
        <v>1922</v>
      </c>
      <c r="B388" s="103" t="s">
        <v>5050</v>
      </c>
      <c r="C388" s="103" t="s">
        <v>4476</v>
      </c>
      <c r="D388" s="103" t="s">
        <v>4477</v>
      </c>
      <c r="E388" s="103" t="s">
        <v>4477</v>
      </c>
      <c r="F388" s="103" t="s">
        <v>4994</v>
      </c>
      <c r="G388" s="104">
        <v>9.9166666666666696</v>
      </c>
      <c r="H388" s="104">
        <v>2225.8333333333298</v>
      </c>
      <c r="I388" s="104">
        <v>20</v>
      </c>
      <c r="J388" s="104">
        <v>11</v>
      </c>
      <c r="K388" s="104">
        <v>89</v>
      </c>
      <c r="L388" s="104">
        <v>16</v>
      </c>
      <c r="M388" s="104">
        <v>0</v>
      </c>
      <c r="N388" s="104">
        <v>81</v>
      </c>
      <c r="O388" s="104">
        <v>13</v>
      </c>
      <c r="P388" s="104">
        <v>0</v>
      </c>
      <c r="Q388" s="104">
        <v>0</v>
      </c>
      <c r="R388" s="104">
        <v>0</v>
      </c>
      <c r="S388" s="105">
        <f t="shared" si="6"/>
        <v>2465.7499999999964</v>
      </c>
    </row>
    <row r="389" spans="1:19" x14ac:dyDescent="0.25">
      <c r="A389" s="125">
        <v>1970</v>
      </c>
      <c r="B389" s="103" t="s">
        <v>485</v>
      </c>
      <c r="C389" s="103" t="s">
        <v>3206</v>
      </c>
      <c r="D389" s="103" t="s">
        <v>2827</v>
      </c>
      <c r="E389" s="103" t="s">
        <v>3207</v>
      </c>
      <c r="F389" s="103" t="s">
        <v>4994</v>
      </c>
      <c r="G389" s="104">
        <v>698</v>
      </c>
      <c r="H389" s="104">
        <v>1579.5</v>
      </c>
      <c r="I389" s="104">
        <v>240.5</v>
      </c>
      <c r="J389" s="104">
        <v>2</v>
      </c>
      <c r="K389" s="104">
        <v>0</v>
      </c>
      <c r="L389" s="104">
        <v>0</v>
      </c>
      <c r="M389" s="104">
        <v>2</v>
      </c>
      <c r="N389" s="104">
        <v>139.666666666667</v>
      </c>
      <c r="O389" s="104">
        <v>13</v>
      </c>
      <c r="P389" s="104">
        <v>0</v>
      </c>
      <c r="Q389" s="104">
        <v>0</v>
      </c>
      <c r="R389" s="104">
        <v>0</v>
      </c>
      <c r="S389" s="105">
        <f t="shared" si="6"/>
        <v>2674.666666666667</v>
      </c>
    </row>
    <row r="390" spans="1:19" x14ac:dyDescent="0.25">
      <c r="A390" s="125">
        <v>2005</v>
      </c>
      <c r="B390" s="103" t="s">
        <v>5051</v>
      </c>
      <c r="C390" s="103" t="s">
        <v>3208</v>
      </c>
      <c r="D390" s="103" t="s">
        <v>2789</v>
      </c>
      <c r="E390" s="103" t="s">
        <v>3209</v>
      </c>
      <c r="F390" s="103" t="s">
        <v>4993</v>
      </c>
      <c r="G390" s="104">
        <v>66</v>
      </c>
      <c r="H390" s="104">
        <v>2641.3333333333298</v>
      </c>
      <c r="I390" s="104">
        <v>11311.083333333299</v>
      </c>
      <c r="J390" s="104">
        <v>2255</v>
      </c>
      <c r="K390" s="104">
        <v>577.16666666666697</v>
      </c>
      <c r="L390" s="104">
        <v>1</v>
      </c>
      <c r="M390" s="104">
        <v>2</v>
      </c>
      <c r="N390" s="104">
        <v>1938</v>
      </c>
      <c r="O390" s="104">
        <v>92</v>
      </c>
      <c r="P390" s="104">
        <v>14.3333333333333</v>
      </c>
      <c r="Q390" s="104">
        <v>0</v>
      </c>
      <c r="R390" s="104">
        <v>0</v>
      </c>
      <c r="S390" s="105">
        <f t="shared" si="6"/>
        <v>18897.916666666628</v>
      </c>
    </row>
    <row r="391" spans="1:19" x14ac:dyDescent="0.25">
      <c r="A391" s="125">
        <v>2031</v>
      </c>
      <c r="B391" s="103" t="s">
        <v>487</v>
      </c>
      <c r="C391" s="103" t="s">
        <v>4320</v>
      </c>
      <c r="D391" s="103" t="s">
        <v>2789</v>
      </c>
      <c r="E391" s="103" t="s">
        <v>2906</v>
      </c>
      <c r="F391" s="103" t="s">
        <v>4994</v>
      </c>
      <c r="G391" s="104">
        <v>18</v>
      </c>
      <c r="H391" s="104">
        <v>48</v>
      </c>
      <c r="I391" s="104">
        <v>163.416666666667</v>
      </c>
      <c r="J391" s="104">
        <v>491.66666666666703</v>
      </c>
      <c r="K391" s="104">
        <v>73</v>
      </c>
      <c r="L391" s="104">
        <v>41</v>
      </c>
      <c r="M391" s="104">
        <v>6</v>
      </c>
      <c r="N391" s="104">
        <v>0</v>
      </c>
      <c r="O391" s="104">
        <v>6</v>
      </c>
      <c r="P391" s="104">
        <v>6</v>
      </c>
      <c r="Q391" s="104">
        <v>0</v>
      </c>
      <c r="R391" s="104">
        <v>0</v>
      </c>
      <c r="S391" s="105">
        <f t="shared" si="6"/>
        <v>853.08333333333405</v>
      </c>
    </row>
    <row r="392" spans="1:19" x14ac:dyDescent="0.25">
      <c r="A392" s="125">
        <v>2033</v>
      </c>
      <c r="B392" s="103" t="s">
        <v>488</v>
      </c>
      <c r="C392" s="103" t="s">
        <v>4361</v>
      </c>
      <c r="D392" s="103" t="s">
        <v>2789</v>
      </c>
      <c r="E392" s="103" t="s">
        <v>4362</v>
      </c>
      <c r="F392" s="103" t="s">
        <v>4994</v>
      </c>
      <c r="G392" s="104">
        <v>3016</v>
      </c>
      <c r="H392" s="104">
        <v>871.58333333333303</v>
      </c>
      <c r="I392" s="104">
        <v>1</v>
      </c>
      <c r="J392" s="104">
        <v>0</v>
      </c>
      <c r="K392" s="104">
        <v>0</v>
      </c>
      <c r="L392" s="104">
        <v>0</v>
      </c>
      <c r="M392" s="104">
        <v>0</v>
      </c>
      <c r="N392" s="104">
        <v>246.666666666667</v>
      </c>
      <c r="O392" s="104">
        <v>43.5</v>
      </c>
      <c r="P392" s="104">
        <v>0</v>
      </c>
      <c r="Q392" s="104">
        <v>0</v>
      </c>
      <c r="R392" s="104">
        <v>0</v>
      </c>
      <c r="S392" s="105">
        <f t="shared" si="6"/>
        <v>4178.75</v>
      </c>
    </row>
    <row r="393" spans="1:19" x14ac:dyDescent="0.25">
      <c r="A393" s="125">
        <v>2045</v>
      </c>
      <c r="B393" s="103" t="s">
        <v>489</v>
      </c>
      <c r="C393" s="103" t="s">
        <v>3204</v>
      </c>
      <c r="D393" s="103" t="s">
        <v>2827</v>
      </c>
      <c r="E393" s="103" t="s">
        <v>3205</v>
      </c>
      <c r="F393" s="103" t="s">
        <v>4994</v>
      </c>
      <c r="G393" s="104">
        <v>660</v>
      </c>
      <c r="H393" s="104">
        <v>0</v>
      </c>
      <c r="I393" s="104">
        <v>0</v>
      </c>
      <c r="J393" s="104">
        <v>0</v>
      </c>
      <c r="K393" s="104">
        <v>0</v>
      </c>
      <c r="L393" s="104">
        <v>0</v>
      </c>
      <c r="M393" s="104">
        <v>0</v>
      </c>
      <c r="N393" s="104">
        <v>0</v>
      </c>
      <c r="O393" s="104">
        <v>0</v>
      </c>
      <c r="P393" s="104">
        <v>0</v>
      </c>
      <c r="Q393" s="104">
        <v>0</v>
      </c>
      <c r="R393" s="104">
        <v>0</v>
      </c>
      <c r="S393" s="105">
        <f t="shared" si="6"/>
        <v>660</v>
      </c>
    </row>
    <row r="394" spans="1:19" x14ac:dyDescent="0.25">
      <c r="A394" s="125">
        <v>2046</v>
      </c>
      <c r="B394" s="103" t="s">
        <v>490</v>
      </c>
      <c r="C394" s="103" t="s">
        <v>4786</v>
      </c>
      <c r="D394" s="103" t="s">
        <v>2789</v>
      </c>
      <c r="E394" s="103" t="s">
        <v>4787</v>
      </c>
      <c r="F394" s="103" t="s">
        <v>4993</v>
      </c>
      <c r="G394" s="104">
        <v>989.66666666666697</v>
      </c>
      <c r="H394" s="104">
        <v>1707.5</v>
      </c>
      <c r="I394" s="104">
        <v>1794</v>
      </c>
      <c r="J394" s="104">
        <v>6.8333333333333304</v>
      </c>
      <c r="K394" s="104">
        <v>0</v>
      </c>
      <c r="L394" s="104">
        <v>0</v>
      </c>
      <c r="M394" s="104">
        <v>0</v>
      </c>
      <c r="N394" s="104">
        <v>379</v>
      </c>
      <c r="O394" s="104">
        <v>41</v>
      </c>
      <c r="P394" s="104">
        <v>0</v>
      </c>
      <c r="Q394" s="104">
        <v>0</v>
      </c>
      <c r="R394" s="104">
        <v>0</v>
      </c>
      <c r="S394" s="105">
        <f t="shared" si="6"/>
        <v>4918</v>
      </c>
    </row>
    <row r="395" spans="1:19" x14ac:dyDescent="0.25">
      <c r="A395" s="125">
        <v>2046</v>
      </c>
      <c r="B395" s="103" t="s">
        <v>490</v>
      </c>
      <c r="C395" s="103" t="s">
        <v>4788</v>
      </c>
      <c r="D395" s="103" t="s">
        <v>2789</v>
      </c>
      <c r="E395" s="103" t="s">
        <v>4789</v>
      </c>
      <c r="F395" s="103" t="s">
        <v>4993</v>
      </c>
      <c r="G395" s="104">
        <v>1708.8333333333301</v>
      </c>
      <c r="H395" s="104">
        <v>1502.6666666666699</v>
      </c>
      <c r="I395" s="104">
        <v>314.5</v>
      </c>
      <c r="J395" s="104">
        <v>19</v>
      </c>
      <c r="K395" s="104">
        <v>0</v>
      </c>
      <c r="L395" s="104">
        <v>0</v>
      </c>
      <c r="M395" s="104">
        <v>0</v>
      </c>
      <c r="N395" s="104">
        <v>211.666666666667</v>
      </c>
      <c r="O395" s="104">
        <v>34.6666666666667</v>
      </c>
      <c r="P395" s="104">
        <v>0</v>
      </c>
      <c r="Q395" s="104">
        <v>0</v>
      </c>
      <c r="R395" s="104">
        <v>0</v>
      </c>
      <c r="S395" s="105">
        <f t="shared" si="6"/>
        <v>3791.3333333333335</v>
      </c>
    </row>
    <row r="396" spans="1:19" x14ac:dyDescent="0.25">
      <c r="A396" s="125">
        <v>2046</v>
      </c>
      <c r="B396" s="103" t="s">
        <v>490</v>
      </c>
      <c r="C396" s="103" t="s">
        <v>4790</v>
      </c>
      <c r="D396" s="103" t="s">
        <v>2789</v>
      </c>
      <c r="E396" s="103" t="s">
        <v>3000</v>
      </c>
      <c r="F396" s="103" t="s">
        <v>4993</v>
      </c>
      <c r="G396" s="104">
        <v>135.25</v>
      </c>
      <c r="H396" s="104">
        <v>835.5</v>
      </c>
      <c r="I396" s="104">
        <v>295.66666666666703</v>
      </c>
      <c r="J396" s="104">
        <v>4.4166666666666696</v>
      </c>
      <c r="K396" s="104">
        <v>1</v>
      </c>
      <c r="L396" s="104">
        <v>0</v>
      </c>
      <c r="M396" s="104">
        <v>0</v>
      </c>
      <c r="N396" s="104">
        <v>70.0833333333333</v>
      </c>
      <c r="O396" s="104">
        <v>26.1666666666667</v>
      </c>
      <c r="P396" s="104">
        <v>0</v>
      </c>
      <c r="Q396" s="104">
        <v>0</v>
      </c>
      <c r="R396" s="104">
        <v>0</v>
      </c>
      <c r="S396" s="105">
        <f t="shared" si="6"/>
        <v>1368.0833333333337</v>
      </c>
    </row>
    <row r="397" spans="1:19" x14ac:dyDescent="0.25">
      <c r="A397" s="125">
        <v>2046</v>
      </c>
      <c r="B397" s="103" t="s">
        <v>490</v>
      </c>
      <c r="C397" s="103" t="s">
        <v>4644</v>
      </c>
      <c r="D397" s="103" t="s">
        <v>2789</v>
      </c>
      <c r="E397" s="103" t="s">
        <v>4645</v>
      </c>
      <c r="F397" s="103" t="s">
        <v>4993</v>
      </c>
      <c r="G397" s="104">
        <v>209.666666666667</v>
      </c>
      <c r="H397" s="104">
        <v>809.75</v>
      </c>
      <c r="I397" s="104">
        <v>5</v>
      </c>
      <c r="J397" s="104">
        <v>2.1666666666666701</v>
      </c>
      <c r="K397" s="104">
        <v>0</v>
      </c>
      <c r="L397" s="104">
        <v>0</v>
      </c>
      <c r="M397" s="104">
        <v>1</v>
      </c>
      <c r="N397" s="104">
        <v>58.1666666666667</v>
      </c>
      <c r="O397" s="104">
        <v>35</v>
      </c>
      <c r="P397" s="104">
        <v>0</v>
      </c>
      <c r="Q397" s="104">
        <v>0</v>
      </c>
      <c r="R397" s="104">
        <v>0</v>
      </c>
      <c r="S397" s="105">
        <f t="shared" si="6"/>
        <v>1120.7500000000005</v>
      </c>
    </row>
    <row r="398" spans="1:19" x14ac:dyDescent="0.25">
      <c r="A398" s="125">
        <v>2046</v>
      </c>
      <c r="B398" s="103" t="s">
        <v>490</v>
      </c>
      <c r="C398" s="103" t="s">
        <v>4791</v>
      </c>
      <c r="D398" s="103" t="s">
        <v>2789</v>
      </c>
      <c r="E398" s="103" t="s">
        <v>5052</v>
      </c>
      <c r="F398" s="103" t="s">
        <v>4993</v>
      </c>
      <c r="G398" s="104">
        <v>209.5</v>
      </c>
      <c r="H398" s="104">
        <v>673.33333333333303</v>
      </c>
      <c r="I398" s="104">
        <v>7</v>
      </c>
      <c r="J398" s="104">
        <v>1</v>
      </c>
      <c r="K398" s="104">
        <v>0</v>
      </c>
      <c r="L398" s="104">
        <v>0</v>
      </c>
      <c r="M398" s="104">
        <v>0</v>
      </c>
      <c r="N398" s="104">
        <v>104.833333333333</v>
      </c>
      <c r="O398" s="104">
        <v>21</v>
      </c>
      <c r="P398" s="104">
        <v>1</v>
      </c>
      <c r="Q398" s="104">
        <v>0</v>
      </c>
      <c r="R398" s="104">
        <v>0</v>
      </c>
      <c r="S398" s="105">
        <f t="shared" si="6"/>
        <v>1017.6666666666661</v>
      </c>
    </row>
    <row r="399" spans="1:19" x14ac:dyDescent="0.25">
      <c r="A399" s="125">
        <v>2046</v>
      </c>
      <c r="B399" s="103" t="s">
        <v>490</v>
      </c>
      <c r="C399" s="103" t="s">
        <v>4793</v>
      </c>
      <c r="D399" s="103" t="s">
        <v>2789</v>
      </c>
      <c r="E399" s="103" t="s">
        <v>4794</v>
      </c>
      <c r="F399" s="103" t="s">
        <v>4993</v>
      </c>
      <c r="G399" s="104">
        <v>2012.75</v>
      </c>
      <c r="H399" s="104">
        <v>318.25</v>
      </c>
      <c r="I399" s="104">
        <v>0</v>
      </c>
      <c r="J399" s="104">
        <v>0</v>
      </c>
      <c r="K399" s="104">
        <v>0</v>
      </c>
      <c r="L399" s="104">
        <v>0</v>
      </c>
      <c r="M399" s="104">
        <v>0</v>
      </c>
      <c r="N399" s="104">
        <v>119.416666666667</v>
      </c>
      <c r="O399" s="104">
        <v>17.4166666666667</v>
      </c>
      <c r="P399" s="104">
        <v>6</v>
      </c>
      <c r="Q399" s="104">
        <v>0</v>
      </c>
      <c r="R399" s="104">
        <v>0</v>
      </c>
      <c r="S399" s="105">
        <f t="shared" si="6"/>
        <v>2473.8333333333335</v>
      </c>
    </row>
    <row r="400" spans="1:19" x14ac:dyDescent="0.25">
      <c r="A400" s="125">
        <v>2046</v>
      </c>
      <c r="B400" s="103" t="s">
        <v>490</v>
      </c>
      <c r="C400" s="103" t="s">
        <v>4397</v>
      </c>
      <c r="D400" s="103" t="s">
        <v>2789</v>
      </c>
      <c r="E400" s="103" t="s">
        <v>4398</v>
      </c>
      <c r="F400" s="103" t="s">
        <v>4993</v>
      </c>
      <c r="G400" s="104">
        <v>160.583333333333</v>
      </c>
      <c r="H400" s="104">
        <v>2434.3333333333298</v>
      </c>
      <c r="I400" s="104">
        <v>2211.75</v>
      </c>
      <c r="J400" s="104">
        <v>159.833333333333</v>
      </c>
      <c r="K400" s="104">
        <v>0</v>
      </c>
      <c r="L400" s="104">
        <v>0</v>
      </c>
      <c r="M400" s="104">
        <v>4</v>
      </c>
      <c r="N400" s="104">
        <v>667.66666666666697</v>
      </c>
      <c r="O400" s="104">
        <v>32.6666666666667</v>
      </c>
      <c r="P400" s="104">
        <v>1</v>
      </c>
      <c r="Q400" s="104">
        <v>0</v>
      </c>
      <c r="R400" s="104">
        <v>0</v>
      </c>
      <c r="S400" s="105">
        <f t="shared" si="6"/>
        <v>5671.8333333333294</v>
      </c>
    </row>
    <row r="401" spans="1:19" x14ac:dyDescent="0.25">
      <c r="A401" s="125">
        <v>2046</v>
      </c>
      <c r="B401" s="103" t="s">
        <v>490</v>
      </c>
      <c r="C401" s="103" t="s">
        <v>4482</v>
      </c>
      <c r="D401" s="103" t="s">
        <v>2789</v>
      </c>
      <c r="E401" s="103" t="s">
        <v>4483</v>
      </c>
      <c r="F401" s="103" t="s">
        <v>4993</v>
      </c>
      <c r="G401" s="104">
        <v>305.5</v>
      </c>
      <c r="H401" s="104">
        <v>5043.25</v>
      </c>
      <c r="I401" s="104">
        <v>1417.75</v>
      </c>
      <c r="J401" s="104">
        <v>178.833333333333</v>
      </c>
      <c r="K401" s="104">
        <v>1</v>
      </c>
      <c r="L401" s="104">
        <v>0</v>
      </c>
      <c r="M401" s="104">
        <v>25.6666666666667</v>
      </c>
      <c r="N401" s="104">
        <v>811.25</v>
      </c>
      <c r="O401" s="104">
        <v>71.3333333333333</v>
      </c>
      <c r="P401" s="104">
        <v>0</v>
      </c>
      <c r="Q401" s="104">
        <v>0</v>
      </c>
      <c r="R401" s="104">
        <v>0</v>
      </c>
      <c r="S401" s="105">
        <f t="shared" si="6"/>
        <v>7854.583333333333</v>
      </c>
    </row>
    <row r="402" spans="1:19" x14ac:dyDescent="0.25">
      <c r="A402" s="125">
        <v>2046</v>
      </c>
      <c r="B402" s="103" t="s">
        <v>490</v>
      </c>
      <c r="C402" s="103" t="s">
        <v>4391</v>
      </c>
      <c r="D402" s="103" t="s">
        <v>2789</v>
      </c>
      <c r="E402" s="103" t="s">
        <v>4392</v>
      </c>
      <c r="F402" s="103" t="s">
        <v>4993</v>
      </c>
      <c r="G402" s="104">
        <v>267.41666666666703</v>
      </c>
      <c r="H402" s="104">
        <v>1016.58333333333</v>
      </c>
      <c r="I402" s="104">
        <v>108.666666666667</v>
      </c>
      <c r="J402" s="104">
        <v>19.4166666666667</v>
      </c>
      <c r="K402" s="104">
        <v>1</v>
      </c>
      <c r="L402" s="104">
        <v>0</v>
      </c>
      <c r="M402" s="104">
        <v>0</v>
      </c>
      <c r="N402" s="104">
        <v>79.9166666666667</v>
      </c>
      <c r="O402" s="104">
        <v>19.6666666666667</v>
      </c>
      <c r="P402" s="104">
        <v>0</v>
      </c>
      <c r="Q402" s="104">
        <v>0</v>
      </c>
      <c r="R402" s="104">
        <v>0</v>
      </c>
      <c r="S402" s="105">
        <f t="shared" si="6"/>
        <v>1512.6666666666642</v>
      </c>
    </row>
    <row r="403" spans="1:19" x14ac:dyDescent="0.25">
      <c r="A403" s="125">
        <v>2046</v>
      </c>
      <c r="B403" s="103" t="s">
        <v>490</v>
      </c>
      <c r="C403" s="103" t="s">
        <v>4795</v>
      </c>
      <c r="D403" s="103" t="s">
        <v>2789</v>
      </c>
      <c r="E403" s="103" t="s">
        <v>2850</v>
      </c>
      <c r="F403" s="103" t="s">
        <v>4993</v>
      </c>
      <c r="G403" s="104">
        <v>557.58333333333303</v>
      </c>
      <c r="H403" s="104">
        <v>1550.75</v>
      </c>
      <c r="I403" s="104">
        <v>1019.08333333333</v>
      </c>
      <c r="J403" s="104">
        <v>88.9166666666666</v>
      </c>
      <c r="K403" s="104">
        <v>75.8333333333333</v>
      </c>
      <c r="L403" s="104">
        <v>8</v>
      </c>
      <c r="M403" s="104">
        <v>0</v>
      </c>
      <c r="N403" s="104">
        <v>330.33333333333297</v>
      </c>
      <c r="O403" s="104">
        <v>38.1666666666667</v>
      </c>
      <c r="P403" s="104">
        <v>1.5833333333333299</v>
      </c>
      <c r="Q403" s="104">
        <v>0</v>
      </c>
      <c r="R403" s="104">
        <v>0</v>
      </c>
      <c r="S403" s="105">
        <f t="shared" si="6"/>
        <v>3670.2499999999959</v>
      </c>
    </row>
    <row r="404" spans="1:19" x14ac:dyDescent="0.25">
      <c r="A404" s="125">
        <v>2056</v>
      </c>
      <c r="B404" s="103" t="s">
        <v>491</v>
      </c>
      <c r="C404" s="103" t="s">
        <v>4393</v>
      </c>
      <c r="D404" s="103" t="s">
        <v>2789</v>
      </c>
      <c r="E404" s="103" t="s">
        <v>4394</v>
      </c>
      <c r="F404" s="103" t="s">
        <v>4994</v>
      </c>
      <c r="G404" s="104">
        <v>1006.91666666667</v>
      </c>
      <c r="H404" s="104">
        <v>1848.5833333333301</v>
      </c>
      <c r="I404" s="104">
        <v>1964.6666666666699</v>
      </c>
      <c r="J404" s="104">
        <v>47.9166666666667</v>
      </c>
      <c r="K404" s="104">
        <v>0</v>
      </c>
      <c r="L404" s="104">
        <v>0</v>
      </c>
      <c r="M404" s="104">
        <v>0</v>
      </c>
      <c r="N404" s="104">
        <v>622.08333333333303</v>
      </c>
      <c r="O404" s="104">
        <v>45.3333333333333</v>
      </c>
      <c r="P404" s="104">
        <v>6</v>
      </c>
      <c r="Q404" s="104">
        <v>0</v>
      </c>
      <c r="R404" s="104">
        <v>0</v>
      </c>
      <c r="S404" s="105">
        <f t="shared" si="6"/>
        <v>5541.5000000000027</v>
      </c>
    </row>
    <row r="405" spans="1:19" x14ac:dyDescent="0.25">
      <c r="A405" s="125">
        <v>2056</v>
      </c>
      <c r="B405" s="103" t="s">
        <v>491</v>
      </c>
      <c r="C405" s="103" t="s">
        <v>4270</v>
      </c>
      <c r="D405" s="103" t="s">
        <v>2789</v>
      </c>
      <c r="E405" s="103" t="s">
        <v>4271</v>
      </c>
      <c r="F405" s="103" t="s">
        <v>4994</v>
      </c>
      <c r="G405" s="104">
        <v>520.83333333333303</v>
      </c>
      <c r="H405" s="104">
        <v>1699.0833333333301</v>
      </c>
      <c r="I405" s="104">
        <v>1083.0833333333301</v>
      </c>
      <c r="J405" s="104">
        <v>73.4166666666667</v>
      </c>
      <c r="K405" s="104">
        <v>13</v>
      </c>
      <c r="L405" s="104">
        <v>0</v>
      </c>
      <c r="M405" s="104">
        <v>1</v>
      </c>
      <c r="N405" s="104">
        <v>363.5</v>
      </c>
      <c r="O405" s="104">
        <v>26.5833333333333</v>
      </c>
      <c r="P405" s="104">
        <v>5</v>
      </c>
      <c r="Q405" s="104">
        <v>0</v>
      </c>
      <c r="R405" s="104">
        <v>0</v>
      </c>
      <c r="S405" s="105">
        <f t="shared" si="6"/>
        <v>3785.4999999999936</v>
      </c>
    </row>
    <row r="406" spans="1:19" x14ac:dyDescent="0.25">
      <c r="A406" s="125">
        <v>2068</v>
      </c>
      <c r="B406" s="103" t="s">
        <v>495</v>
      </c>
      <c r="C406" s="103" t="s">
        <v>4079</v>
      </c>
      <c r="D406" s="103" t="s">
        <v>2827</v>
      </c>
      <c r="E406" s="103" t="s">
        <v>4080</v>
      </c>
      <c r="F406" s="103" t="s">
        <v>4994</v>
      </c>
      <c r="G406" s="104">
        <v>102</v>
      </c>
      <c r="H406" s="104">
        <v>116</v>
      </c>
      <c r="I406" s="104">
        <v>300</v>
      </c>
      <c r="J406" s="104">
        <v>113</v>
      </c>
      <c r="K406" s="104">
        <v>4</v>
      </c>
      <c r="L406" s="104">
        <v>0</v>
      </c>
      <c r="M406" s="104">
        <v>20</v>
      </c>
      <c r="N406" s="104">
        <v>3</v>
      </c>
      <c r="O406" s="104">
        <v>9</v>
      </c>
      <c r="P406" s="104">
        <v>0</v>
      </c>
      <c r="Q406" s="104">
        <v>0</v>
      </c>
      <c r="R406" s="104">
        <v>0</v>
      </c>
      <c r="S406" s="105">
        <f t="shared" si="6"/>
        <v>667</v>
      </c>
    </row>
    <row r="407" spans="1:19" x14ac:dyDescent="0.25">
      <c r="A407" s="125">
        <v>2075</v>
      </c>
      <c r="B407" s="103" t="s">
        <v>497</v>
      </c>
      <c r="C407" s="103" t="s">
        <v>2888</v>
      </c>
      <c r="D407" s="103" t="s">
        <v>2867</v>
      </c>
      <c r="E407" s="103" t="s">
        <v>2889</v>
      </c>
      <c r="F407" s="103" t="s">
        <v>4996</v>
      </c>
      <c r="G407" s="104">
        <v>24796</v>
      </c>
      <c r="H407" s="104">
        <v>38192</v>
      </c>
      <c r="I407" s="104">
        <v>26614</v>
      </c>
      <c r="J407" s="104">
        <v>24721</v>
      </c>
      <c r="K407" s="104">
        <v>15451.25</v>
      </c>
      <c r="L407" s="104">
        <v>10733</v>
      </c>
      <c r="M407" s="104">
        <v>272</v>
      </c>
      <c r="N407" s="104">
        <v>12413</v>
      </c>
      <c r="O407" s="104">
        <v>452</v>
      </c>
      <c r="P407" s="104">
        <v>54.25</v>
      </c>
      <c r="Q407" s="104">
        <v>0</v>
      </c>
      <c r="R407" s="104">
        <v>0</v>
      </c>
      <c r="S407" s="105">
        <f t="shared" si="6"/>
        <v>153698.5</v>
      </c>
    </row>
    <row r="408" spans="1:19" x14ac:dyDescent="0.25">
      <c r="A408" s="125">
        <v>2075</v>
      </c>
      <c r="B408" s="103" t="s">
        <v>497</v>
      </c>
      <c r="C408" s="103" t="s">
        <v>2886</v>
      </c>
      <c r="D408" s="103" t="s">
        <v>2867</v>
      </c>
      <c r="E408" s="103" t="s">
        <v>2887</v>
      </c>
      <c r="F408" s="103" t="s">
        <v>4993</v>
      </c>
      <c r="G408" s="104">
        <v>572</v>
      </c>
      <c r="H408" s="104">
        <v>611.33333333333303</v>
      </c>
      <c r="I408" s="104">
        <v>9</v>
      </c>
      <c r="J408" s="104">
        <v>46</v>
      </c>
      <c r="K408" s="104">
        <v>0</v>
      </c>
      <c r="L408" s="104">
        <v>1</v>
      </c>
      <c r="M408" s="104">
        <v>4</v>
      </c>
      <c r="N408" s="104">
        <v>21</v>
      </c>
      <c r="O408" s="104">
        <v>7</v>
      </c>
      <c r="P408" s="104">
        <v>0</v>
      </c>
      <c r="Q408" s="104">
        <v>0</v>
      </c>
      <c r="R408" s="104">
        <v>0</v>
      </c>
      <c r="S408" s="105">
        <f t="shared" si="6"/>
        <v>1271.333333333333</v>
      </c>
    </row>
    <row r="409" spans="1:19" x14ac:dyDescent="0.25">
      <c r="A409" s="125">
        <v>2084</v>
      </c>
      <c r="B409" s="103" t="s">
        <v>498</v>
      </c>
      <c r="C409" s="103" t="s">
        <v>3210</v>
      </c>
      <c r="D409" s="103" t="s">
        <v>2789</v>
      </c>
      <c r="E409" s="103" t="s">
        <v>3211</v>
      </c>
      <c r="F409" s="103" t="s">
        <v>4994</v>
      </c>
      <c r="G409" s="104">
        <v>325.08333333333297</v>
      </c>
      <c r="H409" s="104">
        <v>1022.91666666667</v>
      </c>
      <c r="I409" s="104">
        <v>6</v>
      </c>
      <c r="J409" s="104">
        <v>0</v>
      </c>
      <c r="K409" s="104">
        <v>0</v>
      </c>
      <c r="L409" s="104">
        <v>0</v>
      </c>
      <c r="M409" s="104">
        <v>0</v>
      </c>
      <c r="N409" s="104">
        <v>85</v>
      </c>
      <c r="O409" s="104">
        <v>29.6666666666667</v>
      </c>
      <c r="P409" s="104">
        <v>0</v>
      </c>
      <c r="Q409" s="104">
        <v>0</v>
      </c>
      <c r="R409" s="104">
        <v>0</v>
      </c>
      <c r="S409" s="105">
        <f t="shared" si="6"/>
        <v>1468.6666666666697</v>
      </c>
    </row>
    <row r="410" spans="1:19" x14ac:dyDescent="0.25">
      <c r="A410" s="125">
        <v>2086</v>
      </c>
      <c r="B410" s="103" t="s">
        <v>499</v>
      </c>
      <c r="C410" s="103" t="s">
        <v>3212</v>
      </c>
      <c r="D410" s="103" t="s">
        <v>2927</v>
      </c>
      <c r="E410" s="103" t="s">
        <v>3213</v>
      </c>
      <c r="F410" s="103" t="s">
        <v>4993</v>
      </c>
      <c r="G410" s="104">
        <v>8030.3333333333303</v>
      </c>
      <c r="H410" s="104">
        <v>15887.333333333299</v>
      </c>
      <c r="I410" s="104">
        <v>10801.416666666701</v>
      </c>
      <c r="J410" s="104">
        <v>2454.75</v>
      </c>
      <c r="K410" s="104">
        <v>12</v>
      </c>
      <c r="L410" s="104">
        <v>0</v>
      </c>
      <c r="M410" s="104">
        <v>0</v>
      </c>
      <c r="N410" s="104">
        <v>2288.8333333333298</v>
      </c>
      <c r="O410" s="104">
        <v>148.75</v>
      </c>
      <c r="P410" s="104">
        <v>0</v>
      </c>
      <c r="Q410" s="104">
        <v>0</v>
      </c>
      <c r="R410" s="104">
        <v>0</v>
      </c>
      <c r="S410" s="105">
        <f t="shared" si="6"/>
        <v>39623.416666666657</v>
      </c>
    </row>
    <row r="411" spans="1:19" x14ac:dyDescent="0.25">
      <c r="A411" s="125">
        <v>2092</v>
      </c>
      <c r="B411" s="103" t="s">
        <v>501</v>
      </c>
      <c r="C411" s="103" t="s">
        <v>4407</v>
      </c>
      <c r="D411" s="103" t="s">
        <v>2856</v>
      </c>
      <c r="E411" s="103" t="s">
        <v>4408</v>
      </c>
      <c r="F411" s="103" t="s">
        <v>4996</v>
      </c>
      <c r="G411" s="104">
        <v>27588.416666666701</v>
      </c>
      <c r="H411" s="104">
        <v>56784.166666666701</v>
      </c>
      <c r="I411" s="104">
        <v>13949.083333333299</v>
      </c>
      <c r="J411" s="104">
        <v>7900</v>
      </c>
      <c r="K411" s="104">
        <v>2041</v>
      </c>
      <c r="L411" s="104">
        <v>154.166666666667</v>
      </c>
      <c r="M411" s="104">
        <v>34</v>
      </c>
      <c r="N411" s="104">
        <v>9282</v>
      </c>
      <c r="O411" s="104">
        <v>362</v>
      </c>
      <c r="P411" s="104">
        <v>4</v>
      </c>
      <c r="Q411" s="104">
        <v>0</v>
      </c>
      <c r="R411" s="104">
        <v>0</v>
      </c>
      <c r="S411" s="105">
        <f t="shared" si="6"/>
        <v>118098.83333333337</v>
      </c>
    </row>
    <row r="412" spans="1:19" x14ac:dyDescent="0.25">
      <c r="A412" s="125">
        <v>2092</v>
      </c>
      <c r="B412" s="103" t="s">
        <v>501</v>
      </c>
      <c r="C412" s="103" t="s">
        <v>2934</v>
      </c>
      <c r="D412" s="103" t="s">
        <v>2856</v>
      </c>
      <c r="E412" s="103" t="s">
        <v>2935</v>
      </c>
      <c r="F412" s="103" t="s">
        <v>4993</v>
      </c>
      <c r="G412" s="104">
        <v>29</v>
      </c>
      <c r="H412" s="104">
        <v>0</v>
      </c>
      <c r="I412" s="104">
        <v>3</v>
      </c>
      <c r="J412" s="104">
        <v>1</v>
      </c>
      <c r="K412" s="104">
        <v>0</v>
      </c>
      <c r="L412" s="104">
        <v>0</v>
      </c>
      <c r="M412" s="104">
        <v>3</v>
      </c>
      <c r="N412" s="104">
        <v>148</v>
      </c>
      <c r="O412" s="104">
        <v>1</v>
      </c>
      <c r="P412" s="104">
        <v>0</v>
      </c>
      <c r="Q412" s="104">
        <v>0</v>
      </c>
      <c r="R412" s="104">
        <v>0</v>
      </c>
      <c r="S412" s="105">
        <f t="shared" si="6"/>
        <v>185</v>
      </c>
    </row>
    <row r="413" spans="1:19" x14ac:dyDescent="0.25">
      <c r="A413" s="125">
        <v>2095</v>
      </c>
      <c r="B413" s="103" t="s">
        <v>502</v>
      </c>
      <c r="C413" s="103" t="s">
        <v>3214</v>
      </c>
      <c r="D413" s="103" t="s">
        <v>2775</v>
      </c>
      <c r="E413" s="103" t="s">
        <v>3215</v>
      </c>
      <c r="F413" s="103" t="s">
        <v>4994</v>
      </c>
      <c r="G413" s="104">
        <v>153.18181818181799</v>
      </c>
      <c r="H413" s="104">
        <v>107</v>
      </c>
      <c r="I413" s="104">
        <v>2</v>
      </c>
      <c r="J413" s="104">
        <v>0</v>
      </c>
      <c r="K413" s="104">
        <v>0</v>
      </c>
      <c r="L413" s="104">
        <v>0</v>
      </c>
      <c r="M413" s="104">
        <v>0</v>
      </c>
      <c r="N413" s="104">
        <v>0</v>
      </c>
      <c r="O413" s="104">
        <v>12</v>
      </c>
      <c r="P413" s="104">
        <v>0</v>
      </c>
      <c r="Q413" s="104">
        <v>0</v>
      </c>
      <c r="R413" s="104">
        <v>0</v>
      </c>
      <c r="S413" s="105">
        <f t="shared" si="6"/>
        <v>274.18181818181802</v>
      </c>
    </row>
    <row r="414" spans="1:19" x14ac:dyDescent="0.25">
      <c r="A414" s="125">
        <v>2106</v>
      </c>
      <c r="B414" s="103" t="s">
        <v>504</v>
      </c>
      <c r="C414" s="103" t="s">
        <v>2826</v>
      </c>
      <c r="D414" s="103" t="s">
        <v>2827</v>
      </c>
      <c r="E414" s="103" t="s">
        <v>2828</v>
      </c>
      <c r="F414" s="103" t="s">
        <v>4994</v>
      </c>
      <c r="G414" s="104">
        <v>9.75</v>
      </c>
      <c r="H414" s="104">
        <v>62.75</v>
      </c>
      <c r="I414" s="104">
        <v>149.916666666667</v>
      </c>
      <c r="J414" s="104">
        <v>120.666666666667</v>
      </c>
      <c r="K414" s="104">
        <v>2</v>
      </c>
      <c r="L414" s="104">
        <v>199.583333333333</v>
      </c>
      <c r="M414" s="104">
        <v>0</v>
      </c>
      <c r="N414" s="104">
        <v>0</v>
      </c>
      <c r="O414" s="104">
        <v>0</v>
      </c>
      <c r="P414" s="104">
        <v>0</v>
      </c>
      <c r="Q414" s="104">
        <v>0</v>
      </c>
      <c r="R414" s="104">
        <v>0</v>
      </c>
      <c r="S414" s="105">
        <f t="shared" si="6"/>
        <v>544.66666666666697</v>
      </c>
    </row>
    <row r="415" spans="1:19" x14ac:dyDescent="0.25">
      <c r="A415" s="125">
        <v>2106</v>
      </c>
      <c r="B415" s="103" t="s">
        <v>504</v>
      </c>
      <c r="C415" s="103" t="s">
        <v>4079</v>
      </c>
      <c r="D415" s="103" t="s">
        <v>2827</v>
      </c>
      <c r="E415" s="103" t="s">
        <v>4080</v>
      </c>
      <c r="F415" s="103" t="s">
        <v>4994</v>
      </c>
      <c r="G415" s="104">
        <v>0</v>
      </c>
      <c r="H415" s="104">
        <v>51</v>
      </c>
      <c r="I415" s="104">
        <v>17</v>
      </c>
      <c r="J415" s="104">
        <v>54.8333333333333</v>
      </c>
      <c r="K415" s="104">
        <v>0</v>
      </c>
      <c r="L415" s="104">
        <v>5</v>
      </c>
      <c r="M415" s="104">
        <v>0</v>
      </c>
      <c r="N415" s="104">
        <v>44</v>
      </c>
      <c r="O415" s="104">
        <v>2</v>
      </c>
      <c r="P415" s="104">
        <v>0</v>
      </c>
      <c r="Q415" s="104">
        <v>0</v>
      </c>
      <c r="R415" s="104">
        <v>0</v>
      </c>
      <c r="S415" s="105">
        <f t="shared" si="6"/>
        <v>173.83333333333331</v>
      </c>
    </row>
    <row r="416" spans="1:19" x14ac:dyDescent="0.25">
      <c r="A416" s="125">
        <v>2106</v>
      </c>
      <c r="B416" s="103" t="s">
        <v>504</v>
      </c>
      <c r="C416" s="103" t="s">
        <v>3031</v>
      </c>
      <c r="D416" s="103" t="s">
        <v>2827</v>
      </c>
      <c r="E416" s="103" t="s">
        <v>3032</v>
      </c>
      <c r="F416" s="103" t="s">
        <v>4994</v>
      </c>
      <c r="G416" s="104">
        <v>0</v>
      </c>
      <c r="H416" s="104">
        <v>14.4166666666667</v>
      </c>
      <c r="I416" s="104">
        <v>88.0833333333334</v>
      </c>
      <c r="J416" s="104">
        <v>153.666666666667</v>
      </c>
      <c r="K416" s="104">
        <v>2</v>
      </c>
      <c r="L416" s="104">
        <v>227.5</v>
      </c>
      <c r="M416" s="104">
        <v>0</v>
      </c>
      <c r="N416" s="104">
        <v>3</v>
      </c>
      <c r="O416" s="104">
        <v>0</v>
      </c>
      <c r="P416" s="104">
        <v>0</v>
      </c>
      <c r="Q416" s="104">
        <v>0</v>
      </c>
      <c r="R416" s="104">
        <v>0</v>
      </c>
      <c r="S416" s="105">
        <f t="shared" si="6"/>
        <v>488.66666666666708</v>
      </c>
    </row>
    <row r="417" spans="1:19" x14ac:dyDescent="0.25">
      <c r="A417" s="125">
        <v>2106</v>
      </c>
      <c r="B417" s="103" t="s">
        <v>504</v>
      </c>
      <c r="C417" s="103" t="s">
        <v>4363</v>
      </c>
      <c r="D417" s="103" t="s">
        <v>2827</v>
      </c>
      <c r="E417" s="103" t="s">
        <v>4364</v>
      </c>
      <c r="F417" s="103" t="s">
        <v>4994</v>
      </c>
      <c r="G417" s="104">
        <v>16</v>
      </c>
      <c r="H417" s="104">
        <v>97.75</v>
      </c>
      <c r="I417" s="104">
        <v>231.666666666667</v>
      </c>
      <c r="J417" s="104">
        <v>388.75</v>
      </c>
      <c r="K417" s="104">
        <v>0</v>
      </c>
      <c r="L417" s="104">
        <v>6.9166666666666696</v>
      </c>
      <c r="M417" s="104">
        <v>0</v>
      </c>
      <c r="N417" s="104">
        <v>0</v>
      </c>
      <c r="O417" s="104">
        <v>6</v>
      </c>
      <c r="P417" s="104">
        <v>0</v>
      </c>
      <c r="Q417" s="104">
        <v>0</v>
      </c>
      <c r="R417" s="104">
        <v>0</v>
      </c>
      <c r="S417" s="105">
        <f t="shared" si="6"/>
        <v>747.0833333333336</v>
      </c>
    </row>
    <row r="418" spans="1:19" x14ac:dyDescent="0.25">
      <c r="A418" s="125">
        <v>2129</v>
      </c>
      <c r="B418" s="103" t="s">
        <v>506</v>
      </c>
      <c r="C418" s="103" t="s">
        <v>4363</v>
      </c>
      <c r="D418" s="103" t="s">
        <v>2827</v>
      </c>
      <c r="E418" s="103" t="s">
        <v>4364</v>
      </c>
      <c r="F418" s="103" t="s">
        <v>4994</v>
      </c>
      <c r="G418" s="104">
        <v>0</v>
      </c>
      <c r="H418" s="104">
        <v>0</v>
      </c>
      <c r="I418" s="104">
        <v>0</v>
      </c>
      <c r="J418" s="104">
        <v>0</v>
      </c>
      <c r="K418" s="104">
        <v>0</v>
      </c>
      <c r="L418" s="104">
        <v>4.1666666666666696</v>
      </c>
      <c r="M418" s="104">
        <v>0</v>
      </c>
      <c r="N418" s="104">
        <v>9</v>
      </c>
      <c r="O418" s="104">
        <v>0</v>
      </c>
      <c r="P418" s="104">
        <v>0</v>
      </c>
      <c r="Q418" s="104">
        <v>0</v>
      </c>
      <c r="R418" s="104">
        <v>0</v>
      </c>
      <c r="S418" s="105">
        <f t="shared" si="6"/>
        <v>13.16666666666667</v>
      </c>
    </row>
    <row r="419" spans="1:19" x14ac:dyDescent="0.25">
      <c r="A419" s="125">
        <v>2137</v>
      </c>
      <c r="B419" s="103" t="s">
        <v>508</v>
      </c>
      <c r="C419" s="103" t="s">
        <v>3216</v>
      </c>
      <c r="D419" s="103" t="s">
        <v>2775</v>
      </c>
      <c r="E419" s="103" t="s">
        <v>3217</v>
      </c>
      <c r="F419" s="103" t="s">
        <v>4994</v>
      </c>
      <c r="G419" s="104">
        <v>114</v>
      </c>
      <c r="H419" s="104">
        <v>55</v>
      </c>
      <c r="I419" s="104">
        <v>4</v>
      </c>
      <c r="J419" s="104">
        <v>0</v>
      </c>
      <c r="K419" s="104">
        <v>0</v>
      </c>
      <c r="L419" s="104">
        <v>0</v>
      </c>
      <c r="M419" s="104">
        <v>0</v>
      </c>
      <c r="N419" s="104">
        <v>0</v>
      </c>
      <c r="O419" s="104">
        <v>0</v>
      </c>
      <c r="P419" s="104">
        <v>0</v>
      </c>
      <c r="Q419" s="104">
        <v>0</v>
      </c>
      <c r="R419" s="104">
        <v>0</v>
      </c>
      <c r="S419" s="105">
        <f t="shared" si="6"/>
        <v>173</v>
      </c>
    </row>
    <row r="420" spans="1:19" x14ac:dyDescent="0.25">
      <c r="A420" s="125">
        <v>2150</v>
      </c>
      <c r="B420" s="103" t="s">
        <v>512</v>
      </c>
      <c r="C420" s="103" t="s">
        <v>3220</v>
      </c>
      <c r="D420" s="103" t="s">
        <v>2789</v>
      </c>
      <c r="E420" s="103" t="s">
        <v>3221</v>
      </c>
      <c r="F420" s="103" t="s">
        <v>4994</v>
      </c>
      <c r="G420" s="104">
        <v>6587.9166666666697</v>
      </c>
      <c r="H420" s="104">
        <v>2925.6666666666702</v>
      </c>
      <c r="I420" s="104">
        <v>859.58333333333303</v>
      </c>
      <c r="J420" s="104">
        <v>0</v>
      </c>
      <c r="K420" s="104">
        <v>0</v>
      </c>
      <c r="L420" s="104">
        <v>0</v>
      </c>
      <c r="M420" s="104">
        <v>3</v>
      </c>
      <c r="N420" s="104">
        <v>915</v>
      </c>
      <c r="O420" s="104">
        <v>103</v>
      </c>
      <c r="P420" s="104">
        <v>26</v>
      </c>
      <c r="Q420" s="104">
        <v>0</v>
      </c>
      <c r="R420" s="104">
        <v>0</v>
      </c>
      <c r="S420" s="105">
        <f t="shared" si="6"/>
        <v>11420.166666666672</v>
      </c>
    </row>
    <row r="421" spans="1:19" x14ac:dyDescent="0.25">
      <c r="A421" s="125">
        <v>2151</v>
      </c>
      <c r="B421" s="103" t="s">
        <v>513</v>
      </c>
      <c r="C421" s="103" t="s">
        <v>4354</v>
      </c>
      <c r="D421" s="103" t="s">
        <v>2789</v>
      </c>
      <c r="E421" s="103" t="s">
        <v>4355</v>
      </c>
      <c r="F421" s="103" t="s">
        <v>4993</v>
      </c>
      <c r="G421" s="104">
        <v>489.41666666666703</v>
      </c>
      <c r="H421" s="104">
        <v>1282.25</v>
      </c>
      <c r="I421" s="104">
        <v>1178.25</v>
      </c>
      <c r="J421" s="104">
        <v>9.4166666666666696</v>
      </c>
      <c r="K421" s="104">
        <v>1</v>
      </c>
      <c r="L421" s="104">
        <v>0</v>
      </c>
      <c r="M421" s="104">
        <v>3</v>
      </c>
      <c r="N421" s="104">
        <v>378.83333333333297</v>
      </c>
      <c r="O421" s="104">
        <v>31</v>
      </c>
      <c r="P421" s="104">
        <v>0</v>
      </c>
      <c r="Q421" s="104">
        <v>0</v>
      </c>
      <c r="R421" s="104">
        <v>0</v>
      </c>
      <c r="S421" s="105">
        <f t="shared" si="6"/>
        <v>3373.1666666666665</v>
      </c>
    </row>
    <row r="422" spans="1:19" x14ac:dyDescent="0.25">
      <c r="A422" s="125">
        <v>2151</v>
      </c>
      <c r="B422" s="103" t="s">
        <v>513</v>
      </c>
      <c r="C422" s="103" t="s">
        <v>4417</v>
      </c>
      <c r="D422" s="103" t="s">
        <v>2789</v>
      </c>
      <c r="E422" s="103" t="s">
        <v>3622</v>
      </c>
      <c r="F422" s="103" t="s">
        <v>4993</v>
      </c>
      <c r="G422" s="104">
        <v>674</v>
      </c>
      <c r="H422" s="104">
        <v>2574.4166666666702</v>
      </c>
      <c r="I422" s="104">
        <v>2319.1666666666702</v>
      </c>
      <c r="J422" s="104">
        <v>38.25</v>
      </c>
      <c r="K422" s="104">
        <v>12.6666666666667</v>
      </c>
      <c r="L422" s="104">
        <v>0</v>
      </c>
      <c r="M422" s="104">
        <v>2</v>
      </c>
      <c r="N422" s="104">
        <v>336.16666666666703</v>
      </c>
      <c r="O422" s="104">
        <v>44.8333333333333</v>
      </c>
      <c r="P422" s="104">
        <v>0</v>
      </c>
      <c r="Q422" s="104">
        <v>0</v>
      </c>
      <c r="R422" s="104">
        <v>0</v>
      </c>
      <c r="S422" s="105">
        <f t="shared" si="6"/>
        <v>6001.5000000000073</v>
      </c>
    </row>
    <row r="423" spans="1:19" x14ac:dyDescent="0.25">
      <c r="A423" s="125">
        <v>2153</v>
      </c>
      <c r="B423" s="103" t="s">
        <v>5053</v>
      </c>
      <c r="C423" s="103" t="s">
        <v>3222</v>
      </c>
      <c r="D423" s="103" t="s">
        <v>2827</v>
      </c>
      <c r="E423" s="103" t="s">
        <v>3223</v>
      </c>
      <c r="F423" s="103" t="s">
        <v>4994</v>
      </c>
      <c r="G423" s="104">
        <v>34.1666666666667</v>
      </c>
      <c r="H423" s="104">
        <v>407.08333333333297</v>
      </c>
      <c r="I423" s="104">
        <v>426.75</v>
      </c>
      <c r="J423" s="104">
        <v>12.75</v>
      </c>
      <c r="K423" s="104">
        <v>0</v>
      </c>
      <c r="L423" s="104">
        <v>0</v>
      </c>
      <c r="M423" s="104">
        <v>0</v>
      </c>
      <c r="N423" s="104">
        <v>157.583333333333</v>
      </c>
      <c r="O423" s="104">
        <v>7.3333333333333304</v>
      </c>
      <c r="P423" s="104">
        <v>0</v>
      </c>
      <c r="Q423" s="104">
        <v>0</v>
      </c>
      <c r="R423" s="104">
        <v>0</v>
      </c>
      <c r="S423" s="105">
        <f t="shared" si="6"/>
        <v>1045.6666666666658</v>
      </c>
    </row>
    <row r="424" spans="1:19" x14ac:dyDescent="0.25">
      <c r="A424" s="125">
        <v>2154</v>
      </c>
      <c r="B424" s="103" t="s">
        <v>5054</v>
      </c>
      <c r="C424" s="103" t="s">
        <v>3224</v>
      </c>
      <c r="D424" s="103" t="s">
        <v>2827</v>
      </c>
      <c r="E424" s="103" t="s">
        <v>3225</v>
      </c>
      <c r="F424" s="103" t="s">
        <v>4993</v>
      </c>
      <c r="G424" s="104">
        <v>746.25</v>
      </c>
      <c r="H424" s="104">
        <v>3316.5</v>
      </c>
      <c r="I424" s="104">
        <v>1827.8333333333301</v>
      </c>
      <c r="J424" s="104">
        <v>295.16666666666703</v>
      </c>
      <c r="K424" s="104">
        <v>86</v>
      </c>
      <c r="L424" s="104">
        <v>140.5</v>
      </c>
      <c r="M424" s="104">
        <v>7</v>
      </c>
      <c r="N424" s="104">
        <v>588.58333333333303</v>
      </c>
      <c r="O424" s="104">
        <v>124.583333333333</v>
      </c>
      <c r="P424" s="104">
        <v>0</v>
      </c>
      <c r="Q424" s="104">
        <v>0</v>
      </c>
      <c r="R424" s="104">
        <v>0</v>
      </c>
      <c r="S424" s="105">
        <f t="shared" si="6"/>
        <v>7132.4166666666633</v>
      </c>
    </row>
    <row r="425" spans="1:19" x14ac:dyDescent="0.25">
      <c r="A425" s="125">
        <v>2163</v>
      </c>
      <c r="B425" s="103" t="s">
        <v>5055</v>
      </c>
      <c r="C425" s="103" t="s">
        <v>3228</v>
      </c>
      <c r="D425" s="103" t="s">
        <v>2862</v>
      </c>
      <c r="E425" s="103" t="s">
        <v>3229</v>
      </c>
      <c r="F425" s="103" t="s">
        <v>4996</v>
      </c>
      <c r="G425" s="104">
        <v>3961.6666666666702</v>
      </c>
      <c r="H425" s="104">
        <v>11399.333333333299</v>
      </c>
      <c r="I425" s="104">
        <v>5327</v>
      </c>
      <c r="J425" s="104">
        <v>904</v>
      </c>
      <c r="K425" s="104">
        <v>3</v>
      </c>
      <c r="L425" s="104">
        <v>0</v>
      </c>
      <c r="M425" s="104">
        <v>0</v>
      </c>
      <c r="N425" s="104">
        <v>674.33333333333303</v>
      </c>
      <c r="O425" s="104">
        <v>63</v>
      </c>
      <c r="P425" s="104">
        <v>0</v>
      </c>
      <c r="Q425" s="104">
        <v>0</v>
      </c>
      <c r="R425" s="104">
        <v>0</v>
      </c>
      <c r="S425" s="105">
        <f t="shared" ref="S425:S488" si="7">SUM(G425:R425)</f>
        <v>22332.333333333303</v>
      </c>
    </row>
    <row r="426" spans="1:19" x14ac:dyDescent="0.25">
      <c r="A426" s="125">
        <v>2170</v>
      </c>
      <c r="B426" s="103" t="s">
        <v>520</v>
      </c>
      <c r="C426" s="103" t="s">
        <v>4914</v>
      </c>
      <c r="D426" s="103" t="s">
        <v>3262</v>
      </c>
      <c r="E426" s="103" t="s">
        <v>4915</v>
      </c>
      <c r="F426" s="103" t="s">
        <v>4993</v>
      </c>
      <c r="G426" s="104">
        <v>1130.6363636363601</v>
      </c>
      <c r="H426" s="104">
        <v>364.8</v>
      </c>
      <c r="I426" s="104">
        <v>13.2</v>
      </c>
      <c r="J426" s="104">
        <v>1</v>
      </c>
      <c r="K426" s="104">
        <v>0</v>
      </c>
      <c r="L426" s="104">
        <v>0</v>
      </c>
      <c r="M426" s="104">
        <v>0</v>
      </c>
      <c r="N426" s="104">
        <v>68.7</v>
      </c>
      <c r="O426" s="104">
        <v>34.181818181818201</v>
      </c>
      <c r="P426" s="104">
        <v>0</v>
      </c>
      <c r="Q426" s="104">
        <v>0</v>
      </c>
      <c r="R426" s="104">
        <v>0</v>
      </c>
      <c r="S426" s="105">
        <f t="shared" si="7"/>
        <v>1612.5181818181784</v>
      </c>
    </row>
    <row r="427" spans="1:19" x14ac:dyDescent="0.25">
      <c r="A427" s="125">
        <v>2179</v>
      </c>
      <c r="B427" s="103" t="s">
        <v>522</v>
      </c>
      <c r="C427" s="103" t="s">
        <v>4321</v>
      </c>
      <c r="D427" s="103" t="s">
        <v>2789</v>
      </c>
      <c r="E427" s="103" t="s">
        <v>4322</v>
      </c>
      <c r="F427" s="103" t="s">
        <v>4994</v>
      </c>
      <c r="G427" s="104">
        <v>0</v>
      </c>
      <c r="H427" s="104">
        <v>879.25</v>
      </c>
      <c r="I427" s="104">
        <v>18.5833333333333</v>
      </c>
      <c r="J427" s="104">
        <v>0</v>
      </c>
      <c r="K427" s="104">
        <v>0</v>
      </c>
      <c r="L427" s="104">
        <v>0</v>
      </c>
      <c r="M427" s="104">
        <v>2</v>
      </c>
      <c r="N427" s="104">
        <v>33.4166666666667</v>
      </c>
      <c r="O427" s="104">
        <v>3</v>
      </c>
      <c r="P427" s="104">
        <v>0</v>
      </c>
      <c r="Q427" s="104">
        <v>0</v>
      </c>
      <c r="R427" s="104">
        <v>0</v>
      </c>
      <c r="S427" s="105">
        <f t="shared" si="7"/>
        <v>936.25</v>
      </c>
    </row>
    <row r="428" spans="1:19" x14ac:dyDescent="0.25">
      <c r="A428" s="125">
        <v>2182</v>
      </c>
      <c r="B428" s="103" t="s">
        <v>523</v>
      </c>
      <c r="C428" s="103" t="s">
        <v>4796</v>
      </c>
      <c r="D428" s="103" t="s">
        <v>2923</v>
      </c>
      <c r="E428" s="103" t="s">
        <v>4797</v>
      </c>
      <c r="F428" s="103" t="s">
        <v>4994</v>
      </c>
      <c r="G428" s="104">
        <v>1635.3</v>
      </c>
      <c r="H428" s="104">
        <v>578.9</v>
      </c>
      <c r="I428" s="104">
        <v>38</v>
      </c>
      <c r="J428" s="104">
        <v>0</v>
      </c>
      <c r="K428" s="104">
        <v>0</v>
      </c>
      <c r="L428" s="104">
        <v>0</v>
      </c>
      <c r="M428" s="104">
        <v>3</v>
      </c>
      <c r="N428" s="104">
        <v>77.3</v>
      </c>
      <c r="O428" s="104">
        <v>39</v>
      </c>
      <c r="P428" s="104">
        <v>0</v>
      </c>
      <c r="Q428" s="104">
        <v>0</v>
      </c>
      <c r="R428" s="104">
        <v>0</v>
      </c>
      <c r="S428" s="105">
        <f t="shared" si="7"/>
        <v>2371.5</v>
      </c>
    </row>
    <row r="429" spans="1:19" x14ac:dyDescent="0.25">
      <c r="A429" s="125">
        <v>2184</v>
      </c>
      <c r="B429" s="103" t="s">
        <v>524</v>
      </c>
      <c r="C429" s="103" t="s">
        <v>3230</v>
      </c>
      <c r="D429" s="103" t="s">
        <v>2897</v>
      </c>
      <c r="E429" s="103" t="s">
        <v>3231</v>
      </c>
      <c r="F429" s="103" t="s">
        <v>4994</v>
      </c>
      <c r="G429" s="104">
        <v>820.25</v>
      </c>
      <c r="H429" s="104">
        <v>1539.75</v>
      </c>
      <c r="I429" s="104">
        <v>898.75</v>
      </c>
      <c r="J429" s="104">
        <v>12</v>
      </c>
      <c r="K429" s="104">
        <v>6.4166666666666696</v>
      </c>
      <c r="L429" s="104">
        <v>0</v>
      </c>
      <c r="M429" s="104">
        <v>15.0833333333333</v>
      </c>
      <c r="N429" s="104">
        <v>303.08333333333297</v>
      </c>
      <c r="O429" s="104">
        <v>39</v>
      </c>
      <c r="P429" s="104">
        <v>0</v>
      </c>
      <c r="Q429" s="104">
        <v>0</v>
      </c>
      <c r="R429" s="104">
        <v>0</v>
      </c>
      <c r="S429" s="105">
        <f t="shared" si="7"/>
        <v>3634.333333333333</v>
      </c>
    </row>
    <row r="430" spans="1:19" x14ac:dyDescent="0.25">
      <c r="A430" s="125">
        <v>2187</v>
      </c>
      <c r="B430" s="103" t="s">
        <v>525</v>
      </c>
      <c r="C430" s="103" t="s">
        <v>3224</v>
      </c>
      <c r="D430" s="103" t="s">
        <v>2827</v>
      </c>
      <c r="E430" s="103" t="s">
        <v>3225</v>
      </c>
      <c r="F430" s="103" t="s">
        <v>4994</v>
      </c>
      <c r="G430" s="104">
        <v>470.41666666666703</v>
      </c>
      <c r="H430" s="104">
        <v>0</v>
      </c>
      <c r="I430" s="104">
        <v>0</v>
      </c>
      <c r="J430" s="104">
        <v>0</v>
      </c>
      <c r="K430" s="104">
        <v>0</v>
      </c>
      <c r="L430" s="104">
        <v>0</v>
      </c>
      <c r="M430" s="104">
        <v>4</v>
      </c>
      <c r="N430" s="104">
        <v>47.5</v>
      </c>
      <c r="O430" s="104">
        <v>0</v>
      </c>
      <c r="P430" s="104">
        <v>0</v>
      </c>
      <c r="Q430" s="104">
        <v>0</v>
      </c>
      <c r="R430" s="104">
        <v>0</v>
      </c>
      <c r="S430" s="105">
        <f t="shared" si="7"/>
        <v>521.91666666666697</v>
      </c>
    </row>
    <row r="431" spans="1:19" x14ac:dyDescent="0.25">
      <c r="A431" s="125">
        <v>2189</v>
      </c>
      <c r="B431" s="103" t="s">
        <v>526</v>
      </c>
      <c r="C431" s="103" t="s">
        <v>3232</v>
      </c>
      <c r="D431" s="103" t="s">
        <v>2876</v>
      </c>
      <c r="E431" s="103" t="s">
        <v>3233</v>
      </c>
      <c r="F431" s="103" t="s">
        <v>4994</v>
      </c>
      <c r="G431" s="104">
        <v>194.75</v>
      </c>
      <c r="H431" s="104">
        <v>257.91666666666703</v>
      </c>
      <c r="I431" s="104">
        <v>259.16666666666703</v>
      </c>
      <c r="J431" s="104">
        <v>0</v>
      </c>
      <c r="K431" s="104">
        <v>0</v>
      </c>
      <c r="L431" s="104">
        <v>0</v>
      </c>
      <c r="M431" s="104">
        <v>0</v>
      </c>
      <c r="N431" s="104">
        <v>2.75</v>
      </c>
      <c r="O431" s="104">
        <v>2.6</v>
      </c>
      <c r="P431" s="104">
        <v>0</v>
      </c>
      <c r="Q431" s="104">
        <v>0</v>
      </c>
      <c r="R431" s="104">
        <v>0</v>
      </c>
      <c r="S431" s="105">
        <f t="shared" si="7"/>
        <v>717.18333333333408</v>
      </c>
    </row>
    <row r="432" spans="1:19" x14ac:dyDescent="0.25">
      <c r="A432" s="125">
        <v>2192</v>
      </c>
      <c r="B432" s="103" t="s">
        <v>5056</v>
      </c>
      <c r="C432" s="103" t="s">
        <v>4328</v>
      </c>
      <c r="D432" s="103" t="s">
        <v>2862</v>
      </c>
      <c r="E432" s="103" t="s">
        <v>4329</v>
      </c>
      <c r="F432" s="103" t="s">
        <v>4994</v>
      </c>
      <c r="G432" s="104">
        <v>33.75</v>
      </c>
      <c r="H432" s="104">
        <v>326.75</v>
      </c>
      <c r="I432" s="104">
        <v>321.125</v>
      </c>
      <c r="J432" s="104">
        <v>0</v>
      </c>
      <c r="K432" s="104">
        <v>0</v>
      </c>
      <c r="L432" s="104">
        <v>0</v>
      </c>
      <c r="M432" s="104">
        <v>0</v>
      </c>
      <c r="N432" s="104">
        <v>0</v>
      </c>
      <c r="O432" s="104">
        <v>4.5</v>
      </c>
      <c r="P432" s="104">
        <v>0</v>
      </c>
      <c r="Q432" s="104">
        <v>0</v>
      </c>
      <c r="R432" s="104">
        <v>0</v>
      </c>
      <c r="S432" s="105">
        <f t="shared" si="7"/>
        <v>686.125</v>
      </c>
    </row>
    <row r="433" spans="1:19" x14ac:dyDescent="0.25">
      <c r="A433" s="125">
        <v>2202</v>
      </c>
      <c r="B433" s="103" t="s">
        <v>528</v>
      </c>
      <c r="C433" s="103" t="s">
        <v>3234</v>
      </c>
      <c r="D433" s="103" t="s">
        <v>2827</v>
      </c>
      <c r="E433" s="103" t="s">
        <v>3235</v>
      </c>
      <c r="F433" s="103" t="s">
        <v>4996</v>
      </c>
      <c r="G433" s="104">
        <v>861.33333333333303</v>
      </c>
      <c r="H433" s="104">
        <v>4760.8333333333303</v>
      </c>
      <c r="I433" s="104">
        <v>10137.666666666701</v>
      </c>
      <c r="J433" s="104">
        <v>7564.5</v>
      </c>
      <c r="K433" s="104">
        <v>1807</v>
      </c>
      <c r="L433" s="104">
        <v>1177.3333333333301</v>
      </c>
      <c r="M433" s="104">
        <v>81.1666666666667</v>
      </c>
      <c r="N433" s="104">
        <v>1800</v>
      </c>
      <c r="O433" s="104">
        <v>66.8333333333333</v>
      </c>
      <c r="P433" s="104">
        <v>39</v>
      </c>
      <c r="Q433" s="104">
        <v>0</v>
      </c>
      <c r="R433" s="104">
        <v>0</v>
      </c>
      <c r="S433" s="105">
        <f t="shared" si="7"/>
        <v>28295.666666666693</v>
      </c>
    </row>
    <row r="434" spans="1:19" x14ac:dyDescent="0.25">
      <c r="A434" s="125">
        <v>2206</v>
      </c>
      <c r="B434" s="103" t="s">
        <v>5057</v>
      </c>
      <c r="C434" s="103" t="s">
        <v>4688</v>
      </c>
      <c r="D434" s="103" t="s">
        <v>3451</v>
      </c>
      <c r="E434" s="103" t="s">
        <v>4689</v>
      </c>
      <c r="F434" s="103" t="s">
        <v>4993</v>
      </c>
      <c r="G434" s="104">
        <v>5229</v>
      </c>
      <c r="H434" s="104">
        <v>3005.75</v>
      </c>
      <c r="I434" s="104">
        <v>667.5</v>
      </c>
      <c r="J434" s="104">
        <v>1</v>
      </c>
      <c r="K434" s="104">
        <v>0</v>
      </c>
      <c r="L434" s="104">
        <v>0</v>
      </c>
      <c r="M434" s="104">
        <v>0</v>
      </c>
      <c r="N434" s="104">
        <v>617.91666666666697</v>
      </c>
      <c r="O434" s="104">
        <v>175</v>
      </c>
      <c r="P434" s="104">
        <v>0</v>
      </c>
      <c r="Q434" s="104">
        <v>0</v>
      </c>
      <c r="R434" s="104">
        <v>0</v>
      </c>
      <c r="S434" s="105">
        <f t="shared" si="7"/>
        <v>9696.1666666666679</v>
      </c>
    </row>
    <row r="435" spans="1:19" x14ac:dyDescent="0.25">
      <c r="A435" s="125">
        <v>2206</v>
      </c>
      <c r="B435" s="103" t="s">
        <v>5057</v>
      </c>
      <c r="C435" s="103" t="s">
        <v>4409</v>
      </c>
      <c r="D435" s="103" t="s">
        <v>3262</v>
      </c>
      <c r="E435" s="103" t="s">
        <v>5058</v>
      </c>
      <c r="F435" s="103" t="s">
        <v>4993</v>
      </c>
      <c r="G435" s="104">
        <v>578.66666666666697</v>
      </c>
      <c r="H435" s="104">
        <v>163.333333333333</v>
      </c>
      <c r="I435" s="104">
        <v>44.6666666666667</v>
      </c>
      <c r="J435" s="104">
        <v>0</v>
      </c>
      <c r="K435" s="104">
        <v>0</v>
      </c>
      <c r="L435" s="104">
        <v>0</v>
      </c>
      <c r="M435" s="104">
        <v>0</v>
      </c>
      <c r="N435" s="104">
        <v>33</v>
      </c>
      <c r="O435" s="104">
        <v>7</v>
      </c>
      <c r="P435" s="104">
        <v>0</v>
      </c>
      <c r="Q435" s="104">
        <v>0</v>
      </c>
      <c r="R435" s="104">
        <v>0</v>
      </c>
      <c r="S435" s="105">
        <f t="shared" si="7"/>
        <v>826.66666666666674</v>
      </c>
    </row>
    <row r="436" spans="1:19" x14ac:dyDescent="0.25">
      <c r="A436" s="125">
        <v>2214</v>
      </c>
      <c r="B436" s="103" t="s">
        <v>532</v>
      </c>
      <c r="C436" s="103" t="s">
        <v>3236</v>
      </c>
      <c r="D436" s="103" t="s">
        <v>3237</v>
      </c>
      <c r="E436" s="103" t="s">
        <v>3238</v>
      </c>
      <c r="F436" s="103" t="s">
        <v>4994</v>
      </c>
      <c r="G436" s="104">
        <v>2919.1666666666702</v>
      </c>
      <c r="H436" s="104">
        <v>623.25</v>
      </c>
      <c r="I436" s="104">
        <v>233.5</v>
      </c>
      <c r="J436" s="104">
        <v>0</v>
      </c>
      <c r="K436" s="104">
        <v>0</v>
      </c>
      <c r="L436" s="104">
        <v>0</v>
      </c>
      <c r="M436" s="104">
        <v>8</v>
      </c>
      <c r="N436" s="104">
        <v>263</v>
      </c>
      <c r="O436" s="104">
        <v>15.8333333333333</v>
      </c>
      <c r="P436" s="104">
        <v>1.9166666666666701</v>
      </c>
      <c r="Q436" s="104">
        <v>0</v>
      </c>
      <c r="R436" s="104">
        <v>0</v>
      </c>
      <c r="S436" s="105">
        <f t="shared" si="7"/>
        <v>4064.6666666666702</v>
      </c>
    </row>
    <row r="437" spans="1:19" x14ac:dyDescent="0.25">
      <c r="A437" s="125">
        <v>2233</v>
      </c>
      <c r="B437" s="103" t="s">
        <v>535</v>
      </c>
      <c r="C437" s="103" t="s">
        <v>4798</v>
      </c>
      <c r="D437" s="103" t="s">
        <v>2789</v>
      </c>
      <c r="E437" s="103" t="s">
        <v>4799</v>
      </c>
      <c r="F437" s="103" t="s">
        <v>4996</v>
      </c>
      <c r="G437" s="104">
        <v>1480.6666666666699</v>
      </c>
      <c r="H437" s="104">
        <v>1253.3333333333301</v>
      </c>
      <c r="I437" s="104">
        <v>75.5</v>
      </c>
      <c r="J437" s="104">
        <v>0</v>
      </c>
      <c r="K437" s="104">
        <v>0</v>
      </c>
      <c r="L437" s="104">
        <v>0</v>
      </c>
      <c r="M437" s="104">
        <v>0</v>
      </c>
      <c r="N437" s="104">
        <v>148</v>
      </c>
      <c r="O437" s="104">
        <v>20</v>
      </c>
      <c r="P437" s="104">
        <v>0</v>
      </c>
      <c r="Q437" s="104">
        <v>0</v>
      </c>
      <c r="R437" s="104">
        <v>0</v>
      </c>
      <c r="S437" s="105">
        <f t="shared" si="7"/>
        <v>2977.5</v>
      </c>
    </row>
    <row r="438" spans="1:19" x14ac:dyDescent="0.25">
      <c r="A438" s="125">
        <v>2239</v>
      </c>
      <c r="B438" s="103" t="s">
        <v>536</v>
      </c>
      <c r="C438" s="103" t="s">
        <v>3239</v>
      </c>
      <c r="D438" s="103" t="s">
        <v>2827</v>
      </c>
      <c r="E438" s="103" t="s">
        <v>3240</v>
      </c>
      <c r="F438" s="103" t="s">
        <v>4994</v>
      </c>
      <c r="G438" s="104">
        <v>1340.2</v>
      </c>
      <c r="H438" s="104">
        <v>0</v>
      </c>
      <c r="I438" s="104">
        <v>0</v>
      </c>
      <c r="J438" s="104">
        <v>0</v>
      </c>
      <c r="K438" s="104">
        <v>0</v>
      </c>
      <c r="L438" s="104">
        <v>0</v>
      </c>
      <c r="M438" s="104">
        <v>5.2</v>
      </c>
      <c r="N438" s="104">
        <v>48.2</v>
      </c>
      <c r="O438" s="104">
        <v>12</v>
      </c>
      <c r="P438" s="104">
        <v>0</v>
      </c>
      <c r="Q438" s="104">
        <v>0</v>
      </c>
      <c r="R438" s="104">
        <v>0</v>
      </c>
      <c r="S438" s="105">
        <f t="shared" si="7"/>
        <v>1405.6000000000001</v>
      </c>
    </row>
    <row r="439" spans="1:19" x14ac:dyDescent="0.25">
      <c r="A439" s="125">
        <v>2242</v>
      </c>
      <c r="B439" s="103" t="s">
        <v>538</v>
      </c>
      <c r="C439" s="103" t="s">
        <v>4800</v>
      </c>
      <c r="D439" s="103" t="s">
        <v>3332</v>
      </c>
      <c r="E439" s="103" t="s">
        <v>4801</v>
      </c>
      <c r="F439" s="103" t="s">
        <v>4994</v>
      </c>
      <c r="G439" s="104">
        <v>5201.5</v>
      </c>
      <c r="H439" s="104">
        <v>3302.5</v>
      </c>
      <c r="I439" s="104">
        <v>1001</v>
      </c>
      <c r="J439" s="104">
        <v>4</v>
      </c>
      <c r="K439" s="104">
        <v>0</v>
      </c>
      <c r="L439" s="104">
        <v>0</v>
      </c>
      <c r="M439" s="104">
        <v>3</v>
      </c>
      <c r="N439" s="104">
        <v>295</v>
      </c>
      <c r="O439" s="104">
        <v>56</v>
      </c>
      <c r="P439" s="104">
        <v>18.5</v>
      </c>
      <c r="Q439" s="104">
        <v>0</v>
      </c>
      <c r="R439" s="104">
        <v>0</v>
      </c>
      <c r="S439" s="105">
        <f t="shared" si="7"/>
        <v>9881.5</v>
      </c>
    </row>
    <row r="440" spans="1:19" x14ac:dyDescent="0.25">
      <c r="A440" s="125">
        <v>2268</v>
      </c>
      <c r="B440" s="103" t="s">
        <v>540</v>
      </c>
      <c r="C440" s="103" t="s">
        <v>3241</v>
      </c>
      <c r="D440" s="103" t="s">
        <v>2789</v>
      </c>
      <c r="E440" s="103" t="s">
        <v>3242</v>
      </c>
      <c r="F440" s="103" t="s">
        <v>4993</v>
      </c>
      <c r="G440" s="104">
        <v>991.83333333333405</v>
      </c>
      <c r="H440" s="104">
        <v>4574.4166666666697</v>
      </c>
      <c r="I440" s="104">
        <v>1878.6666666666699</v>
      </c>
      <c r="J440" s="104">
        <v>0</v>
      </c>
      <c r="K440" s="104">
        <v>0</v>
      </c>
      <c r="L440" s="104">
        <v>0</v>
      </c>
      <c r="M440" s="104">
        <v>90.25</v>
      </c>
      <c r="N440" s="104">
        <v>828.41666666666697</v>
      </c>
      <c r="O440" s="104">
        <v>38.4166666666667</v>
      </c>
      <c r="P440" s="104">
        <v>13.9166666666667</v>
      </c>
      <c r="Q440" s="104">
        <v>0</v>
      </c>
      <c r="R440" s="104">
        <v>0</v>
      </c>
      <c r="S440" s="105">
        <f t="shared" si="7"/>
        <v>8415.9166666666715</v>
      </c>
    </row>
    <row r="441" spans="1:19" x14ac:dyDescent="0.25">
      <c r="A441" s="125">
        <v>2271</v>
      </c>
      <c r="B441" s="103" t="s">
        <v>542</v>
      </c>
      <c r="C441" s="103" t="s">
        <v>3243</v>
      </c>
      <c r="D441" s="103" t="s">
        <v>2897</v>
      </c>
      <c r="E441" s="103" t="s">
        <v>3244</v>
      </c>
      <c r="F441" s="103" t="s">
        <v>4996</v>
      </c>
      <c r="G441" s="104">
        <v>730</v>
      </c>
      <c r="H441" s="104">
        <v>14806</v>
      </c>
      <c r="I441" s="104">
        <v>21653</v>
      </c>
      <c r="J441" s="104">
        <v>4068</v>
      </c>
      <c r="K441" s="104">
        <v>213</v>
      </c>
      <c r="L441" s="104">
        <v>83</v>
      </c>
      <c r="M441" s="104">
        <v>10</v>
      </c>
      <c r="N441" s="104">
        <v>1465</v>
      </c>
      <c r="O441" s="104">
        <v>89</v>
      </c>
      <c r="P441" s="104">
        <v>0</v>
      </c>
      <c r="Q441" s="104">
        <v>0</v>
      </c>
      <c r="R441" s="104">
        <v>0</v>
      </c>
      <c r="S441" s="105">
        <f t="shared" si="7"/>
        <v>43117</v>
      </c>
    </row>
    <row r="442" spans="1:19" x14ac:dyDescent="0.25">
      <c r="A442" s="125">
        <v>2274</v>
      </c>
      <c r="B442" s="103" t="s">
        <v>543</v>
      </c>
      <c r="C442" s="103" t="s">
        <v>4369</v>
      </c>
      <c r="D442" s="103" t="s">
        <v>3438</v>
      </c>
      <c r="E442" s="103" t="s">
        <v>4370</v>
      </c>
      <c r="F442" s="103" t="s">
        <v>4994</v>
      </c>
      <c r="G442" s="104">
        <v>0</v>
      </c>
      <c r="H442" s="104">
        <v>0</v>
      </c>
      <c r="I442" s="104">
        <v>0</v>
      </c>
      <c r="J442" s="104">
        <v>0</v>
      </c>
      <c r="K442" s="104">
        <v>0</v>
      </c>
      <c r="L442" s="104">
        <v>221.833333333333</v>
      </c>
      <c r="M442" s="104">
        <v>0</v>
      </c>
      <c r="N442" s="104">
        <v>6.5</v>
      </c>
      <c r="O442" s="104">
        <v>0</v>
      </c>
      <c r="P442" s="104">
        <v>4</v>
      </c>
      <c r="Q442" s="104">
        <v>0</v>
      </c>
      <c r="R442" s="104">
        <v>0</v>
      </c>
      <c r="S442" s="105">
        <f t="shared" si="7"/>
        <v>232.333333333333</v>
      </c>
    </row>
    <row r="443" spans="1:19" x14ac:dyDescent="0.25">
      <c r="A443" s="125">
        <v>2298</v>
      </c>
      <c r="B443" s="103" t="s">
        <v>545</v>
      </c>
      <c r="C443" s="103" t="s">
        <v>3245</v>
      </c>
      <c r="D443" s="103" t="s">
        <v>2789</v>
      </c>
      <c r="E443" s="103" t="s">
        <v>3246</v>
      </c>
      <c r="F443" s="103" t="s">
        <v>4994</v>
      </c>
      <c r="G443" s="104">
        <v>1</v>
      </c>
      <c r="H443" s="104">
        <v>1</v>
      </c>
      <c r="I443" s="104">
        <v>1</v>
      </c>
      <c r="J443" s="104">
        <v>0</v>
      </c>
      <c r="K443" s="104">
        <v>0</v>
      </c>
      <c r="L443" s="104">
        <v>0</v>
      </c>
      <c r="M443" s="104">
        <v>0</v>
      </c>
      <c r="N443" s="104">
        <v>1</v>
      </c>
      <c r="O443" s="104">
        <v>1</v>
      </c>
      <c r="P443" s="104">
        <v>0</v>
      </c>
      <c r="Q443" s="104">
        <v>0</v>
      </c>
      <c r="R443" s="104">
        <v>0</v>
      </c>
      <c r="S443" s="105">
        <f t="shared" si="7"/>
        <v>5</v>
      </c>
    </row>
    <row r="444" spans="1:19" x14ac:dyDescent="0.25">
      <c r="A444" s="125">
        <v>2299</v>
      </c>
      <c r="B444" s="103" t="s">
        <v>546</v>
      </c>
      <c r="C444" s="103" t="s">
        <v>3247</v>
      </c>
      <c r="D444" s="103" t="s">
        <v>2789</v>
      </c>
      <c r="E444" s="103" t="s">
        <v>3248</v>
      </c>
      <c r="F444" s="103" t="s">
        <v>4994</v>
      </c>
      <c r="G444" s="104">
        <v>510.16666666666703</v>
      </c>
      <c r="H444" s="104">
        <v>1617.8333333333301</v>
      </c>
      <c r="I444" s="104">
        <v>19.9166666666667</v>
      </c>
      <c r="J444" s="104">
        <v>0</v>
      </c>
      <c r="K444" s="104">
        <v>0</v>
      </c>
      <c r="L444" s="104">
        <v>0</v>
      </c>
      <c r="M444" s="104">
        <v>0</v>
      </c>
      <c r="N444" s="104">
        <v>171.083333333333</v>
      </c>
      <c r="O444" s="104">
        <v>22</v>
      </c>
      <c r="P444" s="104">
        <v>0</v>
      </c>
      <c r="Q444" s="104">
        <v>0</v>
      </c>
      <c r="R444" s="104">
        <v>0</v>
      </c>
      <c r="S444" s="105">
        <f t="shared" si="7"/>
        <v>2340.9999999999968</v>
      </c>
    </row>
    <row r="445" spans="1:19" x14ac:dyDescent="0.25">
      <c r="A445" s="125">
        <v>2300</v>
      </c>
      <c r="B445" s="103" t="s">
        <v>547</v>
      </c>
      <c r="C445" s="103" t="s">
        <v>4371</v>
      </c>
      <c r="D445" s="103" t="s">
        <v>2897</v>
      </c>
      <c r="E445" s="103" t="s">
        <v>4372</v>
      </c>
      <c r="F445" s="103" t="s">
        <v>4994</v>
      </c>
      <c r="G445" s="104">
        <v>101.833333333333</v>
      </c>
      <c r="H445" s="104">
        <v>360.08333333333297</v>
      </c>
      <c r="I445" s="104">
        <v>67.3333333333333</v>
      </c>
      <c r="J445" s="104">
        <v>0</v>
      </c>
      <c r="K445" s="104">
        <v>0</v>
      </c>
      <c r="L445" s="104">
        <v>0</v>
      </c>
      <c r="M445" s="104">
        <v>0</v>
      </c>
      <c r="N445" s="104">
        <v>13.25</v>
      </c>
      <c r="O445" s="104">
        <v>14</v>
      </c>
      <c r="P445" s="104">
        <v>0</v>
      </c>
      <c r="Q445" s="104">
        <v>0</v>
      </c>
      <c r="R445" s="104">
        <v>0</v>
      </c>
      <c r="S445" s="105">
        <f t="shared" si="7"/>
        <v>556.4999999999992</v>
      </c>
    </row>
    <row r="446" spans="1:19" x14ac:dyDescent="0.25">
      <c r="A446" s="125">
        <v>2303</v>
      </c>
      <c r="B446" s="103" t="s">
        <v>548</v>
      </c>
      <c r="C446" s="103" t="s">
        <v>3249</v>
      </c>
      <c r="D446" s="103" t="s">
        <v>2789</v>
      </c>
      <c r="E446" s="103" t="s">
        <v>3250</v>
      </c>
      <c r="F446" s="103" t="s">
        <v>4996</v>
      </c>
      <c r="G446" s="104">
        <v>70.5833333333333</v>
      </c>
      <c r="H446" s="104">
        <v>3382.1666666666702</v>
      </c>
      <c r="I446" s="104">
        <v>10642.666666666701</v>
      </c>
      <c r="J446" s="104">
        <v>409.66666666666703</v>
      </c>
      <c r="K446" s="104">
        <v>0</v>
      </c>
      <c r="L446" s="104">
        <v>1</v>
      </c>
      <c r="M446" s="104">
        <v>11</v>
      </c>
      <c r="N446" s="104">
        <v>1334.5833333333301</v>
      </c>
      <c r="O446" s="104">
        <v>75.5833333333333</v>
      </c>
      <c r="P446" s="104">
        <v>38.8888888888889</v>
      </c>
      <c r="Q446" s="104">
        <v>0</v>
      </c>
      <c r="R446" s="104">
        <v>0</v>
      </c>
      <c r="S446" s="105">
        <f t="shared" si="7"/>
        <v>15966.138888888925</v>
      </c>
    </row>
    <row r="447" spans="1:19" x14ac:dyDescent="0.25">
      <c r="A447" s="125">
        <v>2310</v>
      </c>
      <c r="B447" s="103" t="s">
        <v>550</v>
      </c>
      <c r="C447" s="103" t="s">
        <v>3251</v>
      </c>
      <c r="D447" s="103" t="s">
        <v>2817</v>
      </c>
      <c r="E447" s="103" t="s">
        <v>2937</v>
      </c>
      <c r="F447" s="103" t="s">
        <v>4994</v>
      </c>
      <c r="G447" s="104">
        <v>576</v>
      </c>
      <c r="H447" s="104">
        <v>464</v>
      </c>
      <c r="I447" s="104">
        <v>160</v>
      </c>
      <c r="J447" s="104">
        <v>0</v>
      </c>
      <c r="K447" s="104">
        <v>0</v>
      </c>
      <c r="L447" s="104">
        <v>0</v>
      </c>
      <c r="M447" s="104">
        <v>0</v>
      </c>
      <c r="N447" s="104">
        <v>125</v>
      </c>
      <c r="O447" s="104">
        <v>23</v>
      </c>
      <c r="P447" s="104">
        <v>0</v>
      </c>
      <c r="Q447" s="104">
        <v>0</v>
      </c>
      <c r="R447" s="104">
        <v>0</v>
      </c>
      <c r="S447" s="105">
        <f t="shared" si="7"/>
        <v>1348</v>
      </c>
    </row>
    <row r="448" spans="1:19" x14ac:dyDescent="0.25">
      <c r="A448" s="125">
        <v>2323</v>
      </c>
      <c r="B448" s="103" t="s">
        <v>551</v>
      </c>
      <c r="C448" s="103" t="s">
        <v>4802</v>
      </c>
      <c r="D448" s="103" t="s">
        <v>3438</v>
      </c>
      <c r="E448" s="103" t="s">
        <v>4803</v>
      </c>
      <c r="F448" s="103" t="s">
        <v>4993</v>
      </c>
      <c r="G448" s="104">
        <v>6804.25</v>
      </c>
      <c r="H448" s="104">
        <v>15096.25</v>
      </c>
      <c r="I448" s="104">
        <v>6796.75</v>
      </c>
      <c r="J448" s="104">
        <v>3264.1666666666702</v>
      </c>
      <c r="K448" s="104">
        <v>1635.4166666666699</v>
      </c>
      <c r="L448" s="104">
        <v>95</v>
      </c>
      <c r="M448" s="104">
        <v>54</v>
      </c>
      <c r="N448" s="104">
        <v>2193.9166666666702</v>
      </c>
      <c r="O448" s="104">
        <v>180.166666666667</v>
      </c>
      <c r="P448" s="104">
        <v>63.8333333333333</v>
      </c>
      <c r="Q448" s="104">
        <v>0</v>
      </c>
      <c r="R448" s="104">
        <v>0</v>
      </c>
      <c r="S448" s="105">
        <f t="shared" si="7"/>
        <v>36183.750000000015</v>
      </c>
    </row>
    <row r="449" spans="1:19" x14ac:dyDescent="0.25">
      <c r="A449" s="125">
        <v>2340</v>
      </c>
      <c r="B449" s="103" t="s">
        <v>557</v>
      </c>
      <c r="C449" s="103" t="s">
        <v>3252</v>
      </c>
      <c r="D449" s="103" t="s">
        <v>2897</v>
      </c>
      <c r="E449" s="103" t="s">
        <v>3253</v>
      </c>
      <c r="F449" s="103" t="s">
        <v>4996</v>
      </c>
      <c r="G449" s="104">
        <v>251</v>
      </c>
      <c r="H449" s="104">
        <v>923.6</v>
      </c>
      <c r="I449" s="104">
        <v>545</v>
      </c>
      <c r="J449" s="104">
        <v>23</v>
      </c>
      <c r="K449" s="104">
        <v>3</v>
      </c>
      <c r="L449" s="104">
        <v>0</v>
      </c>
      <c r="M449" s="104">
        <v>0</v>
      </c>
      <c r="N449" s="104">
        <v>115</v>
      </c>
      <c r="O449" s="104">
        <v>28</v>
      </c>
      <c r="P449" s="104">
        <v>0</v>
      </c>
      <c r="Q449" s="104">
        <v>0</v>
      </c>
      <c r="R449" s="104">
        <v>0</v>
      </c>
      <c r="S449" s="105">
        <f t="shared" si="7"/>
        <v>1888.6</v>
      </c>
    </row>
    <row r="450" spans="1:19" x14ac:dyDescent="0.25">
      <c r="A450" s="125">
        <v>2356</v>
      </c>
      <c r="B450" s="103" t="s">
        <v>5059</v>
      </c>
      <c r="C450" s="103" t="s">
        <v>3254</v>
      </c>
      <c r="D450" s="103" t="s">
        <v>2789</v>
      </c>
      <c r="E450" s="103" t="s">
        <v>2865</v>
      </c>
      <c r="F450" s="103" t="s">
        <v>4996</v>
      </c>
      <c r="G450" s="104">
        <v>136</v>
      </c>
      <c r="H450" s="104">
        <v>427.777777777778</v>
      </c>
      <c r="I450" s="104">
        <v>1033.2857142857099</v>
      </c>
      <c r="J450" s="104">
        <v>7</v>
      </c>
      <c r="K450" s="104">
        <v>0</v>
      </c>
      <c r="L450" s="104">
        <v>0</v>
      </c>
      <c r="M450" s="104">
        <v>0</v>
      </c>
      <c r="N450" s="104">
        <v>138.666666666667</v>
      </c>
      <c r="O450" s="104">
        <v>24</v>
      </c>
      <c r="P450" s="104">
        <v>0</v>
      </c>
      <c r="Q450" s="104">
        <v>0</v>
      </c>
      <c r="R450" s="104">
        <v>0</v>
      </c>
      <c r="S450" s="105">
        <f t="shared" si="7"/>
        <v>1766.7301587301549</v>
      </c>
    </row>
    <row r="451" spans="1:19" x14ac:dyDescent="0.25">
      <c r="A451" s="125">
        <v>2363</v>
      </c>
      <c r="B451" s="103" t="s">
        <v>562</v>
      </c>
      <c r="C451" s="103" t="s">
        <v>3928</v>
      </c>
      <c r="D451" s="103" t="s">
        <v>2775</v>
      </c>
      <c r="E451" s="103" t="s">
        <v>3929</v>
      </c>
      <c r="F451" s="103" t="s">
        <v>4994</v>
      </c>
      <c r="G451" s="104">
        <v>745.5</v>
      </c>
      <c r="H451" s="104">
        <v>3</v>
      </c>
      <c r="I451" s="104">
        <v>0</v>
      </c>
      <c r="J451" s="104">
        <v>0</v>
      </c>
      <c r="K451" s="104">
        <v>0</v>
      </c>
      <c r="L451" s="104">
        <v>0</v>
      </c>
      <c r="M451" s="104">
        <v>0</v>
      </c>
      <c r="N451" s="104">
        <v>0</v>
      </c>
      <c r="O451" s="104">
        <v>27</v>
      </c>
      <c r="P451" s="104">
        <v>0</v>
      </c>
      <c r="Q451" s="104">
        <v>0</v>
      </c>
      <c r="R451" s="104">
        <v>0</v>
      </c>
      <c r="S451" s="105">
        <f t="shared" si="7"/>
        <v>775.5</v>
      </c>
    </row>
    <row r="452" spans="1:19" x14ac:dyDescent="0.25">
      <c r="A452" s="125">
        <v>2374</v>
      </c>
      <c r="B452" s="103" t="s">
        <v>5060</v>
      </c>
      <c r="C452" s="103" t="s">
        <v>4379</v>
      </c>
      <c r="D452" s="103" t="s">
        <v>2867</v>
      </c>
      <c r="E452" s="103" t="s">
        <v>4380</v>
      </c>
      <c r="F452" s="103" t="s">
        <v>4994</v>
      </c>
      <c r="G452" s="104">
        <v>133.333333333333</v>
      </c>
      <c r="H452" s="104">
        <v>2657.5</v>
      </c>
      <c r="I452" s="104">
        <v>1731.4166666666699</v>
      </c>
      <c r="J452" s="104">
        <v>623.83333333333303</v>
      </c>
      <c r="K452" s="104">
        <v>1</v>
      </c>
      <c r="L452" s="104">
        <v>0</v>
      </c>
      <c r="M452" s="104">
        <v>4</v>
      </c>
      <c r="N452" s="104">
        <v>379.5</v>
      </c>
      <c r="O452" s="104">
        <v>72.5</v>
      </c>
      <c r="P452" s="104">
        <v>1.3333333333333299</v>
      </c>
      <c r="Q452" s="104">
        <v>1.5833333333333299</v>
      </c>
      <c r="R452" s="104">
        <v>0</v>
      </c>
      <c r="S452" s="105">
        <f t="shared" si="7"/>
        <v>5606.0000000000018</v>
      </c>
    </row>
    <row r="453" spans="1:19" x14ac:dyDescent="0.25">
      <c r="A453" s="125">
        <v>2375</v>
      </c>
      <c r="B453" s="103" t="s">
        <v>565</v>
      </c>
      <c r="C453" s="103" t="s">
        <v>4381</v>
      </c>
      <c r="D453" s="103" t="s">
        <v>5006</v>
      </c>
      <c r="E453" s="103" t="s">
        <v>5061</v>
      </c>
      <c r="F453" s="103" t="s">
        <v>4994</v>
      </c>
      <c r="G453" s="104">
        <v>3641.3</v>
      </c>
      <c r="H453" s="104">
        <v>139.1</v>
      </c>
      <c r="I453" s="104">
        <v>0</v>
      </c>
      <c r="J453" s="104">
        <v>25.3</v>
      </c>
      <c r="K453" s="104">
        <v>0</v>
      </c>
      <c r="L453" s="104">
        <v>0</v>
      </c>
      <c r="M453" s="104">
        <v>0</v>
      </c>
      <c r="N453" s="104">
        <v>0</v>
      </c>
      <c r="O453" s="104">
        <v>0</v>
      </c>
      <c r="P453" s="104">
        <v>0</v>
      </c>
      <c r="Q453" s="104">
        <v>0</v>
      </c>
      <c r="R453" s="104">
        <v>0</v>
      </c>
      <c r="S453" s="105">
        <f t="shared" si="7"/>
        <v>3805.7000000000003</v>
      </c>
    </row>
    <row r="454" spans="1:19" x14ac:dyDescent="0.25">
      <c r="A454" s="125">
        <v>2376</v>
      </c>
      <c r="B454" s="103" t="s">
        <v>566</v>
      </c>
      <c r="C454" s="103" t="s">
        <v>4320</v>
      </c>
      <c r="D454" s="103" t="s">
        <v>2789</v>
      </c>
      <c r="E454" s="103" t="s">
        <v>2906</v>
      </c>
      <c r="F454" s="103" t="s">
        <v>4994</v>
      </c>
      <c r="G454" s="104">
        <v>69.8333333333333</v>
      </c>
      <c r="H454" s="104">
        <v>58.0833333333333</v>
      </c>
      <c r="I454" s="104">
        <v>98</v>
      </c>
      <c r="J454" s="104">
        <v>121.666666666667</v>
      </c>
      <c r="K454" s="104">
        <v>71</v>
      </c>
      <c r="L454" s="104">
        <v>7</v>
      </c>
      <c r="M454" s="104">
        <v>0</v>
      </c>
      <c r="N454" s="104">
        <v>4</v>
      </c>
      <c r="O454" s="104">
        <v>1</v>
      </c>
      <c r="P454" s="104">
        <v>0</v>
      </c>
      <c r="Q454" s="104">
        <v>0</v>
      </c>
      <c r="R454" s="104">
        <v>0</v>
      </c>
      <c r="S454" s="105">
        <f t="shared" si="7"/>
        <v>430.5833333333336</v>
      </c>
    </row>
    <row r="455" spans="1:19" x14ac:dyDescent="0.25">
      <c r="A455" s="125">
        <v>2380</v>
      </c>
      <c r="B455" s="103" t="s">
        <v>567</v>
      </c>
      <c r="C455" s="103" t="s">
        <v>3255</v>
      </c>
      <c r="D455" s="103" t="s">
        <v>2876</v>
      </c>
      <c r="E455" s="103" t="s">
        <v>3256</v>
      </c>
      <c r="F455" s="103" t="s">
        <v>4994</v>
      </c>
      <c r="G455" s="104">
        <v>367</v>
      </c>
      <c r="H455" s="104">
        <v>451.33333333333297</v>
      </c>
      <c r="I455" s="104">
        <v>0</v>
      </c>
      <c r="J455" s="104">
        <v>0</v>
      </c>
      <c r="K455" s="104">
        <v>0</v>
      </c>
      <c r="L455" s="104">
        <v>0</v>
      </c>
      <c r="M455" s="104">
        <v>0</v>
      </c>
      <c r="N455" s="104">
        <v>5.0833333333333304</v>
      </c>
      <c r="O455" s="104">
        <v>8</v>
      </c>
      <c r="P455" s="104">
        <v>0</v>
      </c>
      <c r="Q455" s="104">
        <v>0</v>
      </c>
      <c r="R455" s="104">
        <v>0</v>
      </c>
      <c r="S455" s="105">
        <f t="shared" si="7"/>
        <v>831.4166666666664</v>
      </c>
    </row>
    <row r="456" spans="1:19" x14ac:dyDescent="0.25">
      <c r="A456" s="125">
        <v>2381</v>
      </c>
      <c r="B456" s="103" t="s">
        <v>568</v>
      </c>
      <c r="C456" s="103" t="s">
        <v>3257</v>
      </c>
      <c r="D456" s="103" t="s">
        <v>2775</v>
      </c>
      <c r="E456" s="103" t="s">
        <v>3258</v>
      </c>
      <c r="F456" s="103" t="s">
        <v>4994</v>
      </c>
      <c r="G456" s="104">
        <v>149.833333333333</v>
      </c>
      <c r="H456" s="104">
        <v>916.58333333333405</v>
      </c>
      <c r="I456" s="104">
        <v>616.75</v>
      </c>
      <c r="J456" s="104">
        <v>22.9166666666667</v>
      </c>
      <c r="K456" s="104">
        <v>0</v>
      </c>
      <c r="L456" s="104">
        <v>0</v>
      </c>
      <c r="M456" s="104">
        <v>3</v>
      </c>
      <c r="N456" s="104">
        <v>79.0833333333333</v>
      </c>
      <c r="O456" s="104">
        <v>22</v>
      </c>
      <c r="P456" s="104">
        <v>0</v>
      </c>
      <c r="Q456" s="104">
        <v>0</v>
      </c>
      <c r="R456" s="104">
        <v>0</v>
      </c>
      <c r="S456" s="105">
        <f t="shared" si="7"/>
        <v>1810.166666666667</v>
      </c>
    </row>
    <row r="457" spans="1:19" x14ac:dyDescent="0.25">
      <c r="A457" s="125">
        <v>2400</v>
      </c>
      <c r="B457" s="103" t="s">
        <v>5062</v>
      </c>
      <c r="C457" s="103" t="s">
        <v>2833</v>
      </c>
      <c r="D457" s="103" t="s">
        <v>2827</v>
      </c>
      <c r="E457" s="103" t="s">
        <v>2834</v>
      </c>
      <c r="F457" s="103" t="s">
        <v>4994</v>
      </c>
      <c r="G457" s="104">
        <v>124.666666666667</v>
      </c>
      <c r="H457" s="104">
        <v>431.66666666666703</v>
      </c>
      <c r="I457" s="104">
        <v>54.3333333333333</v>
      </c>
      <c r="J457" s="104">
        <v>41.3333333333333</v>
      </c>
      <c r="K457" s="104">
        <v>4</v>
      </c>
      <c r="L457" s="104">
        <v>1</v>
      </c>
      <c r="M457" s="104">
        <v>0</v>
      </c>
      <c r="N457" s="104">
        <v>0</v>
      </c>
      <c r="O457" s="104">
        <v>6</v>
      </c>
      <c r="P457" s="104">
        <v>0</v>
      </c>
      <c r="Q457" s="104">
        <v>0</v>
      </c>
      <c r="R457" s="104">
        <v>0</v>
      </c>
      <c r="S457" s="105">
        <f t="shared" si="7"/>
        <v>663.00000000000057</v>
      </c>
    </row>
    <row r="458" spans="1:19" x14ac:dyDescent="0.25">
      <c r="A458" s="125">
        <v>2402</v>
      </c>
      <c r="B458" s="103" t="s">
        <v>575</v>
      </c>
      <c r="C458" s="103" t="s">
        <v>4363</v>
      </c>
      <c r="D458" s="103" t="s">
        <v>2827</v>
      </c>
      <c r="E458" s="103" t="s">
        <v>4364</v>
      </c>
      <c r="F458" s="103" t="s">
        <v>4994</v>
      </c>
      <c r="G458" s="104">
        <v>48</v>
      </c>
      <c r="H458" s="104">
        <v>50</v>
      </c>
      <c r="I458" s="104">
        <v>93</v>
      </c>
      <c r="J458" s="104">
        <v>40</v>
      </c>
      <c r="K458" s="104">
        <v>2</v>
      </c>
      <c r="L458" s="104">
        <v>0</v>
      </c>
      <c r="M458" s="104">
        <v>8</v>
      </c>
      <c r="N458" s="104">
        <v>3</v>
      </c>
      <c r="O458" s="104">
        <v>4</v>
      </c>
      <c r="P458" s="104">
        <v>0</v>
      </c>
      <c r="Q458" s="104">
        <v>0</v>
      </c>
      <c r="R458" s="104">
        <v>0</v>
      </c>
      <c r="S458" s="105">
        <f t="shared" si="7"/>
        <v>248</v>
      </c>
    </row>
    <row r="459" spans="1:19" x14ac:dyDescent="0.25">
      <c r="A459" s="125">
        <v>2417</v>
      </c>
      <c r="B459" s="103" t="s">
        <v>578</v>
      </c>
      <c r="C459" s="103" t="s">
        <v>3259</v>
      </c>
      <c r="D459" s="103" t="s">
        <v>2827</v>
      </c>
      <c r="E459" s="103" t="s">
        <v>3260</v>
      </c>
      <c r="F459" s="103" t="s">
        <v>4994</v>
      </c>
      <c r="G459" s="104">
        <v>176.416666666667</v>
      </c>
      <c r="H459" s="104">
        <v>428.25</v>
      </c>
      <c r="I459" s="104">
        <v>117.416666666667</v>
      </c>
      <c r="J459" s="104">
        <v>1</v>
      </c>
      <c r="K459" s="104">
        <v>0</v>
      </c>
      <c r="L459" s="104">
        <v>0</v>
      </c>
      <c r="M459" s="104">
        <v>0</v>
      </c>
      <c r="N459" s="104">
        <v>20.4166666666667</v>
      </c>
      <c r="O459" s="104">
        <v>13</v>
      </c>
      <c r="P459" s="104">
        <v>0</v>
      </c>
      <c r="Q459" s="104">
        <v>0</v>
      </c>
      <c r="R459" s="104">
        <v>0</v>
      </c>
      <c r="S459" s="105">
        <f t="shared" si="7"/>
        <v>756.50000000000068</v>
      </c>
    </row>
    <row r="460" spans="1:19" x14ac:dyDescent="0.25">
      <c r="A460" s="125">
        <v>2433</v>
      </c>
      <c r="B460" s="103" t="s">
        <v>582</v>
      </c>
      <c r="C460" s="103" t="s">
        <v>3264</v>
      </c>
      <c r="D460" s="103" t="s">
        <v>2827</v>
      </c>
      <c r="E460" s="103" t="s">
        <v>3265</v>
      </c>
      <c r="F460" s="103" t="s">
        <v>4994</v>
      </c>
      <c r="G460" s="104">
        <v>91.4166666666666</v>
      </c>
      <c r="H460" s="104">
        <v>249.916666666667</v>
      </c>
      <c r="I460" s="104">
        <v>186.916666666667</v>
      </c>
      <c r="J460" s="104">
        <v>0</v>
      </c>
      <c r="K460" s="104">
        <v>1</v>
      </c>
      <c r="L460" s="104">
        <v>13.5714285714286</v>
      </c>
      <c r="M460" s="104">
        <v>13</v>
      </c>
      <c r="N460" s="104">
        <v>102.916666666667</v>
      </c>
      <c r="O460" s="104">
        <v>0</v>
      </c>
      <c r="P460" s="104">
        <v>0</v>
      </c>
      <c r="Q460" s="104">
        <v>0</v>
      </c>
      <c r="R460" s="104">
        <v>0</v>
      </c>
      <c r="S460" s="105">
        <f t="shared" si="7"/>
        <v>658.73809523809609</v>
      </c>
    </row>
    <row r="461" spans="1:19" x14ac:dyDescent="0.25">
      <c r="A461" s="125">
        <v>2434</v>
      </c>
      <c r="B461" s="103" t="s">
        <v>583</v>
      </c>
      <c r="C461" s="103" t="s">
        <v>3266</v>
      </c>
      <c r="D461" s="103" t="s">
        <v>2827</v>
      </c>
      <c r="E461" s="103" t="s">
        <v>3267</v>
      </c>
      <c r="F461" s="103" t="s">
        <v>4994</v>
      </c>
      <c r="G461" s="104">
        <v>439.08333333333297</v>
      </c>
      <c r="H461" s="104">
        <v>427</v>
      </c>
      <c r="I461" s="104">
        <v>35.1666666666667</v>
      </c>
      <c r="J461" s="104">
        <v>0</v>
      </c>
      <c r="K461" s="104">
        <v>0</v>
      </c>
      <c r="L461" s="104">
        <v>0</v>
      </c>
      <c r="M461" s="104">
        <v>2</v>
      </c>
      <c r="N461" s="104">
        <v>35.8333333333333</v>
      </c>
      <c r="O461" s="104">
        <v>18.25</v>
      </c>
      <c r="P461" s="104">
        <v>0</v>
      </c>
      <c r="Q461" s="104">
        <v>0</v>
      </c>
      <c r="R461" s="104">
        <v>0</v>
      </c>
      <c r="S461" s="105">
        <f t="shared" si="7"/>
        <v>957.33333333333303</v>
      </c>
    </row>
    <row r="462" spans="1:19" x14ac:dyDescent="0.25">
      <c r="A462" s="125">
        <v>2438</v>
      </c>
      <c r="B462" s="103" t="s">
        <v>584</v>
      </c>
      <c r="C462" s="103" t="s">
        <v>4369</v>
      </c>
      <c r="D462" s="103" t="s">
        <v>3438</v>
      </c>
      <c r="E462" s="103" t="s">
        <v>4370</v>
      </c>
      <c r="F462" s="103" t="s">
        <v>4993</v>
      </c>
      <c r="G462" s="104">
        <v>90827.555555555606</v>
      </c>
      <c r="H462" s="104">
        <v>151376.66666666701</v>
      </c>
      <c r="I462" s="104">
        <v>183215.88888888899</v>
      </c>
      <c r="J462" s="104">
        <v>82643</v>
      </c>
      <c r="K462" s="104">
        <v>58411.444444444503</v>
      </c>
      <c r="L462" s="104">
        <v>18854.222222222201</v>
      </c>
      <c r="M462" s="104">
        <v>1487.2222222222199</v>
      </c>
      <c r="N462" s="104">
        <v>42567</v>
      </c>
      <c r="O462" s="104">
        <v>1104.2222222222199</v>
      </c>
      <c r="P462" s="104">
        <v>607</v>
      </c>
      <c r="Q462" s="104">
        <v>0</v>
      </c>
      <c r="R462" s="104">
        <v>0</v>
      </c>
      <c r="S462" s="105">
        <f t="shared" si="7"/>
        <v>631094.22222222283</v>
      </c>
    </row>
    <row r="463" spans="1:19" x14ac:dyDescent="0.25">
      <c r="A463" s="125">
        <v>2438</v>
      </c>
      <c r="B463" s="103" t="s">
        <v>584</v>
      </c>
      <c r="C463" s="103" t="s">
        <v>3437</v>
      </c>
      <c r="D463" s="103" t="s">
        <v>3438</v>
      </c>
      <c r="E463" s="103" t="s">
        <v>3439</v>
      </c>
      <c r="F463" s="103" t="s">
        <v>4993</v>
      </c>
      <c r="G463" s="104">
        <v>653.88888888888903</v>
      </c>
      <c r="H463" s="104">
        <v>5</v>
      </c>
      <c r="I463" s="104">
        <v>0</v>
      </c>
      <c r="J463" s="104">
        <v>1</v>
      </c>
      <c r="K463" s="104">
        <v>1</v>
      </c>
      <c r="L463" s="104">
        <v>0</v>
      </c>
      <c r="M463" s="104">
        <v>12</v>
      </c>
      <c r="N463" s="104">
        <v>223.888888888889</v>
      </c>
      <c r="O463" s="104">
        <v>1</v>
      </c>
      <c r="P463" s="104">
        <v>0</v>
      </c>
      <c r="Q463" s="104">
        <v>0</v>
      </c>
      <c r="R463" s="104">
        <v>0</v>
      </c>
      <c r="S463" s="105">
        <f t="shared" si="7"/>
        <v>897.77777777777806</v>
      </c>
    </row>
    <row r="464" spans="1:19" x14ac:dyDescent="0.25">
      <c r="A464" s="125">
        <v>2438</v>
      </c>
      <c r="B464" s="103" t="s">
        <v>584</v>
      </c>
      <c r="C464" s="103" t="s">
        <v>4383</v>
      </c>
      <c r="D464" s="103" t="s">
        <v>3438</v>
      </c>
      <c r="E464" s="103" t="s">
        <v>4384</v>
      </c>
      <c r="F464" s="103" t="s">
        <v>4993</v>
      </c>
      <c r="G464" s="104">
        <v>487.222222222222</v>
      </c>
      <c r="H464" s="104">
        <v>228.111111111111</v>
      </c>
      <c r="I464" s="104">
        <v>1</v>
      </c>
      <c r="J464" s="104">
        <v>0</v>
      </c>
      <c r="K464" s="104">
        <v>0</v>
      </c>
      <c r="L464" s="104">
        <v>0</v>
      </c>
      <c r="M464" s="104">
        <v>12.2222222222222</v>
      </c>
      <c r="N464" s="104">
        <v>154.555555555556</v>
      </c>
      <c r="O464" s="104">
        <v>3.3333333333333299</v>
      </c>
      <c r="P464" s="104">
        <v>0</v>
      </c>
      <c r="Q464" s="104">
        <v>0</v>
      </c>
      <c r="R464" s="104">
        <v>0</v>
      </c>
      <c r="S464" s="105">
        <f t="shared" si="7"/>
        <v>886.44444444444457</v>
      </c>
    </row>
    <row r="465" spans="1:19" x14ac:dyDescent="0.25">
      <c r="A465" s="125">
        <v>2438</v>
      </c>
      <c r="B465" s="103" t="s">
        <v>584</v>
      </c>
      <c r="C465" s="103" t="s">
        <v>4373</v>
      </c>
      <c r="D465" s="103" t="s">
        <v>3438</v>
      </c>
      <c r="E465" s="103" t="s">
        <v>4374</v>
      </c>
      <c r="F465" s="103" t="s">
        <v>4993</v>
      </c>
      <c r="G465" s="104">
        <v>2383.1111111111099</v>
      </c>
      <c r="H465" s="104">
        <v>11172.1111111111</v>
      </c>
      <c r="I465" s="104">
        <v>3811.4444444444398</v>
      </c>
      <c r="J465" s="104">
        <v>1091.55555555556</v>
      </c>
      <c r="K465" s="104">
        <v>0</v>
      </c>
      <c r="L465" s="104">
        <v>1</v>
      </c>
      <c r="M465" s="104">
        <v>323.66666666666703</v>
      </c>
      <c r="N465" s="104">
        <v>2040.55555555556</v>
      </c>
      <c r="O465" s="104">
        <v>74</v>
      </c>
      <c r="P465" s="104">
        <v>32</v>
      </c>
      <c r="Q465" s="104">
        <v>0</v>
      </c>
      <c r="R465" s="104">
        <v>0</v>
      </c>
      <c r="S465" s="105">
        <f t="shared" si="7"/>
        <v>20929.444444444434</v>
      </c>
    </row>
    <row r="466" spans="1:19" x14ac:dyDescent="0.25">
      <c r="A466" s="125">
        <v>2445</v>
      </c>
      <c r="B466" s="103" t="s">
        <v>5063</v>
      </c>
      <c r="C466" s="103" t="s">
        <v>3268</v>
      </c>
      <c r="D466" s="103" t="s">
        <v>2827</v>
      </c>
      <c r="E466" s="103" t="s">
        <v>3269</v>
      </c>
      <c r="F466" s="103" t="s">
        <v>4994</v>
      </c>
      <c r="G466" s="104">
        <v>10</v>
      </c>
      <c r="H466" s="104">
        <v>528.83333333333303</v>
      </c>
      <c r="I466" s="104">
        <v>292.83333333333297</v>
      </c>
      <c r="J466" s="104">
        <v>2</v>
      </c>
      <c r="K466" s="104">
        <v>0</v>
      </c>
      <c r="L466" s="104">
        <v>0</v>
      </c>
      <c r="M466" s="104">
        <v>0</v>
      </c>
      <c r="N466" s="104">
        <v>9</v>
      </c>
      <c r="O466" s="104">
        <v>19</v>
      </c>
      <c r="P466" s="104">
        <v>0</v>
      </c>
      <c r="Q466" s="104">
        <v>0</v>
      </c>
      <c r="R466" s="104">
        <v>0</v>
      </c>
      <c r="S466" s="105">
        <f t="shared" si="7"/>
        <v>861.66666666666606</v>
      </c>
    </row>
    <row r="467" spans="1:19" x14ac:dyDescent="0.25">
      <c r="A467" s="125">
        <v>2446</v>
      </c>
      <c r="B467" s="103" t="s">
        <v>588</v>
      </c>
      <c r="C467" s="103" t="s">
        <v>4358</v>
      </c>
      <c r="D467" s="103" t="s">
        <v>2827</v>
      </c>
      <c r="E467" s="103" t="s">
        <v>3274</v>
      </c>
      <c r="F467" s="103" t="s">
        <v>4994</v>
      </c>
      <c r="G467" s="104">
        <v>123.75</v>
      </c>
      <c r="H467" s="104">
        <v>735.25</v>
      </c>
      <c r="I467" s="104">
        <v>118.75</v>
      </c>
      <c r="J467" s="104">
        <v>17.1666666666667</v>
      </c>
      <c r="K467" s="104">
        <v>2</v>
      </c>
      <c r="L467" s="104">
        <v>0</v>
      </c>
      <c r="M467" s="104">
        <v>0</v>
      </c>
      <c r="N467" s="104">
        <v>143.75</v>
      </c>
      <c r="O467" s="104">
        <v>22.9166666666667</v>
      </c>
      <c r="P467" s="104">
        <v>0</v>
      </c>
      <c r="Q467" s="104">
        <v>0</v>
      </c>
      <c r="R467" s="104">
        <v>0</v>
      </c>
      <c r="S467" s="105">
        <f t="shared" si="7"/>
        <v>1163.5833333333335</v>
      </c>
    </row>
    <row r="468" spans="1:19" x14ac:dyDescent="0.25">
      <c r="A468" s="125">
        <v>2448</v>
      </c>
      <c r="B468" s="103" t="s">
        <v>589</v>
      </c>
      <c r="C468" s="103" t="s">
        <v>3270</v>
      </c>
      <c r="D468" s="103" t="s">
        <v>2775</v>
      </c>
      <c r="E468" s="103" t="s">
        <v>3271</v>
      </c>
      <c r="F468" s="103" t="s">
        <v>4994</v>
      </c>
      <c r="G468" s="104">
        <v>108.833333333333</v>
      </c>
      <c r="H468" s="104">
        <v>126.5</v>
      </c>
      <c r="I468" s="104">
        <v>0</v>
      </c>
      <c r="J468" s="104">
        <v>0</v>
      </c>
      <c r="K468" s="104">
        <v>0</v>
      </c>
      <c r="L468" s="104">
        <v>0</v>
      </c>
      <c r="M468" s="104">
        <v>0</v>
      </c>
      <c r="N468" s="104">
        <v>0</v>
      </c>
      <c r="O468" s="104">
        <v>21.75</v>
      </c>
      <c r="P468" s="104">
        <v>34</v>
      </c>
      <c r="Q468" s="104">
        <v>0</v>
      </c>
      <c r="R468" s="104">
        <v>0</v>
      </c>
      <c r="S468" s="105">
        <f t="shared" si="7"/>
        <v>291.08333333333303</v>
      </c>
    </row>
    <row r="469" spans="1:19" x14ac:dyDescent="0.25">
      <c r="A469" s="125">
        <v>2462</v>
      </c>
      <c r="B469" s="103" t="s">
        <v>592</v>
      </c>
      <c r="C469" s="103" t="s">
        <v>3272</v>
      </c>
      <c r="D469" s="103" t="s">
        <v>5006</v>
      </c>
      <c r="E469" s="103" t="s">
        <v>3205</v>
      </c>
      <c r="F469" s="103" t="s">
        <v>4994</v>
      </c>
      <c r="G469" s="104">
        <v>1105.3333333333301</v>
      </c>
      <c r="H469" s="104">
        <v>207.666666666667</v>
      </c>
      <c r="I469" s="104">
        <v>18.9166666666667</v>
      </c>
      <c r="J469" s="104">
        <v>0</v>
      </c>
      <c r="K469" s="104">
        <v>0</v>
      </c>
      <c r="L469" s="104">
        <v>0</v>
      </c>
      <c r="M469" s="104">
        <v>0</v>
      </c>
      <c r="N469" s="104">
        <v>0</v>
      </c>
      <c r="O469" s="104">
        <v>38.9166666666667</v>
      </c>
      <c r="P469" s="104">
        <v>0</v>
      </c>
      <c r="Q469" s="104">
        <v>0</v>
      </c>
      <c r="R469" s="104">
        <v>0</v>
      </c>
      <c r="S469" s="105">
        <f t="shared" si="7"/>
        <v>1370.8333333333305</v>
      </c>
    </row>
    <row r="470" spans="1:19" x14ac:dyDescent="0.25">
      <c r="A470" s="125">
        <v>2463</v>
      </c>
      <c r="B470" s="103" t="s">
        <v>593</v>
      </c>
      <c r="C470" s="103" t="s">
        <v>3273</v>
      </c>
      <c r="D470" s="103" t="s">
        <v>5006</v>
      </c>
      <c r="E470" s="103" t="s">
        <v>3274</v>
      </c>
      <c r="F470" s="103" t="s">
        <v>4994</v>
      </c>
      <c r="G470" s="104">
        <v>855</v>
      </c>
      <c r="H470" s="104">
        <v>0</v>
      </c>
      <c r="I470" s="104">
        <v>0</v>
      </c>
      <c r="J470" s="104">
        <v>0</v>
      </c>
      <c r="K470" s="104">
        <v>0</v>
      </c>
      <c r="L470" s="104">
        <v>0</v>
      </c>
      <c r="M470" s="104">
        <v>0</v>
      </c>
      <c r="N470" s="104">
        <v>0</v>
      </c>
      <c r="O470" s="104">
        <v>22</v>
      </c>
      <c r="P470" s="104">
        <v>0</v>
      </c>
      <c r="Q470" s="104">
        <v>0</v>
      </c>
      <c r="R470" s="104">
        <v>0</v>
      </c>
      <c r="S470" s="105">
        <f t="shared" si="7"/>
        <v>877</v>
      </c>
    </row>
    <row r="471" spans="1:19" x14ac:dyDescent="0.25">
      <c r="A471" s="125">
        <v>2465</v>
      </c>
      <c r="B471" s="103" t="s">
        <v>594</v>
      </c>
      <c r="C471" s="103" t="s">
        <v>4644</v>
      </c>
      <c r="D471" s="103" t="s">
        <v>2789</v>
      </c>
      <c r="E471" s="103" t="s">
        <v>4645</v>
      </c>
      <c r="F471" s="103" t="s">
        <v>4994</v>
      </c>
      <c r="G471" s="104">
        <v>129</v>
      </c>
      <c r="H471" s="104">
        <v>1440</v>
      </c>
      <c r="I471" s="104">
        <v>129</v>
      </c>
      <c r="J471" s="104">
        <v>1</v>
      </c>
      <c r="K471" s="104">
        <v>0</v>
      </c>
      <c r="L471" s="104">
        <v>0</v>
      </c>
      <c r="M471" s="104">
        <v>6</v>
      </c>
      <c r="N471" s="104">
        <v>307</v>
      </c>
      <c r="O471" s="104">
        <v>8</v>
      </c>
      <c r="P471" s="104">
        <v>0</v>
      </c>
      <c r="Q471" s="104">
        <v>0</v>
      </c>
      <c r="R471" s="104">
        <v>0</v>
      </c>
      <c r="S471" s="105">
        <f t="shared" si="7"/>
        <v>2020</v>
      </c>
    </row>
    <row r="472" spans="1:19" x14ac:dyDescent="0.25">
      <c r="A472" s="125">
        <v>2484</v>
      </c>
      <c r="B472" s="103" t="s">
        <v>598</v>
      </c>
      <c r="C472" s="103" t="s">
        <v>4807</v>
      </c>
      <c r="D472" s="103" t="s">
        <v>3332</v>
      </c>
      <c r="E472" s="103" t="s">
        <v>4808</v>
      </c>
      <c r="F472" s="103" t="s">
        <v>4994</v>
      </c>
      <c r="G472" s="104">
        <v>4970</v>
      </c>
      <c r="H472" s="104">
        <v>1367</v>
      </c>
      <c r="I472" s="104">
        <v>0</v>
      </c>
      <c r="J472" s="104">
        <v>0</v>
      </c>
      <c r="K472" s="104">
        <v>0</v>
      </c>
      <c r="L472" s="104">
        <v>0</v>
      </c>
      <c r="M472" s="104">
        <v>0</v>
      </c>
      <c r="N472" s="104">
        <v>295</v>
      </c>
      <c r="O472" s="104">
        <v>59</v>
      </c>
      <c r="P472" s="104">
        <v>0</v>
      </c>
      <c r="Q472" s="104">
        <v>0</v>
      </c>
      <c r="R472" s="104">
        <v>0</v>
      </c>
      <c r="S472" s="105">
        <f t="shared" si="7"/>
        <v>6691</v>
      </c>
    </row>
    <row r="473" spans="1:19" x14ac:dyDescent="0.25">
      <c r="A473" s="125">
        <v>2486</v>
      </c>
      <c r="B473" s="103" t="s">
        <v>599</v>
      </c>
      <c r="C473" s="103" t="s">
        <v>3275</v>
      </c>
      <c r="D473" s="103" t="s">
        <v>2775</v>
      </c>
      <c r="E473" s="103" t="s">
        <v>3276</v>
      </c>
      <c r="F473" s="103" t="s">
        <v>4994</v>
      </c>
      <c r="G473" s="104">
        <v>42.1666666666667</v>
      </c>
      <c r="H473" s="104">
        <v>1123.4166666666699</v>
      </c>
      <c r="I473" s="104">
        <v>171.916666666667</v>
      </c>
      <c r="J473" s="104">
        <v>0</v>
      </c>
      <c r="K473" s="104">
        <v>0</v>
      </c>
      <c r="L473" s="104">
        <v>0</v>
      </c>
      <c r="M473" s="104">
        <v>6.5</v>
      </c>
      <c r="N473" s="104">
        <v>12</v>
      </c>
      <c r="O473" s="104">
        <v>19.5</v>
      </c>
      <c r="P473" s="104">
        <v>0</v>
      </c>
      <c r="Q473" s="104">
        <v>0</v>
      </c>
      <c r="R473" s="104">
        <v>0</v>
      </c>
      <c r="S473" s="105">
        <f t="shared" si="7"/>
        <v>1375.5000000000036</v>
      </c>
    </row>
    <row r="474" spans="1:19" x14ac:dyDescent="0.25">
      <c r="A474" s="125">
        <v>2489</v>
      </c>
      <c r="B474" s="103" t="s">
        <v>600</v>
      </c>
      <c r="C474" s="103" t="s">
        <v>3277</v>
      </c>
      <c r="D474" s="103" t="s">
        <v>2775</v>
      </c>
      <c r="E474" s="103" t="s">
        <v>3278</v>
      </c>
      <c r="F474" s="103" t="s">
        <v>4994</v>
      </c>
      <c r="G474" s="104">
        <v>225.666666666667</v>
      </c>
      <c r="H474" s="104">
        <v>279.66666666666703</v>
      </c>
      <c r="I474" s="104">
        <v>60</v>
      </c>
      <c r="J474" s="104">
        <v>22</v>
      </c>
      <c r="K474" s="104">
        <v>0</v>
      </c>
      <c r="L474" s="104">
        <v>0</v>
      </c>
      <c r="M474" s="104">
        <v>0</v>
      </c>
      <c r="N474" s="104">
        <v>6</v>
      </c>
      <c r="O474" s="104">
        <v>24.5</v>
      </c>
      <c r="P474" s="104">
        <v>0</v>
      </c>
      <c r="Q474" s="104">
        <v>0</v>
      </c>
      <c r="R474" s="104">
        <v>0</v>
      </c>
      <c r="S474" s="105">
        <f t="shared" si="7"/>
        <v>617.83333333333405</v>
      </c>
    </row>
    <row r="475" spans="1:19" x14ac:dyDescent="0.25">
      <c r="A475" s="125">
        <v>2495</v>
      </c>
      <c r="B475" s="103" t="s">
        <v>602</v>
      </c>
      <c r="C475" s="103" t="s">
        <v>3279</v>
      </c>
      <c r="D475" s="103" t="s">
        <v>2817</v>
      </c>
      <c r="E475" s="103" t="s">
        <v>3280</v>
      </c>
      <c r="F475" s="103" t="s">
        <v>4994</v>
      </c>
      <c r="G475" s="104">
        <v>573.66666666666697</v>
      </c>
      <c r="H475" s="104">
        <v>678.58333333333303</v>
      </c>
      <c r="I475" s="104">
        <v>389.16666666666703</v>
      </c>
      <c r="J475" s="104">
        <v>68</v>
      </c>
      <c r="K475" s="104">
        <v>6</v>
      </c>
      <c r="L475" s="104">
        <v>0</v>
      </c>
      <c r="M475" s="104">
        <v>0</v>
      </c>
      <c r="N475" s="104">
        <v>155.75</v>
      </c>
      <c r="O475" s="104">
        <v>103.75</v>
      </c>
      <c r="P475" s="104">
        <v>0</v>
      </c>
      <c r="Q475" s="104">
        <v>0</v>
      </c>
      <c r="R475" s="104">
        <v>0</v>
      </c>
      <c r="S475" s="105">
        <f t="shared" si="7"/>
        <v>1974.916666666667</v>
      </c>
    </row>
    <row r="476" spans="1:19" x14ac:dyDescent="0.25">
      <c r="A476" s="125">
        <v>2498</v>
      </c>
      <c r="B476" s="103" t="s">
        <v>604</v>
      </c>
      <c r="C476" s="103" t="s">
        <v>4274</v>
      </c>
      <c r="D476" s="103" t="s">
        <v>2789</v>
      </c>
      <c r="E476" s="103" t="s">
        <v>4275</v>
      </c>
      <c r="F476" s="103" t="s">
        <v>4996</v>
      </c>
      <c r="G476" s="104">
        <v>119.890079664767</v>
      </c>
      <c r="H476" s="104">
        <v>907.27627854418404</v>
      </c>
      <c r="I476" s="104">
        <v>506.76155295000802</v>
      </c>
      <c r="J476" s="104">
        <v>95.417495835614801</v>
      </c>
      <c r="K476" s="104">
        <v>7.1627074621909301</v>
      </c>
      <c r="L476" s="104">
        <v>1.02324392317013</v>
      </c>
      <c r="M476" s="104">
        <v>4.7069220465826103</v>
      </c>
      <c r="N476" s="104">
        <v>95.570982424090403</v>
      </c>
      <c r="O476" s="104">
        <v>22.170285002019501</v>
      </c>
      <c r="P476" s="104">
        <v>0</v>
      </c>
      <c r="Q476" s="104">
        <v>0</v>
      </c>
      <c r="R476" s="104">
        <v>0</v>
      </c>
      <c r="S476" s="105">
        <f t="shared" si="7"/>
        <v>1759.9795478526273</v>
      </c>
    </row>
    <row r="477" spans="1:19" x14ac:dyDescent="0.25">
      <c r="A477" s="125">
        <v>2510</v>
      </c>
      <c r="B477" s="103" t="s">
        <v>605</v>
      </c>
      <c r="C477" s="103" t="s">
        <v>3281</v>
      </c>
      <c r="D477" s="103" t="s">
        <v>2775</v>
      </c>
      <c r="E477" s="103" t="s">
        <v>3282</v>
      </c>
      <c r="F477" s="103" t="s">
        <v>4994</v>
      </c>
      <c r="G477" s="104">
        <v>83.4166666666667</v>
      </c>
      <c r="H477" s="104">
        <v>198.583333333333</v>
      </c>
      <c r="I477" s="104">
        <v>21.6666666666667</v>
      </c>
      <c r="J477" s="104">
        <v>0</v>
      </c>
      <c r="K477" s="104">
        <v>0</v>
      </c>
      <c r="L477" s="104">
        <v>0</v>
      </c>
      <c r="M477" s="104">
        <v>6</v>
      </c>
      <c r="N477" s="104">
        <v>6.4166666666666696</v>
      </c>
      <c r="O477" s="104">
        <v>7.4166666666666696</v>
      </c>
      <c r="P477" s="104">
        <v>0</v>
      </c>
      <c r="Q477" s="104">
        <v>0</v>
      </c>
      <c r="R477" s="104">
        <v>0</v>
      </c>
      <c r="S477" s="105">
        <f t="shared" si="7"/>
        <v>323.49999999999977</v>
      </c>
    </row>
    <row r="478" spans="1:19" x14ac:dyDescent="0.25">
      <c r="A478" s="125">
        <v>2512</v>
      </c>
      <c r="B478" s="103" t="s">
        <v>606</v>
      </c>
      <c r="C478" s="103" t="s">
        <v>3283</v>
      </c>
      <c r="D478" s="103" t="s">
        <v>2772</v>
      </c>
      <c r="E478" s="103" t="s">
        <v>3284</v>
      </c>
      <c r="F478" s="103" t="s">
        <v>4994</v>
      </c>
      <c r="G478" s="104">
        <v>891.91666666666697</v>
      </c>
      <c r="H478" s="104">
        <v>831.16666666666697</v>
      </c>
      <c r="I478" s="104">
        <v>422.33333333333297</v>
      </c>
      <c r="J478" s="104">
        <v>0</v>
      </c>
      <c r="K478" s="104">
        <v>0</v>
      </c>
      <c r="L478" s="104">
        <v>0</v>
      </c>
      <c r="M478" s="104">
        <v>0</v>
      </c>
      <c r="N478" s="104">
        <v>128.5</v>
      </c>
      <c r="O478" s="104">
        <v>18</v>
      </c>
      <c r="P478" s="104">
        <v>0</v>
      </c>
      <c r="Q478" s="104">
        <v>0</v>
      </c>
      <c r="R478" s="104">
        <v>0</v>
      </c>
      <c r="S478" s="105">
        <f t="shared" si="7"/>
        <v>2291.916666666667</v>
      </c>
    </row>
    <row r="479" spans="1:19" x14ac:dyDescent="0.25">
      <c r="A479" s="125">
        <v>2513</v>
      </c>
      <c r="B479" s="103" t="s">
        <v>5064</v>
      </c>
      <c r="C479" s="103" t="s">
        <v>3285</v>
      </c>
      <c r="D479" s="103" t="s">
        <v>5006</v>
      </c>
      <c r="E479" s="103" t="s">
        <v>3286</v>
      </c>
      <c r="F479" s="103" t="s">
        <v>4994</v>
      </c>
      <c r="G479" s="104">
        <v>721.75</v>
      </c>
      <c r="H479" s="104">
        <v>305.5</v>
      </c>
      <c r="I479" s="104">
        <v>19.0833333333333</v>
      </c>
      <c r="J479" s="104">
        <v>0</v>
      </c>
      <c r="K479" s="104">
        <v>0</v>
      </c>
      <c r="L479" s="104">
        <v>0</v>
      </c>
      <c r="M479" s="104">
        <v>1</v>
      </c>
      <c r="N479" s="104">
        <v>19</v>
      </c>
      <c r="O479" s="104">
        <v>110.166666666667</v>
      </c>
      <c r="P479" s="104">
        <v>0</v>
      </c>
      <c r="Q479" s="104">
        <v>0</v>
      </c>
      <c r="R479" s="104">
        <v>0</v>
      </c>
      <c r="S479" s="105">
        <f t="shared" si="7"/>
        <v>1176.5000000000002</v>
      </c>
    </row>
    <row r="480" spans="1:19" x14ac:dyDescent="0.25">
      <c r="A480" s="125">
        <v>2514</v>
      </c>
      <c r="B480" s="103" t="s">
        <v>608</v>
      </c>
      <c r="C480" s="103" t="s">
        <v>3287</v>
      </c>
      <c r="D480" s="103" t="s">
        <v>2789</v>
      </c>
      <c r="E480" s="103" t="s">
        <v>3288</v>
      </c>
      <c r="F480" s="103" t="s">
        <v>4996</v>
      </c>
      <c r="G480" s="104">
        <v>336</v>
      </c>
      <c r="H480" s="104">
        <v>1337.25</v>
      </c>
      <c r="I480" s="104">
        <v>973.75</v>
      </c>
      <c r="J480" s="104">
        <v>0</v>
      </c>
      <c r="K480" s="104">
        <v>0</v>
      </c>
      <c r="L480" s="104">
        <v>0</v>
      </c>
      <c r="M480" s="104">
        <v>0</v>
      </c>
      <c r="N480" s="104">
        <v>169</v>
      </c>
      <c r="O480" s="104">
        <v>27</v>
      </c>
      <c r="P480" s="104">
        <v>0</v>
      </c>
      <c r="Q480" s="104">
        <v>0</v>
      </c>
      <c r="R480" s="104">
        <v>0</v>
      </c>
      <c r="S480" s="105">
        <f t="shared" si="7"/>
        <v>2843</v>
      </c>
    </row>
    <row r="481" spans="1:19" x14ac:dyDescent="0.25">
      <c r="A481" s="125">
        <v>2516</v>
      </c>
      <c r="B481" s="103" t="s">
        <v>609</v>
      </c>
      <c r="C481" s="103" t="s">
        <v>3289</v>
      </c>
      <c r="D481" s="103" t="s">
        <v>2876</v>
      </c>
      <c r="E481" s="103" t="s">
        <v>3290</v>
      </c>
      <c r="F481" s="103" t="s">
        <v>4994</v>
      </c>
      <c r="G481" s="104">
        <v>136.5</v>
      </c>
      <c r="H481" s="104">
        <v>1077</v>
      </c>
      <c r="I481" s="104">
        <v>317.33333333333297</v>
      </c>
      <c r="J481" s="104">
        <v>64.5</v>
      </c>
      <c r="K481" s="104">
        <v>0</v>
      </c>
      <c r="L481" s="104">
        <v>0</v>
      </c>
      <c r="M481" s="104">
        <v>1</v>
      </c>
      <c r="N481" s="104">
        <v>1.27272727272727</v>
      </c>
      <c r="O481" s="104">
        <v>5</v>
      </c>
      <c r="P481" s="104">
        <v>0</v>
      </c>
      <c r="Q481" s="104">
        <v>0</v>
      </c>
      <c r="R481" s="104">
        <v>0</v>
      </c>
      <c r="S481" s="105">
        <f t="shared" si="7"/>
        <v>1602.6060606060603</v>
      </c>
    </row>
    <row r="482" spans="1:19" x14ac:dyDescent="0.25">
      <c r="A482" s="125">
        <v>2518</v>
      </c>
      <c r="B482" s="103" t="s">
        <v>610</v>
      </c>
      <c r="C482" s="103" t="s">
        <v>3291</v>
      </c>
      <c r="D482" s="103" t="s">
        <v>2859</v>
      </c>
      <c r="E482" s="103" t="s">
        <v>3292</v>
      </c>
      <c r="F482" s="103" t="s">
        <v>4994</v>
      </c>
      <c r="G482" s="104">
        <v>1713</v>
      </c>
      <c r="H482" s="104">
        <v>3</v>
      </c>
      <c r="I482" s="104">
        <v>10</v>
      </c>
      <c r="J482" s="104">
        <v>0</v>
      </c>
      <c r="K482" s="104">
        <v>0</v>
      </c>
      <c r="L482" s="104">
        <v>0</v>
      </c>
      <c r="M482" s="104">
        <v>0</v>
      </c>
      <c r="N482" s="104">
        <v>0</v>
      </c>
      <c r="O482" s="104">
        <v>0</v>
      </c>
      <c r="P482" s="104">
        <v>0</v>
      </c>
      <c r="Q482" s="104">
        <v>0</v>
      </c>
      <c r="R482" s="104">
        <v>0</v>
      </c>
      <c r="S482" s="105">
        <f t="shared" si="7"/>
        <v>1726</v>
      </c>
    </row>
    <row r="483" spans="1:19" x14ac:dyDescent="0.25">
      <c r="A483" s="125">
        <v>2520</v>
      </c>
      <c r="B483" s="103" t="s">
        <v>5065</v>
      </c>
      <c r="C483" s="103" t="s">
        <v>4274</v>
      </c>
      <c r="D483" s="103" t="s">
        <v>2789</v>
      </c>
      <c r="E483" s="103" t="s">
        <v>4275</v>
      </c>
      <c r="F483" s="103" t="s">
        <v>4994</v>
      </c>
      <c r="G483" s="104">
        <v>2</v>
      </c>
      <c r="H483" s="104">
        <v>110.5</v>
      </c>
      <c r="I483" s="104">
        <v>14.25</v>
      </c>
      <c r="J483" s="104">
        <v>26</v>
      </c>
      <c r="K483" s="104">
        <v>0</v>
      </c>
      <c r="L483" s="104">
        <v>0</v>
      </c>
      <c r="M483" s="104">
        <v>0</v>
      </c>
      <c r="N483" s="104">
        <v>6</v>
      </c>
      <c r="O483" s="104">
        <v>1</v>
      </c>
      <c r="P483" s="104">
        <v>0</v>
      </c>
      <c r="Q483" s="104">
        <v>0</v>
      </c>
      <c r="R483" s="104">
        <v>0</v>
      </c>
      <c r="S483" s="105">
        <f t="shared" si="7"/>
        <v>159.75</v>
      </c>
    </row>
    <row r="484" spans="1:19" x14ac:dyDescent="0.25">
      <c r="A484" s="125">
        <v>2525</v>
      </c>
      <c r="B484" s="103" t="s">
        <v>613</v>
      </c>
      <c r="C484" s="103" t="s">
        <v>3295</v>
      </c>
      <c r="D484" s="103" t="s">
        <v>2876</v>
      </c>
      <c r="E484" s="103" t="s">
        <v>3296</v>
      </c>
      <c r="F484" s="103" t="s">
        <v>4994</v>
      </c>
      <c r="G484" s="104">
        <v>184</v>
      </c>
      <c r="H484" s="104">
        <v>1855.75</v>
      </c>
      <c r="I484" s="104">
        <v>61</v>
      </c>
      <c r="J484" s="104">
        <v>0</v>
      </c>
      <c r="K484" s="104">
        <v>0</v>
      </c>
      <c r="L484" s="104">
        <v>0</v>
      </c>
      <c r="M484" s="104">
        <v>88.25</v>
      </c>
      <c r="N484" s="104">
        <v>0</v>
      </c>
      <c r="O484" s="104">
        <v>5</v>
      </c>
      <c r="P484" s="104">
        <v>0</v>
      </c>
      <c r="Q484" s="104">
        <v>0</v>
      </c>
      <c r="R484" s="104">
        <v>0</v>
      </c>
      <c r="S484" s="105">
        <f t="shared" si="7"/>
        <v>2194</v>
      </c>
    </row>
    <row r="485" spans="1:19" x14ac:dyDescent="0.25">
      <c r="A485" s="125">
        <v>2526</v>
      </c>
      <c r="B485" s="103" t="s">
        <v>614</v>
      </c>
      <c r="C485" s="103" t="s">
        <v>3297</v>
      </c>
      <c r="D485" s="103" t="s">
        <v>2876</v>
      </c>
      <c r="E485" s="103" t="s">
        <v>3298</v>
      </c>
      <c r="F485" s="103" t="s">
        <v>4994</v>
      </c>
      <c r="G485" s="104">
        <v>119.166666666667</v>
      </c>
      <c r="H485" s="104">
        <v>380</v>
      </c>
      <c r="I485" s="104">
        <v>3.2727272727272698</v>
      </c>
      <c r="J485" s="104">
        <v>0</v>
      </c>
      <c r="K485" s="104">
        <v>0</v>
      </c>
      <c r="L485" s="104">
        <v>0</v>
      </c>
      <c r="M485" s="104">
        <v>0</v>
      </c>
      <c r="N485" s="104">
        <v>0</v>
      </c>
      <c r="O485" s="104">
        <v>18</v>
      </c>
      <c r="P485" s="104">
        <v>0</v>
      </c>
      <c r="Q485" s="104">
        <v>0</v>
      </c>
      <c r="R485" s="104">
        <v>0</v>
      </c>
      <c r="S485" s="105">
        <f t="shared" si="7"/>
        <v>520.43939393939422</v>
      </c>
    </row>
    <row r="486" spans="1:19" x14ac:dyDescent="0.25">
      <c r="A486" s="125">
        <v>2527</v>
      </c>
      <c r="B486" s="103" t="s">
        <v>615</v>
      </c>
      <c r="C486" s="103" t="s">
        <v>3299</v>
      </c>
      <c r="D486" s="103" t="s">
        <v>2827</v>
      </c>
      <c r="E486" s="103" t="s">
        <v>3300</v>
      </c>
      <c r="F486" s="103" t="s">
        <v>4994</v>
      </c>
      <c r="G486" s="104">
        <v>260.33333333333297</v>
      </c>
      <c r="H486" s="104">
        <v>299.58333333333297</v>
      </c>
      <c r="I486" s="104">
        <v>55.75</v>
      </c>
      <c r="J486" s="104">
        <v>32.5</v>
      </c>
      <c r="K486" s="104">
        <v>0</v>
      </c>
      <c r="L486" s="104">
        <v>0</v>
      </c>
      <c r="M486" s="104">
        <v>0</v>
      </c>
      <c r="N486" s="104">
        <v>0</v>
      </c>
      <c r="O486" s="104">
        <v>14</v>
      </c>
      <c r="P486" s="104">
        <v>0</v>
      </c>
      <c r="Q486" s="104">
        <v>0</v>
      </c>
      <c r="R486" s="104">
        <v>0</v>
      </c>
      <c r="S486" s="105">
        <f t="shared" si="7"/>
        <v>662.16666666666595</v>
      </c>
    </row>
    <row r="487" spans="1:19" x14ac:dyDescent="0.25">
      <c r="A487" s="125">
        <v>2529</v>
      </c>
      <c r="B487" s="103" t="s">
        <v>617</v>
      </c>
      <c r="C487" s="103" t="s">
        <v>3301</v>
      </c>
      <c r="D487" s="103" t="s">
        <v>2775</v>
      </c>
      <c r="E487" s="103" t="s">
        <v>3302</v>
      </c>
      <c r="F487" s="103" t="s">
        <v>4994</v>
      </c>
      <c r="G487" s="104">
        <v>440.25</v>
      </c>
      <c r="H487" s="104">
        <v>4</v>
      </c>
      <c r="I487" s="104">
        <v>0</v>
      </c>
      <c r="J487" s="104">
        <v>0</v>
      </c>
      <c r="K487" s="104">
        <v>0</v>
      </c>
      <c r="L487" s="104">
        <v>0</v>
      </c>
      <c r="M487" s="104">
        <v>0</v>
      </c>
      <c r="N487" s="104">
        <v>1</v>
      </c>
      <c r="O487" s="104">
        <v>13</v>
      </c>
      <c r="P487" s="104">
        <v>0</v>
      </c>
      <c r="Q487" s="104">
        <v>0</v>
      </c>
      <c r="R487" s="104">
        <v>0</v>
      </c>
      <c r="S487" s="105">
        <f t="shared" si="7"/>
        <v>458.25</v>
      </c>
    </row>
    <row r="488" spans="1:19" x14ac:dyDescent="0.25">
      <c r="A488" s="125">
        <v>2530</v>
      </c>
      <c r="B488" s="103" t="s">
        <v>618</v>
      </c>
      <c r="C488" s="103" t="s">
        <v>4809</v>
      </c>
      <c r="D488" s="103" t="s">
        <v>2999</v>
      </c>
      <c r="E488" s="103" t="s">
        <v>3332</v>
      </c>
      <c r="F488" s="103" t="s">
        <v>4994</v>
      </c>
      <c r="G488" s="104">
        <v>590.66666666666697</v>
      </c>
      <c r="H488" s="104">
        <v>385.91666666666703</v>
      </c>
      <c r="I488" s="104">
        <v>44.5</v>
      </c>
      <c r="J488" s="104">
        <v>0</v>
      </c>
      <c r="K488" s="104">
        <v>0</v>
      </c>
      <c r="L488" s="104">
        <v>0</v>
      </c>
      <c r="M488" s="104">
        <v>0</v>
      </c>
      <c r="N488" s="104">
        <v>59.1666666666667</v>
      </c>
      <c r="O488" s="104">
        <v>31.5833333333333</v>
      </c>
      <c r="P488" s="104">
        <v>0</v>
      </c>
      <c r="Q488" s="104">
        <v>20.3333333333333</v>
      </c>
      <c r="R488" s="104">
        <v>0</v>
      </c>
      <c r="S488" s="105">
        <f t="shared" si="7"/>
        <v>1132.1666666666672</v>
      </c>
    </row>
    <row r="489" spans="1:19" x14ac:dyDescent="0.25">
      <c r="A489" s="125">
        <v>2537</v>
      </c>
      <c r="B489" s="103" t="s">
        <v>619</v>
      </c>
      <c r="C489" s="103" t="s">
        <v>3303</v>
      </c>
      <c r="D489" s="103" t="s">
        <v>2827</v>
      </c>
      <c r="E489" s="103" t="s">
        <v>3304</v>
      </c>
      <c r="F489" s="103" t="s">
        <v>4994</v>
      </c>
      <c r="G489" s="104">
        <v>675</v>
      </c>
      <c r="H489" s="104">
        <v>717</v>
      </c>
      <c r="I489" s="104">
        <v>703</v>
      </c>
      <c r="J489" s="104">
        <v>87.3333333333333</v>
      </c>
      <c r="K489" s="104">
        <v>11</v>
      </c>
      <c r="L489" s="104">
        <v>0</v>
      </c>
      <c r="M489" s="104">
        <v>7</v>
      </c>
      <c r="N489" s="104">
        <v>158.166666666667</v>
      </c>
      <c r="O489" s="104">
        <v>24</v>
      </c>
      <c r="P489" s="104">
        <v>0</v>
      </c>
      <c r="Q489" s="104">
        <v>0</v>
      </c>
      <c r="R489" s="104">
        <v>0</v>
      </c>
      <c r="S489" s="105">
        <f t="shared" ref="S489:S552" si="8">SUM(G489:R489)</f>
        <v>2382.5000000000005</v>
      </c>
    </row>
    <row r="490" spans="1:19" x14ac:dyDescent="0.25">
      <c r="A490" s="125">
        <v>2541</v>
      </c>
      <c r="B490" s="103" t="s">
        <v>620</v>
      </c>
      <c r="C490" s="103" t="s">
        <v>3305</v>
      </c>
      <c r="D490" s="103" t="s">
        <v>2876</v>
      </c>
      <c r="E490" s="103" t="s">
        <v>3306</v>
      </c>
      <c r="F490" s="103" t="s">
        <v>4994</v>
      </c>
      <c r="G490" s="104">
        <v>79.0833333333333</v>
      </c>
      <c r="H490" s="104">
        <v>383.66666666666703</v>
      </c>
      <c r="I490" s="104">
        <v>26.5833333333333</v>
      </c>
      <c r="J490" s="104">
        <v>0</v>
      </c>
      <c r="K490" s="104">
        <v>0</v>
      </c>
      <c r="L490" s="104">
        <v>0</v>
      </c>
      <c r="M490" s="104">
        <v>0</v>
      </c>
      <c r="N490" s="104">
        <v>0</v>
      </c>
      <c r="O490" s="104">
        <v>9.4166666666666696</v>
      </c>
      <c r="P490" s="104">
        <v>0</v>
      </c>
      <c r="Q490" s="104">
        <v>0</v>
      </c>
      <c r="R490" s="104">
        <v>0</v>
      </c>
      <c r="S490" s="105">
        <f t="shared" si="8"/>
        <v>498.75000000000034</v>
      </c>
    </row>
    <row r="491" spans="1:19" x14ac:dyDescent="0.25">
      <c r="A491" s="125">
        <v>2553</v>
      </c>
      <c r="B491" s="103" t="s">
        <v>625</v>
      </c>
      <c r="C491" s="103" t="s">
        <v>3307</v>
      </c>
      <c r="D491" s="103" t="s">
        <v>2827</v>
      </c>
      <c r="E491" s="103" t="s">
        <v>3308</v>
      </c>
      <c r="F491" s="103" t="s">
        <v>4994</v>
      </c>
      <c r="G491" s="104">
        <v>86</v>
      </c>
      <c r="H491" s="104">
        <v>168.333333333333</v>
      </c>
      <c r="I491" s="104">
        <v>61.8333333333333</v>
      </c>
      <c r="J491" s="104">
        <v>2</v>
      </c>
      <c r="K491" s="104">
        <v>2</v>
      </c>
      <c r="L491" s="104">
        <v>0</v>
      </c>
      <c r="M491" s="104">
        <v>0</v>
      </c>
      <c r="N491" s="104">
        <v>24</v>
      </c>
      <c r="O491" s="104">
        <v>9</v>
      </c>
      <c r="P491" s="104">
        <v>0</v>
      </c>
      <c r="Q491" s="104">
        <v>0</v>
      </c>
      <c r="R491" s="104">
        <v>0</v>
      </c>
      <c r="S491" s="105">
        <f t="shared" si="8"/>
        <v>353.16666666666629</v>
      </c>
    </row>
    <row r="492" spans="1:19" x14ac:dyDescent="0.25">
      <c r="A492" s="125">
        <v>2554</v>
      </c>
      <c r="B492" s="103" t="s">
        <v>626</v>
      </c>
      <c r="C492" s="103" t="s">
        <v>3309</v>
      </c>
      <c r="D492" s="103" t="s">
        <v>3310</v>
      </c>
      <c r="E492" s="103" t="s">
        <v>3311</v>
      </c>
      <c r="F492" s="103" t="s">
        <v>4994</v>
      </c>
      <c r="G492" s="104">
        <v>1075.25</v>
      </c>
      <c r="H492" s="104">
        <v>267.16666666666703</v>
      </c>
      <c r="I492" s="104">
        <v>20</v>
      </c>
      <c r="J492" s="104">
        <v>0</v>
      </c>
      <c r="K492" s="104">
        <v>0</v>
      </c>
      <c r="L492" s="104">
        <v>0</v>
      </c>
      <c r="M492" s="104">
        <v>0</v>
      </c>
      <c r="N492" s="104">
        <v>129.916666666667</v>
      </c>
      <c r="O492" s="104">
        <v>61.8333333333333</v>
      </c>
      <c r="P492" s="104">
        <v>0</v>
      </c>
      <c r="Q492" s="104">
        <v>0</v>
      </c>
      <c r="R492" s="104">
        <v>0</v>
      </c>
      <c r="S492" s="105">
        <f t="shared" si="8"/>
        <v>1554.1666666666672</v>
      </c>
    </row>
    <row r="493" spans="1:19" x14ac:dyDescent="0.25">
      <c r="A493" s="125">
        <v>2561</v>
      </c>
      <c r="B493" s="103" t="s">
        <v>628</v>
      </c>
      <c r="C493" s="103" t="s">
        <v>4395</v>
      </c>
      <c r="D493" s="103" t="s">
        <v>2789</v>
      </c>
      <c r="E493" s="103" t="s">
        <v>4396</v>
      </c>
      <c r="F493" s="103" t="s">
        <v>4994</v>
      </c>
      <c r="G493" s="104">
        <v>0</v>
      </c>
      <c r="H493" s="104">
        <v>1173.9166666666699</v>
      </c>
      <c r="I493" s="104">
        <v>316.66666666666703</v>
      </c>
      <c r="J493" s="104">
        <v>0</v>
      </c>
      <c r="K493" s="104">
        <v>0</v>
      </c>
      <c r="L493" s="104">
        <v>0</v>
      </c>
      <c r="M493" s="104">
        <v>58.8333333333333</v>
      </c>
      <c r="N493" s="104">
        <v>31.0833333333333</v>
      </c>
      <c r="O493" s="104">
        <v>1</v>
      </c>
      <c r="P493" s="104">
        <v>1</v>
      </c>
      <c r="Q493" s="104">
        <v>0</v>
      </c>
      <c r="R493" s="104">
        <v>0</v>
      </c>
      <c r="S493" s="105">
        <f t="shared" si="8"/>
        <v>1582.5000000000034</v>
      </c>
    </row>
    <row r="494" spans="1:19" x14ac:dyDescent="0.25">
      <c r="A494" s="125">
        <v>2571</v>
      </c>
      <c r="B494" s="103" t="s">
        <v>633</v>
      </c>
      <c r="C494" s="103" t="s">
        <v>4592</v>
      </c>
      <c r="D494" s="103" t="s">
        <v>2897</v>
      </c>
      <c r="E494" s="103" t="s">
        <v>4593</v>
      </c>
      <c r="F494" s="103" t="s">
        <v>4994</v>
      </c>
      <c r="G494" s="104">
        <v>39</v>
      </c>
      <c r="H494" s="104">
        <v>236.75</v>
      </c>
      <c r="I494" s="104">
        <v>10.75</v>
      </c>
      <c r="J494" s="104">
        <v>0</v>
      </c>
      <c r="K494" s="104">
        <v>0</v>
      </c>
      <c r="L494" s="104">
        <v>0</v>
      </c>
      <c r="M494" s="104">
        <v>0</v>
      </c>
      <c r="N494" s="104">
        <v>0</v>
      </c>
      <c r="O494" s="104">
        <v>22</v>
      </c>
      <c r="P494" s="104">
        <v>0</v>
      </c>
      <c r="Q494" s="104">
        <v>0</v>
      </c>
      <c r="R494" s="104">
        <v>0</v>
      </c>
      <c r="S494" s="105">
        <f t="shared" si="8"/>
        <v>308.5</v>
      </c>
    </row>
    <row r="495" spans="1:19" x14ac:dyDescent="0.25">
      <c r="A495" s="125">
        <v>2573</v>
      </c>
      <c r="B495" s="103" t="s">
        <v>634</v>
      </c>
      <c r="C495" s="103" t="s">
        <v>3312</v>
      </c>
      <c r="D495" s="103" t="s">
        <v>2789</v>
      </c>
      <c r="E495" s="103" t="s">
        <v>3313</v>
      </c>
      <c r="F495" s="103" t="s">
        <v>4994</v>
      </c>
      <c r="G495" s="104">
        <v>8</v>
      </c>
      <c r="H495" s="104">
        <v>331.41666666666703</v>
      </c>
      <c r="I495" s="104">
        <v>22</v>
      </c>
      <c r="J495" s="104">
        <v>0</v>
      </c>
      <c r="K495" s="104">
        <v>0</v>
      </c>
      <c r="L495" s="104">
        <v>0</v>
      </c>
      <c r="M495" s="104">
        <v>0</v>
      </c>
      <c r="N495" s="104">
        <v>26</v>
      </c>
      <c r="O495" s="104">
        <v>17</v>
      </c>
      <c r="P495" s="104">
        <v>0</v>
      </c>
      <c r="Q495" s="104">
        <v>0</v>
      </c>
      <c r="R495" s="104">
        <v>0</v>
      </c>
      <c r="S495" s="105">
        <f t="shared" si="8"/>
        <v>404.41666666666703</v>
      </c>
    </row>
    <row r="496" spans="1:19" x14ac:dyDescent="0.25">
      <c r="A496" s="125">
        <v>2593</v>
      </c>
      <c r="B496" s="103" t="s">
        <v>639</v>
      </c>
      <c r="C496" s="103" t="s">
        <v>3318</v>
      </c>
      <c r="D496" s="103" t="s">
        <v>2775</v>
      </c>
      <c r="E496" s="103" t="s">
        <v>3319</v>
      </c>
      <c r="F496" s="103" t="s">
        <v>4994</v>
      </c>
      <c r="G496" s="104">
        <v>179.583333333333</v>
      </c>
      <c r="H496" s="104">
        <v>234.916666666667</v>
      </c>
      <c r="I496" s="104">
        <v>27.8333333333333</v>
      </c>
      <c r="J496" s="104">
        <v>3</v>
      </c>
      <c r="K496" s="104">
        <v>0</v>
      </c>
      <c r="L496" s="104">
        <v>0</v>
      </c>
      <c r="M496" s="104">
        <v>0</v>
      </c>
      <c r="N496" s="104">
        <v>5</v>
      </c>
      <c r="O496" s="104">
        <v>20.0833333333333</v>
      </c>
      <c r="P496" s="104">
        <v>0</v>
      </c>
      <c r="Q496" s="104">
        <v>0</v>
      </c>
      <c r="R496" s="104">
        <v>0</v>
      </c>
      <c r="S496" s="105">
        <f t="shared" si="8"/>
        <v>470.41666666666663</v>
      </c>
    </row>
    <row r="497" spans="1:19" x14ac:dyDescent="0.25">
      <c r="A497" s="125">
        <v>2601</v>
      </c>
      <c r="B497" s="103" t="s">
        <v>642</v>
      </c>
      <c r="C497" s="103" t="s">
        <v>3322</v>
      </c>
      <c r="D497" s="103" t="s">
        <v>2897</v>
      </c>
      <c r="E497" s="103" t="s">
        <v>3323</v>
      </c>
      <c r="F497" s="103" t="s">
        <v>4994</v>
      </c>
      <c r="G497" s="104">
        <v>103.416666666667</v>
      </c>
      <c r="H497" s="104">
        <v>144.916666666667</v>
      </c>
      <c r="I497" s="104">
        <v>71.4166666666667</v>
      </c>
      <c r="J497" s="104">
        <v>0</v>
      </c>
      <c r="K497" s="104">
        <v>0</v>
      </c>
      <c r="L497" s="104">
        <v>0</v>
      </c>
      <c r="M497" s="104">
        <v>0</v>
      </c>
      <c r="N497" s="104">
        <v>0</v>
      </c>
      <c r="O497" s="104">
        <v>11.1666666666667</v>
      </c>
      <c r="P497" s="104">
        <v>0</v>
      </c>
      <c r="Q497" s="104">
        <v>0</v>
      </c>
      <c r="R497" s="104">
        <v>0</v>
      </c>
      <c r="S497" s="105">
        <f t="shared" si="8"/>
        <v>330.91666666666737</v>
      </c>
    </row>
    <row r="498" spans="1:19" x14ac:dyDescent="0.25">
      <c r="A498" s="125">
        <v>2602</v>
      </c>
      <c r="B498" s="103" t="s">
        <v>643</v>
      </c>
      <c r="C498" s="103" t="s">
        <v>3324</v>
      </c>
      <c r="D498" s="103" t="s">
        <v>2827</v>
      </c>
      <c r="E498" s="103" t="s">
        <v>3325</v>
      </c>
      <c r="F498" s="103" t="s">
        <v>4994</v>
      </c>
      <c r="G498" s="104">
        <v>51.5</v>
      </c>
      <c r="H498" s="104">
        <v>146.666666666667</v>
      </c>
      <c r="I498" s="104">
        <v>67.1666666666667</v>
      </c>
      <c r="J498" s="104">
        <v>5</v>
      </c>
      <c r="K498" s="104">
        <v>0</v>
      </c>
      <c r="L498" s="104">
        <v>0</v>
      </c>
      <c r="M498" s="104">
        <v>0</v>
      </c>
      <c r="N498" s="104">
        <v>3</v>
      </c>
      <c r="O498" s="104">
        <v>7.5</v>
      </c>
      <c r="P498" s="104">
        <v>0</v>
      </c>
      <c r="Q498" s="104">
        <v>0</v>
      </c>
      <c r="R498" s="104">
        <v>0</v>
      </c>
      <c r="S498" s="105">
        <f t="shared" si="8"/>
        <v>280.83333333333371</v>
      </c>
    </row>
    <row r="499" spans="1:19" x14ac:dyDescent="0.25">
      <c r="A499" s="125">
        <v>2604</v>
      </c>
      <c r="B499" s="103" t="s">
        <v>644</v>
      </c>
      <c r="C499" s="103" t="s">
        <v>3326</v>
      </c>
      <c r="D499" s="103" t="s">
        <v>2876</v>
      </c>
      <c r="E499" s="103" t="s">
        <v>3052</v>
      </c>
      <c r="F499" s="103" t="s">
        <v>4994</v>
      </c>
      <c r="G499" s="104">
        <v>1299.3333333333301</v>
      </c>
      <c r="H499" s="104">
        <v>62.8333333333333</v>
      </c>
      <c r="I499" s="104">
        <v>53.4166666666667</v>
      </c>
      <c r="J499" s="104">
        <v>0</v>
      </c>
      <c r="K499" s="104">
        <v>0</v>
      </c>
      <c r="L499" s="104">
        <v>0</v>
      </c>
      <c r="M499" s="104">
        <v>9.75</v>
      </c>
      <c r="N499" s="104">
        <v>16</v>
      </c>
      <c r="O499" s="104">
        <v>12.75</v>
      </c>
      <c r="P499" s="104">
        <v>0</v>
      </c>
      <c r="Q499" s="104">
        <v>0</v>
      </c>
      <c r="R499" s="104">
        <v>0</v>
      </c>
      <c r="S499" s="105">
        <f t="shared" si="8"/>
        <v>1454.0833333333301</v>
      </c>
    </row>
    <row r="500" spans="1:19" x14ac:dyDescent="0.25">
      <c r="A500" s="125">
        <v>2612</v>
      </c>
      <c r="B500" s="103" t="s">
        <v>5066</v>
      </c>
      <c r="C500" s="103" t="s">
        <v>3327</v>
      </c>
      <c r="D500" s="103" t="s">
        <v>2827</v>
      </c>
      <c r="E500" s="103" t="s">
        <v>3328</v>
      </c>
      <c r="F500" s="103" t="s">
        <v>4994</v>
      </c>
      <c r="G500" s="104">
        <v>183</v>
      </c>
      <c r="H500" s="104">
        <v>397.4</v>
      </c>
      <c r="I500" s="104">
        <v>12.2</v>
      </c>
      <c r="J500" s="104">
        <v>0</v>
      </c>
      <c r="K500" s="104">
        <v>0</v>
      </c>
      <c r="L500" s="104">
        <v>0</v>
      </c>
      <c r="M500" s="104">
        <v>1</v>
      </c>
      <c r="N500" s="104">
        <v>5</v>
      </c>
      <c r="O500" s="104">
        <v>15</v>
      </c>
      <c r="P500" s="104">
        <v>0</v>
      </c>
      <c r="Q500" s="104">
        <v>0</v>
      </c>
      <c r="R500" s="104">
        <v>0</v>
      </c>
      <c r="S500" s="105">
        <f t="shared" si="8"/>
        <v>613.6</v>
      </c>
    </row>
    <row r="501" spans="1:19" x14ac:dyDescent="0.25">
      <c r="A501" s="125">
        <v>2613</v>
      </c>
      <c r="B501" s="103" t="s">
        <v>646</v>
      </c>
      <c r="C501" s="103" t="s">
        <v>4369</v>
      </c>
      <c r="D501" s="103" t="s">
        <v>3438</v>
      </c>
      <c r="E501" s="103" t="s">
        <v>4370</v>
      </c>
      <c r="F501" s="103" t="s">
        <v>4994</v>
      </c>
      <c r="G501" s="104">
        <v>0</v>
      </c>
      <c r="H501" s="104">
        <v>0</v>
      </c>
      <c r="I501" s="104">
        <v>0</v>
      </c>
      <c r="J501" s="104">
        <v>0</v>
      </c>
      <c r="K501" s="104">
        <v>0</v>
      </c>
      <c r="L501" s="104">
        <v>905.83333333333303</v>
      </c>
      <c r="M501" s="104">
        <v>0</v>
      </c>
      <c r="N501" s="104">
        <v>86.75</v>
      </c>
      <c r="O501" s="104">
        <v>0</v>
      </c>
      <c r="P501" s="104">
        <v>16</v>
      </c>
      <c r="Q501" s="104">
        <v>0</v>
      </c>
      <c r="R501" s="104">
        <v>0</v>
      </c>
      <c r="S501" s="105">
        <f t="shared" si="8"/>
        <v>1008.583333333333</v>
      </c>
    </row>
    <row r="502" spans="1:19" x14ac:dyDescent="0.25">
      <c r="A502" s="125">
        <v>2618</v>
      </c>
      <c r="B502" s="103" t="s">
        <v>647</v>
      </c>
      <c r="C502" s="103" t="s">
        <v>3329</v>
      </c>
      <c r="D502" s="103" t="s">
        <v>2876</v>
      </c>
      <c r="E502" s="103" t="s">
        <v>3330</v>
      </c>
      <c r="F502" s="103" t="s">
        <v>4994</v>
      </c>
      <c r="G502" s="104">
        <v>0</v>
      </c>
      <c r="H502" s="104">
        <v>1076.75</v>
      </c>
      <c r="I502" s="104">
        <v>0</v>
      </c>
      <c r="J502" s="104">
        <v>0</v>
      </c>
      <c r="K502" s="104">
        <v>0</v>
      </c>
      <c r="L502" s="104">
        <v>0</v>
      </c>
      <c r="M502" s="104">
        <v>0</v>
      </c>
      <c r="N502" s="104">
        <v>0</v>
      </c>
      <c r="O502" s="104">
        <v>0</v>
      </c>
      <c r="P502" s="104">
        <v>0</v>
      </c>
      <c r="Q502" s="104">
        <v>0</v>
      </c>
      <c r="R502" s="104">
        <v>0</v>
      </c>
      <c r="S502" s="105">
        <f t="shared" si="8"/>
        <v>1076.75</v>
      </c>
    </row>
    <row r="503" spans="1:19" x14ac:dyDescent="0.25">
      <c r="A503" s="125">
        <v>2628</v>
      </c>
      <c r="B503" s="103" t="s">
        <v>651</v>
      </c>
      <c r="C503" s="103" t="s">
        <v>3334</v>
      </c>
      <c r="D503" s="103" t="s">
        <v>2789</v>
      </c>
      <c r="E503" s="103" t="s">
        <v>3335</v>
      </c>
      <c r="F503" s="103" t="s">
        <v>4994</v>
      </c>
      <c r="G503" s="104">
        <v>134.416666666667</v>
      </c>
      <c r="H503" s="104">
        <v>476.41666666666703</v>
      </c>
      <c r="I503" s="104">
        <v>108.083333333333</v>
      </c>
      <c r="J503" s="104">
        <v>0</v>
      </c>
      <c r="K503" s="104">
        <v>0</v>
      </c>
      <c r="L503" s="104">
        <v>0</v>
      </c>
      <c r="M503" s="104">
        <v>0</v>
      </c>
      <c r="N503" s="104">
        <v>93.3333333333333</v>
      </c>
      <c r="O503" s="104">
        <v>34</v>
      </c>
      <c r="P503" s="104">
        <v>0</v>
      </c>
      <c r="Q503" s="104">
        <v>0</v>
      </c>
      <c r="R503" s="104">
        <v>0</v>
      </c>
      <c r="S503" s="105">
        <f t="shared" si="8"/>
        <v>846.25000000000034</v>
      </c>
    </row>
    <row r="504" spans="1:19" x14ac:dyDescent="0.25">
      <c r="A504" s="125">
        <v>2638</v>
      </c>
      <c r="B504" s="103" t="s">
        <v>652</v>
      </c>
      <c r="C504" s="103" t="s">
        <v>3336</v>
      </c>
      <c r="D504" s="103" t="s">
        <v>2876</v>
      </c>
      <c r="E504" s="103" t="s">
        <v>3337</v>
      </c>
      <c r="F504" s="103" t="s">
        <v>4994</v>
      </c>
      <c r="G504" s="104">
        <v>163.833333333333</v>
      </c>
      <c r="H504" s="104">
        <v>116.272727272727</v>
      </c>
      <c r="I504" s="104">
        <v>0</v>
      </c>
      <c r="J504" s="104">
        <v>0</v>
      </c>
      <c r="K504" s="104">
        <v>0</v>
      </c>
      <c r="L504" s="104">
        <v>0</v>
      </c>
      <c r="M504" s="104">
        <v>0</v>
      </c>
      <c r="N504" s="104">
        <v>0</v>
      </c>
      <c r="O504" s="104">
        <v>8</v>
      </c>
      <c r="P504" s="104">
        <v>0</v>
      </c>
      <c r="Q504" s="104">
        <v>0</v>
      </c>
      <c r="R504" s="104">
        <v>0</v>
      </c>
      <c r="S504" s="105">
        <f t="shared" si="8"/>
        <v>288.10606060606</v>
      </c>
    </row>
    <row r="505" spans="1:19" x14ac:dyDescent="0.25">
      <c r="A505" s="125">
        <v>2639</v>
      </c>
      <c r="B505" s="103" t="s">
        <v>653</v>
      </c>
      <c r="C505" s="103" t="s">
        <v>3338</v>
      </c>
      <c r="D505" s="103" t="s">
        <v>2789</v>
      </c>
      <c r="E505" s="103" t="s">
        <v>3339</v>
      </c>
      <c r="F505" s="103" t="s">
        <v>4994</v>
      </c>
      <c r="G505" s="104">
        <v>2639.5833333333298</v>
      </c>
      <c r="H505" s="104">
        <v>771</v>
      </c>
      <c r="I505" s="104">
        <v>160.916666666667</v>
      </c>
      <c r="J505" s="104">
        <v>0</v>
      </c>
      <c r="K505" s="104">
        <v>0</v>
      </c>
      <c r="L505" s="104">
        <v>0</v>
      </c>
      <c r="M505" s="104">
        <v>0</v>
      </c>
      <c r="N505" s="104">
        <v>88.6666666666666</v>
      </c>
      <c r="O505" s="104">
        <v>51.25</v>
      </c>
      <c r="P505" s="104">
        <v>0</v>
      </c>
      <c r="Q505" s="104">
        <v>0</v>
      </c>
      <c r="R505" s="104">
        <v>0</v>
      </c>
      <c r="S505" s="105">
        <f t="shared" si="8"/>
        <v>3711.4166666666633</v>
      </c>
    </row>
    <row r="506" spans="1:19" x14ac:dyDescent="0.25">
      <c r="A506" s="125">
        <v>2647</v>
      </c>
      <c r="B506" s="103" t="s">
        <v>654</v>
      </c>
      <c r="C506" s="103" t="s">
        <v>3340</v>
      </c>
      <c r="D506" s="103" t="s">
        <v>2932</v>
      </c>
      <c r="E506" s="103" t="s">
        <v>3341</v>
      </c>
      <c r="F506" s="103" t="s">
        <v>4994</v>
      </c>
      <c r="G506" s="104">
        <v>564.5</v>
      </c>
      <c r="H506" s="104">
        <v>34.6666666666667</v>
      </c>
      <c r="I506" s="104">
        <v>1.6666666666666701</v>
      </c>
      <c r="J506" s="104">
        <v>0</v>
      </c>
      <c r="K506" s="104">
        <v>0</v>
      </c>
      <c r="L506" s="104">
        <v>0</v>
      </c>
      <c r="M506" s="104">
        <v>1.3333333333333299</v>
      </c>
      <c r="N506" s="104">
        <v>46</v>
      </c>
      <c r="O506" s="104">
        <v>15.1666666666667</v>
      </c>
      <c r="P506" s="104">
        <v>0</v>
      </c>
      <c r="Q506" s="104">
        <v>0</v>
      </c>
      <c r="R506" s="104">
        <v>0</v>
      </c>
      <c r="S506" s="105">
        <f t="shared" si="8"/>
        <v>663.33333333333348</v>
      </c>
    </row>
    <row r="507" spans="1:19" x14ac:dyDescent="0.25">
      <c r="A507" s="125">
        <v>2649</v>
      </c>
      <c r="B507" s="103" t="s">
        <v>655</v>
      </c>
      <c r="C507" s="103" t="s">
        <v>4274</v>
      </c>
      <c r="D507" s="103" t="s">
        <v>2789</v>
      </c>
      <c r="E507" s="103" t="s">
        <v>4275</v>
      </c>
      <c r="F507" s="103" t="s">
        <v>4994</v>
      </c>
      <c r="G507" s="104">
        <v>92.1</v>
      </c>
      <c r="H507" s="104">
        <v>3620.1</v>
      </c>
      <c r="I507" s="104">
        <v>121.9</v>
      </c>
      <c r="J507" s="104">
        <v>5.7</v>
      </c>
      <c r="K507" s="104">
        <v>1</v>
      </c>
      <c r="L507" s="104">
        <v>0</v>
      </c>
      <c r="M507" s="104">
        <v>8</v>
      </c>
      <c r="N507" s="104">
        <v>16.399999999999999</v>
      </c>
      <c r="O507" s="104">
        <v>4</v>
      </c>
      <c r="P507" s="104">
        <v>0</v>
      </c>
      <c r="Q507" s="104">
        <v>0</v>
      </c>
      <c r="R507" s="104">
        <v>0</v>
      </c>
      <c r="S507" s="105">
        <f t="shared" si="8"/>
        <v>3869.2</v>
      </c>
    </row>
    <row r="508" spans="1:19" x14ac:dyDescent="0.25">
      <c r="A508" s="125">
        <v>2651</v>
      </c>
      <c r="B508" s="103" t="s">
        <v>5067</v>
      </c>
      <c r="C508" s="103" t="s">
        <v>4274</v>
      </c>
      <c r="D508" s="103" t="s">
        <v>2789</v>
      </c>
      <c r="E508" s="103" t="s">
        <v>4275</v>
      </c>
      <c r="F508" s="103" t="s">
        <v>4994</v>
      </c>
      <c r="G508" s="104">
        <v>49</v>
      </c>
      <c r="H508" s="104">
        <v>888.5</v>
      </c>
      <c r="I508" s="104">
        <v>24</v>
      </c>
      <c r="J508" s="104">
        <v>0</v>
      </c>
      <c r="K508" s="104">
        <v>0</v>
      </c>
      <c r="L508" s="104">
        <v>0</v>
      </c>
      <c r="M508" s="104">
        <v>0</v>
      </c>
      <c r="N508" s="104">
        <v>10</v>
      </c>
      <c r="O508" s="104">
        <v>8</v>
      </c>
      <c r="P508" s="104">
        <v>0</v>
      </c>
      <c r="Q508" s="104">
        <v>0</v>
      </c>
      <c r="R508" s="104">
        <v>0</v>
      </c>
      <c r="S508" s="105">
        <f t="shared" si="8"/>
        <v>979.5</v>
      </c>
    </row>
    <row r="509" spans="1:19" x14ac:dyDescent="0.25">
      <c r="A509" s="125">
        <v>2653</v>
      </c>
      <c r="B509" s="103" t="s">
        <v>657</v>
      </c>
      <c r="C509" s="103" t="s">
        <v>3342</v>
      </c>
      <c r="D509" s="103" t="s">
        <v>2897</v>
      </c>
      <c r="E509" s="103" t="s">
        <v>3343</v>
      </c>
      <c r="F509" s="103" t="s">
        <v>4994</v>
      </c>
      <c r="G509" s="104">
        <v>43.1666666666667</v>
      </c>
      <c r="H509" s="104">
        <v>174.583333333333</v>
      </c>
      <c r="I509" s="104">
        <v>28.4166666666667</v>
      </c>
      <c r="J509" s="104">
        <v>0</v>
      </c>
      <c r="K509" s="104">
        <v>0</v>
      </c>
      <c r="L509" s="104">
        <v>7</v>
      </c>
      <c r="M509" s="104">
        <v>0</v>
      </c>
      <c r="N509" s="104">
        <v>0</v>
      </c>
      <c r="O509" s="104">
        <v>7</v>
      </c>
      <c r="P509" s="104">
        <v>0</v>
      </c>
      <c r="Q509" s="104">
        <v>0</v>
      </c>
      <c r="R509" s="104">
        <v>0</v>
      </c>
      <c r="S509" s="105">
        <f t="shared" si="8"/>
        <v>260.1666666666664</v>
      </c>
    </row>
    <row r="510" spans="1:19" x14ac:dyDescent="0.25">
      <c r="A510" s="125">
        <v>2654</v>
      </c>
      <c r="B510" s="103" t="s">
        <v>658</v>
      </c>
      <c r="C510" s="103" t="s">
        <v>3344</v>
      </c>
      <c r="D510" s="103" t="s">
        <v>2775</v>
      </c>
      <c r="E510" s="103" t="s">
        <v>3345</v>
      </c>
      <c r="F510" s="103" t="s">
        <v>4996</v>
      </c>
      <c r="G510" s="104">
        <v>2295</v>
      </c>
      <c r="H510" s="104">
        <v>0</v>
      </c>
      <c r="I510" s="104">
        <v>0</v>
      </c>
      <c r="J510" s="104">
        <v>0</v>
      </c>
      <c r="K510" s="104">
        <v>0</v>
      </c>
      <c r="L510" s="104">
        <v>0</v>
      </c>
      <c r="M510" s="104">
        <v>0</v>
      </c>
      <c r="N510" s="104">
        <v>0</v>
      </c>
      <c r="O510" s="104">
        <v>0</v>
      </c>
      <c r="P510" s="104">
        <v>0</v>
      </c>
      <c r="Q510" s="104">
        <v>0</v>
      </c>
      <c r="R510" s="104">
        <v>0</v>
      </c>
      <c r="S510" s="105">
        <f t="shared" si="8"/>
        <v>2295</v>
      </c>
    </row>
    <row r="511" spans="1:19" x14ac:dyDescent="0.25">
      <c r="A511" s="125">
        <v>2655</v>
      </c>
      <c r="B511" s="103" t="s">
        <v>659</v>
      </c>
      <c r="C511" s="103" t="s">
        <v>4320</v>
      </c>
      <c r="D511" s="103" t="s">
        <v>2789</v>
      </c>
      <c r="E511" s="103" t="s">
        <v>2906</v>
      </c>
      <c r="F511" s="103" t="s">
        <v>4994</v>
      </c>
      <c r="G511" s="104">
        <v>36.5</v>
      </c>
      <c r="H511" s="104">
        <v>143.416666666667</v>
      </c>
      <c r="I511" s="104">
        <v>569.66666666666697</v>
      </c>
      <c r="J511" s="104">
        <v>191.25</v>
      </c>
      <c r="K511" s="104">
        <v>173.333333333333</v>
      </c>
      <c r="L511" s="104">
        <v>33.5</v>
      </c>
      <c r="M511" s="104">
        <v>3.6666666666666701</v>
      </c>
      <c r="N511" s="104">
        <v>6.75</v>
      </c>
      <c r="O511" s="104">
        <v>2</v>
      </c>
      <c r="P511" s="104">
        <v>0</v>
      </c>
      <c r="Q511" s="104">
        <v>0</v>
      </c>
      <c r="R511" s="104">
        <v>0</v>
      </c>
      <c r="S511" s="105">
        <f t="shared" si="8"/>
        <v>1160.0833333333337</v>
      </c>
    </row>
    <row r="512" spans="1:19" x14ac:dyDescent="0.25">
      <c r="A512" s="125">
        <v>2658</v>
      </c>
      <c r="B512" s="103" t="s">
        <v>5068</v>
      </c>
      <c r="C512" s="103" t="s">
        <v>4605</v>
      </c>
      <c r="D512" s="103" t="s">
        <v>3332</v>
      </c>
      <c r="E512" s="103" t="s">
        <v>4606</v>
      </c>
      <c r="F512" s="103" t="s">
        <v>4994</v>
      </c>
      <c r="G512" s="104">
        <v>66763.75</v>
      </c>
      <c r="H512" s="104">
        <v>20913.833333333299</v>
      </c>
      <c r="I512" s="104">
        <v>11529.916666666701</v>
      </c>
      <c r="J512" s="104">
        <v>5192.6666666666697</v>
      </c>
      <c r="K512" s="104">
        <v>1563.4166666666699</v>
      </c>
      <c r="L512" s="104">
        <v>1651.5</v>
      </c>
      <c r="M512" s="104">
        <v>22</v>
      </c>
      <c r="N512" s="104">
        <v>6698.1666666666697</v>
      </c>
      <c r="O512" s="104">
        <v>390.5</v>
      </c>
      <c r="P512" s="104">
        <v>7.5833333333333304</v>
      </c>
      <c r="Q512" s="104">
        <v>0</v>
      </c>
      <c r="R512" s="104">
        <v>0</v>
      </c>
      <c r="S512" s="105">
        <f t="shared" si="8"/>
        <v>114733.33333333334</v>
      </c>
    </row>
    <row r="513" spans="1:19" x14ac:dyDescent="0.25">
      <c r="A513" s="125">
        <v>2660</v>
      </c>
      <c r="B513" s="103" t="s">
        <v>661</v>
      </c>
      <c r="C513" s="103" t="s">
        <v>3346</v>
      </c>
      <c r="D513" s="103" t="s">
        <v>2912</v>
      </c>
      <c r="E513" s="103" t="s">
        <v>3347</v>
      </c>
      <c r="F513" s="103" t="s">
        <v>4994</v>
      </c>
      <c r="G513" s="104">
        <v>603.25</v>
      </c>
      <c r="H513" s="104">
        <v>576.66666666666697</v>
      </c>
      <c r="I513" s="104">
        <v>77.3333333333333</v>
      </c>
      <c r="J513" s="104">
        <v>0</v>
      </c>
      <c r="K513" s="104">
        <v>0</v>
      </c>
      <c r="L513" s="104">
        <v>0</v>
      </c>
      <c r="M513" s="104">
        <v>0</v>
      </c>
      <c r="N513" s="104">
        <v>0</v>
      </c>
      <c r="O513" s="104">
        <v>0</v>
      </c>
      <c r="P513" s="104">
        <v>0</v>
      </c>
      <c r="Q513" s="104">
        <v>0</v>
      </c>
      <c r="R513" s="104">
        <v>0</v>
      </c>
      <c r="S513" s="105">
        <f t="shared" si="8"/>
        <v>1257.2500000000002</v>
      </c>
    </row>
    <row r="514" spans="1:19" x14ac:dyDescent="0.25">
      <c r="A514" s="125">
        <v>2662</v>
      </c>
      <c r="B514" s="103" t="s">
        <v>663</v>
      </c>
      <c r="C514" s="103" t="s">
        <v>3348</v>
      </c>
      <c r="D514" s="103" t="s">
        <v>2775</v>
      </c>
      <c r="E514" s="103" t="s">
        <v>3349</v>
      </c>
      <c r="F514" s="103" t="s">
        <v>4994</v>
      </c>
      <c r="G514" s="104">
        <v>114</v>
      </c>
      <c r="H514" s="104">
        <v>1268.6666666666699</v>
      </c>
      <c r="I514" s="104">
        <v>368.5</v>
      </c>
      <c r="J514" s="104">
        <v>330.66666666666703</v>
      </c>
      <c r="K514" s="104">
        <v>0</v>
      </c>
      <c r="L514" s="104">
        <v>0</v>
      </c>
      <c r="M514" s="104">
        <v>0</v>
      </c>
      <c r="N514" s="104">
        <v>45.6666666666667</v>
      </c>
      <c r="O514" s="104">
        <v>8.3333333333333304</v>
      </c>
      <c r="P514" s="104">
        <v>0</v>
      </c>
      <c r="Q514" s="104">
        <v>0</v>
      </c>
      <c r="R514" s="104">
        <v>0</v>
      </c>
      <c r="S514" s="105">
        <f t="shared" si="8"/>
        <v>2135.8333333333371</v>
      </c>
    </row>
    <row r="515" spans="1:19" x14ac:dyDescent="0.25">
      <c r="A515" s="125">
        <v>2663</v>
      </c>
      <c r="B515" s="103" t="s">
        <v>664</v>
      </c>
      <c r="C515" s="103" t="s">
        <v>4274</v>
      </c>
      <c r="D515" s="103" t="s">
        <v>2789</v>
      </c>
      <c r="E515" s="103" t="s">
        <v>4275</v>
      </c>
      <c r="F515" s="103" t="s">
        <v>4994</v>
      </c>
      <c r="G515" s="104">
        <v>1.6</v>
      </c>
      <c r="H515" s="104">
        <v>315.16666666666703</v>
      </c>
      <c r="I515" s="104">
        <v>56.8333333333333</v>
      </c>
      <c r="J515" s="104">
        <v>5</v>
      </c>
      <c r="K515" s="104">
        <v>3.5833333333333299</v>
      </c>
      <c r="L515" s="104">
        <v>3.25</v>
      </c>
      <c r="M515" s="104">
        <v>1</v>
      </c>
      <c r="N515" s="104">
        <v>8</v>
      </c>
      <c r="O515" s="104">
        <v>1</v>
      </c>
      <c r="P515" s="104">
        <v>1.1000000000000001</v>
      </c>
      <c r="Q515" s="104">
        <v>0</v>
      </c>
      <c r="R515" s="104">
        <v>0</v>
      </c>
      <c r="S515" s="105">
        <f t="shared" si="8"/>
        <v>396.5333333333337</v>
      </c>
    </row>
    <row r="516" spans="1:19" x14ac:dyDescent="0.25">
      <c r="A516" s="125">
        <v>2668</v>
      </c>
      <c r="B516" s="103" t="s">
        <v>666</v>
      </c>
      <c r="C516" s="103" t="s">
        <v>2814</v>
      </c>
      <c r="D516" s="103" t="s">
        <v>2789</v>
      </c>
      <c r="E516" s="103" t="s">
        <v>2815</v>
      </c>
      <c r="F516" s="103" t="s">
        <v>4994</v>
      </c>
      <c r="G516" s="104">
        <v>16.9166666666667</v>
      </c>
      <c r="H516" s="104">
        <v>193.666666666667</v>
      </c>
      <c r="I516" s="104">
        <v>143.083333333333</v>
      </c>
      <c r="J516" s="104">
        <v>39.3333333333333</v>
      </c>
      <c r="K516" s="104">
        <v>0</v>
      </c>
      <c r="L516" s="104">
        <v>0</v>
      </c>
      <c r="M516" s="104">
        <v>0</v>
      </c>
      <c r="N516" s="104">
        <v>2</v>
      </c>
      <c r="O516" s="104">
        <v>0</v>
      </c>
      <c r="P516" s="104">
        <v>0</v>
      </c>
      <c r="Q516" s="104">
        <v>0</v>
      </c>
      <c r="R516" s="104">
        <v>0</v>
      </c>
      <c r="S516" s="105">
        <f t="shared" si="8"/>
        <v>395.00000000000006</v>
      </c>
    </row>
    <row r="517" spans="1:19" x14ac:dyDescent="0.25">
      <c r="A517" s="125">
        <v>2669</v>
      </c>
      <c r="B517" s="103" t="s">
        <v>667</v>
      </c>
      <c r="C517" s="103" t="s">
        <v>4274</v>
      </c>
      <c r="D517" s="103" t="s">
        <v>2789</v>
      </c>
      <c r="E517" s="103" t="s">
        <v>4275</v>
      </c>
      <c r="F517" s="103" t="s">
        <v>4994</v>
      </c>
      <c r="G517" s="104">
        <v>5</v>
      </c>
      <c r="H517" s="104">
        <v>243.18181818181799</v>
      </c>
      <c r="I517" s="104">
        <v>33.363636363636402</v>
      </c>
      <c r="J517" s="104">
        <v>8</v>
      </c>
      <c r="K517" s="104">
        <v>0</v>
      </c>
      <c r="L517" s="104">
        <v>0</v>
      </c>
      <c r="M517" s="104">
        <v>2.3636363636363602</v>
      </c>
      <c r="N517" s="104">
        <v>2.6363636363636398</v>
      </c>
      <c r="O517" s="104">
        <v>1</v>
      </c>
      <c r="P517" s="104">
        <v>2</v>
      </c>
      <c r="Q517" s="104">
        <v>0</v>
      </c>
      <c r="R517" s="104">
        <v>0</v>
      </c>
      <c r="S517" s="105">
        <f t="shared" si="8"/>
        <v>297.54545454545439</v>
      </c>
    </row>
    <row r="518" spans="1:19" x14ac:dyDescent="0.25">
      <c r="A518" s="125">
        <v>2670</v>
      </c>
      <c r="B518" s="103" t="s">
        <v>668</v>
      </c>
      <c r="C518" s="103" t="s">
        <v>2814</v>
      </c>
      <c r="D518" s="103" t="s">
        <v>2789</v>
      </c>
      <c r="E518" s="103" t="s">
        <v>2815</v>
      </c>
      <c r="F518" s="103" t="s">
        <v>4994</v>
      </c>
      <c r="G518" s="104">
        <v>41.5833333333333</v>
      </c>
      <c r="H518" s="104">
        <v>212.666666666667</v>
      </c>
      <c r="I518" s="104">
        <v>123.916666666667</v>
      </c>
      <c r="J518" s="104">
        <v>7.6666666666666696</v>
      </c>
      <c r="K518" s="104">
        <v>7.75</v>
      </c>
      <c r="L518" s="104">
        <v>0</v>
      </c>
      <c r="M518" s="104">
        <v>1</v>
      </c>
      <c r="N518" s="104">
        <v>3.6666666666666701</v>
      </c>
      <c r="O518" s="104">
        <v>1.6666666666666701</v>
      </c>
      <c r="P518" s="104">
        <v>0</v>
      </c>
      <c r="Q518" s="104">
        <v>0</v>
      </c>
      <c r="R518" s="104">
        <v>0</v>
      </c>
      <c r="S518" s="105">
        <f t="shared" si="8"/>
        <v>399.91666666666737</v>
      </c>
    </row>
    <row r="519" spans="1:19" x14ac:dyDescent="0.25">
      <c r="A519" s="125">
        <v>2671</v>
      </c>
      <c r="B519" s="103" t="s">
        <v>669</v>
      </c>
      <c r="C519" s="103" t="s">
        <v>4274</v>
      </c>
      <c r="D519" s="103" t="s">
        <v>2789</v>
      </c>
      <c r="E519" s="103" t="s">
        <v>4275</v>
      </c>
      <c r="F519" s="103" t="s">
        <v>4994</v>
      </c>
      <c r="G519" s="104">
        <v>684</v>
      </c>
      <c r="H519" s="104">
        <v>0</v>
      </c>
      <c r="I519" s="104">
        <v>0</v>
      </c>
      <c r="J519" s="104">
        <v>0</v>
      </c>
      <c r="K519" s="104">
        <v>0</v>
      </c>
      <c r="L519" s="104">
        <v>0</v>
      </c>
      <c r="M519" s="104">
        <v>0</v>
      </c>
      <c r="N519" s="104">
        <v>0</v>
      </c>
      <c r="O519" s="104">
        <v>0</v>
      </c>
      <c r="P519" s="104">
        <v>0</v>
      </c>
      <c r="Q519" s="104">
        <v>0</v>
      </c>
      <c r="R519" s="104">
        <v>0</v>
      </c>
      <c r="S519" s="105">
        <f t="shared" si="8"/>
        <v>684</v>
      </c>
    </row>
    <row r="520" spans="1:19" x14ac:dyDescent="0.25">
      <c r="A520" s="125">
        <v>2706</v>
      </c>
      <c r="B520" s="103" t="s">
        <v>672</v>
      </c>
      <c r="C520" s="103" t="s">
        <v>4266</v>
      </c>
      <c r="D520" s="103" t="s">
        <v>2789</v>
      </c>
      <c r="E520" s="103" t="s">
        <v>4267</v>
      </c>
      <c r="F520" s="103" t="s">
        <v>4994</v>
      </c>
      <c r="G520" s="104">
        <v>88</v>
      </c>
      <c r="H520" s="104">
        <v>348.83333333333297</v>
      </c>
      <c r="I520" s="104">
        <v>2958.25</v>
      </c>
      <c r="J520" s="104">
        <v>718.91666666666697</v>
      </c>
      <c r="K520" s="104">
        <v>998.33333333333303</v>
      </c>
      <c r="L520" s="104">
        <v>0</v>
      </c>
      <c r="M520" s="104">
        <v>81.3333333333333</v>
      </c>
      <c r="N520" s="104">
        <v>503.25</v>
      </c>
      <c r="O520" s="104">
        <v>36</v>
      </c>
      <c r="P520" s="104">
        <v>4</v>
      </c>
      <c r="Q520" s="104">
        <v>0</v>
      </c>
      <c r="R520" s="104">
        <v>0</v>
      </c>
      <c r="S520" s="105">
        <f t="shared" si="8"/>
        <v>5736.9166666666661</v>
      </c>
    </row>
    <row r="521" spans="1:19" x14ac:dyDescent="0.25">
      <c r="A521" s="125">
        <v>2718</v>
      </c>
      <c r="B521" s="103" t="s">
        <v>677</v>
      </c>
      <c r="C521" s="103" t="s">
        <v>3350</v>
      </c>
      <c r="D521" s="103" t="s">
        <v>2775</v>
      </c>
      <c r="E521" s="103" t="s">
        <v>3351</v>
      </c>
      <c r="F521" s="103" t="s">
        <v>4994</v>
      </c>
      <c r="G521" s="104">
        <v>272.83333333333297</v>
      </c>
      <c r="H521" s="104">
        <v>0</v>
      </c>
      <c r="I521" s="104">
        <v>0</v>
      </c>
      <c r="J521" s="104">
        <v>0</v>
      </c>
      <c r="K521" s="104">
        <v>0</v>
      </c>
      <c r="L521" s="104">
        <v>0</v>
      </c>
      <c r="M521" s="104">
        <v>0</v>
      </c>
      <c r="N521" s="104">
        <v>0</v>
      </c>
      <c r="O521" s="104">
        <v>0</v>
      </c>
      <c r="P521" s="104">
        <v>0</v>
      </c>
      <c r="Q521" s="104">
        <v>0</v>
      </c>
      <c r="R521" s="104">
        <v>0</v>
      </c>
      <c r="S521" s="105">
        <f t="shared" si="8"/>
        <v>272.83333333333297</v>
      </c>
    </row>
    <row r="522" spans="1:19" x14ac:dyDescent="0.25">
      <c r="A522" s="125">
        <v>2722</v>
      </c>
      <c r="B522" s="103" t="s">
        <v>679</v>
      </c>
      <c r="C522" s="103" t="s">
        <v>3352</v>
      </c>
      <c r="D522" s="103" t="s">
        <v>2862</v>
      </c>
      <c r="E522" s="103" t="s">
        <v>3353</v>
      </c>
      <c r="F522" s="103" t="s">
        <v>4994</v>
      </c>
      <c r="G522" s="104">
        <v>5</v>
      </c>
      <c r="H522" s="104">
        <v>0</v>
      </c>
      <c r="I522" s="104">
        <v>0</v>
      </c>
      <c r="J522" s="104">
        <v>0</v>
      </c>
      <c r="K522" s="104">
        <v>0</v>
      </c>
      <c r="L522" s="104">
        <v>0</v>
      </c>
      <c r="M522" s="104">
        <v>0</v>
      </c>
      <c r="N522" s="104">
        <v>0</v>
      </c>
      <c r="O522" s="104">
        <v>2</v>
      </c>
      <c r="P522" s="104">
        <v>0</v>
      </c>
      <c r="Q522" s="104">
        <v>0</v>
      </c>
      <c r="R522" s="104">
        <v>0</v>
      </c>
      <c r="S522" s="105">
        <f t="shared" si="8"/>
        <v>7</v>
      </c>
    </row>
    <row r="523" spans="1:19" x14ac:dyDescent="0.25">
      <c r="A523" s="125">
        <v>2729</v>
      </c>
      <c r="B523" s="103" t="s">
        <v>682</v>
      </c>
      <c r="C523" s="103" t="s">
        <v>3999</v>
      </c>
      <c r="D523" s="103" t="s">
        <v>2897</v>
      </c>
      <c r="E523" s="103" t="s">
        <v>4000</v>
      </c>
      <c r="F523" s="103" t="s">
        <v>4994</v>
      </c>
      <c r="G523" s="104">
        <v>717</v>
      </c>
      <c r="H523" s="104">
        <v>18</v>
      </c>
      <c r="I523" s="104">
        <v>4.5833333333333304</v>
      </c>
      <c r="J523" s="104">
        <v>1</v>
      </c>
      <c r="K523" s="104">
        <v>15</v>
      </c>
      <c r="L523" s="104">
        <v>175.6</v>
      </c>
      <c r="M523" s="104">
        <v>0</v>
      </c>
      <c r="N523" s="104">
        <v>0</v>
      </c>
      <c r="O523" s="104">
        <v>0</v>
      </c>
      <c r="P523" s="104">
        <v>0</v>
      </c>
      <c r="Q523" s="104">
        <v>0</v>
      </c>
      <c r="R523" s="104">
        <v>0</v>
      </c>
      <c r="S523" s="105">
        <f t="shared" si="8"/>
        <v>931.18333333333339</v>
      </c>
    </row>
    <row r="524" spans="1:19" x14ac:dyDescent="0.25">
      <c r="A524" s="125">
        <v>2729</v>
      </c>
      <c r="B524" s="103" t="s">
        <v>682</v>
      </c>
      <c r="C524" s="103" t="s">
        <v>3486</v>
      </c>
      <c r="D524" s="103" t="s">
        <v>2897</v>
      </c>
      <c r="E524" s="103" t="s">
        <v>3487</v>
      </c>
      <c r="F524" s="103" t="s">
        <v>4994</v>
      </c>
      <c r="G524" s="104">
        <v>324.66666666666703</v>
      </c>
      <c r="H524" s="104">
        <v>4</v>
      </c>
      <c r="I524" s="104">
        <v>2.3636363636363602</v>
      </c>
      <c r="J524" s="104">
        <v>0</v>
      </c>
      <c r="K524" s="104">
        <v>5.9166666666666696</v>
      </c>
      <c r="L524" s="104">
        <v>27</v>
      </c>
      <c r="M524" s="104">
        <v>0</v>
      </c>
      <c r="N524" s="104">
        <v>0</v>
      </c>
      <c r="O524" s="104">
        <v>0</v>
      </c>
      <c r="P524" s="104">
        <v>0</v>
      </c>
      <c r="Q524" s="104">
        <v>0</v>
      </c>
      <c r="R524" s="104">
        <v>0</v>
      </c>
      <c r="S524" s="105">
        <f t="shared" si="8"/>
        <v>363.94696969697009</v>
      </c>
    </row>
    <row r="525" spans="1:19" x14ac:dyDescent="0.25">
      <c r="A525" s="125">
        <v>2730</v>
      </c>
      <c r="B525" s="103" t="s">
        <v>683</v>
      </c>
      <c r="C525" s="103" t="s">
        <v>3354</v>
      </c>
      <c r="D525" s="103" t="s">
        <v>2827</v>
      </c>
      <c r="E525" s="103" t="s">
        <v>3355</v>
      </c>
      <c r="F525" s="103" t="s">
        <v>4994</v>
      </c>
      <c r="G525" s="104">
        <v>592.83333333333303</v>
      </c>
      <c r="H525" s="104">
        <v>765.33333333333303</v>
      </c>
      <c r="I525" s="104">
        <v>135.666666666667</v>
      </c>
      <c r="J525" s="104">
        <v>0</v>
      </c>
      <c r="K525" s="104">
        <v>0</v>
      </c>
      <c r="L525" s="104">
        <v>0</v>
      </c>
      <c r="M525" s="104">
        <v>0</v>
      </c>
      <c r="N525" s="104">
        <v>105.833333333333</v>
      </c>
      <c r="O525" s="104">
        <v>13</v>
      </c>
      <c r="P525" s="104">
        <v>0</v>
      </c>
      <c r="Q525" s="104">
        <v>0</v>
      </c>
      <c r="R525" s="104">
        <v>0</v>
      </c>
      <c r="S525" s="105">
        <f t="shared" si="8"/>
        <v>1612.6666666666661</v>
      </c>
    </row>
    <row r="526" spans="1:19" x14ac:dyDescent="0.25">
      <c r="A526" s="125">
        <v>2749</v>
      </c>
      <c r="B526" s="103" t="s">
        <v>686</v>
      </c>
      <c r="C526" s="103" t="s">
        <v>4320</v>
      </c>
      <c r="D526" s="103" t="s">
        <v>2789</v>
      </c>
      <c r="E526" s="103" t="s">
        <v>2906</v>
      </c>
      <c r="F526" s="103" t="s">
        <v>4994</v>
      </c>
      <c r="G526" s="104">
        <v>18.600000000000001</v>
      </c>
      <c r="H526" s="104">
        <v>47</v>
      </c>
      <c r="I526" s="104">
        <v>85</v>
      </c>
      <c r="J526" s="104">
        <v>31.3</v>
      </c>
      <c r="K526" s="104">
        <v>66</v>
      </c>
      <c r="L526" s="104">
        <v>25</v>
      </c>
      <c r="M526" s="104">
        <v>1</v>
      </c>
      <c r="N526" s="104">
        <v>10.4</v>
      </c>
      <c r="O526" s="104">
        <v>2</v>
      </c>
      <c r="P526" s="104">
        <v>2</v>
      </c>
      <c r="Q526" s="104">
        <v>0</v>
      </c>
      <c r="R526" s="104">
        <v>0</v>
      </c>
      <c r="S526" s="105">
        <f t="shared" si="8"/>
        <v>288.29999999999995</v>
      </c>
    </row>
    <row r="527" spans="1:19" x14ac:dyDescent="0.25">
      <c r="A527" s="125">
        <v>2756</v>
      </c>
      <c r="B527" s="103" t="s">
        <v>5069</v>
      </c>
      <c r="C527" s="103" t="s">
        <v>3356</v>
      </c>
      <c r="D527" s="103" t="s">
        <v>2827</v>
      </c>
      <c r="E527" s="103" t="s">
        <v>3357</v>
      </c>
      <c r="F527" s="103" t="s">
        <v>4994</v>
      </c>
      <c r="G527" s="104">
        <v>93</v>
      </c>
      <c r="H527" s="104">
        <v>761.5</v>
      </c>
      <c r="I527" s="104">
        <v>550.66666666666697</v>
      </c>
      <c r="J527" s="104">
        <v>32.6666666666667</v>
      </c>
      <c r="K527" s="104">
        <v>15</v>
      </c>
      <c r="L527" s="104">
        <v>0</v>
      </c>
      <c r="M527" s="104">
        <v>2</v>
      </c>
      <c r="N527" s="104">
        <v>344.16666666666703</v>
      </c>
      <c r="O527" s="104">
        <v>30</v>
      </c>
      <c r="P527" s="104">
        <v>0</v>
      </c>
      <c r="Q527" s="104">
        <v>0</v>
      </c>
      <c r="R527" s="104">
        <v>0</v>
      </c>
      <c r="S527" s="105">
        <f t="shared" si="8"/>
        <v>1829.0000000000007</v>
      </c>
    </row>
    <row r="528" spans="1:19" x14ac:dyDescent="0.25">
      <c r="A528" s="125">
        <v>2763</v>
      </c>
      <c r="B528" s="103" t="s">
        <v>691</v>
      </c>
      <c r="C528" s="103" t="s">
        <v>3358</v>
      </c>
      <c r="D528" s="103" t="s">
        <v>2789</v>
      </c>
      <c r="E528" s="103" t="s">
        <v>3290</v>
      </c>
      <c r="F528" s="103" t="s">
        <v>4996</v>
      </c>
      <c r="G528" s="104">
        <v>352</v>
      </c>
      <c r="H528" s="104">
        <v>462.66666666666703</v>
      </c>
      <c r="I528" s="104">
        <v>201</v>
      </c>
      <c r="J528" s="104">
        <v>0</v>
      </c>
      <c r="K528" s="104">
        <v>0</v>
      </c>
      <c r="L528" s="104">
        <v>0</v>
      </c>
      <c r="M528" s="104">
        <v>0</v>
      </c>
      <c r="N528" s="104">
        <v>167</v>
      </c>
      <c r="O528" s="104">
        <v>32</v>
      </c>
      <c r="P528" s="104">
        <v>0</v>
      </c>
      <c r="Q528" s="104">
        <v>0</v>
      </c>
      <c r="R528" s="104">
        <v>0</v>
      </c>
      <c r="S528" s="105">
        <f t="shared" si="8"/>
        <v>1214.666666666667</v>
      </c>
    </row>
    <row r="529" spans="1:19" x14ac:dyDescent="0.25">
      <c r="A529" s="125">
        <v>2771</v>
      </c>
      <c r="B529" s="103" t="s">
        <v>693</v>
      </c>
      <c r="C529" s="103" t="s">
        <v>4193</v>
      </c>
      <c r="D529" s="103" t="s">
        <v>3108</v>
      </c>
      <c r="E529" s="103" t="s">
        <v>4194</v>
      </c>
      <c r="F529" s="103" t="s">
        <v>4994</v>
      </c>
      <c r="G529" s="104">
        <v>205.5</v>
      </c>
      <c r="H529" s="104">
        <v>0</v>
      </c>
      <c r="I529" s="104">
        <v>0</v>
      </c>
      <c r="J529" s="104">
        <v>0</v>
      </c>
      <c r="K529" s="104">
        <v>0</v>
      </c>
      <c r="L529" s="104">
        <v>0</v>
      </c>
      <c r="M529" s="104">
        <v>0</v>
      </c>
      <c r="N529" s="104">
        <v>0</v>
      </c>
      <c r="O529" s="104">
        <v>0</v>
      </c>
      <c r="P529" s="104">
        <v>0</v>
      </c>
      <c r="Q529" s="104">
        <v>0</v>
      </c>
      <c r="R529" s="104">
        <v>0</v>
      </c>
      <c r="S529" s="105">
        <f t="shared" si="8"/>
        <v>205.5</v>
      </c>
    </row>
    <row r="530" spans="1:19" x14ac:dyDescent="0.25">
      <c r="A530" s="125">
        <v>2787</v>
      </c>
      <c r="B530" s="103" t="s">
        <v>696</v>
      </c>
      <c r="C530" s="103" t="s">
        <v>3359</v>
      </c>
      <c r="D530" s="103" t="s">
        <v>2932</v>
      </c>
      <c r="E530" s="103" t="s">
        <v>3360</v>
      </c>
      <c r="F530" s="103" t="s">
        <v>4994</v>
      </c>
      <c r="G530" s="104">
        <v>885</v>
      </c>
      <c r="H530" s="104">
        <v>511.18181818181802</v>
      </c>
      <c r="I530" s="104">
        <v>0</v>
      </c>
      <c r="J530" s="104">
        <v>0</v>
      </c>
      <c r="K530" s="104">
        <v>0</v>
      </c>
      <c r="L530" s="104">
        <v>0</v>
      </c>
      <c r="M530" s="104">
        <v>12.2727272727273</v>
      </c>
      <c r="N530" s="104">
        <v>65</v>
      </c>
      <c r="O530" s="104">
        <v>27.5454545454546</v>
      </c>
      <c r="P530" s="104">
        <v>0</v>
      </c>
      <c r="Q530" s="104">
        <v>0</v>
      </c>
      <c r="R530" s="104">
        <v>0</v>
      </c>
      <c r="S530" s="105">
        <f t="shared" si="8"/>
        <v>1500.9999999999998</v>
      </c>
    </row>
    <row r="531" spans="1:19" x14ac:dyDescent="0.25">
      <c r="A531" s="125">
        <v>2809</v>
      </c>
      <c r="B531" s="103" t="s">
        <v>703</v>
      </c>
      <c r="C531" s="103" t="s">
        <v>3361</v>
      </c>
      <c r="D531" s="103" t="s">
        <v>2827</v>
      </c>
      <c r="E531" s="103" t="s">
        <v>3362</v>
      </c>
      <c r="F531" s="103" t="s">
        <v>4994</v>
      </c>
      <c r="G531" s="104">
        <v>23</v>
      </c>
      <c r="H531" s="104">
        <v>357.83333333333297</v>
      </c>
      <c r="I531" s="104">
        <v>310.16666666666703</v>
      </c>
      <c r="J531" s="104">
        <v>0</v>
      </c>
      <c r="K531" s="104">
        <v>0</v>
      </c>
      <c r="L531" s="104">
        <v>0</v>
      </c>
      <c r="M531" s="104">
        <v>0</v>
      </c>
      <c r="N531" s="104">
        <v>8</v>
      </c>
      <c r="O531" s="104">
        <v>15</v>
      </c>
      <c r="P531" s="104">
        <v>0</v>
      </c>
      <c r="Q531" s="104">
        <v>0</v>
      </c>
      <c r="R531" s="104">
        <v>0</v>
      </c>
      <c r="S531" s="105">
        <f t="shared" si="8"/>
        <v>714</v>
      </c>
    </row>
    <row r="532" spans="1:19" x14ac:dyDescent="0.25">
      <c r="A532" s="125">
        <v>2832</v>
      </c>
      <c r="B532" s="103" t="s">
        <v>5070</v>
      </c>
      <c r="C532" s="103" t="s">
        <v>4369</v>
      </c>
      <c r="D532" s="103" t="s">
        <v>3438</v>
      </c>
      <c r="E532" s="103" t="s">
        <v>4370</v>
      </c>
      <c r="F532" s="103" t="s">
        <v>4994</v>
      </c>
      <c r="G532" s="104">
        <v>268</v>
      </c>
      <c r="H532" s="104">
        <v>146</v>
      </c>
      <c r="I532" s="104">
        <v>0</v>
      </c>
      <c r="J532" s="104">
        <v>0</v>
      </c>
      <c r="K532" s="104">
        <v>0</v>
      </c>
      <c r="L532" s="104">
        <v>0</v>
      </c>
      <c r="M532" s="104">
        <v>0</v>
      </c>
      <c r="N532" s="104">
        <v>0</v>
      </c>
      <c r="O532" s="104">
        <v>10</v>
      </c>
      <c r="P532" s="104">
        <v>0</v>
      </c>
      <c r="Q532" s="104">
        <v>0</v>
      </c>
      <c r="R532" s="104">
        <v>0</v>
      </c>
      <c r="S532" s="105">
        <f t="shared" si="8"/>
        <v>424</v>
      </c>
    </row>
    <row r="533" spans="1:19" x14ac:dyDescent="0.25">
      <c r="A533" s="125">
        <v>2836</v>
      </c>
      <c r="B533" s="103" t="s">
        <v>715</v>
      </c>
      <c r="C533" s="103" t="s">
        <v>2814</v>
      </c>
      <c r="D533" s="103" t="s">
        <v>2789</v>
      </c>
      <c r="E533" s="103" t="s">
        <v>2815</v>
      </c>
      <c r="F533" s="103" t="s">
        <v>4994</v>
      </c>
      <c r="G533" s="104">
        <v>477</v>
      </c>
      <c r="H533" s="104">
        <v>127</v>
      </c>
      <c r="I533" s="104">
        <v>152.916666666667</v>
      </c>
      <c r="J533" s="104">
        <v>298.08333333333297</v>
      </c>
      <c r="K533" s="104">
        <v>175</v>
      </c>
      <c r="L533" s="104">
        <v>227.666666666667</v>
      </c>
      <c r="M533" s="104">
        <v>38</v>
      </c>
      <c r="N533" s="104">
        <v>141.333333333333</v>
      </c>
      <c r="O533" s="104">
        <v>0</v>
      </c>
      <c r="P533" s="104">
        <v>18.8333333333333</v>
      </c>
      <c r="Q533" s="104">
        <v>0</v>
      </c>
      <c r="R533" s="104">
        <v>0</v>
      </c>
      <c r="S533" s="105">
        <f t="shared" si="8"/>
        <v>1655.8333333333333</v>
      </c>
    </row>
    <row r="534" spans="1:19" x14ac:dyDescent="0.25">
      <c r="A534" s="125">
        <v>2837</v>
      </c>
      <c r="B534" s="103" t="s">
        <v>716</v>
      </c>
      <c r="C534" s="103" t="s">
        <v>2814</v>
      </c>
      <c r="D534" s="103" t="s">
        <v>2789</v>
      </c>
      <c r="E534" s="103" t="s">
        <v>2815</v>
      </c>
      <c r="F534" s="103" t="s">
        <v>4994</v>
      </c>
      <c r="G534" s="104">
        <v>71.636363636363598</v>
      </c>
      <c r="H534" s="104">
        <v>357.54545454545502</v>
      </c>
      <c r="I534" s="104">
        <v>81.454545454545496</v>
      </c>
      <c r="J534" s="104">
        <v>56.818181818181799</v>
      </c>
      <c r="K534" s="104">
        <v>9</v>
      </c>
      <c r="L534" s="104">
        <v>0</v>
      </c>
      <c r="M534" s="104">
        <v>0</v>
      </c>
      <c r="N534" s="104">
        <v>0</v>
      </c>
      <c r="O534" s="104">
        <v>1</v>
      </c>
      <c r="P534" s="104">
        <v>0</v>
      </c>
      <c r="Q534" s="104">
        <v>0</v>
      </c>
      <c r="R534" s="104">
        <v>0</v>
      </c>
      <c r="S534" s="105">
        <f t="shared" si="8"/>
        <v>577.45454545454584</v>
      </c>
    </row>
    <row r="535" spans="1:19" x14ac:dyDescent="0.25">
      <c r="A535" s="125">
        <v>2838</v>
      </c>
      <c r="B535" s="103" t="s">
        <v>717</v>
      </c>
      <c r="C535" s="103" t="s">
        <v>2814</v>
      </c>
      <c r="D535" s="103" t="s">
        <v>2789</v>
      </c>
      <c r="E535" s="103" t="s">
        <v>2815</v>
      </c>
      <c r="F535" s="103" t="s">
        <v>4994</v>
      </c>
      <c r="G535" s="104">
        <v>36</v>
      </c>
      <c r="H535" s="104">
        <v>903.41666666666697</v>
      </c>
      <c r="I535" s="104">
        <v>449.16666666666703</v>
      </c>
      <c r="J535" s="104">
        <v>482.33333333333297</v>
      </c>
      <c r="K535" s="104">
        <v>64.9166666666667</v>
      </c>
      <c r="L535" s="104">
        <v>42.9166666666667</v>
      </c>
      <c r="M535" s="104">
        <v>1</v>
      </c>
      <c r="N535" s="104">
        <v>19</v>
      </c>
      <c r="O535" s="104">
        <v>5</v>
      </c>
      <c r="P535" s="104">
        <v>0</v>
      </c>
      <c r="Q535" s="104">
        <v>0</v>
      </c>
      <c r="R535" s="104">
        <v>0</v>
      </c>
      <c r="S535" s="105">
        <f t="shared" si="8"/>
        <v>2003.7500000000005</v>
      </c>
    </row>
    <row r="536" spans="1:19" x14ac:dyDescent="0.25">
      <c r="A536" s="125">
        <v>2844</v>
      </c>
      <c r="B536" s="103" t="s">
        <v>722</v>
      </c>
      <c r="C536" s="103" t="s">
        <v>3363</v>
      </c>
      <c r="D536" s="103" t="s">
        <v>2897</v>
      </c>
      <c r="E536" s="103" t="s">
        <v>3364</v>
      </c>
      <c r="F536" s="103" t="s">
        <v>4994</v>
      </c>
      <c r="G536" s="104">
        <v>198</v>
      </c>
      <c r="H536" s="104">
        <v>98</v>
      </c>
      <c r="I536" s="104">
        <v>0</v>
      </c>
      <c r="J536" s="104">
        <v>0</v>
      </c>
      <c r="K536" s="104">
        <v>0</v>
      </c>
      <c r="L536" s="104">
        <v>0</v>
      </c>
      <c r="M536" s="104">
        <v>0</v>
      </c>
      <c r="N536" s="104">
        <v>0</v>
      </c>
      <c r="O536" s="104">
        <v>3</v>
      </c>
      <c r="P536" s="104">
        <v>0</v>
      </c>
      <c r="Q536" s="104">
        <v>0</v>
      </c>
      <c r="R536" s="104">
        <v>0</v>
      </c>
      <c r="S536" s="105">
        <f t="shared" si="8"/>
        <v>299</v>
      </c>
    </row>
    <row r="537" spans="1:19" x14ac:dyDescent="0.25">
      <c r="A537" s="125">
        <v>2845</v>
      </c>
      <c r="B537" s="103" t="s">
        <v>723</v>
      </c>
      <c r="C537" s="103" t="s">
        <v>4320</v>
      </c>
      <c r="D537" s="103" t="s">
        <v>2789</v>
      </c>
      <c r="E537" s="103" t="s">
        <v>2906</v>
      </c>
      <c r="F537" s="103" t="s">
        <v>4994</v>
      </c>
      <c r="G537" s="104">
        <v>45.090909090909101</v>
      </c>
      <c r="H537" s="104">
        <v>346</v>
      </c>
      <c r="I537" s="104">
        <v>583.72727272727298</v>
      </c>
      <c r="J537" s="104">
        <v>178.272727272727</v>
      </c>
      <c r="K537" s="104">
        <v>39.454545454545404</v>
      </c>
      <c r="L537" s="104">
        <v>13.909090909090899</v>
      </c>
      <c r="M537" s="104">
        <v>4.5454545454545503</v>
      </c>
      <c r="N537" s="104">
        <v>329.27272727272702</v>
      </c>
      <c r="O537" s="104">
        <v>31.818181818181799</v>
      </c>
      <c r="P537" s="104">
        <v>13.818181818181801</v>
      </c>
      <c r="Q537" s="104">
        <v>0</v>
      </c>
      <c r="R537" s="104">
        <v>0</v>
      </c>
      <c r="S537" s="105">
        <f t="shared" si="8"/>
        <v>1585.9090909090905</v>
      </c>
    </row>
    <row r="538" spans="1:19" x14ac:dyDescent="0.25">
      <c r="A538" s="125">
        <v>2852</v>
      </c>
      <c r="B538" s="103" t="s">
        <v>725</v>
      </c>
      <c r="C538" s="103" t="s">
        <v>4332</v>
      </c>
      <c r="D538" s="103" t="s">
        <v>3438</v>
      </c>
      <c r="E538" s="103" t="s">
        <v>4333</v>
      </c>
      <c r="F538" s="103" t="s">
        <v>4993</v>
      </c>
      <c r="G538" s="104">
        <v>2954.4166666666702</v>
      </c>
      <c r="H538" s="104">
        <v>21574.75</v>
      </c>
      <c r="I538" s="104">
        <v>19349</v>
      </c>
      <c r="J538" s="104">
        <v>4513.4166666666697</v>
      </c>
      <c r="K538" s="104">
        <v>3634.3333333333298</v>
      </c>
      <c r="L538" s="104">
        <v>124.416666666667</v>
      </c>
      <c r="M538" s="104">
        <v>3</v>
      </c>
      <c r="N538" s="104">
        <v>2384.75</v>
      </c>
      <c r="O538" s="104">
        <v>243.166666666667</v>
      </c>
      <c r="P538" s="104">
        <v>16</v>
      </c>
      <c r="Q538" s="104">
        <v>0</v>
      </c>
      <c r="R538" s="104">
        <v>0</v>
      </c>
      <c r="S538" s="105">
        <f t="shared" si="8"/>
        <v>54797.25</v>
      </c>
    </row>
    <row r="539" spans="1:19" x14ac:dyDescent="0.25">
      <c r="A539" s="125">
        <v>2864</v>
      </c>
      <c r="B539" s="103" t="s">
        <v>729</v>
      </c>
      <c r="C539" s="103" t="s">
        <v>4397</v>
      </c>
      <c r="D539" s="103" t="s">
        <v>2789</v>
      </c>
      <c r="E539" s="103" t="s">
        <v>4398</v>
      </c>
      <c r="F539" s="103" t="s">
        <v>4994</v>
      </c>
      <c r="G539" s="104">
        <v>14.3333333333333</v>
      </c>
      <c r="H539" s="104">
        <v>30.0833333333333</v>
      </c>
      <c r="I539" s="104">
        <v>55</v>
      </c>
      <c r="J539" s="104">
        <v>30.6666666666667</v>
      </c>
      <c r="K539" s="104">
        <v>19.6666666666667</v>
      </c>
      <c r="L539" s="104">
        <v>25.8333333333333</v>
      </c>
      <c r="M539" s="104">
        <v>18</v>
      </c>
      <c r="N539" s="104">
        <v>0</v>
      </c>
      <c r="O539" s="104">
        <v>1</v>
      </c>
      <c r="P539" s="104">
        <v>0</v>
      </c>
      <c r="Q539" s="104">
        <v>44.6666666666667</v>
      </c>
      <c r="R539" s="104">
        <v>0</v>
      </c>
      <c r="S539" s="105">
        <f t="shared" si="8"/>
        <v>239.25</v>
      </c>
    </row>
    <row r="540" spans="1:19" x14ac:dyDescent="0.25">
      <c r="A540" s="125">
        <v>2865</v>
      </c>
      <c r="B540" s="103" t="s">
        <v>730</v>
      </c>
      <c r="C540" s="103" t="s">
        <v>3365</v>
      </c>
      <c r="D540" s="103" t="s">
        <v>2775</v>
      </c>
      <c r="E540" s="103" t="s">
        <v>3366</v>
      </c>
      <c r="F540" s="103" t="s">
        <v>4994</v>
      </c>
      <c r="G540" s="104">
        <v>12</v>
      </c>
      <c r="H540" s="104">
        <v>591.16666666666697</v>
      </c>
      <c r="I540" s="104">
        <v>0</v>
      </c>
      <c r="J540" s="104">
        <v>1</v>
      </c>
      <c r="K540" s="104">
        <v>0</v>
      </c>
      <c r="L540" s="104">
        <v>0</v>
      </c>
      <c r="M540" s="104">
        <v>0</v>
      </c>
      <c r="N540" s="104">
        <v>1</v>
      </c>
      <c r="O540" s="104">
        <v>17</v>
      </c>
      <c r="P540" s="104">
        <v>0</v>
      </c>
      <c r="Q540" s="104">
        <v>0</v>
      </c>
      <c r="R540" s="104">
        <v>0</v>
      </c>
      <c r="S540" s="105">
        <f t="shared" si="8"/>
        <v>622.16666666666697</v>
      </c>
    </row>
    <row r="541" spans="1:19" x14ac:dyDescent="0.25">
      <c r="A541" s="125">
        <v>2872</v>
      </c>
      <c r="B541" s="103" t="s">
        <v>734</v>
      </c>
      <c r="C541" s="103" t="s">
        <v>4274</v>
      </c>
      <c r="D541" s="103" t="s">
        <v>2789</v>
      </c>
      <c r="E541" s="103" t="s">
        <v>4275</v>
      </c>
      <c r="F541" s="103" t="s">
        <v>4994</v>
      </c>
      <c r="G541" s="104">
        <v>19.3333333333333</v>
      </c>
      <c r="H541" s="104">
        <v>164.666666666667</v>
      </c>
      <c r="I541" s="104">
        <v>9.0833333333333304</v>
      </c>
      <c r="J541" s="104">
        <v>1</v>
      </c>
      <c r="K541" s="104">
        <v>0</v>
      </c>
      <c r="L541" s="104">
        <v>0</v>
      </c>
      <c r="M541" s="104">
        <v>1</v>
      </c>
      <c r="N541" s="104">
        <v>0</v>
      </c>
      <c r="O541" s="104">
        <v>1</v>
      </c>
      <c r="P541" s="104">
        <v>0</v>
      </c>
      <c r="Q541" s="104">
        <v>0</v>
      </c>
      <c r="R541" s="104">
        <v>0</v>
      </c>
      <c r="S541" s="105">
        <f t="shared" si="8"/>
        <v>196.08333333333363</v>
      </c>
    </row>
    <row r="542" spans="1:19" x14ac:dyDescent="0.25">
      <c r="A542" s="125">
        <v>2889</v>
      </c>
      <c r="B542" s="103" t="s">
        <v>740</v>
      </c>
      <c r="C542" s="103" t="s">
        <v>3373</v>
      </c>
      <c r="D542" s="103" t="s">
        <v>2775</v>
      </c>
      <c r="E542" s="103" t="s">
        <v>3374</v>
      </c>
      <c r="F542" s="103" t="s">
        <v>4994</v>
      </c>
      <c r="G542" s="104">
        <v>423.66666666666703</v>
      </c>
      <c r="H542" s="104">
        <v>273.5</v>
      </c>
      <c r="I542" s="104">
        <v>98.5833333333333</v>
      </c>
      <c r="J542" s="104">
        <v>2</v>
      </c>
      <c r="K542" s="104">
        <v>0</v>
      </c>
      <c r="L542" s="104">
        <v>0</v>
      </c>
      <c r="M542" s="104">
        <v>0</v>
      </c>
      <c r="N542" s="104">
        <v>0</v>
      </c>
      <c r="O542" s="104">
        <v>19.5</v>
      </c>
      <c r="P542" s="104">
        <v>5.3333333333333304</v>
      </c>
      <c r="Q542" s="104">
        <v>14.3333333333333</v>
      </c>
      <c r="R542" s="104">
        <v>0</v>
      </c>
      <c r="S542" s="105">
        <f t="shared" si="8"/>
        <v>836.91666666666686</v>
      </c>
    </row>
    <row r="543" spans="1:19" x14ac:dyDescent="0.25">
      <c r="A543" s="125">
        <v>2896</v>
      </c>
      <c r="B543" s="103" t="s">
        <v>743</v>
      </c>
      <c r="C543" s="103" t="s">
        <v>3377</v>
      </c>
      <c r="D543" s="103" t="s">
        <v>2897</v>
      </c>
      <c r="E543" s="103" t="s">
        <v>3378</v>
      </c>
      <c r="F543" s="103" t="s">
        <v>4994</v>
      </c>
      <c r="G543" s="104">
        <v>268.66666666666703</v>
      </c>
      <c r="H543" s="104">
        <v>31.5</v>
      </c>
      <c r="I543" s="104">
        <v>0</v>
      </c>
      <c r="J543" s="104">
        <v>0</v>
      </c>
      <c r="K543" s="104">
        <v>0</v>
      </c>
      <c r="L543" s="104">
        <v>0</v>
      </c>
      <c r="M543" s="104">
        <v>0</v>
      </c>
      <c r="N543" s="104">
        <v>14.1666666666667</v>
      </c>
      <c r="O543" s="104">
        <v>9.0833333333333304</v>
      </c>
      <c r="P543" s="104">
        <v>0</v>
      </c>
      <c r="Q543" s="104">
        <v>0</v>
      </c>
      <c r="R543" s="104">
        <v>0</v>
      </c>
      <c r="S543" s="105">
        <f t="shared" si="8"/>
        <v>323.41666666666703</v>
      </c>
    </row>
    <row r="544" spans="1:19" x14ac:dyDescent="0.25">
      <c r="A544" s="125">
        <v>2900</v>
      </c>
      <c r="B544" s="103" t="s">
        <v>746</v>
      </c>
      <c r="C544" s="103" t="s">
        <v>3381</v>
      </c>
      <c r="D544" s="103" t="s">
        <v>2817</v>
      </c>
      <c r="E544" s="103" t="s">
        <v>3382</v>
      </c>
      <c r="F544" s="103" t="s">
        <v>4994</v>
      </c>
      <c r="G544" s="104">
        <v>1</v>
      </c>
      <c r="H544" s="104">
        <v>1</v>
      </c>
      <c r="I544" s="104">
        <v>1</v>
      </c>
      <c r="J544" s="104">
        <v>1</v>
      </c>
      <c r="K544" s="104">
        <v>0</v>
      </c>
      <c r="L544" s="104">
        <v>0</v>
      </c>
      <c r="M544" s="104">
        <v>0</v>
      </c>
      <c r="N544" s="104">
        <v>1</v>
      </c>
      <c r="O544" s="104">
        <v>1</v>
      </c>
      <c r="P544" s="104">
        <v>0</v>
      </c>
      <c r="Q544" s="104">
        <v>0</v>
      </c>
      <c r="R544" s="104">
        <v>0</v>
      </c>
      <c r="S544" s="105">
        <f t="shared" si="8"/>
        <v>6</v>
      </c>
    </row>
    <row r="545" spans="1:19" x14ac:dyDescent="0.25">
      <c r="A545" s="125">
        <v>2907</v>
      </c>
      <c r="B545" s="103" t="s">
        <v>5071</v>
      </c>
      <c r="C545" s="103" t="s">
        <v>3383</v>
      </c>
      <c r="D545" s="103" t="s">
        <v>2775</v>
      </c>
      <c r="E545" s="103" t="s">
        <v>3384</v>
      </c>
      <c r="F545" s="103" t="s">
        <v>4994</v>
      </c>
      <c r="G545" s="104">
        <v>154.1</v>
      </c>
      <c r="H545" s="104">
        <v>290.7</v>
      </c>
      <c r="I545" s="104">
        <v>36.799999999999997</v>
      </c>
      <c r="J545" s="104">
        <v>0</v>
      </c>
      <c r="K545" s="104">
        <v>0</v>
      </c>
      <c r="L545" s="104">
        <v>0</v>
      </c>
      <c r="M545" s="104">
        <v>0</v>
      </c>
      <c r="N545" s="104">
        <v>5.2</v>
      </c>
      <c r="O545" s="104">
        <v>11.3</v>
      </c>
      <c r="P545" s="104">
        <v>0</v>
      </c>
      <c r="Q545" s="104">
        <v>0</v>
      </c>
      <c r="R545" s="104">
        <v>0</v>
      </c>
      <c r="S545" s="105">
        <f t="shared" si="8"/>
        <v>498.09999999999997</v>
      </c>
    </row>
    <row r="546" spans="1:19" x14ac:dyDescent="0.25">
      <c r="A546" s="125">
        <v>2909</v>
      </c>
      <c r="B546" s="103" t="s">
        <v>749</v>
      </c>
      <c r="C546" s="103" t="s">
        <v>3385</v>
      </c>
      <c r="D546" s="103" t="s">
        <v>2775</v>
      </c>
      <c r="E546" s="103" t="s">
        <v>3386</v>
      </c>
      <c r="F546" s="103" t="s">
        <v>4994</v>
      </c>
      <c r="G546" s="104">
        <v>83</v>
      </c>
      <c r="H546" s="104">
        <v>235.333333333333</v>
      </c>
      <c r="I546" s="104">
        <v>134.416666666667</v>
      </c>
      <c r="J546" s="104">
        <v>1.5833333333333299</v>
      </c>
      <c r="K546" s="104">
        <v>0</v>
      </c>
      <c r="L546" s="104">
        <v>0</v>
      </c>
      <c r="M546" s="104">
        <v>5.3333333333333304</v>
      </c>
      <c r="N546" s="104">
        <v>41.9166666666667</v>
      </c>
      <c r="O546" s="104">
        <v>8</v>
      </c>
      <c r="P546" s="104">
        <v>0</v>
      </c>
      <c r="Q546" s="104">
        <v>6.75</v>
      </c>
      <c r="R546" s="104">
        <v>0</v>
      </c>
      <c r="S546" s="105">
        <f t="shared" si="8"/>
        <v>516.33333333333326</v>
      </c>
    </row>
    <row r="547" spans="1:19" x14ac:dyDescent="0.25">
      <c r="A547" s="125">
        <v>2926</v>
      </c>
      <c r="B547" s="103" t="s">
        <v>756</v>
      </c>
      <c r="C547" s="103" t="s">
        <v>3389</v>
      </c>
      <c r="D547" s="103" t="s">
        <v>2897</v>
      </c>
      <c r="E547" s="103" t="s">
        <v>3390</v>
      </c>
      <c r="F547" s="103" t="s">
        <v>4994</v>
      </c>
      <c r="G547" s="104">
        <v>127.5</v>
      </c>
      <c r="H547" s="104">
        <v>878.16666666666697</v>
      </c>
      <c r="I547" s="104">
        <v>35.4166666666667</v>
      </c>
      <c r="J547" s="104">
        <v>0</v>
      </c>
      <c r="K547" s="104">
        <v>0</v>
      </c>
      <c r="L547" s="104">
        <v>0</v>
      </c>
      <c r="M547" s="104">
        <v>1</v>
      </c>
      <c r="N547" s="104">
        <v>14</v>
      </c>
      <c r="O547" s="104">
        <v>30</v>
      </c>
      <c r="P547" s="104">
        <v>0</v>
      </c>
      <c r="Q547" s="104">
        <v>0</v>
      </c>
      <c r="R547" s="104">
        <v>0</v>
      </c>
      <c r="S547" s="105">
        <f t="shared" si="8"/>
        <v>1086.0833333333337</v>
      </c>
    </row>
    <row r="548" spans="1:19" x14ac:dyDescent="0.25">
      <c r="A548" s="125">
        <v>2943</v>
      </c>
      <c r="B548" s="103" t="s">
        <v>762</v>
      </c>
      <c r="C548" s="103" t="s">
        <v>3391</v>
      </c>
      <c r="D548" s="103" t="s">
        <v>2775</v>
      </c>
      <c r="E548" s="103" t="s">
        <v>3392</v>
      </c>
      <c r="F548" s="103" t="s">
        <v>4994</v>
      </c>
      <c r="G548" s="104">
        <v>203.5</v>
      </c>
      <c r="H548" s="104">
        <v>180.416666666667</v>
      </c>
      <c r="I548" s="104">
        <v>0</v>
      </c>
      <c r="J548" s="104">
        <v>0</v>
      </c>
      <c r="K548" s="104">
        <v>0</v>
      </c>
      <c r="L548" s="104">
        <v>0</v>
      </c>
      <c r="M548" s="104">
        <v>0</v>
      </c>
      <c r="N548" s="104">
        <v>0</v>
      </c>
      <c r="O548" s="104">
        <v>13.4166666666667</v>
      </c>
      <c r="P548" s="104">
        <v>0</v>
      </c>
      <c r="Q548" s="104">
        <v>0</v>
      </c>
      <c r="R548" s="104">
        <v>0</v>
      </c>
      <c r="S548" s="105">
        <f t="shared" si="8"/>
        <v>397.33333333333366</v>
      </c>
    </row>
    <row r="549" spans="1:19" x14ac:dyDescent="0.25">
      <c r="A549" s="125">
        <v>2945</v>
      </c>
      <c r="B549" s="103" t="s">
        <v>763</v>
      </c>
      <c r="C549" s="103" t="s">
        <v>3393</v>
      </c>
      <c r="D549" s="103" t="s">
        <v>2897</v>
      </c>
      <c r="E549" s="103" t="s">
        <v>3394</v>
      </c>
      <c r="F549" s="103" t="s">
        <v>4994</v>
      </c>
      <c r="G549" s="104">
        <v>211.166666666667</v>
      </c>
      <c r="H549" s="104">
        <v>137.666666666667</v>
      </c>
      <c r="I549" s="104">
        <v>0</v>
      </c>
      <c r="J549" s="104">
        <v>1</v>
      </c>
      <c r="K549" s="104">
        <v>0</v>
      </c>
      <c r="L549" s="104">
        <v>0</v>
      </c>
      <c r="M549" s="104">
        <v>5</v>
      </c>
      <c r="N549" s="104">
        <v>1</v>
      </c>
      <c r="O549" s="104">
        <v>6</v>
      </c>
      <c r="P549" s="104">
        <v>0</v>
      </c>
      <c r="Q549" s="104">
        <v>0</v>
      </c>
      <c r="R549" s="104">
        <v>0</v>
      </c>
      <c r="S549" s="105">
        <f t="shared" si="8"/>
        <v>361.833333333334</v>
      </c>
    </row>
    <row r="550" spans="1:19" x14ac:dyDescent="0.25">
      <c r="A550" s="125">
        <v>2949</v>
      </c>
      <c r="B550" s="103" t="s">
        <v>764</v>
      </c>
      <c r="C550" s="103" t="s">
        <v>4407</v>
      </c>
      <c r="D550" s="103" t="s">
        <v>2856</v>
      </c>
      <c r="E550" s="103" t="s">
        <v>4408</v>
      </c>
      <c r="F550" s="103" t="s">
        <v>4994</v>
      </c>
      <c r="G550" s="104">
        <v>451.25</v>
      </c>
      <c r="H550" s="104">
        <v>0</v>
      </c>
      <c r="I550" s="104">
        <v>0</v>
      </c>
      <c r="J550" s="104">
        <v>0</v>
      </c>
      <c r="K550" s="104">
        <v>0</v>
      </c>
      <c r="L550" s="104">
        <v>0</v>
      </c>
      <c r="M550" s="104">
        <v>0</v>
      </c>
      <c r="N550" s="104">
        <v>0</v>
      </c>
      <c r="O550" s="104">
        <v>0</v>
      </c>
      <c r="P550" s="104">
        <v>0</v>
      </c>
      <c r="Q550" s="104">
        <v>0</v>
      </c>
      <c r="R550" s="104">
        <v>0</v>
      </c>
      <c r="S550" s="105">
        <f t="shared" si="8"/>
        <v>451.25</v>
      </c>
    </row>
    <row r="551" spans="1:19" x14ac:dyDescent="0.25">
      <c r="A551" s="125">
        <v>2950</v>
      </c>
      <c r="B551" s="103" t="s">
        <v>765</v>
      </c>
      <c r="C551" s="103" t="s">
        <v>4685</v>
      </c>
      <c r="D551" s="103" t="s">
        <v>3572</v>
      </c>
      <c r="E551" s="103" t="s">
        <v>4686</v>
      </c>
      <c r="F551" s="103" t="s">
        <v>4994</v>
      </c>
      <c r="G551" s="104">
        <v>14863.416666666701</v>
      </c>
      <c r="H551" s="104">
        <v>7861</v>
      </c>
      <c r="I551" s="104">
        <v>1328</v>
      </c>
      <c r="J551" s="104">
        <v>9.3333333333333304</v>
      </c>
      <c r="K551" s="104">
        <v>0</v>
      </c>
      <c r="L551" s="104">
        <v>0</v>
      </c>
      <c r="M551" s="104">
        <v>0</v>
      </c>
      <c r="N551" s="104">
        <v>991.25</v>
      </c>
      <c r="O551" s="104">
        <v>85</v>
      </c>
      <c r="P551" s="104">
        <v>0</v>
      </c>
      <c r="Q551" s="104">
        <v>0</v>
      </c>
      <c r="R551" s="104">
        <v>0</v>
      </c>
      <c r="S551" s="105">
        <f t="shared" si="8"/>
        <v>25138.000000000033</v>
      </c>
    </row>
    <row r="552" spans="1:19" x14ac:dyDescent="0.25">
      <c r="A552" s="125">
        <v>2952</v>
      </c>
      <c r="B552" s="103" t="s">
        <v>766</v>
      </c>
      <c r="C552" s="103" t="s">
        <v>3395</v>
      </c>
      <c r="D552" s="103" t="s">
        <v>2876</v>
      </c>
      <c r="E552" s="103" t="s">
        <v>3396</v>
      </c>
      <c r="F552" s="103" t="s">
        <v>4994</v>
      </c>
      <c r="G552" s="104">
        <v>58</v>
      </c>
      <c r="H552" s="104">
        <v>53</v>
      </c>
      <c r="I552" s="104">
        <v>0</v>
      </c>
      <c r="J552" s="104">
        <v>0</v>
      </c>
      <c r="K552" s="104">
        <v>0</v>
      </c>
      <c r="L552" s="104">
        <v>0</v>
      </c>
      <c r="M552" s="104">
        <v>0</v>
      </c>
      <c r="N552" s="104">
        <v>1</v>
      </c>
      <c r="O552" s="104">
        <v>11</v>
      </c>
      <c r="P552" s="104">
        <v>0</v>
      </c>
      <c r="Q552" s="104">
        <v>0</v>
      </c>
      <c r="R552" s="104">
        <v>0</v>
      </c>
      <c r="S552" s="105">
        <f t="shared" si="8"/>
        <v>123</v>
      </c>
    </row>
    <row r="553" spans="1:19" x14ac:dyDescent="0.25">
      <c r="A553" s="125">
        <v>2957</v>
      </c>
      <c r="B553" s="103" t="s">
        <v>768</v>
      </c>
      <c r="C553" s="103" t="s">
        <v>4409</v>
      </c>
      <c r="D553" s="103" t="s">
        <v>3262</v>
      </c>
      <c r="E553" s="103" t="s">
        <v>5058</v>
      </c>
      <c r="F553" s="103" t="s">
        <v>4994</v>
      </c>
      <c r="G553" s="104">
        <v>2266.4166666666702</v>
      </c>
      <c r="H553" s="104">
        <v>486.41666666666703</v>
      </c>
      <c r="I553" s="104">
        <v>73.3333333333333</v>
      </c>
      <c r="J553" s="104">
        <v>0</v>
      </c>
      <c r="K553" s="104">
        <v>0</v>
      </c>
      <c r="L553" s="104">
        <v>0</v>
      </c>
      <c r="M553" s="104">
        <v>0</v>
      </c>
      <c r="N553" s="104">
        <v>271.16666666666703</v>
      </c>
      <c r="O553" s="104">
        <v>99.6666666666667</v>
      </c>
      <c r="P553" s="104">
        <v>0</v>
      </c>
      <c r="Q553" s="104">
        <v>0</v>
      </c>
      <c r="R553" s="104">
        <v>0</v>
      </c>
      <c r="S553" s="105">
        <f t="shared" ref="S553:S616" si="9">SUM(G553:R553)</f>
        <v>3197.0000000000041</v>
      </c>
    </row>
    <row r="554" spans="1:19" x14ac:dyDescent="0.25">
      <c r="A554" s="125">
        <v>2961</v>
      </c>
      <c r="B554" s="103" t="s">
        <v>770</v>
      </c>
      <c r="C554" s="103" t="s">
        <v>4320</v>
      </c>
      <c r="D554" s="103" t="s">
        <v>2789</v>
      </c>
      <c r="E554" s="103" t="s">
        <v>2906</v>
      </c>
      <c r="F554" s="103" t="s">
        <v>4994</v>
      </c>
      <c r="G554" s="104">
        <v>1</v>
      </c>
      <c r="H554" s="104">
        <v>59.125</v>
      </c>
      <c r="I554" s="104">
        <v>117</v>
      </c>
      <c r="J554" s="104">
        <v>114</v>
      </c>
      <c r="K554" s="104">
        <v>322.125</v>
      </c>
      <c r="L554" s="104">
        <v>5.75</v>
      </c>
      <c r="M554" s="104">
        <v>0</v>
      </c>
      <c r="N554" s="104">
        <v>13</v>
      </c>
      <c r="O554" s="104">
        <v>9</v>
      </c>
      <c r="P554" s="104">
        <v>0</v>
      </c>
      <c r="Q554" s="104">
        <v>0</v>
      </c>
      <c r="R554" s="104">
        <v>0</v>
      </c>
      <c r="S554" s="105">
        <f t="shared" si="9"/>
        <v>641</v>
      </c>
    </row>
    <row r="555" spans="1:19" x14ac:dyDescent="0.25">
      <c r="A555" s="125">
        <v>2962</v>
      </c>
      <c r="B555" s="103" t="s">
        <v>771</v>
      </c>
      <c r="C555" s="103" t="s">
        <v>3397</v>
      </c>
      <c r="D555" s="103" t="s">
        <v>2775</v>
      </c>
      <c r="E555" s="103" t="s">
        <v>3398</v>
      </c>
      <c r="F555" s="103" t="s">
        <v>4994</v>
      </c>
      <c r="G555" s="104">
        <v>535.83333333333303</v>
      </c>
      <c r="H555" s="104">
        <v>0</v>
      </c>
      <c r="I555" s="104">
        <v>0</v>
      </c>
      <c r="J555" s="104">
        <v>0</v>
      </c>
      <c r="K555" s="104">
        <v>0</v>
      </c>
      <c r="L555" s="104">
        <v>0</v>
      </c>
      <c r="M555" s="104">
        <v>0</v>
      </c>
      <c r="N555" s="104">
        <v>0</v>
      </c>
      <c r="O555" s="104">
        <v>0</v>
      </c>
      <c r="P555" s="104">
        <v>0</v>
      </c>
      <c r="Q555" s="104">
        <v>0</v>
      </c>
      <c r="R555" s="104">
        <v>0</v>
      </c>
      <c r="S555" s="105">
        <f t="shared" si="9"/>
        <v>535.83333333333303</v>
      </c>
    </row>
    <row r="556" spans="1:19" x14ac:dyDescent="0.25">
      <c r="A556" s="125">
        <v>2963</v>
      </c>
      <c r="B556" s="103" t="s">
        <v>772</v>
      </c>
      <c r="C556" s="103" t="s">
        <v>3399</v>
      </c>
      <c r="D556" s="103" t="s">
        <v>2897</v>
      </c>
      <c r="E556" s="103" t="s">
        <v>3400</v>
      </c>
      <c r="F556" s="103" t="s">
        <v>4994</v>
      </c>
      <c r="G556" s="104">
        <v>9.0833333333333304</v>
      </c>
      <c r="H556" s="104">
        <v>172.666666666667</v>
      </c>
      <c r="I556" s="104">
        <v>0</v>
      </c>
      <c r="J556" s="104">
        <v>0</v>
      </c>
      <c r="K556" s="104">
        <v>0</v>
      </c>
      <c r="L556" s="104">
        <v>0</v>
      </c>
      <c r="M556" s="104">
        <v>0</v>
      </c>
      <c r="N556" s="104">
        <v>0</v>
      </c>
      <c r="O556" s="104">
        <v>0</v>
      </c>
      <c r="P556" s="104">
        <v>0</v>
      </c>
      <c r="Q556" s="104">
        <v>0</v>
      </c>
      <c r="R556" s="104">
        <v>0</v>
      </c>
      <c r="S556" s="105">
        <f t="shared" si="9"/>
        <v>181.75000000000034</v>
      </c>
    </row>
    <row r="557" spans="1:19" x14ac:dyDescent="0.25">
      <c r="A557" s="125">
        <v>2968</v>
      </c>
      <c r="B557" s="103" t="s">
        <v>775</v>
      </c>
      <c r="C557" s="103" t="s">
        <v>4338</v>
      </c>
      <c r="D557" s="103" t="s">
        <v>2827</v>
      </c>
      <c r="E557" s="103" t="s">
        <v>4339</v>
      </c>
      <c r="F557" s="103" t="s">
        <v>4994</v>
      </c>
      <c r="G557" s="104">
        <v>1.1666666666666701</v>
      </c>
      <c r="H557" s="104">
        <v>30</v>
      </c>
      <c r="I557" s="104">
        <v>269.83333333333297</v>
      </c>
      <c r="J557" s="104">
        <v>21.6666666666667</v>
      </c>
      <c r="K557" s="104">
        <v>0</v>
      </c>
      <c r="L557" s="104">
        <v>0</v>
      </c>
      <c r="M557" s="104">
        <v>0</v>
      </c>
      <c r="N557" s="104">
        <v>0</v>
      </c>
      <c r="O557" s="104">
        <v>13.6666666666667</v>
      </c>
      <c r="P557" s="104">
        <v>0</v>
      </c>
      <c r="Q557" s="104">
        <v>0</v>
      </c>
      <c r="R557" s="104">
        <v>0</v>
      </c>
      <c r="S557" s="105">
        <f t="shared" si="9"/>
        <v>336.33333333333303</v>
      </c>
    </row>
    <row r="558" spans="1:19" x14ac:dyDescent="0.25">
      <c r="A558" s="125">
        <v>2979</v>
      </c>
      <c r="B558" s="103" t="s">
        <v>778</v>
      </c>
      <c r="C558" s="103" t="s">
        <v>3401</v>
      </c>
      <c r="D558" s="103" t="s">
        <v>2912</v>
      </c>
      <c r="E558" s="103" t="s">
        <v>3402</v>
      </c>
      <c r="F558" s="103" t="s">
        <v>4993</v>
      </c>
      <c r="G558" s="104">
        <v>4421.25</v>
      </c>
      <c r="H558" s="104">
        <v>4236.25</v>
      </c>
      <c r="I558" s="104">
        <v>1186</v>
      </c>
      <c r="J558" s="104">
        <v>99.5</v>
      </c>
      <c r="K558" s="104">
        <v>98.5</v>
      </c>
      <c r="L558" s="104">
        <v>0</v>
      </c>
      <c r="M558" s="104">
        <v>0</v>
      </c>
      <c r="N558" s="104">
        <v>476.375</v>
      </c>
      <c r="O558" s="104">
        <v>57.875</v>
      </c>
      <c r="P558" s="104">
        <v>0</v>
      </c>
      <c r="Q558" s="104">
        <v>0</v>
      </c>
      <c r="R558" s="104">
        <v>0</v>
      </c>
      <c r="S558" s="105">
        <f t="shared" si="9"/>
        <v>10575.75</v>
      </c>
    </row>
    <row r="559" spans="1:19" x14ac:dyDescent="0.25">
      <c r="A559" s="125">
        <v>2980</v>
      </c>
      <c r="B559" s="103" t="s">
        <v>779</v>
      </c>
      <c r="C559" s="103" t="s">
        <v>3403</v>
      </c>
      <c r="D559" s="103" t="s">
        <v>2856</v>
      </c>
      <c r="E559" s="103" t="s">
        <v>3404</v>
      </c>
      <c r="F559" s="103" t="s">
        <v>4994</v>
      </c>
      <c r="G559" s="104">
        <v>503.25</v>
      </c>
      <c r="H559" s="104">
        <v>134.083333333333</v>
      </c>
      <c r="I559" s="104">
        <v>4.3333333333333304</v>
      </c>
      <c r="J559" s="104">
        <v>0</v>
      </c>
      <c r="K559" s="104">
        <v>0</v>
      </c>
      <c r="L559" s="104">
        <v>1</v>
      </c>
      <c r="M559" s="104">
        <v>0</v>
      </c>
      <c r="N559" s="104">
        <v>8.4166666666666696</v>
      </c>
      <c r="O559" s="104">
        <v>16.4166666666667</v>
      </c>
      <c r="P559" s="104">
        <v>0</v>
      </c>
      <c r="Q559" s="104">
        <v>0</v>
      </c>
      <c r="R559" s="104">
        <v>0</v>
      </c>
      <c r="S559" s="105">
        <f t="shared" si="9"/>
        <v>667.49999999999977</v>
      </c>
    </row>
    <row r="560" spans="1:19" x14ac:dyDescent="0.25">
      <c r="A560" s="125">
        <v>2982</v>
      </c>
      <c r="B560" s="103" t="s">
        <v>780</v>
      </c>
      <c r="C560" s="103" t="s">
        <v>4276</v>
      </c>
      <c r="D560" s="103" t="s">
        <v>2789</v>
      </c>
      <c r="E560" s="103" t="s">
        <v>4277</v>
      </c>
      <c r="F560" s="103" t="s">
        <v>4994</v>
      </c>
      <c r="G560" s="104">
        <v>656.83333333333303</v>
      </c>
      <c r="H560" s="104">
        <v>0</v>
      </c>
      <c r="I560" s="104">
        <v>0</v>
      </c>
      <c r="J560" s="104">
        <v>0</v>
      </c>
      <c r="K560" s="104">
        <v>0</v>
      </c>
      <c r="L560" s="104">
        <v>0</v>
      </c>
      <c r="M560" s="104">
        <v>0</v>
      </c>
      <c r="N560" s="104">
        <v>0</v>
      </c>
      <c r="O560" s="104">
        <v>0</v>
      </c>
      <c r="P560" s="104">
        <v>0</v>
      </c>
      <c r="Q560" s="104">
        <v>0</v>
      </c>
      <c r="R560" s="104">
        <v>0</v>
      </c>
      <c r="S560" s="105">
        <f t="shared" si="9"/>
        <v>656.83333333333303</v>
      </c>
    </row>
    <row r="561" spans="1:19" x14ac:dyDescent="0.25">
      <c r="A561" s="125">
        <v>2985</v>
      </c>
      <c r="B561" s="103" t="s">
        <v>782</v>
      </c>
      <c r="C561" s="103" t="s">
        <v>3405</v>
      </c>
      <c r="D561" s="103" t="s">
        <v>2827</v>
      </c>
      <c r="E561" s="103" t="s">
        <v>3406</v>
      </c>
      <c r="F561" s="103" t="s">
        <v>4994</v>
      </c>
      <c r="G561" s="104">
        <v>374</v>
      </c>
      <c r="H561" s="104">
        <v>149</v>
      </c>
      <c r="I561" s="104">
        <v>98</v>
      </c>
      <c r="J561" s="104">
        <v>0</v>
      </c>
      <c r="K561" s="104">
        <v>0</v>
      </c>
      <c r="L561" s="104">
        <v>0</v>
      </c>
      <c r="M561" s="104">
        <v>1</v>
      </c>
      <c r="N561" s="104">
        <v>0</v>
      </c>
      <c r="O561" s="104">
        <v>6</v>
      </c>
      <c r="P561" s="104">
        <v>0</v>
      </c>
      <c r="Q561" s="104">
        <v>0</v>
      </c>
      <c r="R561" s="104">
        <v>0</v>
      </c>
      <c r="S561" s="105">
        <f t="shared" si="9"/>
        <v>628</v>
      </c>
    </row>
    <row r="562" spans="1:19" x14ac:dyDescent="0.25">
      <c r="A562" s="125">
        <v>2989</v>
      </c>
      <c r="B562" s="103" t="s">
        <v>783</v>
      </c>
      <c r="C562" s="103" t="s">
        <v>3407</v>
      </c>
      <c r="D562" s="103" t="s">
        <v>2859</v>
      </c>
      <c r="E562" s="103" t="s">
        <v>3408</v>
      </c>
      <c r="F562" s="103" t="s">
        <v>4994</v>
      </c>
      <c r="G562" s="104">
        <v>4947.25</v>
      </c>
      <c r="H562" s="104">
        <v>8551.1666666666697</v>
      </c>
      <c r="I562" s="104">
        <v>3777.25</v>
      </c>
      <c r="J562" s="104">
        <v>9.5</v>
      </c>
      <c r="K562" s="104">
        <v>0</v>
      </c>
      <c r="L562" s="104">
        <v>0</v>
      </c>
      <c r="M562" s="104">
        <v>8</v>
      </c>
      <c r="N562" s="104">
        <v>902</v>
      </c>
      <c r="O562" s="104">
        <v>75.1666666666667</v>
      </c>
      <c r="P562" s="104">
        <v>32.25</v>
      </c>
      <c r="Q562" s="104">
        <v>0</v>
      </c>
      <c r="R562" s="104">
        <v>0</v>
      </c>
      <c r="S562" s="105">
        <f t="shared" si="9"/>
        <v>18302.583333333339</v>
      </c>
    </row>
    <row r="563" spans="1:19" x14ac:dyDescent="0.25">
      <c r="A563" s="125">
        <v>2992</v>
      </c>
      <c r="B563" s="103" t="s">
        <v>5072</v>
      </c>
      <c r="C563" s="103" t="s">
        <v>3409</v>
      </c>
      <c r="D563" s="103" t="s">
        <v>2876</v>
      </c>
      <c r="E563" s="103" t="s">
        <v>3410</v>
      </c>
      <c r="F563" s="103" t="s">
        <v>4994</v>
      </c>
      <c r="G563" s="104">
        <v>456.5</v>
      </c>
      <c r="H563" s="104">
        <v>514.83333333333303</v>
      </c>
      <c r="I563" s="104">
        <v>83.4166666666667</v>
      </c>
      <c r="J563" s="104">
        <v>0</v>
      </c>
      <c r="K563" s="104">
        <v>0</v>
      </c>
      <c r="L563" s="104">
        <v>0</v>
      </c>
      <c r="M563" s="104">
        <v>0</v>
      </c>
      <c r="N563" s="104">
        <v>0</v>
      </c>
      <c r="O563" s="104">
        <v>12.1666666666667</v>
      </c>
      <c r="P563" s="104">
        <v>0</v>
      </c>
      <c r="Q563" s="104">
        <v>0</v>
      </c>
      <c r="R563" s="104">
        <v>0</v>
      </c>
      <c r="S563" s="105">
        <f t="shared" si="9"/>
        <v>1066.9166666666665</v>
      </c>
    </row>
    <row r="564" spans="1:19" x14ac:dyDescent="0.25">
      <c r="A564" s="125">
        <v>2994</v>
      </c>
      <c r="B564" s="103" t="s">
        <v>785</v>
      </c>
      <c r="C564" s="103" t="s">
        <v>4916</v>
      </c>
      <c r="D564" s="103" t="s">
        <v>3451</v>
      </c>
      <c r="E564" s="103" t="s">
        <v>3947</v>
      </c>
      <c r="F564" s="103" t="s">
        <v>4994</v>
      </c>
      <c r="G564" s="104">
        <v>555.857142857143</v>
      </c>
      <c r="H564" s="104">
        <v>0</v>
      </c>
      <c r="I564" s="104">
        <v>149.6</v>
      </c>
      <c r="J564" s="104">
        <v>0</v>
      </c>
      <c r="K564" s="104">
        <v>0</v>
      </c>
      <c r="L564" s="104">
        <v>0</v>
      </c>
      <c r="M564" s="104">
        <v>18</v>
      </c>
      <c r="N564" s="104">
        <v>58.571428571428598</v>
      </c>
      <c r="O564" s="104">
        <v>27</v>
      </c>
      <c r="P564" s="104">
        <v>0</v>
      </c>
      <c r="Q564" s="104">
        <v>0</v>
      </c>
      <c r="R564" s="104">
        <v>0</v>
      </c>
      <c r="S564" s="105">
        <f t="shared" si="9"/>
        <v>809.02857142857158</v>
      </c>
    </row>
    <row r="565" spans="1:19" x14ac:dyDescent="0.25">
      <c r="A565" s="125">
        <v>3003</v>
      </c>
      <c r="B565" s="103" t="s">
        <v>787</v>
      </c>
      <c r="C565" s="103" t="s">
        <v>3411</v>
      </c>
      <c r="D565" s="103" t="s">
        <v>2775</v>
      </c>
      <c r="E565" s="103" t="s">
        <v>3412</v>
      </c>
      <c r="F565" s="103" t="s">
        <v>4994</v>
      </c>
      <c r="G565" s="104">
        <v>23</v>
      </c>
      <c r="H565" s="104">
        <v>505.91666666666703</v>
      </c>
      <c r="I565" s="104">
        <v>144</v>
      </c>
      <c r="J565" s="104">
        <v>4</v>
      </c>
      <c r="K565" s="104">
        <v>0</v>
      </c>
      <c r="L565" s="104">
        <v>0</v>
      </c>
      <c r="M565" s="104">
        <v>1.8333333333333299</v>
      </c>
      <c r="N565" s="104">
        <v>92</v>
      </c>
      <c r="O565" s="104">
        <v>19</v>
      </c>
      <c r="P565" s="104">
        <v>0</v>
      </c>
      <c r="Q565" s="104">
        <v>0</v>
      </c>
      <c r="R565" s="104">
        <v>0</v>
      </c>
      <c r="S565" s="105">
        <f t="shared" si="9"/>
        <v>789.75000000000034</v>
      </c>
    </row>
    <row r="566" spans="1:19" x14ac:dyDescent="0.25">
      <c r="A566" s="125">
        <v>3013</v>
      </c>
      <c r="B566" s="103" t="s">
        <v>790</v>
      </c>
      <c r="C566" s="103" t="s">
        <v>2888</v>
      </c>
      <c r="D566" s="103" t="s">
        <v>2867</v>
      </c>
      <c r="E566" s="103" t="s">
        <v>2889</v>
      </c>
      <c r="F566" s="103" t="s">
        <v>4994</v>
      </c>
      <c r="G566" s="104">
        <v>610.66666666666697</v>
      </c>
      <c r="H566" s="104">
        <v>649.66666666666697</v>
      </c>
      <c r="I566" s="104">
        <v>381.58333333333297</v>
      </c>
      <c r="J566" s="104">
        <v>768.66666666666697</v>
      </c>
      <c r="K566" s="104">
        <v>246.333333333333</v>
      </c>
      <c r="L566" s="104">
        <v>173.833333333333</v>
      </c>
      <c r="M566" s="104">
        <v>25</v>
      </c>
      <c r="N566" s="104">
        <v>98.3333333333333</v>
      </c>
      <c r="O566" s="104">
        <v>25</v>
      </c>
      <c r="P566" s="104">
        <v>0</v>
      </c>
      <c r="Q566" s="104">
        <v>0</v>
      </c>
      <c r="R566" s="104">
        <v>0</v>
      </c>
      <c r="S566" s="105">
        <f t="shared" si="9"/>
        <v>2979.0833333333335</v>
      </c>
    </row>
    <row r="567" spans="1:19" x14ac:dyDescent="0.25">
      <c r="A567" s="125">
        <v>3039</v>
      </c>
      <c r="B567" s="103" t="s">
        <v>795</v>
      </c>
      <c r="C567" s="103" t="s">
        <v>4397</v>
      </c>
      <c r="D567" s="103" t="s">
        <v>2789</v>
      </c>
      <c r="E567" s="103" t="s">
        <v>4398</v>
      </c>
      <c r="F567" s="103" t="s">
        <v>4994</v>
      </c>
      <c r="G567" s="104">
        <v>0</v>
      </c>
      <c r="H567" s="104">
        <v>482.91666666666703</v>
      </c>
      <c r="I567" s="104">
        <v>0</v>
      </c>
      <c r="J567" s="104">
        <v>0</v>
      </c>
      <c r="K567" s="104">
        <v>0</v>
      </c>
      <c r="L567" s="104">
        <v>0</v>
      </c>
      <c r="M567" s="104">
        <v>0</v>
      </c>
      <c r="N567" s="104">
        <v>0</v>
      </c>
      <c r="O567" s="104">
        <v>0</v>
      </c>
      <c r="P567" s="104">
        <v>0</v>
      </c>
      <c r="Q567" s="104">
        <v>0</v>
      </c>
      <c r="R567" s="104">
        <v>0</v>
      </c>
      <c r="S567" s="105">
        <f t="shared" si="9"/>
        <v>482.91666666666703</v>
      </c>
    </row>
    <row r="568" spans="1:19" x14ac:dyDescent="0.25">
      <c r="A568" s="125">
        <v>3059</v>
      </c>
      <c r="B568" s="103" t="s">
        <v>800</v>
      </c>
      <c r="C568" s="103" t="s">
        <v>4338</v>
      </c>
      <c r="D568" s="103" t="s">
        <v>2827</v>
      </c>
      <c r="E568" s="103" t="s">
        <v>4339</v>
      </c>
      <c r="F568" s="103" t="s">
        <v>4994</v>
      </c>
      <c r="G568" s="104">
        <v>11</v>
      </c>
      <c r="H568" s="104">
        <v>74</v>
      </c>
      <c r="I568" s="104">
        <v>38</v>
      </c>
      <c r="J568" s="104">
        <v>35</v>
      </c>
      <c r="K568" s="104">
        <v>33.8333333333333</v>
      </c>
      <c r="L568" s="104">
        <v>2</v>
      </c>
      <c r="M568" s="104">
        <v>0</v>
      </c>
      <c r="N568" s="104">
        <v>28</v>
      </c>
      <c r="O568" s="104">
        <v>0</v>
      </c>
      <c r="P568" s="104">
        <v>0</v>
      </c>
      <c r="Q568" s="104">
        <v>0</v>
      </c>
      <c r="R568" s="104">
        <v>0</v>
      </c>
      <c r="S568" s="105">
        <f t="shared" si="9"/>
        <v>221.83333333333331</v>
      </c>
    </row>
    <row r="569" spans="1:19" x14ac:dyDescent="0.25">
      <c r="A569" s="125">
        <v>3067</v>
      </c>
      <c r="B569" s="103" t="s">
        <v>802</v>
      </c>
      <c r="C569" s="103" t="s">
        <v>3090</v>
      </c>
      <c r="D569" s="103" t="s">
        <v>2789</v>
      </c>
      <c r="E569" s="103" t="s">
        <v>3091</v>
      </c>
      <c r="F569" s="103" t="s">
        <v>4994</v>
      </c>
      <c r="G569" s="104">
        <v>370.08333333333297</v>
      </c>
      <c r="H569" s="104">
        <v>347.66666666666703</v>
      </c>
      <c r="I569" s="104">
        <v>61</v>
      </c>
      <c r="J569" s="104">
        <v>6</v>
      </c>
      <c r="K569" s="104">
        <v>7</v>
      </c>
      <c r="L569" s="104">
        <v>0</v>
      </c>
      <c r="M569" s="104">
        <v>0</v>
      </c>
      <c r="N569" s="104">
        <v>95</v>
      </c>
      <c r="O569" s="104">
        <v>6</v>
      </c>
      <c r="P569" s="104">
        <v>0</v>
      </c>
      <c r="Q569" s="104">
        <v>0</v>
      </c>
      <c r="R569" s="104">
        <v>0</v>
      </c>
      <c r="S569" s="105">
        <f t="shared" si="9"/>
        <v>892.75</v>
      </c>
    </row>
    <row r="570" spans="1:19" x14ac:dyDescent="0.25">
      <c r="A570" s="125">
        <v>3108</v>
      </c>
      <c r="B570" s="103" t="s">
        <v>811</v>
      </c>
      <c r="C570" s="103" t="s">
        <v>3413</v>
      </c>
      <c r="D570" s="103" t="s">
        <v>2856</v>
      </c>
      <c r="E570" s="103" t="s">
        <v>3414</v>
      </c>
      <c r="F570" s="103" t="s">
        <v>4994</v>
      </c>
      <c r="G570" s="104">
        <v>1732.75</v>
      </c>
      <c r="H570" s="104">
        <v>483.75</v>
      </c>
      <c r="I570" s="104">
        <v>46</v>
      </c>
      <c r="J570" s="104">
        <v>0</v>
      </c>
      <c r="K570" s="104">
        <v>0</v>
      </c>
      <c r="L570" s="104">
        <v>0</v>
      </c>
      <c r="M570" s="104">
        <v>0</v>
      </c>
      <c r="N570" s="104">
        <v>47.75</v>
      </c>
      <c r="O570" s="104">
        <v>32.25</v>
      </c>
      <c r="P570" s="104">
        <v>0</v>
      </c>
      <c r="Q570" s="104">
        <v>0</v>
      </c>
      <c r="R570" s="104">
        <v>0</v>
      </c>
      <c r="S570" s="105">
        <f t="shared" si="9"/>
        <v>2342.5</v>
      </c>
    </row>
    <row r="571" spans="1:19" x14ac:dyDescent="0.25">
      <c r="A571" s="125">
        <v>3108</v>
      </c>
      <c r="B571" s="103" t="s">
        <v>811</v>
      </c>
      <c r="C571" s="103" t="s">
        <v>3415</v>
      </c>
      <c r="D571" s="103" t="s">
        <v>2856</v>
      </c>
      <c r="E571" s="103" t="s">
        <v>3416</v>
      </c>
      <c r="F571" s="103" t="s">
        <v>4994</v>
      </c>
      <c r="G571" s="104">
        <v>1045</v>
      </c>
      <c r="H571" s="104">
        <v>776.33333333333303</v>
      </c>
      <c r="I571" s="104">
        <v>18.5</v>
      </c>
      <c r="J571" s="104">
        <v>0</v>
      </c>
      <c r="K571" s="104">
        <v>0</v>
      </c>
      <c r="L571" s="104">
        <v>0</v>
      </c>
      <c r="M571" s="104">
        <v>0</v>
      </c>
      <c r="N571" s="104">
        <v>79</v>
      </c>
      <c r="O571" s="104">
        <v>38</v>
      </c>
      <c r="P571" s="104">
        <v>0</v>
      </c>
      <c r="Q571" s="104">
        <v>0</v>
      </c>
      <c r="R571" s="104">
        <v>0</v>
      </c>
      <c r="S571" s="105">
        <f t="shared" si="9"/>
        <v>1956.833333333333</v>
      </c>
    </row>
    <row r="572" spans="1:19" x14ac:dyDescent="0.25">
      <c r="A572" s="125">
        <v>3122</v>
      </c>
      <c r="B572" s="103" t="s">
        <v>815</v>
      </c>
      <c r="C572" s="103" t="s">
        <v>4338</v>
      </c>
      <c r="D572" s="103" t="s">
        <v>2827</v>
      </c>
      <c r="E572" s="103" t="s">
        <v>4339</v>
      </c>
      <c r="F572" s="103" t="s">
        <v>4994</v>
      </c>
      <c r="G572" s="104">
        <v>6</v>
      </c>
      <c r="H572" s="104">
        <v>1</v>
      </c>
      <c r="I572" s="104">
        <v>1</v>
      </c>
      <c r="J572" s="104">
        <v>137</v>
      </c>
      <c r="K572" s="104">
        <v>0</v>
      </c>
      <c r="L572" s="104">
        <v>0</v>
      </c>
      <c r="M572" s="104">
        <v>0</v>
      </c>
      <c r="N572" s="104">
        <v>0</v>
      </c>
      <c r="O572" s="104">
        <v>0</v>
      </c>
      <c r="P572" s="104">
        <v>0</v>
      </c>
      <c r="Q572" s="104">
        <v>0</v>
      </c>
      <c r="R572" s="104">
        <v>0</v>
      </c>
      <c r="S572" s="105">
        <f t="shared" si="9"/>
        <v>145</v>
      </c>
    </row>
    <row r="573" spans="1:19" x14ac:dyDescent="0.25">
      <c r="A573" s="125">
        <v>3136</v>
      </c>
      <c r="B573" s="103" t="s">
        <v>822</v>
      </c>
      <c r="C573" s="103" t="s">
        <v>4586</v>
      </c>
      <c r="D573" s="103" t="s">
        <v>3438</v>
      </c>
      <c r="E573" s="103" t="s">
        <v>4587</v>
      </c>
      <c r="F573" s="103" t="s">
        <v>4996</v>
      </c>
      <c r="G573" s="104">
        <v>23624</v>
      </c>
      <c r="H573" s="104">
        <v>13337</v>
      </c>
      <c r="I573" s="104">
        <v>10042</v>
      </c>
      <c r="J573" s="104">
        <v>1169</v>
      </c>
      <c r="K573" s="104">
        <v>0</v>
      </c>
      <c r="L573" s="104">
        <v>0</v>
      </c>
      <c r="M573" s="104">
        <v>0</v>
      </c>
      <c r="N573" s="104">
        <v>2666</v>
      </c>
      <c r="O573" s="104">
        <v>276</v>
      </c>
      <c r="P573" s="104">
        <v>0</v>
      </c>
      <c r="Q573" s="104">
        <v>0</v>
      </c>
      <c r="R573" s="104">
        <v>0</v>
      </c>
      <c r="S573" s="105">
        <f t="shared" si="9"/>
        <v>51114</v>
      </c>
    </row>
    <row r="574" spans="1:19" x14ac:dyDescent="0.25">
      <c r="A574" s="125">
        <v>3137</v>
      </c>
      <c r="B574" s="103" t="s">
        <v>823</v>
      </c>
      <c r="C574" s="103" t="s">
        <v>4812</v>
      </c>
      <c r="D574" s="103" t="s">
        <v>3572</v>
      </c>
      <c r="E574" s="103" t="s">
        <v>4813</v>
      </c>
      <c r="F574" s="103" t="s">
        <v>4993</v>
      </c>
      <c r="G574" s="104">
        <v>16533.833333333299</v>
      </c>
      <c r="H574" s="104">
        <v>10430.5</v>
      </c>
      <c r="I574" s="104">
        <v>4254.4166666666697</v>
      </c>
      <c r="J574" s="104">
        <v>495.25</v>
      </c>
      <c r="K574" s="104">
        <v>162</v>
      </c>
      <c r="L574" s="104">
        <v>0</v>
      </c>
      <c r="M574" s="104">
        <v>16.8333333333333</v>
      </c>
      <c r="N574" s="104">
        <v>1718.75</v>
      </c>
      <c r="O574" s="104">
        <v>124.333333333333</v>
      </c>
      <c r="P574" s="104">
        <v>2.1666666666666701</v>
      </c>
      <c r="Q574" s="104">
        <v>0</v>
      </c>
      <c r="R574" s="104">
        <v>0</v>
      </c>
      <c r="S574" s="105">
        <f t="shared" si="9"/>
        <v>33738.083333333299</v>
      </c>
    </row>
    <row r="575" spans="1:19" x14ac:dyDescent="0.25">
      <c r="A575" s="125">
        <v>3156</v>
      </c>
      <c r="B575" s="103" t="s">
        <v>828</v>
      </c>
      <c r="C575" s="103" t="s">
        <v>4418</v>
      </c>
      <c r="D575" s="103" t="s">
        <v>3237</v>
      </c>
      <c r="E575" s="103" t="s">
        <v>4419</v>
      </c>
      <c r="F575" s="103" t="s">
        <v>4994</v>
      </c>
      <c r="G575" s="104">
        <v>1455.3333333333301</v>
      </c>
      <c r="H575" s="104">
        <v>926.66666666666697</v>
      </c>
      <c r="I575" s="104">
        <v>217</v>
      </c>
      <c r="J575" s="104">
        <v>0</v>
      </c>
      <c r="K575" s="104">
        <v>0</v>
      </c>
      <c r="L575" s="104">
        <v>0</v>
      </c>
      <c r="M575" s="104">
        <v>0</v>
      </c>
      <c r="N575" s="104">
        <v>86.0833333333334</v>
      </c>
      <c r="O575" s="104">
        <v>17.5833333333333</v>
      </c>
      <c r="P575" s="104">
        <v>0</v>
      </c>
      <c r="Q575" s="104">
        <v>0</v>
      </c>
      <c r="R575" s="104">
        <v>0</v>
      </c>
      <c r="S575" s="105">
        <f t="shared" si="9"/>
        <v>2702.6666666666642</v>
      </c>
    </row>
    <row r="576" spans="1:19" x14ac:dyDescent="0.25">
      <c r="A576" s="125">
        <v>3160</v>
      </c>
      <c r="B576" s="103" t="s">
        <v>829</v>
      </c>
      <c r="C576" s="103" t="s">
        <v>3419</v>
      </c>
      <c r="D576" s="103" t="s">
        <v>2827</v>
      </c>
      <c r="E576" s="103" t="s">
        <v>3420</v>
      </c>
      <c r="F576" s="103" t="s">
        <v>4996</v>
      </c>
      <c r="G576" s="104">
        <v>1164</v>
      </c>
      <c r="H576" s="104">
        <v>1055.3333333333301</v>
      </c>
      <c r="I576" s="104">
        <v>501.66666666666703</v>
      </c>
      <c r="J576" s="104">
        <v>41</v>
      </c>
      <c r="K576" s="104">
        <v>0</v>
      </c>
      <c r="L576" s="104">
        <v>0</v>
      </c>
      <c r="M576" s="104">
        <v>23.5</v>
      </c>
      <c r="N576" s="104">
        <v>165</v>
      </c>
      <c r="O576" s="104">
        <v>22</v>
      </c>
      <c r="P576" s="104">
        <v>0</v>
      </c>
      <c r="Q576" s="104">
        <v>0</v>
      </c>
      <c r="R576" s="104">
        <v>0</v>
      </c>
      <c r="S576" s="105">
        <f t="shared" si="9"/>
        <v>2972.4999999999973</v>
      </c>
    </row>
    <row r="577" spans="1:19" x14ac:dyDescent="0.25">
      <c r="A577" s="125">
        <v>3233</v>
      </c>
      <c r="B577" s="103" t="s">
        <v>5073</v>
      </c>
      <c r="C577" s="103" t="s">
        <v>4642</v>
      </c>
      <c r="D577" s="103" t="s">
        <v>3572</v>
      </c>
      <c r="E577" s="103" t="s">
        <v>4643</v>
      </c>
      <c r="F577" s="103" t="s">
        <v>4993</v>
      </c>
      <c r="G577" s="104">
        <v>1208</v>
      </c>
      <c r="H577" s="104">
        <v>625</v>
      </c>
      <c r="I577" s="104">
        <v>58</v>
      </c>
      <c r="J577" s="104">
        <v>0</v>
      </c>
      <c r="K577" s="104">
        <v>0</v>
      </c>
      <c r="L577" s="104">
        <v>0</v>
      </c>
      <c r="M577" s="104">
        <v>0</v>
      </c>
      <c r="N577" s="104">
        <v>17</v>
      </c>
      <c r="O577" s="104">
        <v>23</v>
      </c>
      <c r="P577" s="104">
        <v>0</v>
      </c>
      <c r="Q577" s="104">
        <v>0</v>
      </c>
      <c r="R577" s="104">
        <v>0</v>
      </c>
      <c r="S577" s="105">
        <f t="shared" si="9"/>
        <v>1931</v>
      </c>
    </row>
    <row r="578" spans="1:19" x14ac:dyDescent="0.25">
      <c r="A578" s="125">
        <v>3233</v>
      </c>
      <c r="B578" s="103" t="s">
        <v>5073</v>
      </c>
      <c r="C578" s="103" t="s">
        <v>5074</v>
      </c>
      <c r="D578" s="103" t="s">
        <v>3572</v>
      </c>
      <c r="E578" s="103" t="s">
        <v>5075</v>
      </c>
      <c r="F578" s="103" t="s">
        <v>4993</v>
      </c>
      <c r="G578" s="104">
        <v>707</v>
      </c>
      <c r="H578" s="104">
        <v>554.5</v>
      </c>
      <c r="I578" s="104">
        <v>11.5</v>
      </c>
      <c r="J578" s="104">
        <v>0</v>
      </c>
      <c r="K578" s="104">
        <v>0</v>
      </c>
      <c r="L578" s="104">
        <v>0</v>
      </c>
      <c r="M578" s="104">
        <v>0</v>
      </c>
      <c r="N578" s="104">
        <v>13</v>
      </c>
      <c r="O578" s="104">
        <v>14</v>
      </c>
      <c r="P578" s="104">
        <v>0</v>
      </c>
      <c r="Q578" s="104">
        <v>0</v>
      </c>
      <c r="R578" s="104">
        <v>0</v>
      </c>
      <c r="S578" s="105">
        <f t="shared" si="9"/>
        <v>1300</v>
      </c>
    </row>
    <row r="579" spans="1:19" x14ac:dyDescent="0.25">
      <c r="A579" s="125">
        <v>3233</v>
      </c>
      <c r="B579" s="103" t="s">
        <v>5073</v>
      </c>
      <c r="C579" s="103" t="s">
        <v>4377</v>
      </c>
      <c r="D579" s="103" t="s">
        <v>3572</v>
      </c>
      <c r="E579" s="103" t="s">
        <v>4378</v>
      </c>
      <c r="F579" s="103" t="s">
        <v>4993</v>
      </c>
      <c r="G579" s="104">
        <v>2394.5</v>
      </c>
      <c r="H579" s="104">
        <v>1818</v>
      </c>
      <c r="I579" s="104">
        <v>984</v>
      </c>
      <c r="J579" s="104">
        <v>0</v>
      </c>
      <c r="K579" s="104">
        <v>0</v>
      </c>
      <c r="L579" s="104">
        <v>0</v>
      </c>
      <c r="M579" s="104">
        <v>2</v>
      </c>
      <c r="N579" s="104">
        <v>226</v>
      </c>
      <c r="O579" s="104">
        <v>27.5</v>
      </c>
      <c r="P579" s="104">
        <v>0</v>
      </c>
      <c r="Q579" s="104">
        <v>0</v>
      </c>
      <c r="R579" s="104">
        <v>0</v>
      </c>
      <c r="S579" s="105">
        <f t="shared" si="9"/>
        <v>5452</v>
      </c>
    </row>
    <row r="580" spans="1:19" x14ac:dyDescent="0.25">
      <c r="A580" s="125">
        <v>3233</v>
      </c>
      <c r="B580" s="103" t="s">
        <v>5073</v>
      </c>
      <c r="C580" s="103" t="s">
        <v>5076</v>
      </c>
      <c r="D580" s="103" t="s">
        <v>3572</v>
      </c>
      <c r="E580" s="103" t="s">
        <v>5077</v>
      </c>
      <c r="F580" s="103" t="s">
        <v>4993</v>
      </c>
      <c r="G580" s="104">
        <v>1602</v>
      </c>
      <c r="H580" s="104">
        <v>1000</v>
      </c>
      <c r="I580" s="104">
        <v>325</v>
      </c>
      <c r="J580" s="104">
        <v>0</v>
      </c>
      <c r="K580" s="104">
        <v>0</v>
      </c>
      <c r="L580" s="104">
        <v>0</v>
      </c>
      <c r="M580" s="104">
        <v>0</v>
      </c>
      <c r="N580" s="104">
        <v>77</v>
      </c>
      <c r="O580" s="104">
        <v>18</v>
      </c>
      <c r="P580" s="104">
        <v>0</v>
      </c>
      <c r="Q580" s="104">
        <v>0</v>
      </c>
      <c r="R580" s="104">
        <v>0</v>
      </c>
      <c r="S580" s="105">
        <f t="shared" si="9"/>
        <v>3022</v>
      </c>
    </row>
    <row r="581" spans="1:19" x14ac:dyDescent="0.25">
      <c r="A581" s="125">
        <v>3233</v>
      </c>
      <c r="B581" s="103" t="s">
        <v>5073</v>
      </c>
      <c r="C581" s="103" t="s">
        <v>5078</v>
      </c>
      <c r="D581" s="103" t="s">
        <v>3572</v>
      </c>
      <c r="E581" s="103" t="s">
        <v>5079</v>
      </c>
      <c r="F581" s="103" t="s">
        <v>4993</v>
      </c>
      <c r="G581" s="104">
        <v>2561</v>
      </c>
      <c r="H581" s="104">
        <v>2970.5</v>
      </c>
      <c r="I581" s="104">
        <v>479</v>
      </c>
      <c r="J581" s="104">
        <v>0</v>
      </c>
      <c r="K581" s="104">
        <v>0</v>
      </c>
      <c r="L581" s="104">
        <v>0</v>
      </c>
      <c r="M581" s="104">
        <v>2</v>
      </c>
      <c r="N581" s="104">
        <v>205.5</v>
      </c>
      <c r="O581" s="104">
        <v>39</v>
      </c>
      <c r="P581" s="104">
        <v>0</v>
      </c>
      <c r="Q581" s="104">
        <v>0</v>
      </c>
      <c r="R581" s="104">
        <v>0</v>
      </c>
      <c r="S581" s="105">
        <f t="shared" si="9"/>
        <v>6257</v>
      </c>
    </row>
    <row r="582" spans="1:19" x14ac:dyDescent="0.25">
      <c r="A582" s="125">
        <v>3233</v>
      </c>
      <c r="B582" s="103" t="s">
        <v>5073</v>
      </c>
      <c r="C582" s="103" t="s">
        <v>5080</v>
      </c>
      <c r="D582" s="103" t="s">
        <v>3572</v>
      </c>
      <c r="E582" s="103" t="s">
        <v>3487</v>
      </c>
      <c r="F582" s="103" t="s">
        <v>4993</v>
      </c>
      <c r="G582" s="104">
        <v>2813.5</v>
      </c>
      <c r="H582" s="104">
        <v>1897</v>
      </c>
      <c r="I582" s="104">
        <v>171</v>
      </c>
      <c r="J582" s="104">
        <v>0</v>
      </c>
      <c r="K582" s="104">
        <v>0</v>
      </c>
      <c r="L582" s="104">
        <v>0</v>
      </c>
      <c r="M582" s="104">
        <v>0</v>
      </c>
      <c r="N582" s="104">
        <v>66</v>
      </c>
      <c r="O582" s="104">
        <v>33</v>
      </c>
      <c r="P582" s="104">
        <v>0</v>
      </c>
      <c r="Q582" s="104">
        <v>0</v>
      </c>
      <c r="R582" s="104">
        <v>0</v>
      </c>
      <c r="S582" s="105">
        <f t="shared" si="9"/>
        <v>4980.5</v>
      </c>
    </row>
    <row r="583" spans="1:19" x14ac:dyDescent="0.25">
      <c r="A583" s="125">
        <v>3239</v>
      </c>
      <c r="B583" s="103" t="s">
        <v>850</v>
      </c>
      <c r="C583" s="103" t="s">
        <v>2847</v>
      </c>
      <c r="D583" s="103" t="s">
        <v>2827</v>
      </c>
      <c r="E583" s="103" t="s">
        <v>2848</v>
      </c>
      <c r="F583" s="103" t="s">
        <v>4994</v>
      </c>
      <c r="G583" s="104">
        <v>1052.1666666666699</v>
      </c>
      <c r="H583" s="104">
        <v>0</v>
      </c>
      <c r="I583" s="104">
        <v>0</v>
      </c>
      <c r="J583" s="104">
        <v>0</v>
      </c>
      <c r="K583" s="104">
        <v>0</v>
      </c>
      <c r="L583" s="104">
        <v>0</v>
      </c>
      <c r="M583" s="104">
        <v>0</v>
      </c>
      <c r="N583" s="104">
        <v>0</v>
      </c>
      <c r="O583" s="104">
        <v>0</v>
      </c>
      <c r="P583" s="104">
        <v>0</v>
      </c>
      <c r="Q583" s="104">
        <v>0</v>
      </c>
      <c r="R583" s="104">
        <v>0</v>
      </c>
      <c r="S583" s="105">
        <f t="shared" si="9"/>
        <v>1052.1666666666699</v>
      </c>
    </row>
    <row r="584" spans="1:19" x14ac:dyDescent="0.25">
      <c r="A584" s="125">
        <v>3240</v>
      </c>
      <c r="B584" s="103" t="s">
        <v>851</v>
      </c>
      <c r="C584" s="103" t="s">
        <v>3764</v>
      </c>
      <c r="D584" s="103" t="s">
        <v>2827</v>
      </c>
      <c r="E584" s="103" t="s">
        <v>3765</v>
      </c>
      <c r="F584" s="103" t="s">
        <v>4994</v>
      </c>
      <c r="G584" s="104">
        <v>0</v>
      </c>
      <c r="H584" s="104">
        <v>0</v>
      </c>
      <c r="I584" s="104">
        <v>0</v>
      </c>
      <c r="J584" s="104">
        <v>2</v>
      </c>
      <c r="K584" s="104">
        <v>0</v>
      </c>
      <c r="L584" s="104">
        <v>15.7777777777778</v>
      </c>
      <c r="M584" s="104">
        <v>46</v>
      </c>
      <c r="N584" s="104">
        <v>1</v>
      </c>
      <c r="O584" s="104">
        <v>0</v>
      </c>
      <c r="P584" s="104">
        <v>0</v>
      </c>
      <c r="Q584" s="104">
        <v>0</v>
      </c>
      <c r="R584" s="104">
        <v>0</v>
      </c>
      <c r="S584" s="105">
        <f t="shared" si="9"/>
        <v>64.7777777777778</v>
      </c>
    </row>
    <row r="585" spans="1:19" x14ac:dyDescent="0.25">
      <c r="A585" s="125">
        <v>3240</v>
      </c>
      <c r="B585" s="103" t="s">
        <v>851</v>
      </c>
      <c r="C585" s="103" t="s">
        <v>3122</v>
      </c>
      <c r="D585" s="103" t="s">
        <v>2827</v>
      </c>
      <c r="E585" s="103" t="s">
        <v>3123</v>
      </c>
      <c r="F585" s="103" t="s">
        <v>4994</v>
      </c>
      <c r="G585" s="104">
        <v>0</v>
      </c>
      <c r="H585" s="104">
        <v>0</v>
      </c>
      <c r="I585" s="104">
        <v>0</v>
      </c>
      <c r="J585" s="104">
        <v>0</v>
      </c>
      <c r="K585" s="104">
        <v>0</v>
      </c>
      <c r="L585" s="104">
        <v>84</v>
      </c>
      <c r="M585" s="104">
        <v>0</v>
      </c>
      <c r="N585" s="104">
        <v>1</v>
      </c>
      <c r="O585" s="104">
        <v>0</v>
      </c>
      <c r="P585" s="104">
        <v>0</v>
      </c>
      <c r="Q585" s="104">
        <v>0</v>
      </c>
      <c r="R585" s="104">
        <v>0</v>
      </c>
      <c r="S585" s="105">
        <f t="shared" si="9"/>
        <v>85</v>
      </c>
    </row>
    <row r="586" spans="1:19" x14ac:dyDescent="0.25">
      <c r="A586" s="125">
        <v>3247</v>
      </c>
      <c r="B586" s="103" t="s">
        <v>853</v>
      </c>
      <c r="C586" s="103" t="s">
        <v>3423</v>
      </c>
      <c r="D586" s="103" t="s">
        <v>2999</v>
      </c>
      <c r="E586" s="103" t="s">
        <v>3424</v>
      </c>
      <c r="F586" s="103" t="s">
        <v>4993</v>
      </c>
      <c r="G586" s="104">
        <v>842.91666666666697</v>
      </c>
      <c r="H586" s="104">
        <v>8915.1666666666697</v>
      </c>
      <c r="I586" s="104">
        <v>4592.1666666666697</v>
      </c>
      <c r="J586" s="104">
        <v>1672.8333333333301</v>
      </c>
      <c r="K586" s="104">
        <v>113.666666666667</v>
      </c>
      <c r="L586" s="104">
        <v>3</v>
      </c>
      <c r="M586" s="104">
        <v>70.75</v>
      </c>
      <c r="N586" s="104">
        <v>1098.5833333333301</v>
      </c>
      <c r="O586" s="104">
        <v>75.5833333333333</v>
      </c>
      <c r="P586" s="104">
        <v>16</v>
      </c>
      <c r="Q586" s="104">
        <v>0</v>
      </c>
      <c r="R586" s="104">
        <v>0</v>
      </c>
      <c r="S586" s="105">
        <f t="shared" si="9"/>
        <v>17400.666666666664</v>
      </c>
    </row>
    <row r="587" spans="1:19" x14ac:dyDescent="0.25">
      <c r="A587" s="125">
        <v>3249</v>
      </c>
      <c r="B587" s="103" t="s">
        <v>854</v>
      </c>
      <c r="C587" s="103" t="s">
        <v>2888</v>
      </c>
      <c r="D587" s="103" t="s">
        <v>2867</v>
      </c>
      <c r="E587" s="103" t="s">
        <v>2889</v>
      </c>
      <c r="F587" s="103" t="s">
        <v>4994</v>
      </c>
      <c r="G587" s="104">
        <v>980.16666666666697</v>
      </c>
      <c r="H587" s="104">
        <v>1501.8333333333301</v>
      </c>
      <c r="I587" s="104">
        <v>854</v>
      </c>
      <c r="J587" s="104">
        <v>505.66666666666703</v>
      </c>
      <c r="K587" s="104">
        <v>196.166666666667</v>
      </c>
      <c r="L587" s="104">
        <v>121.833333333333</v>
      </c>
      <c r="M587" s="104">
        <v>94</v>
      </c>
      <c r="N587" s="104">
        <v>82.5</v>
      </c>
      <c r="O587" s="104">
        <v>50</v>
      </c>
      <c r="P587" s="104">
        <v>0</v>
      </c>
      <c r="Q587" s="104">
        <v>0</v>
      </c>
      <c r="R587" s="104">
        <v>0</v>
      </c>
      <c r="S587" s="105">
        <f t="shared" si="9"/>
        <v>4386.1666666666642</v>
      </c>
    </row>
    <row r="588" spans="1:19" x14ac:dyDescent="0.25">
      <c r="A588" s="125">
        <v>3252</v>
      </c>
      <c r="B588" s="103" t="s">
        <v>856</v>
      </c>
      <c r="C588" s="103" t="s">
        <v>3425</v>
      </c>
      <c r="D588" s="103" t="s">
        <v>2912</v>
      </c>
      <c r="E588" s="103" t="s">
        <v>3426</v>
      </c>
      <c r="F588" s="103" t="s">
        <v>4994</v>
      </c>
      <c r="G588" s="104">
        <v>222.45454545454501</v>
      </c>
      <c r="H588" s="104">
        <v>902</v>
      </c>
      <c r="I588" s="104">
        <v>119.09090909090899</v>
      </c>
      <c r="J588" s="104">
        <v>0</v>
      </c>
      <c r="K588" s="104">
        <v>0</v>
      </c>
      <c r="L588" s="104">
        <v>0</v>
      </c>
      <c r="M588" s="104">
        <v>1</v>
      </c>
      <c r="N588" s="104">
        <v>28.363636363636399</v>
      </c>
      <c r="O588" s="104">
        <v>14.545454545454501</v>
      </c>
      <c r="P588" s="104">
        <v>0</v>
      </c>
      <c r="Q588" s="104">
        <v>0</v>
      </c>
      <c r="R588" s="104">
        <v>0</v>
      </c>
      <c r="S588" s="105">
        <f t="shared" si="9"/>
        <v>1287.454545454545</v>
      </c>
    </row>
    <row r="589" spans="1:19" x14ac:dyDescent="0.25">
      <c r="A589" s="125">
        <v>3255</v>
      </c>
      <c r="B589" s="103" t="s">
        <v>857</v>
      </c>
      <c r="C589" s="103" t="s">
        <v>4668</v>
      </c>
      <c r="D589" s="103" t="s">
        <v>2786</v>
      </c>
      <c r="E589" s="103" t="s">
        <v>4669</v>
      </c>
      <c r="F589" s="103" t="s">
        <v>4994</v>
      </c>
      <c r="G589" s="104">
        <v>10568.916666666701</v>
      </c>
      <c r="H589" s="104">
        <v>5154.0833333333303</v>
      </c>
      <c r="I589" s="104">
        <v>163.666666666667</v>
      </c>
      <c r="J589" s="104">
        <v>104.833333333333</v>
      </c>
      <c r="K589" s="104">
        <v>0</v>
      </c>
      <c r="L589" s="104">
        <v>0</v>
      </c>
      <c r="M589" s="104">
        <v>0</v>
      </c>
      <c r="N589" s="104">
        <v>458.5</v>
      </c>
      <c r="O589" s="104">
        <v>71</v>
      </c>
      <c r="P589" s="104">
        <v>10</v>
      </c>
      <c r="Q589" s="104">
        <v>0</v>
      </c>
      <c r="R589" s="104">
        <v>0</v>
      </c>
      <c r="S589" s="105">
        <f t="shared" si="9"/>
        <v>16531.000000000029</v>
      </c>
    </row>
    <row r="590" spans="1:19" x14ac:dyDescent="0.25">
      <c r="A590" s="125">
        <v>3255</v>
      </c>
      <c r="B590" s="103" t="s">
        <v>857</v>
      </c>
      <c r="C590" s="103" t="s">
        <v>4675</v>
      </c>
      <c r="D590" s="103" t="s">
        <v>3332</v>
      </c>
      <c r="E590" s="103" t="s">
        <v>4676</v>
      </c>
      <c r="F590" s="103" t="s">
        <v>4994</v>
      </c>
      <c r="G590" s="104">
        <v>4780.8333333333303</v>
      </c>
      <c r="H590" s="104">
        <v>1620.6666666666699</v>
      </c>
      <c r="I590" s="104">
        <v>286.25</v>
      </c>
      <c r="J590" s="104">
        <v>0</v>
      </c>
      <c r="K590" s="104">
        <v>0</v>
      </c>
      <c r="L590" s="104">
        <v>0</v>
      </c>
      <c r="M590" s="104">
        <v>0</v>
      </c>
      <c r="N590" s="104">
        <v>241.916666666667</v>
      </c>
      <c r="O590" s="104">
        <v>46.5</v>
      </c>
      <c r="P590" s="104">
        <v>26.1666666666667</v>
      </c>
      <c r="Q590" s="104">
        <v>0</v>
      </c>
      <c r="R590" s="104">
        <v>0</v>
      </c>
      <c r="S590" s="105">
        <f t="shared" si="9"/>
        <v>7002.3333333333339</v>
      </c>
    </row>
    <row r="591" spans="1:19" x14ac:dyDescent="0.25">
      <c r="A591" s="125">
        <v>3255</v>
      </c>
      <c r="B591" s="103" t="s">
        <v>857</v>
      </c>
      <c r="C591" s="103" t="s">
        <v>4563</v>
      </c>
      <c r="D591" s="103" t="s">
        <v>3157</v>
      </c>
      <c r="E591" s="103" t="s">
        <v>4564</v>
      </c>
      <c r="F591" s="103" t="s">
        <v>4994</v>
      </c>
      <c r="G591" s="104">
        <v>35767.5</v>
      </c>
      <c r="H591" s="104">
        <v>20154.166666666701</v>
      </c>
      <c r="I591" s="104">
        <v>6466</v>
      </c>
      <c r="J591" s="104">
        <v>3219.9166666666702</v>
      </c>
      <c r="K591" s="104">
        <v>650.75</v>
      </c>
      <c r="L591" s="104">
        <v>582.83333333333303</v>
      </c>
      <c r="M591" s="104">
        <v>5</v>
      </c>
      <c r="N591" s="104">
        <v>2900.75</v>
      </c>
      <c r="O591" s="104">
        <v>224.25</v>
      </c>
      <c r="P591" s="104">
        <v>118.666666666667</v>
      </c>
      <c r="Q591" s="104">
        <v>0</v>
      </c>
      <c r="R591" s="104">
        <v>0</v>
      </c>
      <c r="S591" s="105">
        <f t="shared" si="9"/>
        <v>70089.833333333372</v>
      </c>
    </row>
    <row r="592" spans="1:19" x14ac:dyDescent="0.25">
      <c r="A592" s="125">
        <v>3255</v>
      </c>
      <c r="B592" s="103" t="s">
        <v>857</v>
      </c>
      <c r="C592" s="103" t="s">
        <v>4659</v>
      </c>
      <c r="D592" s="103" t="s">
        <v>3157</v>
      </c>
      <c r="E592" s="103" t="s">
        <v>4660</v>
      </c>
      <c r="F592" s="103" t="s">
        <v>4994</v>
      </c>
      <c r="G592" s="104">
        <v>8471.4166666666697</v>
      </c>
      <c r="H592" s="104">
        <v>5029.4166666666697</v>
      </c>
      <c r="I592" s="104">
        <v>340.91666666666703</v>
      </c>
      <c r="J592" s="104">
        <v>115.416666666667</v>
      </c>
      <c r="K592" s="104">
        <v>5</v>
      </c>
      <c r="L592" s="104">
        <v>0</v>
      </c>
      <c r="M592" s="104">
        <v>0</v>
      </c>
      <c r="N592" s="104">
        <v>397.58333333333297</v>
      </c>
      <c r="O592" s="104">
        <v>54.1666666666667</v>
      </c>
      <c r="P592" s="104">
        <v>28</v>
      </c>
      <c r="Q592" s="104">
        <v>0</v>
      </c>
      <c r="R592" s="104">
        <v>0</v>
      </c>
      <c r="S592" s="105">
        <f t="shared" si="9"/>
        <v>14441.916666666673</v>
      </c>
    </row>
    <row r="593" spans="1:19" x14ac:dyDescent="0.25">
      <c r="A593" s="125">
        <v>3255</v>
      </c>
      <c r="B593" s="103" t="s">
        <v>857</v>
      </c>
      <c r="C593" s="103" t="s">
        <v>3638</v>
      </c>
      <c r="D593" s="103" t="s">
        <v>3157</v>
      </c>
      <c r="E593" s="103" t="s">
        <v>3639</v>
      </c>
      <c r="F593" s="103" t="s">
        <v>4994</v>
      </c>
      <c r="G593" s="104">
        <v>4488.5833333333303</v>
      </c>
      <c r="H593" s="104">
        <v>816.66666666666697</v>
      </c>
      <c r="I593" s="104">
        <v>160.416666666667</v>
      </c>
      <c r="J593" s="104">
        <v>16</v>
      </c>
      <c r="K593" s="104">
        <v>0</v>
      </c>
      <c r="L593" s="104">
        <v>0</v>
      </c>
      <c r="M593" s="104">
        <v>0</v>
      </c>
      <c r="N593" s="104">
        <v>85.5</v>
      </c>
      <c r="O593" s="104">
        <v>44.0833333333333</v>
      </c>
      <c r="P593" s="104">
        <v>8</v>
      </c>
      <c r="Q593" s="104">
        <v>0</v>
      </c>
      <c r="R593" s="104">
        <v>0</v>
      </c>
      <c r="S593" s="105">
        <f t="shared" si="9"/>
        <v>5619.2499999999973</v>
      </c>
    </row>
    <row r="594" spans="1:19" x14ac:dyDescent="0.25">
      <c r="A594" s="125">
        <v>3275</v>
      </c>
      <c r="B594" s="103" t="s">
        <v>862</v>
      </c>
      <c r="C594" s="103" t="s">
        <v>2814</v>
      </c>
      <c r="D594" s="103" t="s">
        <v>2789</v>
      </c>
      <c r="E594" s="103" t="s">
        <v>2815</v>
      </c>
      <c r="F594" s="103" t="s">
        <v>4994</v>
      </c>
      <c r="G594" s="104">
        <v>21.0833333333333</v>
      </c>
      <c r="H594" s="104">
        <v>69.25</v>
      </c>
      <c r="I594" s="104">
        <v>58.25</v>
      </c>
      <c r="J594" s="104">
        <v>0</v>
      </c>
      <c r="K594" s="104">
        <v>0</v>
      </c>
      <c r="L594" s="104">
        <v>0</v>
      </c>
      <c r="M594" s="104">
        <v>113.454545454545</v>
      </c>
      <c r="N594" s="104">
        <v>13.818181818181801</v>
      </c>
      <c r="O594" s="104">
        <v>4</v>
      </c>
      <c r="P594" s="104">
        <v>0</v>
      </c>
      <c r="Q594" s="104">
        <v>0</v>
      </c>
      <c r="R594" s="104">
        <v>0</v>
      </c>
      <c r="S594" s="105">
        <f t="shared" si="9"/>
        <v>279.85606060606011</v>
      </c>
    </row>
    <row r="595" spans="1:19" x14ac:dyDescent="0.25">
      <c r="A595" s="125">
        <v>3276</v>
      </c>
      <c r="B595" s="103" t="s">
        <v>863</v>
      </c>
      <c r="C595" s="103" t="s">
        <v>4320</v>
      </c>
      <c r="D595" s="103" t="s">
        <v>2789</v>
      </c>
      <c r="E595" s="103" t="s">
        <v>2906</v>
      </c>
      <c r="F595" s="103" t="s">
        <v>4994</v>
      </c>
      <c r="G595" s="104">
        <v>215.333333333333</v>
      </c>
      <c r="H595" s="104">
        <v>643.08333333333303</v>
      </c>
      <c r="I595" s="104">
        <v>428.16666666666703</v>
      </c>
      <c r="J595" s="104">
        <v>216</v>
      </c>
      <c r="K595" s="104">
        <v>36.6666666666667</v>
      </c>
      <c r="L595" s="104">
        <v>0</v>
      </c>
      <c r="M595" s="104">
        <v>38</v>
      </c>
      <c r="N595" s="104">
        <v>57</v>
      </c>
      <c r="O595" s="104">
        <v>8.1666666666666696</v>
      </c>
      <c r="P595" s="104">
        <v>5</v>
      </c>
      <c r="Q595" s="104">
        <v>0</v>
      </c>
      <c r="R595" s="104">
        <v>0</v>
      </c>
      <c r="S595" s="105">
        <f t="shared" si="9"/>
        <v>1647.4166666666665</v>
      </c>
    </row>
    <row r="596" spans="1:19" x14ac:dyDescent="0.25">
      <c r="A596" s="125">
        <v>3280</v>
      </c>
      <c r="B596" s="103" t="s">
        <v>865</v>
      </c>
      <c r="C596" s="103" t="s">
        <v>3427</v>
      </c>
      <c r="D596" s="103" t="s">
        <v>3108</v>
      </c>
      <c r="E596" s="103" t="s">
        <v>3428</v>
      </c>
      <c r="F596" s="103" t="s">
        <v>4993</v>
      </c>
      <c r="G596" s="104">
        <v>11155.5</v>
      </c>
      <c r="H596" s="104">
        <v>3831.375</v>
      </c>
      <c r="I596" s="104">
        <v>2178.75</v>
      </c>
      <c r="J596" s="104">
        <v>6</v>
      </c>
      <c r="K596" s="104">
        <v>0</v>
      </c>
      <c r="L596" s="104">
        <v>0</v>
      </c>
      <c r="M596" s="104">
        <v>9.875</v>
      </c>
      <c r="N596" s="104">
        <v>1373.25</v>
      </c>
      <c r="O596" s="104">
        <v>151</v>
      </c>
      <c r="P596" s="104">
        <v>0</v>
      </c>
      <c r="Q596" s="104">
        <v>3.75</v>
      </c>
      <c r="R596" s="104">
        <v>0</v>
      </c>
      <c r="S596" s="105">
        <f t="shared" si="9"/>
        <v>18709.5</v>
      </c>
    </row>
    <row r="597" spans="1:19" x14ac:dyDescent="0.25">
      <c r="A597" s="125">
        <v>3285</v>
      </c>
      <c r="B597" s="103" t="s">
        <v>867</v>
      </c>
      <c r="C597" s="103" t="s">
        <v>3429</v>
      </c>
      <c r="D597" s="103" t="s">
        <v>2876</v>
      </c>
      <c r="E597" s="103" t="s">
        <v>3430</v>
      </c>
      <c r="F597" s="103" t="s">
        <v>4994</v>
      </c>
      <c r="G597" s="104">
        <v>1215.0833333333301</v>
      </c>
      <c r="H597" s="104">
        <v>748.58333333333303</v>
      </c>
      <c r="I597" s="104">
        <v>38.6666666666667</v>
      </c>
      <c r="J597" s="104">
        <v>0</v>
      </c>
      <c r="K597" s="104">
        <v>0</v>
      </c>
      <c r="L597" s="104">
        <v>0</v>
      </c>
      <c r="M597" s="104">
        <v>0</v>
      </c>
      <c r="N597" s="104">
        <v>119.166666666667</v>
      </c>
      <c r="O597" s="104">
        <v>16</v>
      </c>
      <c r="P597" s="104">
        <v>0</v>
      </c>
      <c r="Q597" s="104">
        <v>0</v>
      </c>
      <c r="R597" s="104">
        <v>0</v>
      </c>
      <c r="S597" s="105">
        <f t="shared" si="9"/>
        <v>2137.4999999999968</v>
      </c>
    </row>
    <row r="598" spans="1:19" x14ac:dyDescent="0.25">
      <c r="A598" s="125">
        <v>3294</v>
      </c>
      <c r="B598" s="103" t="s">
        <v>5081</v>
      </c>
      <c r="C598" s="103" t="s">
        <v>4434</v>
      </c>
      <c r="D598" s="103" t="s">
        <v>2786</v>
      </c>
      <c r="E598" s="103" t="s">
        <v>4435</v>
      </c>
      <c r="F598" s="103" t="s">
        <v>4994</v>
      </c>
      <c r="G598" s="104">
        <v>1335.1818181818201</v>
      </c>
      <c r="H598" s="104">
        <v>77</v>
      </c>
      <c r="I598" s="104">
        <v>0</v>
      </c>
      <c r="J598" s="104">
        <v>0</v>
      </c>
      <c r="K598" s="104">
        <v>0</v>
      </c>
      <c r="L598" s="104">
        <v>0</v>
      </c>
      <c r="M598" s="104">
        <v>0</v>
      </c>
      <c r="N598" s="104">
        <v>21</v>
      </c>
      <c r="O598" s="104">
        <v>21.272727272727298</v>
      </c>
      <c r="P598" s="104">
        <v>0</v>
      </c>
      <c r="Q598" s="104">
        <v>0</v>
      </c>
      <c r="R598" s="104">
        <v>0</v>
      </c>
      <c r="S598" s="105">
        <f t="shared" si="9"/>
        <v>1454.4545454545473</v>
      </c>
    </row>
    <row r="599" spans="1:19" x14ac:dyDescent="0.25">
      <c r="A599" s="125">
        <v>3296</v>
      </c>
      <c r="B599" s="103" t="s">
        <v>872</v>
      </c>
      <c r="C599" s="103" t="s">
        <v>4321</v>
      </c>
      <c r="D599" s="103" t="s">
        <v>2789</v>
      </c>
      <c r="E599" s="103" t="s">
        <v>4322</v>
      </c>
      <c r="F599" s="103" t="s">
        <v>4994</v>
      </c>
      <c r="G599" s="104">
        <v>25</v>
      </c>
      <c r="H599" s="104">
        <v>145.5</v>
      </c>
      <c r="I599" s="104">
        <v>24</v>
      </c>
      <c r="J599" s="104">
        <v>21.6666666666667</v>
      </c>
      <c r="K599" s="104">
        <v>0</v>
      </c>
      <c r="L599" s="104">
        <v>0</v>
      </c>
      <c r="M599" s="104">
        <v>0</v>
      </c>
      <c r="N599" s="104">
        <v>8.6666666666666696</v>
      </c>
      <c r="O599" s="104">
        <v>9.1666666666666696</v>
      </c>
      <c r="P599" s="104">
        <v>0</v>
      </c>
      <c r="Q599" s="104">
        <v>0</v>
      </c>
      <c r="R599" s="104">
        <v>0</v>
      </c>
      <c r="S599" s="105">
        <f t="shared" si="9"/>
        <v>234</v>
      </c>
    </row>
    <row r="600" spans="1:19" x14ac:dyDescent="0.25">
      <c r="A600" s="125">
        <v>3297</v>
      </c>
      <c r="B600" s="103" t="s">
        <v>873</v>
      </c>
      <c r="C600" s="103" t="s">
        <v>2819</v>
      </c>
      <c r="D600" s="103" t="s">
        <v>2817</v>
      </c>
      <c r="E600" s="103" t="s">
        <v>2820</v>
      </c>
      <c r="F600" s="103" t="s">
        <v>4994</v>
      </c>
      <c r="G600" s="104">
        <v>0</v>
      </c>
      <c r="H600" s="104">
        <v>0</v>
      </c>
      <c r="I600" s="104">
        <v>0</v>
      </c>
      <c r="J600" s="104">
        <v>0</v>
      </c>
      <c r="K600" s="104">
        <v>0</v>
      </c>
      <c r="L600" s="104">
        <v>0</v>
      </c>
      <c r="M600" s="104">
        <v>24.6666666666667</v>
      </c>
      <c r="N600" s="104">
        <v>0</v>
      </c>
      <c r="O600" s="104">
        <v>0</v>
      </c>
      <c r="P600" s="104">
        <v>0</v>
      </c>
      <c r="Q600" s="104">
        <v>0</v>
      </c>
      <c r="R600" s="104">
        <v>0</v>
      </c>
      <c r="S600" s="105">
        <f t="shared" si="9"/>
        <v>24.6666666666667</v>
      </c>
    </row>
    <row r="601" spans="1:19" x14ac:dyDescent="0.25">
      <c r="A601" s="125">
        <v>3310</v>
      </c>
      <c r="B601" s="103" t="s">
        <v>877</v>
      </c>
      <c r="C601" s="103" t="s">
        <v>3222</v>
      </c>
      <c r="D601" s="103" t="s">
        <v>2827</v>
      </c>
      <c r="E601" s="103" t="s">
        <v>3223</v>
      </c>
      <c r="F601" s="103" t="s">
        <v>4994</v>
      </c>
      <c r="G601" s="104">
        <v>91.25</v>
      </c>
      <c r="H601" s="104">
        <v>68.4166666666667</v>
      </c>
      <c r="I601" s="104">
        <v>41.25</v>
      </c>
      <c r="J601" s="104">
        <v>713.41666666666697</v>
      </c>
      <c r="K601" s="104">
        <v>1.1428571428571399</v>
      </c>
      <c r="L601" s="104">
        <v>34.25</v>
      </c>
      <c r="M601" s="104">
        <v>0</v>
      </c>
      <c r="N601" s="104">
        <v>0</v>
      </c>
      <c r="O601" s="104">
        <v>0</v>
      </c>
      <c r="P601" s="104">
        <v>0</v>
      </c>
      <c r="Q601" s="104">
        <v>0</v>
      </c>
      <c r="R601" s="104">
        <v>0</v>
      </c>
      <c r="S601" s="105">
        <f t="shared" si="9"/>
        <v>949.72619047619082</v>
      </c>
    </row>
    <row r="602" spans="1:19" x14ac:dyDescent="0.25">
      <c r="A602" s="125">
        <v>3344</v>
      </c>
      <c r="B602" s="103" t="s">
        <v>884</v>
      </c>
      <c r="C602" s="103" t="s">
        <v>4312</v>
      </c>
      <c r="D602" s="103" t="s">
        <v>3438</v>
      </c>
      <c r="E602" s="103" t="s">
        <v>4313</v>
      </c>
      <c r="F602" s="103" t="s">
        <v>4994</v>
      </c>
      <c r="G602" s="104">
        <v>410</v>
      </c>
      <c r="H602" s="104">
        <v>201.666666666667</v>
      </c>
      <c r="I602" s="104">
        <v>56.8333333333333</v>
      </c>
      <c r="J602" s="104">
        <v>52.1666666666667</v>
      </c>
      <c r="K602" s="104">
        <v>12.8333333333333</v>
      </c>
      <c r="L602" s="104">
        <v>5</v>
      </c>
      <c r="M602" s="104">
        <v>0</v>
      </c>
      <c r="N602" s="104">
        <v>0</v>
      </c>
      <c r="O602" s="104">
        <v>13</v>
      </c>
      <c r="P602" s="104">
        <v>0</v>
      </c>
      <c r="Q602" s="104">
        <v>4.8333333333333304</v>
      </c>
      <c r="R602" s="104">
        <v>0</v>
      </c>
      <c r="S602" s="105">
        <f t="shared" si="9"/>
        <v>756.3333333333336</v>
      </c>
    </row>
    <row r="603" spans="1:19" x14ac:dyDescent="0.25">
      <c r="A603" s="125">
        <v>3347</v>
      </c>
      <c r="B603" s="103" t="s">
        <v>5082</v>
      </c>
      <c r="C603" s="103" t="s">
        <v>4274</v>
      </c>
      <c r="D603" s="103" t="s">
        <v>2789</v>
      </c>
      <c r="E603" s="103" t="s">
        <v>4275</v>
      </c>
      <c r="F603" s="103" t="s">
        <v>4994</v>
      </c>
      <c r="G603" s="104">
        <v>0</v>
      </c>
      <c r="H603" s="104">
        <v>0</v>
      </c>
      <c r="I603" s="104">
        <v>0</v>
      </c>
      <c r="J603" s="104">
        <v>7.8333333333333304</v>
      </c>
      <c r="K603" s="104">
        <v>0</v>
      </c>
      <c r="L603" s="104">
        <v>0</v>
      </c>
      <c r="M603" s="104">
        <v>0</v>
      </c>
      <c r="N603" s="104">
        <v>0</v>
      </c>
      <c r="O603" s="104">
        <v>0</v>
      </c>
      <c r="P603" s="104">
        <v>0</v>
      </c>
      <c r="Q603" s="104">
        <v>0</v>
      </c>
      <c r="R603" s="104">
        <v>0</v>
      </c>
      <c r="S603" s="105">
        <f t="shared" si="9"/>
        <v>7.8333333333333304</v>
      </c>
    </row>
    <row r="604" spans="1:19" x14ac:dyDescent="0.25">
      <c r="A604" s="125">
        <v>3347</v>
      </c>
      <c r="B604" s="103" t="s">
        <v>5082</v>
      </c>
      <c r="C604" s="103" t="s">
        <v>2980</v>
      </c>
      <c r="D604" s="103" t="s">
        <v>2789</v>
      </c>
      <c r="E604" s="103" t="s">
        <v>2981</v>
      </c>
      <c r="F604" s="103" t="s">
        <v>4994</v>
      </c>
      <c r="G604" s="104">
        <v>56.6666666666667</v>
      </c>
      <c r="H604" s="104">
        <v>214.083333333333</v>
      </c>
      <c r="I604" s="104">
        <v>109.75</v>
      </c>
      <c r="J604" s="104">
        <v>33.5</v>
      </c>
      <c r="K604" s="104">
        <v>0</v>
      </c>
      <c r="L604" s="104">
        <v>0</v>
      </c>
      <c r="M604" s="104">
        <v>0</v>
      </c>
      <c r="N604" s="104">
        <v>0</v>
      </c>
      <c r="O604" s="104">
        <v>0</v>
      </c>
      <c r="P604" s="104">
        <v>0</v>
      </c>
      <c r="Q604" s="104">
        <v>0</v>
      </c>
      <c r="R604" s="104">
        <v>0</v>
      </c>
      <c r="S604" s="105">
        <f t="shared" si="9"/>
        <v>413.99999999999972</v>
      </c>
    </row>
    <row r="605" spans="1:19" x14ac:dyDescent="0.25">
      <c r="A605" s="125">
        <v>3347</v>
      </c>
      <c r="B605" s="103" t="s">
        <v>5082</v>
      </c>
      <c r="C605" s="103" t="s">
        <v>4320</v>
      </c>
      <c r="D605" s="103" t="s">
        <v>2789</v>
      </c>
      <c r="E605" s="103" t="s">
        <v>2906</v>
      </c>
      <c r="F605" s="103" t="s">
        <v>4994</v>
      </c>
      <c r="G605" s="104">
        <v>2</v>
      </c>
      <c r="H605" s="104">
        <v>3</v>
      </c>
      <c r="I605" s="104">
        <v>13</v>
      </c>
      <c r="J605" s="104">
        <v>7.25</v>
      </c>
      <c r="K605" s="104">
        <v>1</v>
      </c>
      <c r="L605" s="104">
        <v>0</v>
      </c>
      <c r="M605" s="104">
        <v>0</v>
      </c>
      <c r="N605" s="104">
        <v>0</v>
      </c>
      <c r="O605" s="104">
        <v>0</v>
      </c>
      <c r="P605" s="104">
        <v>0</v>
      </c>
      <c r="Q605" s="104">
        <v>0</v>
      </c>
      <c r="R605" s="104">
        <v>0</v>
      </c>
      <c r="S605" s="105">
        <f t="shared" si="9"/>
        <v>26.25</v>
      </c>
    </row>
    <row r="606" spans="1:19" x14ac:dyDescent="0.25">
      <c r="A606" s="125">
        <v>3349</v>
      </c>
      <c r="B606" s="103" t="s">
        <v>887</v>
      </c>
      <c r="C606" s="103" t="s">
        <v>3433</v>
      </c>
      <c r="D606" s="103" t="s">
        <v>2775</v>
      </c>
      <c r="E606" s="103" t="s">
        <v>3434</v>
      </c>
      <c r="F606" s="103" t="s">
        <v>4994</v>
      </c>
      <c r="G606" s="104">
        <v>25.8333333333333</v>
      </c>
      <c r="H606" s="104">
        <v>480.25</v>
      </c>
      <c r="I606" s="104">
        <v>2</v>
      </c>
      <c r="J606" s="104">
        <v>0</v>
      </c>
      <c r="K606" s="104">
        <v>0</v>
      </c>
      <c r="L606" s="104">
        <v>0</v>
      </c>
      <c r="M606" s="104">
        <v>0</v>
      </c>
      <c r="N606" s="104">
        <v>7.8333333333333304</v>
      </c>
      <c r="O606" s="104">
        <v>18</v>
      </c>
      <c r="P606" s="104">
        <v>0</v>
      </c>
      <c r="Q606" s="104">
        <v>0</v>
      </c>
      <c r="R606" s="104">
        <v>0</v>
      </c>
      <c r="S606" s="105">
        <f t="shared" si="9"/>
        <v>533.91666666666663</v>
      </c>
    </row>
    <row r="607" spans="1:19" x14ac:dyDescent="0.25">
      <c r="A607" s="125">
        <v>3360</v>
      </c>
      <c r="B607" s="103" t="s">
        <v>5083</v>
      </c>
      <c r="C607" s="103" t="s">
        <v>4446</v>
      </c>
      <c r="D607" s="103" t="s">
        <v>3332</v>
      </c>
      <c r="E607" s="103" t="s">
        <v>4447</v>
      </c>
      <c r="F607" s="103" t="s">
        <v>4994</v>
      </c>
      <c r="G607" s="104">
        <v>3209.6666666666702</v>
      </c>
      <c r="H607" s="104">
        <v>69.5</v>
      </c>
      <c r="I607" s="104">
        <v>0</v>
      </c>
      <c r="J607" s="104">
        <v>0</v>
      </c>
      <c r="K607" s="104">
        <v>0</v>
      </c>
      <c r="L607" s="104">
        <v>0</v>
      </c>
      <c r="M607" s="104">
        <v>0</v>
      </c>
      <c r="N607" s="104">
        <v>25.4166666666667</v>
      </c>
      <c r="O607" s="104">
        <v>22</v>
      </c>
      <c r="P607" s="104">
        <v>0</v>
      </c>
      <c r="Q607" s="104">
        <v>0</v>
      </c>
      <c r="R607" s="104">
        <v>0</v>
      </c>
      <c r="S607" s="105">
        <f t="shared" si="9"/>
        <v>3326.5833333333367</v>
      </c>
    </row>
    <row r="608" spans="1:19" x14ac:dyDescent="0.25">
      <c r="A608" s="125">
        <v>3364</v>
      </c>
      <c r="B608" s="103" t="s">
        <v>895</v>
      </c>
      <c r="C608" s="103" t="s">
        <v>3440</v>
      </c>
      <c r="D608" s="103" t="s">
        <v>3438</v>
      </c>
      <c r="E608" s="103" t="s">
        <v>3441</v>
      </c>
      <c r="F608" s="103" t="s">
        <v>4994</v>
      </c>
      <c r="G608" s="104">
        <v>1310.9166666666699</v>
      </c>
      <c r="H608" s="104">
        <v>6985.8333333333303</v>
      </c>
      <c r="I608" s="104">
        <v>288.5</v>
      </c>
      <c r="J608" s="104">
        <v>0</v>
      </c>
      <c r="K608" s="104">
        <v>0</v>
      </c>
      <c r="L608" s="104">
        <v>0</v>
      </c>
      <c r="M608" s="104">
        <v>0</v>
      </c>
      <c r="N608" s="104">
        <v>8.8333333333333304</v>
      </c>
      <c r="O608" s="104">
        <v>7</v>
      </c>
      <c r="P608" s="104">
        <v>0</v>
      </c>
      <c r="Q608" s="104">
        <v>0</v>
      </c>
      <c r="R608" s="104">
        <v>0</v>
      </c>
      <c r="S608" s="105">
        <f t="shared" si="9"/>
        <v>8601.0833333333339</v>
      </c>
    </row>
    <row r="609" spans="1:19" x14ac:dyDescent="0.25">
      <c r="A609" s="125">
        <v>3377</v>
      </c>
      <c r="B609" s="103" t="s">
        <v>899</v>
      </c>
      <c r="C609" s="103" t="s">
        <v>4448</v>
      </c>
      <c r="D609" s="103" t="s">
        <v>3438</v>
      </c>
      <c r="E609" s="103" t="s">
        <v>4449</v>
      </c>
      <c r="F609" s="103" t="s">
        <v>4994</v>
      </c>
      <c r="G609" s="104">
        <v>70</v>
      </c>
      <c r="H609" s="104">
        <v>142</v>
      </c>
      <c r="I609" s="104">
        <v>88</v>
      </c>
      <c r="J609" s="104">
        <v>91</v>
      </c>
      <c r="K609" s="104">
        <v>0</v>
      </c>
      <c r="L609" s="104">
        <v>0</v>
      </c>
      <c r="M609" s="104">
        <v>0</v>
      </c>
      <c r="N609" s="104">
        <v>0</v>
      </c>
      <c r="O609" s="104">
        <v>8</v>
      </c>
      <c r="P609" s="104">
        <v>0</v>
      </c>
      <c r="Q609" s="104">
        <v>0</v>
      </c>
      <c r="R609" s="104">
        <v>0</v>
      </c>
      <c r="S609" s="105">
        <f t="shared" si="9"/>
        <v>399</v>
      </c>
    </row>
    <row r="610" spans="1:19" x14ac:dyDescent="0.25">
      <c r="A610" s="125">
        <v>3379</v>
      </c>
      <c r="B610" s="103" t="s">
        <v>900</v>
      </c>
      <c r="C610" s="103" t="s">
        <v>3442</v>
      </c>
      <c r="D610" s="103" t="s">
        <v>2789</v>
      </c>
      <c r="E610" s="103" t="s">
        <v>3443</v>
      </c>
      <c r="F610" s="103" t="s">
        <v>4994</v>
      </c>
      <c r="G610" s="104">
        <v>123.083333333333</v>
      </c>
      <c r="H610" s="104">
        <v>366</v>
      </c>
      <c r="I610" s="104">
        <v>142.833333333333</v>
      </c>
      <c r="J610" s="104">
        <v>0</v>
      </c>
      <c r="K610" s="104">
        <v>0</v>
      </c>
      <c r="L610" s="104">
        <v>0</v>
      </c>
      <c r="M610" s="104">
        <v>1</v>
      </c>
      <c r="N610" s="104">
        <v>41.8333333333333</v>
      </c>
      <c r="O610" s="104">
        <v>17.6666666666667</v>
      </c>
      <c r="P610" s="104">
        <v>0</v>
      </c>
      <c r="Q610" s="104">
        <v>0</v>
      </c>
      <c r="R610" s="104">
        <v>0</v>
      </c>
      <c r="S610" s="105">
        <f t="shared" si="9"/>
        <v>692.41666666666606</v>
      </c>
    </row>
    <row r="611" spans="1:19" x14ac:dyDescent="0.25">
      <c r="A611" s="125">
        <v>3822</v>
      </c>
      <c r="B611" s="103" t="s">
        <v>5084</v>
      </c>
      <c r="C611" s="103" t="s">
        <v>3444</v>
      </c>
      <c r="D611" s="103" t="s">
        <v>2897</v>
      </c>
      <c r="E611" s="103" t="s">
        <v>3445</v>
      </c>
      <c r="F611" s="103" t="s">
        <v>4994</v>
      </c>
      <c r="G611" s="104">
        <v>84.5</v>
      </c>
      <c r="H611" s="104">
        <v>170.166666666667</v>
      </c>
      <c r="I611" s="104">
        <v>24.25</v>
      </c>
      <c r="J611" s="104">
        <v>0</v>
      </c>
      <c r="K611" s="104">
        <v>0</v>
      </c>
      <c r="L611" s="104">
        <v>0</v>
      </c>
      <c r="M611" s="104">
        <v>0</v>
      </c>
      <c r="N611" s="104">
        <v>4.5</v>
      </c>
      <c r="O611" s="104">
        <v>17</v>
      </c>
      <c r="P611" s="104">
        <v>0</v>
      </c>
      <c r="Q611" s="104">
        <v>0</v>
      </c>
      <c r="R611" s="104">
        <v>0</v>
      </c>
      <c r="S611" s="105">
        <f t="shared" si="9"/>
        <v>300.41666666666697</v>
      </c>
    </row>
    <row r="612" spans="1:19" x14ac:dyDescent="0.25">
      <c r="A612" s="125">
        <v>4006</v>
      </c>
      <c r="B612" s="103" t="s">
        <v>909</v>
      </c>
      <c r="C612" s="103" t="s">
        <v>3446</v>
      </c>
      <c r="D612" s="103" t="s">
        <v>2897</v>
      </c>
      <c r="E612" s="103" t="s">
        <v>3447</v>
      </c>
      <c r="F612" s="103" t="s">
        <v>4994</v>
      </c>
      <c r="G612" s="104">
        <v>86.727272727272705</v>
      </c>
      <c r="H612" s="104">
        <v>183.18181818181799</v>
      </c>
      <c r="I612" s="104">
        <v>0</v>
      </c>
      <c r="J612" s="104">
        <v>0</v>
      </c>
      <c r="K612" s="104">
        <v>0</v>
      </c>
      <c r="L612" s="104">
        <v>0</v>
      </c>
      <c r="M612" s="104">
        <v>0</v>
      </c>
      <c r="N612" s="104">
        <v>0</v>
      </c>
      <c r="O612" s="104">
        <v>2</v>
      </c>
      <c r="P612" s="104">
        <v>0</v>
      </c>
      <c r="Q612" s="104">
        <v>0</v>
      </c>
      <c r="R612" s="104">
        <v>0</v>
      </c>
      <c r="S612" s="105">
        <f t="shared" si="9"/>
        <v>271.90909090909071</v>
      </c>
    </row>
    <row r="613" spans="1:19" x14ac:dyDescent="0.25">
      <c r="A613" s="125">
        <v>4930</v>
      </c>
      <c r="B613" s="103" t="s">
        <v>911</v>
      </c>
      <c r="C613" s="103" t="s">
        <v>3448</v>
      </c>
      <c r="D613" s="103" t="s">
        <v>2775</v>
      </c>
      <c r="E613" s="103" t="s">
        <v>3449</v>
      </c>
      <c r="F613" s="103" t="s">
        <v>4994</v>
      </c>
      <c r="G613" s="104">
        <v>127.416666666667</v>
      </c>
      <c r="H613" s="104">
        <v>1003.16666666667</v>
      </c>
      <c r="I613" s="104">
        <v>21</v>
      </c>
      <c r="J613" s="104">
        <v>0</v>
      </c>
      <c r="K613" s="104">
        <v>0</v>
      </c>
      <c r="L613" s="104">
        <v>0</v>
      </c>
      <c r="M613" s="104">
        <v>0</v>
      </c>
      <c r="N613" s="104">
        <v>5.1666666666666696</v>
      </c>
      <c r="O613" s="104">
        <v>21.5</v>
      </c>
      <c r="P613" s="104">
        <v>0</v>
      </c>
      <c r="Q613" s="104">
        <v>0</v>
      </c>
      <c r="R613" s="104">
        <v>0</v>
      </c>
      <c r="S613" s="105">
        <f t="shared" si="9"/>
        <v>1178.2500000000039</v>
      </c>
    </row>
    <row r="614" spans="1:19" x14ac:dyDescent="0.25">
      <c r="A614" s="125">
        <v>4933</v>
      </c>
      <c r="B614" s="103" t="s">
        <v>912</v>
      </c>
      <c r="C614" s="103" t="s">
        <v>3450</v>
      </c>
      <c r="D614" s="103" t="s">
        <v>3451</v>
      </c>
      <c r="E614" s="103" t="s">
        <v>3452</v>
      </c>
      <c r="F614" s="103" t="s">
        <v>4994</v>
      </c>
      <c r="G614" s="104">
        <v>274</v>
      </c>
      <c r="H614" s="104">
        <v>13</v>
      </c>
      <c r="I614" s="104">
        <v>569</v>
      </c>
      <c r="J614" s="104">
        <v>0</v>
      </c>
      <c r="K614" s="104">
        <v>0</v>
      </c>
      <c r="L614" s="104">
        <v>0</v>
      </c>
      <c r="M614" s="104">
        <v>0</v>
      </c>
      <c r="N614" s="104">
        <v>159</v>
      </c>
      <c r="O614" s="104">
        <v>35</v>
      </c>
      <c r="P614" s="104">
        <v>0</v>
      </c>
      <c r="Q614" s="104">
        <v>0</v>
      </c>
      <c r="R614" s="104">
        <v>0</v>
      </c>
      <c r="S614" s="105">
        <f t="shared" si="9"/>
        <v>1050</v>
      </c>
    </row>
    <row r="615" spans="1:19" x14ac:dyDescent="0.25">
      <c r="A615" s="125">
        <v>20002</v>
      </c>
      <c r="B615" s="103" t="s">
        <v>5085</v>
      </c>
      <c r="C615" s="103" t="s">
        <v>4472</v>
      </c>
      <c r="D615" s="103" t="s">
        <v>2789</v>
      </c>
      <c r="E615" s="103" t="s">
        <v>4473</v>
      </c>
      <c r="F615" s="103" t="s">
        <v>4994</v>
      </c>
      <c r="G615" s="104">
        <v>7.6666666666666696</v>
      </c>
      <c r="H615" s="104">
        <v>131.25</v>
      </c>
      <c r="I615" s="104">
        <v>1644.8333333333301</v>
      </c>
      <c r="J615" s="104">
        <v>400.5</v>
      </c>
      <c r="K615" s="104">
        <v>1</v>
      </c>
      <c r="L615" s="104">
        <v>0</v>
      </c>
      <c r="M615" s="104">
        <v>19</v>
      </c>
      <c r="N615" s="104">
        <v>323.83333333333297</v>
      </c>
      <c r="O615" s="104">
        <v>22</v>
      </c>
      <c r="P615" s="104">
        <v>2.0833333333333299</v>
      </c>
      <c r="Q615" s="104">
        <v>0</v>
      </c>
      <c r="R615" s="104">
        <v>0</v>
      </c>
      <c r="S615" s="105">
        <f t="shared" si="9"/>
        <v>2552.1666666666633</v>
      </c>
    </row>
    <row r="616" spans="1:19" x14ac:dyDescent="0.25">
      <c r="A616" s="125">
        <v>20013</v>
      </c>
      <c r="B616" s="103" t="s">
        <v>922</v>
      </c>
      <c r="C616" s="103" t="s">
        <v>3455</v>
      </c>
      <c r="D616" s="103" t="s">
        <v>2862</v>
      </c>
      <c r="E616" s="103" t="s">
        <v>3456</v>
      </c>
      <c r="F616" s="103" t="s">
        <v>4994</v>
      </c>
      <c r="G616" s="104">
        <v>842.58333333333303</v>
      </c>
      <c r="H616" s="104">
        <v>63</v>
      </c>
      <c r="I616" s="104">
        <v>0</v>
      </c>
      <c r="J616" s="104">
        <v>0</v>
      </c>
      <c r="K616" s="104">
        <v>0</v>
      </c>
      <c r="L616" s="104">
        <v>0</v>
      </c>
      <c r="M616" s="104">
        <v>1</v>
      </c>
      <c r="N616" s="104">
        <v>47</v>
      </c>
      <c r="O616" s="104">
        <v>20.25</v>
      </c>
      <c r="P616" s="104">
        <v>0</v>
      </c>
      <c r="Q616" s="104">
        <v>0</v>
      </c>
      <c r="R616" s="104">
        <v>0</v>
      </c>
      <c r="S616" s="105">
        <f t="shared" si="9"/>
        <v>973.83333333333303</v>
      </c>
    </row>
    <row r="617" spans="1:19" x14ac:dyDescent="0.25">
      <c r="A617" s="125">
        <v>20013</v>
      </c>
      <c r="B617" s="103" t="s">
        <v>922</v>
      </c>
      <c r="C617" s="103" t="s">
        <v>3457</v>
      </c>
      <c r="D617" s="103" t="s">
        <v>2862</v>
      </c>
      <c r="E617" s="103" t="s">
        <v>3458</v>
      </c>
      <c r="F617" s="103" t="s">
        <v>4994</v>
      </c>
      <c r="G617" s="104">
        <v>1404.25</v>
      </c>
      <c r="H617" s="104">
        <v>2428.5</v>
      </c>
      <c r="I617" s="104">
        <v>658.75</v>
      </c>
      <c r="J617" s="104">
        <v>14</v>
      </c>
      <c r="K617" s="104">
        <v>0</v>
      </c>
      <c r="L617" s="104">
        <v>0</v>
      </c>
      <c r="M617" s="104">
        <v>0</v>
      </c>
      <c r="N617" s="104">
        <v>161.666666666667</v>
      </c>
      <c r="O617" s="104">
        <v>17</v>
      </c>
      <c r="P617" s="104">
        <v>0</v>
      </c>
      <c r="Q617" s="104">
        <v>0</v>
      </c>
      <c r="R617" s="104">
        <v>0</v>
      </c>
      <c r="S617" s="105">
        <f t="shared" ref="S617:S680" si="10">SUM(G617:R617)</f>
        <v>4684.166666666667</v>
      </c>
    </row>
    <row r="618" spans="1:19" x14ac:dyDescent="0.25">
      <c r="A618" s="125">
        <v>20013</v>
      </c>
      <c r="B618" s="103" t="s">
        <v>922</v>
      </c>
      <c r="C618" s="103" t="s">
        <v>3459</v>
      </c>
      <c r="D618" s="103" t="s">
        <v>2862</v>
      </c>
      <c r="E618" s="103" t="s">
        <v>3460</v>
      </c>
      <c r="F618" s="103" t="s">
        <v>4994</v>
      </c>
      <c r="G618" s="104">
        <v>456.16666666666703</v>
      </c>
      <c r="H618" s="104">
        <v>52.6666666666667</v>
      </c>
      <c r="I618" s="104">
        <v>0</v>
      </c>
      <c r="J618" s="104">
        <v>0</v>
      </c>
      <c r="K618" s="104">
        <v>0</v>
      </c>
      <c r="L618" s="104">
        <v>0</v>
      </c>
      <c r="M618" s="104">
        <v>0</v>
      </c>
      <c r="N618" s="104">
        <v>12.0833333333333</v>
      </c>
      <c r="O618" s="104">
        <v>8.25</v>
      </c>
      <c r="P618" s="104">
        <v>0</v>
      </c>
      <c r="Q618" s="104">
        <v>0</v>
      </c>
      <c r="R618" s="104">
        <v>0</v>
      </c>
      <c r="S618" s="105">
        <f t="shared" si="10"/>
        <v>529.16666666666697</v>
      </c>
    </row>
    <row r="619" spans="1:19" x14ac:dyDescent="0.25">
      <c r="A619" s="125">
        <v>20013</v>
      </c>
      <c r="B619" s="103" t="s">
        <v>922</v>
      </c>
      <c r="C619" s="103" t="s">
        <v>3461</v>
      </c>
      <c r="D619" s="103" t="s">
        <v>2862</v>
      </c>
      <c r="E619" s="103" t="s">
        <v>3462</v>
      </c>
      <c r="F619" s="103" t="s">
        <v>4994</v>
      </c>
      <c r="G619" s="104">
        <v>606.25</v>
      </c>
      <c r="H619" s="104">
        <v>1421.5833333333301</v>
      </c>
      <c r="I619" s="104">
        <v>67.5833333333333</v>
      </c>
      <c r="J619" s="104">
        <v>2</v>
      </c>
      <c r="K619" s="104">
        <v>0</v>
      </c>
      <c r="L619" s="104">
        <v>0</v>
      </c>
      <c r="M619" s="104">
        <v>0</v>
      </c>
      <c r="N619" s="104">
        <v>95.9166666666667</v>
      </c>
      <c r="O619" s="104">
        <v>23</v>
      </c>
      <c r="P619" s="104">
        <v>0</v>
      </c>
      <c r="Q619" s="104">
        <v>0</v>
      </c>
      <c r="R619" s="104">
        <v>0</v>
      </c>
      <c r="S619" s="105">
        <f t="shared" si="10"/>
        <v>2216.3333333333298</v>
      </c>
    </row>
    <row r="620" spans="1:19" x14ac:dyDescent="0.25">
      <c r="A620" s="125">
        <v>20013</v>
      </c>
      <c r="B620" s="103" t="s">
        <v>922</v>
      </c>
      <c r="C620" s="103" t="s">
        <v>4497</v>
      </c>
      <c r="D620" s="103" t="s">
        <v>2862</v>
      </c>
      <c r="E620" s="103" t="s">
        <v>3652</v>
      </c>
      <c r="F620" s="103" t="s">
        <v>4994</v>
      </c>
      <c r="G620" s="104">
        <v>754.1</v>
      </c>
      <c r="H620" s="104">
        <v>1757.3</v>
      </c>
      <c r="I620" s="104">
        <v>537.1</v>
      </c>
      <c r="J620" s="104">
        <v>18</v>
      </c>
      <c r="K620" s="104">
        <v>0</v>
      </c>
      <c r="L620" s="104">
        <v>0</v>
      </c>
      <c r="M620" s="104">
        <v>3</v>
      </c>
      <c r="N620" s="104">
        <v>127.8</v>
      </c>
      <c r="O620" s="104">
        <v>49.8</v>
      </c>
      <c r="P620" s="104">
        <v>0</v>
      </c>
      <c r="Q620" s="104">
        <v>0</v>
      </c>
      <c r="R620" s="104">
        <v>0</v>
      </c>
      <c r="S620" s="105">
        <f t="shared" si="10"/>
        <v>3247.1000000000004</v>
      </c>
    </row>
    <row r="621" spans="1:19" x14ac:dyDescent="0.25">
      <c r="A621" s="125">
        <v>20013</v>
      </c>
      <c r="B621" s="103" t="s">
        <v>922</v>
      </c>
      <c r="C621" s="103" t="s">
        <v>3465</v>
      </c>
      <c r="D621" s="103" t="s">
        <v>2862</v>
      </c>
      <c r="E621" s="103" t="s">
        <v>3466</v>
      </c>
      <c r="F621" s="103" t="s">
        <v>4994</v>
      </c>
      <c r="G621" s="104">
        <v>586.41666666666697</v>
      </c>
      <c r="H621" s="104">
        <v>25.8333333333333</v>
      </c>
      <c r="I621" s="104">
        <v>0</v>
      </c>
      <c r="J621" s="104">
        <v>2</v>
      </c>
      <c r="K621" s="104">
        <v>0</v>
      </c>
      <c r="L621" s="104">
        <v>0</v>
      </c>
      <c r="M621" s="104">
        <v>0</v>
      </c>
      <c r="N621" s="104">
        <v>43.0833333333333</v>
      </c>
      <c r="O621" s="104">
        <v>19</v>
      </c>
      <c r="P621" s="104">
        <v>0</v>
      </c>
      <c r="Q621" s="104">
        <v>0</v>
      </c>
      <c r="R621" s="104">
        <v>0</v>
      </c>
      <c r="S621" s="105">
        <f t="shared" si="10"/>
        <v>676.33333333333348</v>
      </c>
    </row>
    <row r="622" spans="1:19" x14ac:dyDescent="0.25">
      <c r="A622" s="125">
        <v>20013</v>
      </c>
      <c r="B622" s="103" t="s">
        <v>922</v>
      </c>
      <c r="C622" s="103" t="s">
        <v>3463</v>
      </c>
      <c r="D622" s="103" t="s">
        <v>2862</v>
      </c>
      <c r="E622" s="103" t="s">
        <v>3464</v>
      </c>
      <c r="F622" s="103" t="s">
        <v>4994</v>
      </c>
      <c r="G622" s="104">
        <v>1185.3333333333301</v>
      </c>
      <c r="H622" s="104">
        <v>119.666666666667</v>
      </c>
      <c r="I622" s="104">
        <v>4</v>
      </c>
      <c r="J622" s="104">
        <v>1</v>
      </c>
      <c r="K622" s="104">
        <v>0</v>
      </c>
      <c r="L622" s="104">
        <v>0</v>
      </c>
      <c r="M622" s="104">
        <v>0</v>
      </c>
      <c r="N622" s="104">
        <v>67.0833333333333</v>
      </c>
      <c r="O622" s="104">
        <v>47.6666666666667</v>
      </c>
      <c r="P622" s="104">
        <v>0</v>
      </c>
      <c r="Q622" s="104">
        <v>0</v>
      </c>
      <c r="R622" s="104">
        <v>0</v>
      </c>
      <c r="S622" s="105">
        <f t="shared" si="10"/>
        <v>1424.749999999997</v>
      </c>
    </row>
    <row r="623" spans="1:19" x14ac:dyDescent="0.25">
      <c r="A623" s="125">
        <v>20013</v>
      </c>
      <c r="B623" s="103" t="s">
        <v>922</v>
      </c>
      <c r="C623" s="103" t="s">
        <v>3477</v>
      </c>
      <c r="D623" s="103" t="s">
        <v>2862</v>
      </c>
      <c r="E623" s="103" t="s">
        <v>3478</v>
      </c>
      <c r="F623" s="103" t="s">
        <v>4994</v>
      </c>
      <c r="G623" s="104">
        <v>449.91666666666703</v>
      </c>
      <c r="H623" s="104">
        <v>90.6666666666666</v>
      </c>
      <c r="I623" s="104">
        <v>3</v>
      </c>
      <c r="J623" s="104">
        <v>0</v>
      </c>
      <c r="K623" s="104">
        <v>0</v>
      </c>
      <c r="L623" s="104">
        <v>0</v>
      </c>
      <c r="M623" s="104">
        <v>1</v>
      </c>
      <c r="N623" s="104">
        <v>20.5</v>
      </c>
      <c r="O623" s="104">
        <v>23</v>
      </c>
      <c r="P623" s="104">
        <v>0</v>
      </c>
      <c r="Q623" s="104">
        <v>0</v>
      </c>
      <c r="R623" s="104">
        <v>0</v>
      </c>
      <c r="S623" s="105">
        <f t="shared" si="10"/>
        <v>588.0833333333336</v>
      </c>
    </row>
    <row r="624" spans="1:19" x14ac:dyDescent="0.25">
      <c r="A624" s="125">
        <v>20013</v>
      </c>
      <c r="B624" s="103" t="s">
        <v>922</v>
      </c>
      <c r="C624" s="103" t="s">
        <v>3467</v>
      </c>
      <c r="D624" s="103" t="s">
        <v>2862</v>
      </c>
      <c r="E624" s="103" t="s">
        <v>3468</v>
      </c>
      <c r="F624" s="103" t="s">
        <v>4994</v>
      </c>
      <c r="G624" s="104">
        <v>621.91666666666697</v>
      </c>
      <c r="H624" s="104">
        <v>12.75</v>
      </c>
      <c r="I624" s="104">
        <v>1</v>
      </c>
      <c r="J624" s="104">
        <v>1</v>
      </c>
      <c r="K624" s="104">
        <v>0</v>
      </c>
      <c r="L624" s="104">
        <v>0</v>
      </c>
      <c r="M624" s="104">
        <v>0</v>
      </c>
      <c r="N624" s="104">
        <v>17.9166666666667</v>
      </c>
      <c r="O624" s="104">
        <v>7.4166666666666696</v>
      </c>
      <c r="P624" s="104">
        <v>0</v>
      </c>
      <c r="Q624" s="104">
        <v>0</v>
      </c>
      <c r="R624" s="104">
        <v>0</v>
      </c>
      <c r="S624" s="105">
        <f t="shared" si="10"/>
        <v>662.00000000000034</v>
      </c>
    </row>
    <row r="625" spans="1:19" x14ac:dyDescent="0.25">
      <c r="A625" s="125">
        <v>20013</v>
      </c>
      <c r="B625" s="103" t="s">
        <v>922</v>
      </c>
      <c r="C625" s="103" t="s">
        <v>3469</v>
      </c>
      <c r="D625" s="103" t="s">
        <v>2862</v>
      </c>
      <c r="E625" s="103" t="s">
        <v>3470</v>
      </c>
      <c r="F625" s="103" t="s">
        <v>4994</v>
      </c>
      <c r="G625" s="104">
        <v>563.16666666666697</v>
      </c>
      <c r="H625" s="104">
        <v>477.83333333333297</v>
      </c>
      <c r="I625" s="104">
        <v>3</v>
      </c>
      <c r="J625" s="104">
        <v>0</v>
      </c>
      <c r="K625" s="104">
        <v>0</v>
      </c>
      <c r="L625" s="104">
        <v>0</v>
      </c>
      <c r="M625" s="104">
        <v>0</v>
      </c>
      <c r="N625" s="104">
        <v>83.9166666666667</v>
      </c>
      <c r="O625" s="104">
        <v>12</v>
      </c>
      <c r="P625" s="104">
        <v>0</v>
      </c>
      <c r="Q625" s="104">
        <v>0</v>
      </c>
      <c r="R625" s="104">
        <v>0</v>
      </c>
      <c r="S625" s="105">
        <f t="shared" si="10"/>
        <v>1139.9166666666667</v>
      </c>
    </row>
    <row r="626" spans="1:19" x14ac:dyDescent="0.25">
      <c r="A626" s="125">
        <v>20013</v>
      </c>
      <c r="B626" s="103" t="s">
        <v>922</v>
      </c>
      <c r="C626" s="103" t="s">
        <v>3471</v>
      </c>
      <c r="D626" s="103" t="s">
        <v>2862</v>
      </c>
      <c r="E626" s="103" t="s">
        <v>3472</v>
      </c>
      <c r="F626" s="103" t="s">
        <v>4994</v>
      </c>
      <c r="G626" s="104">
        <v>1035.6666666666699</v>
      </c>
      <c r="H626" s="104">
        <v>217.25</v>
      </c>
      <c r="I626" s="104">
        <v>38.5</v>
      </c>
      <c r="J626" s="104">
        <v>0</v>
      </c>
      <c r="K626" s="104">
        <v>0</v>
      </c>
      <c r="L626" s="104">
        <v>0</v>
      </c>
      <c r="M626" s="104">
        <v>0</v>
      </c>
      <c r="N626" s="104">
        <v>54.6666666666667</v>
      </c>
      <c r="O626" s="104">
        <v>17</v>
      </c>
      <c r="P626" s="104">
        <v>0</v>
      </c>
      <c r="Q626" s="104">
        <v>0</v>
      </c>
      <c r="R626" s="104">
        <v>0</v>
      </c>
      <c r="S626" s="105">
        <f t="shared" si="10"/>
        <v>1363.0833333333367</v>
      </c>
    </row>
    <row r="627" spans="1:19" x14ac:dyDescent="0.25">
      <c r="A627" s="125">
        <v>20013</v>
      </c>
      <c r="B627" s="103" t="s">
        <v>922</v>
      </c>
      <c r="C627" s="103" t="s">
        <v>3473</v>
      </c>
      <c r="D627" s="103" t="s">
        <v>2862</v>
      </c>
      <c r="E627" s="103" t="s">
        <v>3474</v>
      </c>
      <c r="F627" s="103" t="s">
        <v>4994</v>
      </c>
      <c r="G627" s="104">
        <v>1933</v>
      </c>
      <c r="H627" s="104">
        <v>706.58333333333303</v>
      </c>
      <c r="I627" s="104">
        <v>2.0833333333333299</v>
      </c>
      <c r="J627" s="104">
        <v>1</v>
      </c>
      <c r="K627" s="104">
        <v>0</v>
      </c>
      <c r="L627" s="104">
        <v>0</v>
      </c>
      <c r="M627" s="104">
        <v>0</v>
      </c>
      <c r="N627" s="104">
        <v>67.9166666666667</v>
      </c>
      <c r="O627" s="104">
        <v>26.25</v>
      </c>
      <c r="P627" s="104">
        <v>0</v>
      </c>
      <c r="Q627" s="104">
        <v>0</v>
      </c>
      <c r="R627" s="104">
        <v>0</v>
      </c>
      <c r="S627" s="105">
        <f t="shared" si="10"/>
        <v>2736.833333333333</v>
      </c>
    </row>
    <row r="628" spans="1:19" x14ac:dyDescent="0.25">
      <c r="A628" s="125">
        <v>20013</v>
      </c>
      <c r="B628" s="103" t="s">
        <v>922</v>
      </c>
      <c r="C628" s="103" t="s">
        <v>3475</v>
      </c>
      <c r="D628" s="103" t="s">
        <v>2862</v>
      </c>
      <c r="E628" s="103" t="s">
        <v>3476</v>
      </c>
      <c r="F628" s="103" t="s">
        <v>4994</v>
      </c>
      <c r="G628" s="104">
        <v>805.66666666666697</v>
      </c>
      <c r="H628" s="104">
        <v>655.91666666666697</v>
      </c>
      <c r="I628" s="104">
        <v>12</v>
      </c>
      <c r="J628" s="104">
        <v>0</v>
      </c>
      <c r="K628" s="104">
        <v>0</v>
      </c>
      <c r="L628" s="104">
        <v>0</v>
      </c>
      <c r="M628" s="104">
        <v>0</v>
      </c>
      <c r="N628" s="104">
        <v>10.9166666666667</v>
      </c>
      <c r="O628" s="104">
        <v>20.3333333333333</v>
      </c>
      <c r="P628" s="104">
        <v>0</v>
      </c>
      <c r="Q628" s="104">
        <v>0</v>
      </c>
      <c r="R628" s="104">
        <v>0</v>
      </c>
      <c r="S628" s="105">
        <f t="shared" si="10"/>
        <v>1504.8333333333339</v>
      </c>
    </row>
    <row r="629" spans="1:19" x14ac:dyDescent="0.25">
      <c r="A629" s="125">
        <v>20014</v>
      </c>
      <c r="B629" s="103" t="s">
        <v>923</v>
      </c>
      <c r="C629" s="103" t="s">
        <v>4320</v>
      </c>
      <c r="D629" s="103" t="s">
        <v>2789</v>
      </c>
      <c r="E629" s="103" t="s">
        <v>2906</v>
      </c>
      <c r="F629" s="103" t="s">
        <v>4994</v>
      </c>
      <c r="G629" s="104">
        <v>17</v>
      </c>
      <c r="H629" s="104">
        <v>32.0833333333333</v>
      </c>
      <c r="I629" s="104">
        <v>250.083333333333</v>
      </c>
      <c r="J629" s="104">
        <v>80</v>
      </c>
      <c r="K629" s="104">
        <v>71</v>
      </c>
      <c r="L629" s="104">
        <v>15.6666666666667</v>
      </c>
      <c r="M629" s="104">
        <v>3</v>
      </c>
      <c r="N629" s="104">
        <v>9.5833333333333304</v>
      </c>
      <c r="O629" s="104">
        <v>1</v>
      </c>
      <c r="P629" s="104">
        <v>2</v>
      </c>
      <c r="Q629" s="104">
        <v>0</v>
      </c>
      <c r="R629" s="104">
        <v>0</v>
      </c>
      <c r="S629" s="105">
        <f t="shared" si="10"/>
        <v>481.41666666666629</v>
      </c>
    </row>
    <row r="630" spans="1:19" x14ac:dyDescent="0.25">
      <c r="A630" s="125">
        <v>20018</v>
      </c>
      <c r="B630" s="103" t="s">
        <v>924</v>
      </c>
      <c r="C630" s="103" t="s">
        <v>3479</v>
      </c>
      <c r="D630" s="103" t="s">
        <v>2789</v>
      </c>
      <c r="E630" s="103" t="s">
        <v>3480</v>
      </c>
      <c r="F630" s="103" t="s">
        <v>4994</v>
      </c>
      <c r="G630" s="104">
        <v>58.5</v>
      </c>
      <c r="H630" s="104">
        <v>6.25</v>
      </c>
      <c r="I630" s="104">
        <v>6.25</v>
      </c>
      <c r="J630" s="104">
        <v>3.0833333333333299</v>
      </c>
      <c r="K630" s="104">
        <v>0</v>
      </c>
      <c r="L630" s="104">
        <v>0</v>
      </c>
      <c r="M630" s="104">
        <v>0</v>
      </c>
      <c r="N630" s="104">
        <v>2.5833333333333299</v>
      </c>
      <c r="O630" s="104">
        <v>1.5833333333333299</v>
      </c>
      <c r="P630" s="104">
        <v>0</v>
      </c>
      <c r="Q630" s="104">
        <v>0</v>
      </c>
      <c r="R630" s="104">
        <v>0</v>
      </c>
      <c r="S630" s="105">
        <f t="shared" si="10"/>
        <v>78.249999999999986</v>
      </c>
    </row>
    <row r="631" spans="1:19" x14ac:dyDescent="0.25">
      <c r="A631" s="125">
        <v>20026</v>
      </c>
      <c r="B631" s="103" t="s">
        <v>925</v>
      </c>
      <c r="C631" s="103" t="s">
        <v>3481</v>
      </c>
      <c r="D631" s="103" t="s">
        <v>2876</v>
      </c>
      <c r="E631" s="103" t="s">
        <v>3482</v>
      </c>
      <c r="F631" s="103" t="s">
        <v>4994</v>
      </c>
      <c r="G631" s="104">
        <v>232.166666666667</v>
      </c>
      <c r="H631" s="104">
        <v>376.08333333333297</v>
      </c>
      <c r="I631" s="104">
        <v>0</v>
      </c>
      <c r="J631" s="104">
        <v>0</v>
      </c>
      <c r="K631" s="104">
        <v>0</v>
      </c>
      <c r="L631" s="104">
        <v>0</v>
      </c>
      <c r="M631" s="104">
        <v>0</v>
      </c>
      <c r="N631" s="104">
        <v>0</v>
      </c>
      <c r="O631" s="104">
        <v>17</v>
      </c>
      <c r="P631" s="104">
        <v>0</v>
      </c>
      <c r="Q631" s="104">
        <v>0</v>
      </c>
      <c r="R631" s="104">
        <v>0</v>
      </c>
      <c r="S631" s="105">
        <f t="shared" si="10"/>
        <v>625.25</v>
      </c>
    </row>
    <row r="632" spans="1:19" x14ac:dyDescent="0.25">
      <c r="A632" s="125">
        <v>20034</v>
      </c>
      <c r="B632" s="103" t="s">
        <v>927</v>
      </c>
      <c r="C632" s="103" t="s">
        <v>4917</v>
      </c>
      <c r="D632" s="103" t="s">
        <v>3572</v>
      </c>
      <c r="E632" s="103" t="s">
        <v>4918</v>
      </c>
      <c r="F632" s="103" t="s">
        <v>4994</v>
      </c>
      <c r="G632" s="104">
        <v>1199</v>
      </c>
      <c r="H632" s="104">
        <v>915</v>
      </c>
      <c r="I632" s="104">
        <v>159</v>
      </c>
      <c r="J632" s="104">
        <v>0</v>
      </c>
      <c r="K632" s="104">
        <v>0</v>
      </c>
      <c r="L632" s="104">
        <v>0</v>
      </c>
      <c r="M632" s="104">
        <v>5</v>
      </c>
      <c r="N632" s="104">
        <v>47</v>
      </c>
      <c r="O632" s="104">
        <v>28.6666666666667</v>
      </c>
      <c r="P632" s="104">
        <v>0</v>
      </c>
      <c r="Q632" s="104">
        <v>0</v>
      </c>
      <c r="R632" s="104">
        <v>0</v>
      </c>
      <c r="S632" s="105">
        <f t="shared" si="10"/>
        <v>2353.6666666666665</v>
      </c>
    </row>
    <row r="633" spans="1:19" x14ac:dyDescent="0.25">
      <c r="A633" s="125">
        <v>20037</v>
      </c>
      <c r="B633" s="103" t="s">
        <v>928</v>
      </c>
      <c r="C633" s="103" t="s">
        <v>3483</v>
      </c>
      <c r="D633" s="103" t="s">
        <v>5006</v>
      </c>
      <c r="E633" s="103" t="s">
        <v>3484</v>
      </c>
      <c r="F633" s="103" t="s">
        <v>4994</v>
      </c>
      <c r="G633" s="104">
        <v>849.08333333333303</v>
      </c>
      <c r="H633" s="104">
        <v>796.58333333333303</v>
      </c>
      <c r="I633" s="104">
        <v>221.166666666667</v>
      </c>
      <c r="J633" s="104">
        <v>0</v>
      </c>
      <c r="K633" s="104">
        <v>0</v>
      </c>
      <c r="L633" s="104">
        <v>0</v>
      </c>
      <c r="M633" s="104">
        <v>0</v>
      </c>
      <c r="N633" s="104">
        <v>30.5</v>
      </c>
      <c r="O633" s="104">
        <v>20.8333333333333</v>
      </c>
      <c r="P633" s="104">
        <v>0</v>
      </c>
      <c r="Q633" s="104">
        <v>0</v>
      </c>
      <c r="R633" s="104">
        <v>0</v>
      </c>
      <c r="S633" s="105">
        <f t="shared" si="10"/>
        <v>1918.1666666666663</v>
      </c>
    </row>
    <row r="634" spans="1:19" x14ac:dyDescent="0.25">
      <c r="A634" s="125">
        <v>20041</v>
      </c>
      <c r="B634" s="103" t="s">
        <v>931</v>
      </c>
      <c r="C634" s="103" t="s">
        <v>3485</v>
      </c>
      <c r="D634" s="103" t="s">
        <v>2775</v>
      </c>
      <c r="E634" s="103" t="s">
        <v>3227</v>
      </c>
      <c r="F634" s="103" t="s">
        <v>4994</v>
      </c>
      <c r="G634" s="104">
        <v>13.5833333333333</v>
      </c>
      <c r="H634" s="104">
        <v>1568.1666666666699</v>
      </c>
      <c r="I634" s="104">
        <v>15.75</v>
      </c>
      <c r="J634" s="104">
        <v>0</v>
      </c>
      <c r="K634" s="104">
        <v>0</v>
      </c>
      <c r="L634" s="104">
        <v>0</v>
      </c>
      <c r="M634" s="104">
        <v>13</v>
      </c>
      <c r="N634" s="104">
        <v>17.4166666666667</v>
      </c>
      <c r="O634" s="104">
        <v>42.25</v>
      </c>
      <c r="P634" s="104">
        <v>0</v>
      </c>
      <c r="Q634" s="104">
        <v>0</v>
      </c>
      <c r="R634" s="104">
        <v>0</v>
      </c>
      <c r="S634" s="105">
        <f t="shared" si="10"/>
        <v>1670.1666666666699</v>
      </c>
    </row>
    <row r="635" spans="1:19" x14ac:dyDescent="0.25">
      <c r="A635" s="125">
        <v>20060</v>
      </c>
      <c r="B635" s="103" t="s">
        <v>939</v>
      </c>
      <c r="C635" s="103" t="s">
        <v>3486</v>
      </c>
      <c r="D635" s="103" t="s">
        <v>2897</v>
      </c>
      <c r="E635" s="103" t="s">
        <v>3487</v>
      </c>
      <c r="F635" s="103" t="s">
        <v>4994</v>
      </c>
      <c r="G635" s="104">
        <v>289.09090909090901</v>
      </c>
      <c r="H635" s="104">
        <v>1070.54545454545</v>
      </c>
      <c r="I635" s="104">
        <v>390.90909090909099</v>
      </c>
      <c r="J635" s="104">
        <v>1</v>
      </c>
      <c r="K635" s="104">
        <v>0</v>
      </c>
      <c r="L635" s="104">
        <v>0</v>
      </c>
      <c r="M635" s="104">
        <v>7</v>
      </c>
      <c r="N635" s="104">
        <v>52.909090909090899</v>
      </c>
      <c r="O635" s="104">
        <v>11</v>
      </c>
      <c r="P635" s="104">
        <v>0</v>
      </c>
      <c r="Q635" s="104">
        <v>0</v>
      </c>
      <c r="R635" s="104">
        <v>0</v>
      </c>
      <c r="S635" s="105">
        <f t="shared" si="10"/>
        <v>1822.4545454545409</v>
      </c>
    </row>
    <row r="636" spans="1:19" x14ac:dyDescent="0.25">
      <c r="A636" s="125">
        <v>20074</v>
      </c>
      <c r="B636" s="103" t="s">
        <v>942</v>
      </c>
      <c r="C636" s="103" t="s">
        <v>3488</v>
      </c>
      <c r="D636" s="103" t="s">
        <v>2775</v>
      </c>
      <c r="E636" s="103" t="s">
        <v>3489</v>
      </c>
      <c r="F636" s="103" t="s">
        <v>4994</v>
      </c>
      <c r="G636" s="104">
        <v>115.333333333333</v>
      </c>
      <c r="H636" s="104">
        <v>373.75</v>
      </c>
      <c r="I636" s="104">
        <v>52.5</v>
      </c>
      <c r="J636" s="104">
        <v>12.25</v>
      </c>
      <c r="K636" s="104">
        <v>0</v>
      </c>
      <c r="L636" s="104">
        <v>0</v>
      </c>
      <c r="M636" s="104">
        <v>0</v>
      </c>
      <c r="N636" s="104">
        <v>0</v>
      </c>
      <c r="O636" s="104">
        <v>15</v>
      </c>
      <c r="P636" s="104">
        <v>0</v>
      </c>
      <c r="Q636" s="104">
        <v>0</v>
      </c>
      <c r="R636" s="104">
        <v>0</v>
      </c>
      <c r="S636" s="105">
        <f t="shared" si="10"/>
        <v>568.83333333333303</v>
      </c>
    </row>
    <row r="637" spans="1:19" x14ac:dyDescent="0.25">
      <c r="A637" s="125">
        <v>20077</v>
      </c>
      <c r="B637" s="103" t="s">
        <v>943</v>
      </c>
      <c r="C637" s="103" t="s">
        <v>3490</v>
      </c>
      <c r="D637" s="103" t="s">
        <v>2897</v>
      </c>
      <c r="E637" s="103" t="s">
        <v>3491</v>
      </c>
      <c r="F637" s="103" t="s">
        <v>4994</v>
      </c>
      <c r="G637" s="104">
        <v>51.3333333333333</v>
      </c>
      <c r="H637" s="104">
        <v>100.166666666667</v>
      </c>
      <c r="I637" s="104">
        <v>12.9166666666667</v>
      </c>
      <c r="J637" s="104">
        <v>0</v>
      </c>
      <c r="K637" s="104">
        <v>0</v>
      </c>
      <c r="L637" s="104">
        <v>0</v>
      </c>
      <c r="M637" s="104">
        <v>0</v>
      </c>
      <c r="N637" s="104">
        <v>1.75</v>
      </c>
      <c r="O637" s="104">
        <v>15.9166666666667</v>
      </c>
      <c r="P637" s="104">
        <v>0</v>
      </c>
      <c r="Q637" s="104">
        <v>0</v>
      </c>
      <c r="R637" s="104">
        <v>0</v>
      </c>
      <c r="S637" s="105">
        <f t="shared" si="10"/>
        <v>182.08333333333366</v>
      </c>
    </row>
    <row r="638" spans="1:19" x14ac:dyDescent="0.25">
      <c r="A638" s="125">
        <v>20093</v>
      </c>
      <c r="B638" s="103" t="s">
        <v>945</v>
      </c>
      <c r="C638" s="103" t="s">
        <v>3492</v>
      </c>
      <c r="D638" s="103" t="s">
        <v>2859</v>
      </c>
      <c r="E638" s="103" t="s">
        <v>3493</v>
      </c>
      <c r="F638" s="103" t="s">
        <v>4994</v>
      </c>
      <c r="G638" s="104">
        <v>1576</v>
      </c>
      <c r="H638" s="104">
        <v>581</v>
      </c>
      <c r="I638" s="104">
        <v>61</v>
      </c>
      <c r="J638" s="104">
        <v>0</v>
      </c>
      <c r="K638" s="104">
        <v>0</v>
      </c>
      <c r="L638" s="104">
        <v>0</v>
      </c>
      <c r="M638" s="104">
        <v>0</v>
      </c>
      <c r="N638" s="104">
        <v>0</v>
      </c>
      <c r="O638" s="104">
        <v>0</v>
      </c>
      <c r="P638" s="104">
        <v>0</v>
      </c>
      <c r="Q638" s="104">
        <v>0</v>
      </c>
      <c r="R638" s="104">
        <v>0</v>
      </c>
      <c r="S638" s="105">
        <f t="shared" si="10"/>
        <v>2218</v>
      </c>
    </row>
    <row r="639" spans="1:19" x14ac:dyDescent="0.25">
      <c r="A639" s="125">
        <v>20097</v>
      </c>
      <c r="B639" s="103" t="s">
        <v>948</v>
      </c>
      <c r="C639" s="103" t="s">
        <v>4453</v>
      </c>
      <c r="D639" s="103" t="s">
        <v>2827</v>
      </c>
      <c r="E639" s="103" t="s">
        <v>4454</v>
      </c>
      <c r="F639" s="103" t="s">
        <v>4994</v>
      </c>
      <c r="G639" s="104">
        <v>40.75</v>
      </c>
      <c r="H639" s="104">
        <v>2014.5</v>
      </c>
      <c r="I639" s="104">
        <v>490.83333333333297</v>
      </c>
      <c r="J639" s="104">
        <v>21.1666666666667</v>
      </c>
      <c r="K639" s="104">
        <v>0</v>
      </c>
      <c r="L639" s="104">
        <v>0</v>
      </c>
      <c r="M639" s="104">
        <v>112.833333333333</v>
      </c>
      <c r="N639" s="104">
        <v>225</v>
      </c>
      <c r="O639" s="104">
        <v>41.3333333333333</v>
      </c>
      <c r="P639" s="104">
        <v>0</v>
      </c>
      <c r="Q639" s="104">
        <v>0</v>
      </c>
      <c r="R639" s="104">
        <v>0</v>
      </c>
      <c r="S639" s="105">
        <f t="shared" si="10"/>
        <v>2946.4166666666661</v>
      </c>
    </row>
    <row r="640" spans="1:19" x14ac:dyDescent="0.25">
      <c r="A640" s="125">
        <v>20098</v>
      </c>
      <c r="B640" s="103" t="s">
        <v>949</v>
      </c>
      <c r="C640" s="103" t="s">
        <v>3496</v>
      </c>
      <c r="D640" s="103" t="s">
        <v>2876</v>
      </c>
      <c r="E640" s="103" t="s">
        <v>3497</v>
      </c>
      <c r="F640" s="103" t="s">
        <v>4994</v>
      </c>
      <c r="G640" s="104">
        <v>73.6666666666667</v>
      </c>
      <c r="H640" s="104">
        <v>264.16666666666703</v>
      </c>
      <c r="I640" s="104">
        <v>19</v>
      </c>
      <c r="J640" s="104">
        <v>0</v>
      </c>
      <c r="K640" s="104">
        <v>0</v>
      </c>
      <c r="L640" s="104">
        <v>0</v>
      </c>
      <c r="M640" s="104">
        <v>0</v>
      </c>
      <c r="N640" s="104">
        <v>10.454545454545499</v>
      </c>
      <c r="O640" s="104">
        <v>9</v>
      </c>
      <c r="P640" s="104">
        <v>0</v>
      </c>
      <c r="Q640" s="104">
        <v>0</v>
      </c>
      <c r="R640" s="104">
        <v>0</v>
      </c>
      <c r="S640" s="105">
        <f t="shared" si="10"/>
        <v>376.28787878787921</v>
      </c>
    </row>
    <row r="641" spans="1:19" x14ac:dyDescent="0.25">
      <c r="A641" s="125">
        <v>20099</v>
      </c>
      <c r="B641" s="103" t="s">
        <v>950</v>
      </c>
      <c r="C641" s="103" t="s">
        <v>3498</v>
      </c>
      <c r="D641" s="103" t="s">
        <v>2789</v>
      </c>
      <c r="E641" s="103" t="s">
        <v>3499</v>
      </c>
      <c r="F641" s="103" t="s">
        <v>4994</v>
      </c>
      <c r="G641" s="104">
        <v>680.58333333333303</v>
      </c>
      <c r="H641" s="104">
        <v>835.75</v>
      </c>
      <c r="I641" s="104">
        <v>572.58333333333303</v>
      </c>
      <c r="J641" s="104">
        <v>0</v>
      </c>
      <c r="K641" s="104">
        <v>1</v>
      </c>
      <c r="L641" s="104">
        <v>0</v>
      </c>
      <c r="M641" s="104">
        <v>0</v>
      </c>
      <c r="N641" s="104">
        <v>249.916666666667</v>
      </c>
      <c r="O641" s="104">
        <v>30.3333333333333</v>
      </c>
      <c r="P641" s="104">
        <v>1</v>
      </c>
      <c r="Q641" s="104">
        <v>0</v>
      </c>
      <c r="R641" s="104">
        <v>0</v>
      </c>
      <c r="S641" s="105">
        <f t="shared" si="10"/>
        <v>2371.1666666666665</v>
      </c>
    </row>
    <row r="642" spans="1:19" x14ac:dyDescent="0.25">
      <c r="A642" s="125">
        <v>20102</v>
      </c>
      <c r="B642" s="103" t="s">
        <v>5086</v>
      </c>
      <c r="C642" s="103" t="s">
        <v>3500</v>
      </c>
      <c r="D642" s="103" t="s">
        <v>2789</v>
      </c>
      <c r="E642" s="103" t="s">
        <v>3501</v>
      </c>
      <c r="F642" s="103" t="s">
        <v>4994</v>
      </c>
      <c r="G642" s="104">
        <v>219.727272727273</v>
      </c>
      <c r="H642" s="104">
        <v>508.09090909090901</v>
      </c>
      <c r="I642" s="104">
        <v>134</v>
      </c>
      <c r="J642" s="104">
        <v>1</v>
      </c>
      <c r="K642" s="104">
        <v>1.72727272727273</v>
      </c>
      <c r="L642" s="104">
        <v>0</v>
      </c>
      <c r="M642" s="104">
        <v>0</v>
      </c>
      <c r="N642" s="104">
        <v>79.909090909090907</v>
      </c>
      <c r="O642" s="104">
        <v>12.636363636363599</v>
      </c>
      <c r="P642" s="104">
        <v>0</v>
      </c>
      <c r="Q642" s="104">
        <v>0</v>
      </c>
      <c r="R642" s="104">
        <v>0</v>
      </c>
      <c r="S642" s="105">
        <f t="shared" si="10"/>
        <v>957.09090909090924</v>
      </c>
    </row>
    <row r="643" spans="1:19" x14ac:dyDescent="0.25">
      <c r="A643" s="125">
        <v>20109</v>
      </c>
      <c r="B643" s="103" t="s">
        <v>953</v>
      </c>
      <c r="C643" s="103" t="s">
        <v>3502</v>
      </c>
      <c r="D643" s="103" t="s">
        <v>2789</v>
      </c>
      <c r="E643" s="103" t="s">
        <v>3503</v>
      </c>
      <c r="F643" s="103" t="s">
        <v>4996</v>
      </c>
      <c r="G643" s="104">
        <v>69.727272727272705</v>
      </c>
      <c r="H643" s="104">
        <v>717.08333333333303</v>
      </c>
      <c r="I643" s="104">
        <v>201.28571428571399</v>
      </c>
      <c r="J643" s="104">
        <v>12.2</v>
      </c>
      <c r="K643" s="104">
        <v>0</v>
      </c>
      <c r="L643" s="104">
        <v>0</v>
      </c>
      <c r="M643" s="104">
        <v>0</v>
      </c>
      <c r="N643" s="104">
        <v>183</v>
      </c>
      <c r="O643" s="104">
        <v>27.75</v>
      </c>
      <c r="P643" s="104">
        <v>0</v>
      </c>
      <c r="Q643" s="104">
        <v>0</v>
      </c>
      <c r="R643" s="104">
        <v>0</v>
      </c>
      <c r="S643" s="105">
        <f t="shared" si="10"/>
        <v>1211.0463203463198</v>
      </c>
    </row>
    <row r="644" spans="1:19" x14ac:dyDescent="0.25">
      <c r="A644" s="125">
        <v>20119</v>
      </c>
      <c r="B644" s="103" t="s">
        <v>957</v>
      </c>
      <c r="C644" s="103" t="s">
        <v>3506</v>
      </c>
      <c r="D644" s="103" t="s">
        <v>2859</v>
      </c>
      <c r="E644" s="103" t="s">
        <v>3507</v>
      </c>
      <c r="F644" s="103" t="s">
        <v>4994</v>
      </c>
      <c r="G644" s="104">
        <v>1708.6</v>
      </c>
      <c r="H644" s="104">
        <v>30.7</v>
      </c>
      <c r="I644" s="104">
        <v>0</v>
      </c>
      <c r="J644" s="104">
        <v>0</v>
      </c>
      <c r="K644" s="104">
        <v>0</v>
      </c>
      <c r="L644" s="104">
        <v>0</v>
      </c>
      <c r="M644" s="104">
        <v>0</v>
      </c>
      <c r="N644" s="104">
        <v>9.6</v>
      </c>
      <c r="O644" s="104">
        <v>34.799999999999997</v>
      </c>
      <c r="P644" s="104">
        <v>0</v>
      </c>
      <c r="Q644" s="104">
        <v>0</v>
      </c>
      <c r="R644" s="104">
        <v>0</v>
      </c>
      <c r="S644" s="105">
        <f t="shared" si="10"/>
        <v>1783.6999999999998</v>
      </c>
    </row>
    <row r="645" spans="1:19" x14ac:dyDescent="0.25">
      <c r="A645" s="125">
        <v>20120</v>
      </c>
      <c r="B645" s="103" t="s">
        <v>958</v>
      </c>
      <c r="C645" s="103" t="s">
        <v>2980</v>
      </c>
      <c r="D645" s="103" t="s">
        <v>2789</v>
      </c>
      <c r="E645" s="103" t="s">
        <v>2981</v>
      </c>
      <c r="F645" s="103" t="s">
        <v>4994</v>
      </c>
      <c r="G645" s="104">
        <v>19</v>
      </c>
      <c r="H645" s="104">
        <v>79.25</v>
      </c>
      <c r="I645" s="104">
        <v>84.1666666666667</v>
      </c>
      <c r="J645" s="104">
        <v>0</v>
      </c>
      <c r="K645" s="104">
        <v>0</v>
      </c>
      <c r="L645" s="104">
        <v>0</v>
      </c>
      <c r="M645" s="104">
        <v>0</v>
      </c>
      <c r="N645" s="104">
        <v>0</v>
      </c>
      <c r="O645" s="104">
        <v>0</v>
      </c>
      <c r="P645" s="104">
        <v>0</v>
      </c>
      <c r="Q645" s="104">
        <v>0</v>
      </c>
      <c r="R645" s="104">
        <v>0</v>
      </c>
      <c r="S645" s="105">
        <f t="shared" si="10"/>
        <v>182.41666666666669</v>
      </c>
    </row>
    <row r="646" spans="1:19" x14ac:dyDescent="0.25">
      <c r="A646" s="125">
        <v>20121</v>
      </c>
      <c r="B646" s="103" t="s">
        <v>959</v>
      </c>
      <c r="C646" s="103" t="s">
        <v>3508</v>
      </c>
      <c r="D646" s="103" t="s">
        <v>2897</v>
      </c>
      <c r="E646" s="103" t="s">
        <v>3509</v>
      </c>
      <c r="F646" s="103" t="s">
        <v>4994</v>
      </c>
      <c r="G646" s="104">
        <v>48</v>
      </c>
      <c r="H646" s="104">
        <v>630</v>
      </c>
      <c r="I646" s="104">
        <v>3</v>
      </c>
      <c r="J646" s="104">
        <v>0</v>
      </c>
      <c r="K646" s="104">
        <v>0</v>
      </c>
      <c r="L646" s="104">
        <v>0</v>
      </c>
      <c r="M646" s="104">
        <v>0</v>
      </c>
      <c r="N646" s="104">
        <v>0</v>
      </c>
      <c r="O646" s="104">
        <v>9</v>
      </c>
      <c r="P646" s="104">
        <v>0</v>
      </c>
      <c r="Q646" s="104">
        <v>0</v>
      </c>
      <c r="R646" s="104">
        <v>0</v>
      </c>
      <c r="S646" s="105">
        <f t="shared" si="10"/>
        <v>690</v>
      </c>
    </row>
    <row r="647" spans="1:19" x14ac:dyDescent="0.25">
      <c r="A647" s="125">
        <v>20132</v>
      </c>
      <c r="B647" s="103" t="s">
        <v>963</v>
      </c>
      <c r="C647" s="103" t="s">
        <v>4455</v>
      </c>
      <c r="D647" s="103" t="s">
        <v>2786</v>
      </c>
      <c r="E647" s="103" t="s">
        <v>4456</v>
      </c>
      <c r="F647" s="103" t="s">
        <v>4994</v>
      </c>
      <c r="G647" s="104">
        <v>5319.3333333333303</v>
      </c>
      <c r="H647" s="104">
        <v>4121.75</v>
      </c>
      <c r="I647" s="104">
        <v>153.25</v>
      </c>
      <c r="J647" s="104">
        <v>45.6666666666667</v>
      </c>
      <c r="K647" s="104">
        <v>0</v>
      </c>
      <c r="L647" s="104">
        <v>0</v>
      </c>
      <c r="M647" s="104">
        <v>0</v>
      </c>
      <c r="N647" s="104">
        <v>177.583333333333</v>
      </c>
      <c r="O647" s="104">
        <v>55.8333333333333</v>
      </c>
      <c r="P647" s="104">
        <v>0</v>
      </c>
      <c r="Q647" s="104">
        <v>51.5</v>
      </c>
      <c r="R647" s="104">
        <v>0</v>
      </c>
      <c r="S647" s="105">
        <f t="shared" si="10"/>
        <v>9924.9166666666624</v>
      </c>
    </row>
    <row r="648" spans="1:19" x14ac:dyDescent="0.25">
      <c r="A648" s="125">
        <v>20132</v>
      </c>
      <c r="B648" s="103" t="s">
        <v>963</v>
      </c>
      <c r="C648" s="103" t="s">
        <v>4457</v>
      </c>
      <c r="D648" s="103" t="s">
        <v>2786</v>
      </c>
      <c r="E648" s="103" t="s">
        <v>4458</v>
      </c>
      <c r="F648" s="103" t="s">
        <v>4994</v>
      </c>
      <c r="G648" s="104">
        <v>2813</v>
      </c>
      <c r="H648" s="104">
        <v>7694.4166666666697</v>
      </c>
      <c r="I648" s="104">
        <v>765.5</v>
      </c>
      <c r="J648" s="104">
        <v>672.5</v>
      </c>
      <c r="K648" s="104">
        <v>0</v>
      </c>
      <c r="L648" s="104">
        <v>0</v>
      </c>
      <c r="M648" s="104">
        <v>7.5833333333333304</v>
      </c>
      <c r="N648" s="104">
        <v>285.75</v>
      </c>
      <c r="O648" s="104">
        <v>50</v>
      </c>
      <c r="P648" s="104">
        <v>0</v>
      </c>
      <c r="Q648" s="104">
        <v>0</v>
      </c>
      <c r="R648" s="104">
        <v>0</v>
      </c>
      <c r="S648" s="105">
        <f t="shared" si="10"/>
        <v>12288.750000000004</v>
      </c>
    </row>
    <row r="649" spans="1:19" x14ac:dyDescent="0.25">
      <c r="A649" s="125">
        <v>20134</v>
      </c>
      <c r="B649" s="103" t="s">
        <v>964</v>
      </c>
      <c r="C649" s="103" t="s">
        <v>3510</v>
      </c>
      <c r="D649" s="103" t="s">
        <v>2859</v>
      </c>
      <c r="E649" s="103" t="s">
        <v>3203</v>
      </c>
      <c r="F649" s="103" t="s">
        <v>4994</v>
      </c>
      <c r="G649" s="104">
        <v>1310.0909090909099</v>
      </c>
      <c r="H649" s="104">
        <v>0</v>
      </c>
      <c r="I649" s="104">
        <v>0</v>
      </c>
      <c r="J649" s="104">
        <v>0</v>
      </c>
      <c r="K649" s="104">
        <v>0</v>
      </c>
      <c r="L649" s="104">
        <v>0</v>
      </c>
      <c r="M649" s="104">
        <v>0</v>
      </c>
      <c r="N649" s="104">
        <v>4.9090909090909101</v>
      </c>
      <c r="O649" s="104">
        <v>6.2727272727272698</v>
      </c>
      <c r="P649" s="104">
        <v>0</v>
      </c>
      <c r="Q649" s="104">
        <v>0</v>
      </c>
      <c r="R649" s="104">
        <v>0</v>
      </c>
      <c r="S649" s="105">
        <f t="shared" si="10"/>
        <v>1321.2727272727282</v>
      </c>
    </row>
    <row r="650" spans="1:19" x14ac:dyDescent="0.25">
      <c r="A650" s="125">
        <v>20137</v>
      </c>
      <c r="B650" s="103" t="s">
        <v>965</v>
      </c>
      <c r="C650" s="103" t="s">
        <v>4375</v>
      </c>
      <c r="D650" s="103" t="s">
        <v>3438</v>
      </c>
      <c r="E650" s="103" t="s">
        <v>4376</v>
      </c>
      <c r="F650" s="103" t="s">
        <v>4994</v>
      </c>
      <c r="G650" s="104">
        <v>3231</v>
      </c>
      <c r="H650" s="104">
        <v>3205.75</v>
      </c>
      <c r="I650" s="104">
        <v>0</v>
      </c>
      <c r="J650" s="104">
        <v>0</v>
      </c>
      <c r="K650" s="104">
        <v>0</v>
      </c>
      <c r="L650" s="104">
        <v>0</v>
      </c>
      <c r="M650" s="104">
        <v>0</v>
      </c>
      <c r="N650" s="104">
        <v>0</v>
      </c>
      <c r="O650" s="104">
        <v>0</v>
      </c>
      <c r="P650" s="104">
        <v>0</v>
      </c>
      <c r="Q650" s="104">
        <v>0</v>
      </c>
      <c r="R650" s="104">
        <v>0</v>
      </c>
      <c r="S650" s="105">
        <f t="shared" si="10"/>
        <v>6436.75</v>
      </c>
    </row>
    <row r="651" spans="1:19" x14ac:dyDescent="0.25">
      <c r="A651" s="125">
        <v>20140</v>
      </c>
      <c r="B651" s="103" t="s">
        <v>967</v>
      </c>
      <c r="C651" s="103" t="s">
        <v>3511</v>
      </c>
      <c r="D651" s="103" t="s">
        <v>2876</v>
      </c>
      <c r="E651" s="103" t="s">
        <v>3512</v>
      </c>
      <c r="F651" s="103" t="s">
        <v>4994</v>
      </c>
      <c r="G651" s="104">
        <v>102.5</v>
      </c>
      <c r="H651" s="104">
        <v>226</v>
      </c>
      <c r="I651" s="104">
        <v>0</v>
      </c>
      <c r="J651" s="104">
        <v>0</v>
      </c>
      <c r="K651" s="104">
        <v>0</v>
      </c>
      <c r="L651" s="104">
        <v>0</v>
      </c>
      <c r="M651" s="104">
        <v>0</v>
      </c>
      <c r="N651" s="104">
        <v>0</v>
      </c>
      <c r="O651" s="104">
        <v>10</v>
      </c>
      <c r="P651" s="104">
        <v>0</v>
      </c>
      <c r="Q651" s="104">
        <v>0</v>
      </c>
      <c r="R651" s="104">
        <v>0</v>
      </c>
      <c r="S651" s="105">
        <f t="shared" si="10"/>
        <v>338.5</v>
      </c>
    </row>
    <row r="652" spans="1:19" x14ac:dyDescent="0.25">
      <c r="A652" s="125">
        <v>20141</v>
      </c>
      <c r="B652" s="103" t="s">
        <v>5087</v>
      </c>
      <c r="C652" s="103" t="s">
        <v>3513</v>
      </c>
      <c r="D652" s="103" t="s">
        <v>2897</v>
      </c>
      <c r="E652" s="103" t="s">
        <v>3514</v>
      </c>
      <c r="F652" s="103" t="s">
        <v>4994</v>
      </c>
      <c r="G652" s="104">
        <v>70.75</v>
      </c>
      <c r="H652" s="104">
        <v>121.583333333333</v>
      </c>
      <c r="I652" s="104">
        <v>0</v>
      </c>
      <c r="J652" s="104">
        <v>0</v>
      </c>
      <c r="K652" s="104">
        <v>0</v>
      </c>
      <c r="L652" s="104">
        <v>0</v>
      </c>
      <c r="M652" s="104">
        <v>0</v>
      </c>
      <c r="N652" s="104">
        <v>0</v>
      </c>
      <c r="O652" s="104">
        <v>10</v>
      </c>
      <c r="P652" s="104">
        <v>0</v>
      </c>
      <c r="Q652" s="104">
        <v>0</v>
      </c>
      <c r="R652" s="104">
        <v>0</v>
      </c>
      <c r="S652" s="105">
        <f t="shared" si="10"/>
        <v>202.333333333333</v>
      </c>
    </row>
    <row r="653" spans="1:19" x14ac:dyDescent="0.25">
      <c r="A653" s="125">
        <v>20154</v>
      </c>
      <c r="B653" s="103" t="s">
        <v>970</v>
      </c>
      <c r="C653" s="103" t="s">
        <v>3515</v>
      </c>
      <c r="D653" s="103" t="s">
        <v>3310</v>
      </c>
      <c r="E653" s="103" t="s">
        <v>3516</v>
      </c>
      <c r="F653" s="103" t="s">
        <v>4994</v>
      </c>
      <c r="G653" s="104">
        <v>136.666666666667</v>
      </c>
      <c r="H653" s="104">
        <v>2</v>
      </c>
      <c r="I653" s="104">
        <v>0</v>
      </c>
      <c r="J653" s="104">
        <v>0</v>
      </c>
      <c r="K653" s="104">
        <v>0</v>
      </c>
      <c r="L653" s="104">
        <v>0</v>
      </c>
      <c r="M653" s="104">
        <v>0</v>
      </c>
      <c r="N653" s="104">
        <v>10.5555555555556</v>
      </c>
      <c r="O653" s="104">
        <v>17</v>
      </c>
      <c r="P653" s="104">
        <v>0</v>
      </c>
      <c r="Q653" s="104">
        <v>0</v>
      </c>
      <c r="R653" s="104">
        <v>0</v>
      </c>
      <c r="S653" s="105">
        <f t="shared" si="10"/>
        <v>166.2222222222226</v>
      </c>
    </row>
    <row r="654" spans="1:19" x14ac:dyDescent="0.25">
      <c r="A654" s="125">
        <v>20170</v>
      </c>
      <c r="B654" s="103" t="s">
        <v>972</v>
      </c>
      <c r="C654" s="103" t="s">
        <v>4925</v>
      </c>
      <c r="D654" s="103" t="s">
        <v>3108</v>
      </c>
      <c r="E654" s="103" t="s">
        <v>4926</v>
      </c>
      <c r="F654" s="103" t="s">
        <v>4994</v>
      </c>
      <c r="G654" s="104">
        <v>258</v>
      </c>
      <c r="H654" s="104">
        <v>0</v>
      </c>
      <c r="I654" s="104">
        <v>0</v>
      </c>
      <c r="J654" s="104">
        <v>0</v>
      </c>
      <c r="K654" s="104">
        <v>0</v>
      </c>
      <c r="L654" s="104">
        <v>0</v>
      </c>
      <c r="M654" s="104">
        <v>0</v>
      </c>
      <c r="N654" s="104">
        <v>11</v>
      </c>
      <c r="O654" s="104">
        <v>25</v>
      </c>
      <c r="P654" s="104">
        <v>0</v>
      </c>
      <c r="Q654" s="104">
        <v>0</v>
      </c>
      <c r="R654" s="104">
        <v>0</v>
      </c>
      <c r="S654" s="105">
        <f t="shared" si="10"/>
        <v>294</v>
      </c>
    </row>
    <row r="655" spans="1:19" x14ac:dyDescent="0.25">
      <c r="A655" s="125">
        <v>20172</v>
      </c>
      <c r="B655" s="103" t="s">
        <v>973</v>
      </c>
      <c r="C655" s="103" t="s">
        <v>4927</v>
      </c>
      <c r="D655" s="103" t="s">
        <v>3108</v>
      </c>
      <c r="E655" s="103" t="s">
        <v>4928</v>
      </c>
      <c r="F655" s="103" t="s">
        <v>4994</v>
      </c>
      <c r="G655" s="104">
        <v>315</v>
      </c>
      <c r="H655" s="104">
        <v>0</v>
      </c>
      <c r="I655" s="104">
        <v>0</v>
      </c>
      <c r="J655" s="104">
        <v>0</v>
      </c>
      <c r="K655" s="104">
        <v>0</v>
      </c>
      <c r="L655" s="104">
        <v>0</v>
      </c>
      <c r="M655" s="104">
        <v>0</v>
      </c>
      <c r="N655" s="104">
        <v>0</v>
      </c>
      <c r="O655" s="104">
        <v>0</v>
      </c>
      <c r="P655" s="104">
        <v>0</v>
      </c>
      <c r="Q655" s="104">
        <v>0</v>
      </c>
      <c r="R655" s="104">
        <v>0</v>
      </c>
      <c r="S655" s="105">
        <f t="shared" si="10"/>
        <v>315</v>
      </c>
    </row>
    <row r="656" spans="1:19" x14ac:dyDescent="0.25">
      <c r="A656" s="125">
        <v>20185</v>
      </c>
      <c r="B656" s="103" t="s">
        <v>975</v>
      </c>
      <c r="C656" s="103" t="s">
        <v>3519</v>
      </c>
      <c r="D656" s="103" t="s">
        <v>2827</v>
      </c>
      <c r="E656" s="103" t="s">
        <v>3520</v>
      </c>
      <c r="F656" s="103" t="s">
        <v>4994</v>
      </c>
      <c r="G656" s="104">
        <v>63.3</v>
      </c>
      <c r="H656" s="104">
        <v>620.70000000000005</v>
      </c>
      <c r="I656" s="104">
        <v>39</v>
      </c>
      <c r="J656" s="104">
        <v>0</v>
      </c>
      <c r="K656" s="104">
        <v>0</v>
      </c>
      <c r="L656" s="104">
        <v>0</v>
      </c>
      <c r="M656" s="104">
        <v>0</v>
      </c>
      <c r="N656" s="104">
        <v>0</v>
      </c>
      <c r="O656" s="104">
        <v>22.1</v>
      </c>
      <c r="P656" s="104">
        <v>0</v>
      </c>
      <c r="Q656" s="104">
        <v>0</v>
      </c>
      <c r="R656" s="104">
        <v>0</v>
      </c>
      <c r="S656" s="105">
        <f t="shared" si="10"/>
        <v>745.1</v>
      </c>
    </row>
    <row r="657" spans="1:19" x14ac:dyDescent="0.25">
      <c r="A657" s="125">
        <v>20186</v>
      </c>
      <c r="B657" s="103" t="s">
        <v>976</v>
      </c>
      <c r="C657" s="103" t="s">
        <v>3521</v>
      </c>
      <c r="D657" s="103" t="s">
        <v>2772</v>
      </c>
      <c r="E657" s="103" t="s">
        <v>3522</v>
      </c>
      <c r="F657" s="103" t="s">
        <v>4994</v>
      </c>
      <c r="G657" s="104">
        <v>671.41666666666697</v>
      </c>
      <c r="H657" s="104">
        <v>633.5</v>
      </c>
      <c r="I657" s="104">
        <v>70.0833333333333</v>
      </c>
      <c r="J657" s="104">
        <v>0</v>
      </c>
      <c r="K657" s="104">
        <v>0</v>
      </c>
      <c r="L657" s="104">
        <v>0</v>
      </c>
      <c r="M657" s="104">
        <v>0</v>
      </c>
      <c r="N657" s="104">
        <v>67.9166666666667</v>
      </c>
      <c r="O657" s="104">
        <v>20</v>
      </c>
      <c r="P657" s="104">
        <v>3</v>
      </c>
      <c r="Q657" s="104">
        <v>0</v>
      </c>
      <c r="R657" s="104">
        <v>0</v>
      </c>
      <c r="S657" s="105">
        <f t="shared" si="10"/>
        <v>1465.916666666667</v>
      </c>
    </row>
    <row r="658" spans="1:19" x14ac:dyDescent="0.25">
      <c r="A658" s="125">
        <v>20190</v>
      </c>
      <c r="B658" s="103" t="s">
        <v>977</v>
      </c>
      <c r="C658" s="103" t="s">
        <v>2909</v>
      </c>
      <c r="D658" s="103" t="s">
        <v>2827</v>
      </c>
      <c r="E658" s="103" t="s">
        <v>2910</v>
      </c>
      <c r="F658" s="103" t="s">
        <v>4994</v>
      </c>
      <c r="G658" s="104">
        <v>14.75</v>
      </c>
      <c r="H658" s="104">
        <v>17</v>
      </c>
      <c r="I658" s="104">
        <v>97.0833333333333</v>
      </c>
      <c r="J658" s="104">
        <v>71.9166666666667</v>
      </c>
      <c r="K658" s="104">
        <v>36.4166666666667</v>
      </c>
      <c r="L658" s="104">
        <v>1</v>
      </c>
      <c r="M658" s="104">
        <v>0</v>
      </c>
      <c r="N658" s="104">
        <v>23</v>
      </c>
      <c r="O658" s="104">
        <v>4</v>
      </c>
      <c r="P658" s="104">
        <v>0</v>
      </c>
      <c r="Q658" s="104">
        <v>0</v>
      </c>
      <c r="R658" s="104">
        <v>0</v>
      </c>
      <c r="S658" s="105">
        <f t="shared" si="10"/>
        <v>265.16666666666669</v>
      </c>
    </row>
    <row r="659" spans="1:19" x14ac:dyDescent="0.25">
      <c r="A659" s="125">
        <v>20193</v>
      </c>
      <c r="B659" s="103" t="s">
        <v>978</v>
      </c>
      <c r="C659" s="103" t="s">
        <v>4272</v>
      </c>
      <c r="D659" s="103" t="s">
        <v>2912</v>
      </c>
      <c r="E659" s="103" t="s">
        <v>4273</v>
      </c>
      <c r="F659" s="103" t="s">
        <v>4994</v>
      </c>
      <c r="G659" s="104">
        <v>734.77777777777806</v>
      </c>
      <c r="H659" s="104">
        <v>0</v>
      </c>
      <c r="I659" s="104">
        <v>0</v>
      </c>
      <c r="J659" s="104">
        <v>0</v>
      </c>
      <c r="K659" s="104">
        <v>0</v>
      </c>
      <c r="L659" s="104">
        <v>0</v>
      </c>
      <c r="M659" s="104">
        <v>0</v>
      </c>
      <c r="N659" s="104">
        <v>7.6666666666666696</v>
      </c>
      <c r="O659" s="104">
        <v>1</v>
      </c>
      <c r="P659" s="104">
        <v>0</v>
      </c>
      <c r="Q659" s="104">
        <v>0</v>
      </c>
      <c r="R659" s="104">
        <v>0</v>
      </c>
      <c r="S659" s="105">
        <f t="shared" si="10"/>
        <v>743.44444444444468</v>
      </c>
    </row>
    <row r="660" spans="1:19" x14ac:dyDescent="0.25">
      <c r="A660" s="125">
        <v>20194</v>
      </c>
      <c r="B660" s="103" t="s">
        <v>5088</v>
      </c>
      <c r="C660" s="103" t="s">
        <v>3523</v>
      </c>
      <c r="D660" s="103" t="s">
        <v>2859</v>
      </c>
      <c r="E660" s="103" t="s">
        <v>3524</v>
      </c>
      <c r="F660" s="103" t="s">
        <v>4994</v>
      </c>
      <c r="G660" s="104">
        <v>2490</v>
      </c>
      <c r="H660" s="104">
        <v>0</v>
      </c>
      <c r="I660" s="104">
        <v>0</v>
      </c>
      <c r="J660" s="104">
        <v>0</v>
      </c>
      <c r="K660" s="104">
        <v>0</v>
      </c>
      <c r="L660" s="104">
        <v>0</v>
      </c>
      <c r="M660" s="104">
        <v>0</v>
      </c>
      <c r="N660" s="104">
        <v>0</v>
      </c>
      <c r="O660" s="104">
        <v>0</v>
      </c>
      <c r="P660" s="104">
        <v>0</v>
      </c>
      <c r="Q660" s="104">
        <v>0</v>
      </c>
      <c r="R660" s="104">
        <v>0</v>
      </c>
      <c r="S660" s="105">
        <f t="shared" si="10"/>
        <v>2490</v>
      </c>
    </row>
    <row r="661" spans="1:19" x14ac:dyDescent="0.25">
      <c r="A661" s="125">
        <v>20199</v>
      </c>
      <c r="B661" s="103" t="s">
        <v>981</v>
      </c>
      <c r="C661" s="103" t="s">
        <v>3525</v>
      </c>
      <c r="D661" s="103" t="s">
        <v>2862</v>
      </c>
      <c r="E661" s="103" t="s">
        <v>3526</v>
      </c>
      <c r="F661" s="103" t="s">
        <v>4994</v>
      </c>
      <c r="G661" s="104">
        <v>1344.0833333333301</v>
      </c>
      <c r="H661" s="104">
        <v>564.83333333333303</v>
      </c>
      <c r="I661" s="104">
        <v>0</v>
      </c>
      <c r="J661" s="104">
        <v>0</v>
      </c>
      <c r="K661" s="104">
        <v>0</v>
      </c>
      <c r="L661" s="104">
        <v>0</v>
      </c>
      <c r="M661" s="104">
        <v>0</v>
      </c>
      <c r="N661" s="104">
        <v>121.916666666667</v>
      </c>
      <c r="O661" s="104">
        <v>11</v>
      </c>
      <c r="P661" s="104">
        <v>0</v>
      </c>
      <c r="Q661" s="104">
        <v>0</v>
      </c>
      <c r="R661" s="104">
        <v>0</v>
      </c>
      <c r="S661" s="105">
        <f t="shared" si="10"/>
        <v>2041.8333333333301</v>
      </c>
    </row>
    <row r="662" spans="1:19" x14ac:dyDescent="0.25">
      <c r="A662" s="125">
        <v>20204</v>
      </c>
      <c r="B662" s="103" t="s">
        <v>321</v>
      </c>
      <c r="C662" s="103" t="s">
        <v>3090</v>
      </c>
      <c r="D662" s="103" t="s">
        <v>2789</v>
      </c>
      <c r="E662" s="103" t="s">
        <v>3091</v>
      </c>
      <c r="F662" s="103" t="s">
        <v>4994</v>
      </c>
      <c r="G662" s="104">
        <v>65.5</v>
      </c>
      <c r="H662" s="104">
        <v>480.5</v>
      </c>
      <c r="I662" s="104">
        <v>278.5</v>
      </c>
      <c r="J662" s="104">
        <v>0</v>
      </c>
      <c r="K662" s="104">
        <v>0</v>
      </c>
      <c r="L662" s="104">
        <v>0</v>
      </c>
      <c r="M662" s="104">
        <v>0</v>
      </c>
      <c r="N662" s="104">
        <v>97.5</v>
      </c>
      <c r="O662" s="104">
        <v>23</v>
      </c>
      <c r="P662" s="104">
        <v>0</v>
      </c>
      <c r="Q662" s="104">
        <v>0</v>
      </c>
      <c r="R662" s="104">
        <v>0</v>
      </c>
      <c r="S662" s="105">
        <f t="shared" si="10"/>
        <v>945</v>
      </c>
    </row>
    <row r="663" spans="1:19" x14ac:dyDescent="0.25">
      <c r="A663" s="125">
        <v>20212</v>
      </c>
      <c r="B663" s="103" t="s">
        <v>985</v>
      </c>
      <c r="C663" s="103" t="s">
        <v>4816</v>
      </c>
      <c r="D663" s="103" t="s">
        <v>2789</v>
      </c>
      <c r="E663" s="103" t="s">
        <v>4817</v>
      </c>
      <c r="F663" s="103" t="s">
        <v>4993</v>
      </c>
      <c r="G663" s="104">
        <v>1175.5999999999999</v>
      </c>
      <c r="H663" s="104">
        <v>381.8</v>
      </c>
      <c r="I663" s="104">
        <v>2</v>
      </c>
      <c r="J663" s="104">
        <v>4.4000000000000004</v>
      </c>
      <c r="K663" s="104">
        <v>0</v>
      </c>
      <c r="L663" s="104">
        <v>0</v>
      </c>
      <c r="M663" s="104">
        <v>0</v>
      </c>
      <c r="N663" s="104">
        <v>94.8</v>
      </c>
      <c r="O663" s="104">
        <v>23.2</v>
      </c>
      <c r="P663" s="104">
        <v>0</v>
      </c>
      <c r="Q663" s="104">
        <v>0</v>
      </c>
      <c r="R663" s="104">
        <v>0</v>
      </c>
      <c r="S663" s="105">
        <f t="shared" si="10"/>
        <v>1681.8</v>
      </c>
    </row>
    <row r="664" spans="1:19" x14ac:dyDescent="0.25">
      <c r="A664" s="125">
        <v>20212</v>
      </c>
      <c r="B664" s="103" t="s">
        <v>985</v>
      </c>
      <c r="C664" s="103" t="s">
        <v>4818</v>
      </c>
      <c r="D664" s="103" t="s">
        <v>2789</v>
      </c>
      <c r="E664" s="103" t="s">
        <v>4819</v>
      </c>
      <c r="F664" s="103" t="s">
        <v>4993</v>
      </c>
      <c r="G664" s="104">
        <v>7688.1666666666697</v>
      </c>
      <c r="H664" s="104">
        <v>8477.4166666666697</v>
      </c>
      <c r="I664" s="104">
        <v>2507.75</v>
      </c>
      <c r="J664" s="104">
        <v>323.91666666666703</v>
      </c>
      <c r="K664" s="104">
        <v>1.5</v>
      </c>
      <c r="L664" s="104">
        <v>0</v>
      </c>
      <c r="M664" s="104">
        <v>0</v>
      </c>
      <c r="N664" s="104">
        <v>1221.1666666666699</v>
      </c>
      <c r="O664" s="104">
        <v>68.8333333333333</v>
      </c>
      <c r="P664" s="104">
        <v>0</v>
      </c>
      <c r="Q664" s="104">
        <v>0</v>
      </c>
      <c r="R664" s="104">
        <v>0</v>
      </c>
      <c r="S664" s="105">
        <f t="shared" si="10"/>
        <v>20288.750000000011</v>
      </c>
    </row>
    <row r="665" spans="1:19" x14ac:dyDescent="0.25">
      <c r="A665" s="125">
        <v>20212</v>
      </c>
      <c r="B665" s="103" t="s">
        <v>985</v>
      </c>
      <c r="C665" s="103" t="s">
        <v>4460</v>
      </c>
      <c r="D665" s="103" t="s">
        <v>2789</v>
      </c>
      <c r="E665" s="103" t="s">
        <v>4461</v>
      </c>
      <c r="F665" s="103" t="s">
        <v>4993</v>
      </c>
      <c r="G665" s="104">
        <v>2918</v>
      </c>
      <c r="H665" s="104">
        <v>291.8</v>
      </c>
      <c r="I665" s="104">
        <v>73</v>
      </c>
      <c r="J665" s="104">
        <v>0</v>
      </c>
      <c r="K665" s="104">
        <v>0</v>
      </c>
      <c r="L665" s="104">
        <v>0</v>
      </c>
      <c r="M665" s="104">
        <v>0</v>
      </c>
      <c r="N665" s="104">
        <v>172.6</v>
      </c>
      <c r="O665" s="104">
        <v>26.4</v>
      </c>
      <c r="P665" s="104">
        <v>0</v>
      </c>
      <c r="Q665" s="104">
        <v>0</v>
      </c>
      <c r="R665" s="104">
        <v>0</v>
      </c>
      <c r="S665" s="105">
        <f t="shared" si="10"/>
        <v>3481.8</v>
      </c>
    </row>
    <row r="666" spans="1:19" x14ac:dyDescent="0.25">
      <c r="A666" s="125">
        <v>20212</v>
      </c>
      <c r="B666" s="103" t="s">
        <v>985</v>
      </c>
      <c r="C666" s="103" t="s">
        <v>4820</v>
      </c>
      <c r="D666" s="103" t="s">
        <v>2789</v>
      </c>
      <c r="E666" s="103" t="s">
        <v>4821</v>
      </c>
      <c r="F666" s="103" t="s">
        <v>4993</v>
      </c>
      <c r="G666" s="104">
        <v>2911.8</v>
      </c>
      <c r="H666" s="104">
        <v>1413</v>
      </c>
      <c r="I666" s="104">
        <v>23</v>
      </c>
      <c r="J666" s="104">
        <v>5</v>
      </c>
      <c r="K666" s="104">
        <v>0</v>
      </c>
      <c r="L666" s="104">
        <v>0</v>
      </c>
      <c r="M666" s="104">
        <v>0</v>
      </c>
      <c r="N666" s="104">
        <v>273.8</v>
      </c>
      <c r="O666" s="104">
        <v>35.4</v>
      </c>
      <c r="P666" s="104">
        <v>0</v>
      </c>
      <c r="Q666" s="104">
        <v>0</v>
      </c>
      <c r="R666" s="104">
        <v>0</v>
      </c>
      <c r="S666" s="105">
        <f t="shared" si="10"/>
        <v>4662</v>
      </c>
    </row>
    <row r="667" spans="1:19" x14ac:dyDescent="0.25">
      <c r="A667" s="125">
        <v>20217</v>
      </c>
      <c r="B667" s="103" t="s">
        <v>986</v>
      </c>
      <c r="C667" s="103" t="s">
        <v>3527</v>
      </c>
      <c r="D667" s="103" t="s">
        <v>3310</v>
      </c>
      <c r="E667" s="103" t="s">
        <v>3528</v>
      </c>
      <c r="F667" s="103" t="s">
        <v>4994</v>
      </c>
      <c r="G667" s="104">
        <v>155.083333333333</v>
      </c>
      <c r="H667" s="104">
        <v>2.0909090909090899</v>
      </c>
      <c r="I667" s="104">
        <v>0</v>
      </c>
      <c r="J667" s="104">
        <v>0</v>
      </c>
      <c r="K667" s="104">
        <v>0</v>
      </c>
      <c r="L667" s="104">
        <v>0</v>
      </c>
      <c r="M667" s="104">
        <v>0</v>
      </c>
      <c r="N667" s="104">
        <v>18.25</v>
      </c>
      <c r="O667" s="104">
        <v>5</v>
      </c>
      <c r="P667" s="104">
        <v>0</v>
      </c>
      <c r="Q667" s="104">
        <v>0</v>
      </c>
      <c r="R667" s="104">
        <v>0</v>
      </c>
      <c r="S667" s="105">
        <f t="shared" si="10"/>
        <v>180.4242424242421</v>
      </c>
    </row>
    <row r="668" spans="1:19" x14ac:dyDescent="0.25">
      <c r="A668" s="125">
        <v>20222</v>
      </c>
      <c r="B668" s="103" t="s">
        <v>987</v>
      </c>
      <c r="C668" s="103" t="s">
        <v>3529</v>
      </c>
      <c r="D668" s="103" t="s">
        <v>3108</v>
      </c>
      <c r="E668" s="103" t="s">
        <v>3530</v>
      </c>
      <c r="F668" s="103" t="s">
        <v>4994</v>
      </c>
      <c r="G668" s="104">
        <v>796</v>
      </c>
      <c r="H668" s="104">
        <v>0</v>
      </c>
      <c r="I668" s="104">
        <v>0</v>
      </c>
      <c r="J668" s="104">
        <v>0</v>
      </c>
      <c r="K668" s="104">
        <v>0</v>
      </c>
      <c r="L668" s="104">
        <v>0</v>
      </c>
      <c r="M668" s="104">
        <v>0</v>
      </c>
      <c r="N668" s="104">
        <v>3</v>
      </c>
      <c r="O668" s="104">
        <v>15</v>
      </c>
      <c r="P668" s="104">
        <v>0</v>
      </c>
      <c r="Q668" s="104">
        <v>0</v>
      </c>
      <c r="R668" s="104">
        <v>0</v>
      </c>
      <c r="S668" s="105">
        <f t="shared" si="10"/>
        <v>814</v>
      </c>
    </row>
    <row r="669" spans="1:19" x14ac:dyDescent="0.25">
      <c r="A669" s="125">
        <v>20263</v>
      </c>
      <c r="B669" s="103" t="s">
        <v>990</v>
      </c>
      <c r="C669" s="103" t="s">
        <v>3533</v>
      </c>
      <c r="D669" s="103" t="s">
        <v>2827</v>
      </c>
      <c r="E669" s="103" t="s">
        <v>3534</v>
      </c>
      <c r="F669" s="103" t="s">
        <v>4994</v>
      </c>
      <c r="G669" s="104">
        <v>61.5833333333333</v>
      </c>
      <c r="H669" s="104">
        <v>290.33333333333297</v>
      </c>
      <c r="I669" s="104">
        <v>59.5</v>
      </c>
      <c r="J669" s="104">
        <v>3.9166666666666701</v>
      </c>
      <c r="K669" s="104">
        <v>0</v>
      </c>
      <c r="L669" s="104">
        <v>0</v>
      </c>
      <c r="M669" s="104">
        <v>0</v>
      </c>
      <c r="N669" s="104">
        <v>49</v>
      </c>
      <c r="O669" s="104">
        <v>15</v>
      </c>
      <c r="P669" s="104">
        <v>0</v>
      </c>
      <c r="Q669" s="104">
        <v>9.75</v>
      </c>
      <c r="R669" s="104">
        <v>0</v>
      </c>
      <c r="S669" s="105">
        <f t="shared" si="10"/>
        <v>489.08333333333297</v>
      </c>
    </row>
    <row r="670" spans="1:19" x14ac:dyDescent="0.25">
      <c r="A670" s="125">
        <v>20270</v>
      </c>
      <c r="B670" s="103" t="s">
        <v>992</v>
      </c>
      <c r="C670" s="103" t="s">
        <v>3535</v>
      </c>
      <c r="D670" s="103" t="s">
        <v>2827</v>
      </c>
      <c r="E670" s="103" t="s">
        <v>3536</v>
      </c>
      <c r="F670" s="103" t="s">
        <v>4994</v>
      </c>
      <c r="G670" s="104">
        <v>25.0833333333333</v>
      </c>
      <c r="H670" s="104">
        <v>350.5</v>
      </c>
      <c r="I670" s="104">
        <v>55.6666666666667</v>
      </c>
      <c r="J670" s="104">
        <v>0</v>
      </c>
      <c r="K670" s="104">
        <v>0</v>
      </c>
      <c r="L670" s="104">
        <v>0</v>
      </c>
      <c r="M670" s="104">
        <v>0</v>
      </c>
      <c r="N670" s="104">
        <v>0</v>
      </c>
      <c r="O670" s="104">
        <v>18.9166666666667</v>
      </c>
      <c r="P670" s="104">
        <v>0</v>
      </c>
      <c r="Q670" s="104">
        <v>0</v>
      </c>
      <c r="R670" s="104">
        <v>0</v>
      </c>
      <c r="S670" s="105">
        <f t="shared" si="10"/>
        <v>450.16666666666669</v>
      </c>
    </row>
    <row r="671" spans="1:19" x14ac:dyDescent="0.25">
      <c r="A671" s="125">
        <v>20278</v>
      </c>
      <c r="B671" s="103" t="s">
        <v>5089</v>
      </c>
      <c r="C671" s="103" t="s">
        <v>2814</v>
      </c>
      <c r="D671" s="103" t="s">
        <v>2789</v>
      </c>
      <c r="E671" s="103" t="s">
        <v>2815</v>
      </c>
      <c r="F671" s="103" t="s">
        <v>4994</v>
      </c>
      <c r="G671" s="104">
        <v>82.5</v>
      </c>
      <c r="H671" s="104">
        <v>289.16666666666703</v>
      </c>
      <c r="I671" s="104">
        <v>50.75</v>
      </c>
      <c r="J671" s="104">
        <v>1.6</v>
      </c>
      <c r="K671" s="104">
        <v>0</v>
      </c>
      <c r="L671" s="104">
        <v>1.7</v>
      </c>
      <c r="M671" s="104">
        <v>0</v>
      </c>
      <c r="N671" s="104">
        <v>0</v>
      </c>
      <c r="O671" s="104">
        <v>0</v>
      </c>
      <c r="P671" s="104">
        <v>0</v>
      </c>
      <c r="Q671" s="104">
        <v>0</v>
      </c>
      <c r="R671" s="104">
        <v>0</v>
      </c>
      <c r="S671" s="105">
        <f t="shared" si="10"/>
        <v>425.71666666666704</v>
      </c>
    </row>
    <row r="672" spans="1:19" x14ac:dyDescent="0.25">
      <c r="A672" s="125">
        <v>20279</v>
      </c>
      <c r="B672" s="103" t="s">
        <v>995</v>
      </c>
      <c r="C672" s="103" t="s">
        <v>2814</v>
      </c>
      <c r="D672" s="103" t="s">
        <v>2789</v>
      </c>
      <c r="E672" s="103" t="s">
        <v>2815</v>
      </c>
      <c r="F672" s="103" t="s">
        <v>4994</v>
      </c>
      <c r="G672" s="104">
        <v>174.166666666667</v>
      </c>
      <c r="H672" s="104">
        <v>392.33333333333297</v>
      </c>
      <c r="I672" s="104">
        <v>168.333333333333</v>
      </c>
      <c r="J672" s="104">
        <v>24.5</v>
      </c>
      <c r="K672" s="104">
        <v>1</v>
      </c>
      <c r="L672" s="104">
        <v>0</v>
      </c>
      <c r="M672" s="104">
        <v>0</v>
      </c>
      <c r="N672" s="104">
        <v>0</v>
      </c>
      <c r="O672" s="104">
        <v>0</v>
      </c>
      <c r="P672" s="104">
        <v>0</v>
      </c>
      <c r="Q672" s="104">
        <v>0</v>
      </c>
      <c r="R672" s="104">
        <v>0</v>
      </c>
      <c r="S672" s="105">
        <f t="shared" si="10"/>
        <v>760.33333333333303</v>
      </c>
    </row>
    <row r="673" spans="1:19" x14ac:dyDescent="0.25">
      <c r="A673" s="125">
        <v>20282</v>
      </c>
      <c r="B673" s="103" t="s">
        <v>996</v>
      </c>
      <c r="C673" s="103" t="s">
        <v>4411</v>
      </c>
      <c r="D673" s="103" t="s">
        <v>2775</v>
      </c>
      <c r="E673" s="103" t="s">
        <v>4412</v>
      </c>
      <c r="F673" s="103" t="s">
        <v>4994</v>
      </c>
      <c r="G673" s="104">
        <v>6</v>
      </c>
      <c r="H673" s="104">
        <v>6</v>
      </c>
      <c r="I673" s="104">
        <v>0</v>
      </c>
      <c r="J673" s="104">
        <v>0</v>
      </c>
      <c r="K673" s="104">
        <v>0</v>
      </c>
      <c r="L673" s="104">
        <v>0</v>
      </c>
      <c r="M673" s="104">
        <v>0</v>
      </c>
      <c r="N673" s="104">
        <v>0</v>
      </c>
      <c r="O673" s="104">
        <v>5</v>
      </c>
      <c r="P673" s="104">
        <v>0</v>
      </c>
      <c r="Q673" s="104">
        <v>0</v>
      </c>
      <c r="R673" s="104">
        <v>0</v>
      </c>
      <c r="S673" s="105">
        <f t="shared" si="10"/>
        <v>17</v>
      </c>
    </row>
    <row r="674" spans="1:19" x14ac:dyDescent="0.25">
      <c r="A674" s="125">
        <v>20287</v>
      </c>
      <c r="B674" s="103" t="s">
        <v>997</v>
      </c>
      <c r="C674" s="103" t="s">
        <v>4822</v>
      </c>
      <c r="D674" s="103" t="s">
        <v>2822</v>
      </c>
      <c r="E674" s="103" t="s">
        <v>4823</v>
      </c>
      <c r="F674" s="103" t="s">
        <v>4994</v>
      </c>
      <c r="G674" s="104">
        <v>3361.4166666666702</v>
      </c>
      <c r="H674" s="104">
        <v>428.83333333333297</v>
      </c>
      <c r="I674" s="104">
        <v>22.4166666666667</v>
      </c>
      <c r="J674" s="104">
        <v>0</v>
      </c>
      <c r="K674" s="104">
        <v>0</v>
      </c>
      <c r="L674" s="104">
        <v>0</v>
      </c>
      <c r="M674" s="104">
        <v>3</v>
      </c>
      <c r="N674" s="104">
        <v>137.916666666667</v>
      </c>
      <c r="O674" s="104">
        <v>22.25</v>
      </c>
      <c r="P674" s="104">
        <v>0</v>
      </c>
      <c r="Q674" s="104">
        <v>0</v>
      </c>
      <c r="R674" s="104">
        <v>0</v>
      </c>
      <c r="S674" s="105">
        <f t="shared" si="10"/>
        <v>3975.8333333333367</v>
      </c>
    </row>
    <row r="675" spans="1:19" x14ac:dyDescent="0.25">
      <c r="A675" s="125">
        <v>20289</v>
      </c>
      <c r="B675" s="103" t="s">
        <v>998</v>
      </c>
      <c r="C675" s="103" t="s">
        <v>4824</v>
      </c>
      <c r="D675" s="103" t="s">
        <v>2822</v>
      </c>
      <c r="E675" s="103" t="s">
        <v>4159</v>
      </c>
      <c r="F675" s="103" t="s">
        <v>4994</v>
      </c>
      <c r="G675" s="104">
        <v>2643.1</v>
      </c>
      <c r="H675" s="104">
        <v>495.9</v>
      </c>
      <c r="I675" s="104">
        <v>30</v>
      </c>
      <c r="J675" s="104">
        <v>0</v>
      </c>
      <c r="K675" s="104">
        <v>0</v>
      </c>
      <c r="L675" s="104">
        <v>0</v>
      </c>
      <c r="M675" s="104">
        <v>3</v>
      </c>
      <c r="N675" s="104">
        <v>230.5</v>
      </c>
      <c r="O675" s="104">
        <v>20</v>
      </c>
      <c r="P675" s="104">
        <v>0</v>
      </c>
      <c r="Q675" s="104">
        <v>0</v>
      </c>
      <c r="R675" s="104">
        <v>0</v>
      </c>
      <c r="S675" s="105">
        <f t="shared" si="10"/>
        <v>3422.5</v>
      </c>
    </row>
    <row r="676" spans="1:19" x14ac:dyDescent="0.25">
      <c r="A676" s="125">
        <v>20296</v>
      </c>
      <c r="B676" s="103" t="s">
        <v>999</v>
      </c>
      <c r="C676" s="103" t="s">
        <v>4929</v>
      </c>
      <c r="D676" s="103" t="s">
        <v>2859</v>
      </c>
      <c r="E676" s="103" t="s">
        <v>4930</v>
      </c>
      <c r="F676" s="103" t="s">
        <v>4994</v>
      </c>
      <c r="G676" s="104">
        <v>633</v>
      </c>
      <c r="H676" s="104">
        <v>255</v>
      </c>
      <c r="I676" s="104">
        <v>2</v>
      </c>
      <c r="J676" s="104">
        <v>0</v>
      </c>
      <c r="K676" s="104">
        <v>0</v>
      </c>
      <c r="L676" s="104">
        <v>0</v>
      </c>
      <c r="M676" s="104">
        <v>0</v>
      </c>
      <c r="N676" s="104">
        <v>43</v>
      </c>
      <c r="O676" s="104">
        <v>9</v>
      </c>
      <c r="P676" s="104">
        <v>0</v>
      </c>
      <c r="Q676" s="104">
        <v>0</v>
      </c>
      <c r="R676" s="104">
        <v>0</v>
      </c>
      <c r="S676" s="105">
        <f t="shared" si="10"/>
        <v>942</v>
      </c>
    </row>
    <row r="677" spans="1:19" x14ac:dyDescent="0.25">
      <c r="A677" s="125">
        <v>20307</v>
      </c>
      <c r="B677" s="103" t="s">
        <v>1005</v>
      </c>
      <c r="C677" s="103" t="s">
        <v>3537</v>
      </c>
      <c r="D677" s="103" t="s">
        <v>2859</v>
      </c>
      <c r="E677" s="103" t="s">
        <v>3538</v>
      </c>
      <c r="F677" s="103" t="s">
        <v>4996</v>
      </c>
      <c r="G677" s="104">
        <v>744.79919151086403</v>
      </c>
      <c r="H677" s="104">
        <v>235.090247599798</v>
      </c>
      <c r="I677" s="104">
        <v>0</v>
      </c>
      <c r="J677" s="104">
        <v>0</v>
      </c>
      <c r="K677" s="104">
        <v>0</v>
      </c>
      <c r="L677" s="104">
        <v>0</v>
      </c>
      <c r="M677" s="104">
        <v>0</v>
      </c>
      <c r="N677" s="104">
        <v>20.804446690247602</v>
      </c>
      <c r="O677" s="104">
        <v>17.683779686710501</v>
      </c>
      <c r="P677" s="104">
        <v>0</v>
      </c>
      <c r="Q677" s="104">
        <v>0</v>
      </c>
      <c r="R677" s="104">
        <v>0</v>
      </c>
      <c r="S677" s="105">
        <f t="shared" si="10"/>
        <v>1018.3776654876201</v>
      </c>
    </row>
    <row r="678" spans="1:19" x14ac:dyDescent="0.25">
      <c r="A678" s="125">
        <v>20308</v>
      </c>
      <c r="B678" s="103" t="s">
        <v>1006</v>
      </c>
      <c r="C678" s="103" t="s">
        <v>3539</v>
      </c>
      <c r="D678" s="103" t="s">
        <v>2822</v>
      </c>
      <c r="E678" s="103" t="s">
        <v>3540</v>
      </c>
      <c r="F678" s="103" t="s">
        <v>4994</v>
      </c>
      <c r="G678" s="104">
        <v>512.75</v>
      </c>
      <c r="H678" s="104">
        <v>802.08333333333303</v>
      </c>
      <c r="I678" s="104">
        <v>220.75</v>
      </c>
      <c r="J678" s="104">
        <v>0</v>
      </c>
      <c r="K678" s="104">
        <v>0</v>
      </c>
      <c r="L678" s="104">
        <v>0</v>
      </c>
      <c r="M678" s="104">
        <v>0</v>
      </c>
      <c r="N678" s="104">
        <v>52</v>
      </c>
      <c r="O678" s="104">
        <v>19.090909090909101</v>
      </c>
      <c r="P678" s="104">
        <v>0</v>
      </c>
      <c r="Q678" s="104">
        <v>0</v>
      </c>
      <c r="R678" s="104">
        <v>0</v>
      </c>
      <c r="S678" s="105">
        <f t="shared" si="10"/>
        <v>1606.674242424242</v>
      </c>
    </row>
    <row r="679" spans="1:19" x14ac:dyDescent="0.25">
      <c r="A679" s="125">
        <v>20317</v>
      </c>
      <c r="B679" s="103" t="s">
        <v>1009</v>
      </c>
      <c r="C679" s="103" t="s">
        <v>4931</v>
      </c>
      <c r="D679" s="103" t="s">
        <v>2859</v>
      </c>
      <c r="E679" s="103" t="s">
        <v>4932</v>
      </c>
      <c r="F679" s="103" t="s">
        <v>4994</v>
      </c>
      <c r="G679" s="104">
        <v>2450</v>
      </c>
      <c r="H679" s="104">
        <v>0</v>
      </c>
      <c r="I679" s="104">
        <v>0</v>
      </c>
      <c r="J679" s="104">
        <v>0</v>
      </c>
      <c r="K679" s="104">
        <v>0</v>
      </c>
      <c r="L679" s="104">
        <v>0</v>
      </c>
      <c r="M679" s="104">
        <v>0</v>
      </c>
      <c r="N679" s="104">
        <v>0</v>
      </c>
      <c r="O679" s="104">
        <v>6</v>
      </c>
      <c r="P679" s="104">
        <v>0</v>
      </c>
      <c r="Q679" s="104">
        <v>0</v>
      </c>
      <c r="R679" s="104">
        <v>0</v>
      </c>
      <c r="S679" s="105">
        <f t="shared" si="10"/>
        <v>2456</v>
      </c>
    </row>
    <row r="680" spans="1:19" x14ac:dyDescent="0.25">
      <c r="A680" s="125">
        <v>20319</v>
      </c>
      <c r="B680" s="103" t="s">
        <v>1010</v>
      </c>
      <c r="C680" s="103" t="s">
        <v>3541</v>
      </c>
      <c r="D680" s="103" t="s">
        <v>2775</v>
      </c>
      <c r="E680" s="103" t="s">
        <v>3542</v>
      </c>
      <c r="F680" s="103" t="s">
        <v>4994</v>
      </c>
      <c r="G680" s="104">
        <v>49.4166666666667</v>
      </c>
      <c r="H680" s="104">
        <v>149</v>
      </c>
      <c r="I680" s="104">
        <v>12.5833333333333</v>
      </c>
      <c r="J680" s="104">
        <v>0</v>
      </c>
      <c r="K680" s="104">
        <v>0</v>
      </c>
      <c r="L680" s="104">
        <v>0</v>
      </c>
      <c r="M680" s="104">
        <v>0</v>
      </c>
      <c r="N680" s="104">
        <v>15.6666666666667</v>
      </c>
      <c r="O680" s="104">
        <v>21</v>
      </c>
      <c r="P680" s="104">
        <v>0</v>
      </c>
      <c r="Q680" s="104">
        <v>0</v>
      </c>
      <c r="R680" s="104">
        <v>0</v>
      </c>
      <c r="S680" s="105">
        <f t="shared" si="10"/>
        <v>247.66666666666669</v>
      </c>
    </row>
    <row r="681" spans="1:19" x14ac:dyDescent="0.25">
      <c r="A681" s="125">
        <v>20329</v>
      </c>
      <c r="B681" s="103" t="s">
        <v>1011</v>
      </c>
      <c r="C681" s="103" t="s">
        <v>3543</v>
      </c>
      <c r="D681" s="103" t="s">
        <v>2856</v>
      </c>
      <c r="E681" s="103" t="s">
        <v>3544</v>
      </c>
      <c r="F681" s="103" t="s">
        <v>4994</v>
      </c>
      <c r="G681" s="104">
        <v>913.08333333333405</v>
      </c>
      <c r="H681" s="104">
        <v>286.5</v>
      </c>
      <c r="I681" s="104">
        <v>70</v>
      </c>
      <c r="J681" s="104">
        <v>0</v>
      </c>
      <c r="K681" s="104">
        <v>0</v>
      </c>
      <c r="L681" s="104">
        <v>0</v>
      </c>
      <c r="M681" s="104">
        <v>0</v>
      </c>
      <c r="N681" s="104">
        <v>21</v>
      </c>
      <c r="O681" s="104">
        <v>38</v>
      </c>
      <c r="P681" s="104">
        <v>1</v>
      </c>
      <c r="Q681" s="104">
        <v>0</v>
      </c>
      <c r="R681" s="104">
        <v>0</v>
      </c>
      <c r="S681" s="105">
        <f t="shared" ref="S681:S744" si="11">SUM(G681:R681)</f>
        <v>1329.5833333333339</v>
      </c>
    </row>
    <row r="682" spans="1:19" x14ac:dyDescent="0.25">
      <c r="A682" s="125">
        <v>20331</v>
      </c>
      <c r="B682" s="103" t="s">
        <v>1012</v>
      </c>
      <c r="C682" s="103" t="s">
        <v>3545</v>
      </c>
      <c r="D682" s="103" t="s">
        <v>3157</v>
      </c>
      <c r="E682" s="103" t="s">
        <v>3546</v>
      </c>
      <c r="F682" s="103" t="s">
        <v>4994</v>
      </c>
      <c r="G682" s="104">
        <v>1367</v>
      </c>
      <c r="H682" s="104">
        <v>0</v>
      </c>
      <c r="I682" s="104">
        <v>0</v>
      </c>
      <c r="J682" s="104">
        <v>0</v>
      </c>
      <c r="K682" s="104">
        <v>0</v>
      </c>
      <c r="L682" s="104">
        <v>0</v>
      </c>
      <c r="M682" s="104">
        <v>0</v>
      </c>
      <c r="N682" s="104">
        <v>0</v>
      </c>
      <c r="O682" s="104">
        <v>0</v>
      </c>
      <c r="P682" s="104">
        <v>0</v>
      </c>
      <c r="Q682" s="104">
        <v>0</v>
      </c>
      <c r="R682" s="104">
        <v>0</v>
      </c>
      <c r="S682" s="105">
        <f t="shared" si="11"/>
        <v>1367</v>
      </c>
    </row>
    <row r="683" spans="1:19" x14ac:dyDescent="0.25">
      <c r="A683" s="125">
        <v>20359</v>
      </c>
      <c r="B683" s="103" t="s">
        <v>1014</v>
      </c>
      <c r="C683" s="103" t="s">
        <v>3549</v>
      </c>
      <c r="D683" s="103" t="s">
        <v>2775</v>
      </c>
      <c r="E683" s="103" t="s">
        <v>3550</v>
      </c>
      <c r="F683" s="103" t="s">
        <v>4994</v>
      </c>
      <c r="G683" s="104">
        <v>872.08333333333303</v>
      </c>
      <c r="H683" s="104">
        <v>2317</v>
      </c>
      <c r="I683" s="104">
        <v>656.83333333333303</v>
      </c>
      <c r="J683" s="104">
        <v>2</v>
      </c>
      <c r="K683" s="104">
        <v>0</v>
      </c>
      <c r="L683" s="104">
        <v>0</v>
      </c>
      <c r="M683" s="104">
        <v>0</v>
      </c>
      <c r="N683" s="104">
        <v>216.833333333333</v>
      </c>
      <c r="O683" s="104">
        <v>42.0833333333333</v>
      </c>
      <c r="P683" s="104">
        <v>0</v>
      </c>
      <c r="Q683" s="104">
        <v>0</v>
      </c>
      <c r="R683" s="104">
        <v>0</v>
      </c>
      <c r="S683" s="105">
        <f t="shared" si="11"/>
        <v>4106.8333333333321</v>
      </c>
    </row>
    <row r="684" spans="1:19" x14ac:dyDescent="0.25">
      <c r="A684" s="125">
        <v>20366</v>
      </c>
      <c r="B684" s="103" t="s">
        <v>5090</v>
      </c>
      <c r="C684" s="103" t="s">
        <v>3551</v>
      </c>
      <c r="D684" s="103" t="s">
        <v>5006</v>
      </c>
      <c r="E684" s="103" t="s">
        <v>3552</v>
      </c>
      <c r="F684" s="103" t="s">
        <v>4994</v>
      </c>
      <c r="G684" s="104">
        <v>207.333333333333</v>
      </c>
      <c r="H684" s="104">
        <v>353</v>
      </c>
      <c r="I684" s="104">
        <v>0</v>
      </c>
      <c r="J684" s="104">
        <v>0</v>
      </c>
      <c r="K684" s="104">
        <v>0</v>
      </c>
      <c r="L684" s="104">
        <v>1</v>
      </c>
      <c r="M684" s="104">
        <v>0</v>
      </c>
      <c r="N684" s="104">
        <v>7</v>
      </c>
      <c r="O684" s="104">
        <v>27.6666666666667</v>
      </c>
      <c r="P684" s="104">
        <v>0</v>
      </c>
      <c r="Q684" s="104">
        <v>0</v>
      </c>
      <c r="R684" s="104">
        <v>0</v>
      </c>
      <c r="S684" s="105">
        <f t="shared" si="11"/>
        <v>595.99999999999977</v>
      </c>
    </row>
    <row r="685" spans="1:19" x14ac:dyDescent="0.25">
      <c r="A685" s="125">
        <v>20371</v>
      </c>
      <c r="B685" s="103" t="s">
        <v>5091</v>
      </c>
      <c r="C685" s="103" t="s">
        <v>4347</v>
      </c>
      <c r="D685" s="103" t="s">
        <v>2827</v>
      </c>
      <c r="E685" s="103" t="s">
        <v>2865</v>
      </c>
      <c r="F685" s="103" t="s">
        <v>4994</v>
      </c>
      <c r="G685" s="104">
        <v>0</v>
      </c>
      <c r="H685" s="104">
        <v>176.833333333333</v>
      </c>
      <c r="I685" s="104">
        <v>0</v>
      </c>
      <c r="J685" s="104">
        <v>0</v>
      </c>
      <c r="K685" s="104">
        <v>0</v>
      </c>
      <c r="L685" s="104">
        <v>0</v>
      </c>
      <c r="M685" s="104">
        <v>0</v>
      </c>
      <c r="N685" s="104">
        <v>0</v>
      </c>
      <c r="O685" s="104">
        <v>0</v>
      </c>
      <c r="P685" s="104">
        <v>0</v>
      </c>
      <c r="Q685" s="104">
        <v>0</v>
      </c>
      <c r="R685" s="104">
        <v>0</v>
      </c>
      <c r="S685" s="105">
        <f t="shared" si="11"/>
        <v>176.833333333333</v>
      </c>
    </row>
    <row r="686" spans="1:19" x14ac:dyDescent="0.25">
      <c r="A686" s="125">
        <v>20373</v>
      </c>
      <c r="B686" s="103" t="s">
        <v>1020</v>
      </c>
      <c r="C686" s="103" t="s">
        <v>2958</v>
      </c>
      <c r="D686" s="103" t="s">
        <v>2775</v>
      </c>
      <c r="E686" s="103" t="s">
        <v>2959</v>
      </c>
      <c r="F686" s="103" t="s">
        <v>4994</v>
      </c>
      <c r="G686" s="104">
        <v>316.66666666666703</v>
      </c>
      <c r="H686" s="104">
        <v>5</v>
      </c>
      <c r="I686" s="104">
        <v>0</v>
      </c>
      <c r="J686" s="104">
        <v>326.33333333333297</v>
      </c>
      <c r="K686" s="104">
        <v>0</v>
      </c>
      <c r="L686" s="104">
        <v>0</v>
      </c>
      <c r="M686" s="104">
        <v>0</v>
      </c>
      <c r="N686" s="104">
        <v>5</v>
      </c>
      <c r="O686" s="104">
        <v>0</v>
      </c>
      <c r="P686" s="104">
        <v>4</v>
      </c>
      <c r="Q686" s="104">
        <v>0</v>
      </c>
      <c r="R686" s="104">
        <v>0</v>
      </c>
      <c r="S686" s="105">
        <f t="shared" si="11"/>
        <v>657</v>
      </c>
    </row>
    <row r="687" spans="1:19" x14ac:dyDescent="0.25">
      <c r="A687" s="125">
        <v>20386</v>
      </c>
      <c r="B687" s="103" t="s">
        <v>1023</v>
      </c>
      <c r="C687" s="103" t="s">
        <v>3555</v>
      </c>
      <c r="D687" s="103" t="s">
        <v>2927</v>
      </c>
      <c r="E687" s="103" t="s">
        <v>3556</v>
      </c>
      <c r="F687" s="103" t="s">
        <v>4994</v>
      </c>
      <c r="G687" s="104">
        <v>2248.0833333333298</v>
      </c>
      <c r="H687" s="104">
        <v>1336.9166666666699</v>
      </c>
      <c r="I687" s="104">
        <v>1.9166666666666701</v>
      </c>
      <c r="J687" s="104">
        <v>0</v>
      </c>
      <c r="K687" s="104">
        <v>0</v>
      </c>
      <c r="L687" s="104">
        <v>0</v>
      </c>
      <c r="M687" s="104">
        <v>0</v>
      </c>
      <c r="N687" s="104">
        <v>226.75</v>
      </c>
      <c r="O687" s="104">
        <v>47.8333333333333</v>
      </c>
      <c r="P687" s="104">
        <v>0</v>
      </c>
      <c r="Q687" s="104">
        <v>0</v>
      </c>
      <c r="R687" s="104">
        <v>0</v>
      </c>
      <c r="S687" s="105">
        <f t="shared" si="11"/>
        <v>3861.5</v>
      </c>
    </row>
    <row r="688" spans="1:19" x14ac:dyDescent="0.25">
      <c r="A688" s="125">
        <v>20404</v>
      </c>
      <c r="B688" s="103" t="s">
        <v>1028</v>
      </c>
      <c r="C688" s="103" t="s">
        <v>3565</v>
      </c>
      <c r="D688" s="103" t="s">
        <v>5006</v>
      </c>
      <c r="E688" s="103" t="s">
        <v>3566</v>
      </c>
      <c r="F688" s="103" t="s">
        <v>4994</v>
      </c>
      <c r="G688" s="104">
        <v>681</v>
      </c>
      <c r="H688" s="104">
        <v>26</v>
      </c>
      <c r="I688" s="104">
        <v>0</v>
      </c>
      <c r="J688" s="104">
        <v>0</v>
      </c>
      <c r="K688" s="104">
        <v>0</v>
      </c>
      <c r="L688" s="104">
        <v>0</v>
      </c>
      <c r="M688" s="104">
        <v>7</v>
      </c>
      <c r="N688" s="104">
        <v>0</v>
      </c>
      <c r="O688" s="104">
        <v>8</v>
      </c>
      <c r="P688" s="104">
        <v>0</v>
      </c>
      <c r="Q688" s="104">
        <v>0</v>
      </c>
      <c r="R688" s="104">
        <v>0</v>
      </c>
      <c r="S688" s="105">
        <f t="shared" si="11"/>
        <v>722</v>
      </c>
    </row>
    <row r="689" spans="1:19" x14ac:dyDescent="0.25">
      <c r="A689" s="125">
        <v>20407</v>
      </c>
      <c r="B689" s="103" t="s">
        <v>1029</v>
      </c>
      <c r="C689" s="103" t="s">
        <v>3567</v>
      </c>
      <c r="D689" s="103" t="s">
        <v>5006</v>
      </c>
      <c r="E689" s="103" t="s">
        <v>3568</v>
      </c>
      <c r="F689" s="103" t="s">
        <v>4994</v>
      </c>
      <c r="G689" s="104">
        <v>725</v>
      </c>
      <c r="H689" s="104">
        <v>724</v>
      </c>
      <c r="I689" s="104">
        <v>124</v>
      </c>
      <c r="J689" s="104">
        <v>0</v>
      </c>
      <c r="K689" s="104">
        <v>0</v>
      </c>
      <c r="L689" s="104">
        <v>0</v>
      </c>
      <c r="M689" s="104">
        <v>0</v>
      </c>
      <c r="N689" s="104">
        <v>0</v>
      </c>
      <c r="O689" s="104">
        <v>0</v>
      </c>
      <c r="P689" s="104">
        <v>0</v>
      </c>
      <c r="Q689" s="104">
        <v>0</v>
      </c>
      <c r="R689" s="104">
        <v>0</v>
      </c>
      <c r="S689" s="105">
        <f t="shared" si="11"/>
        <v>1573</v>
      </c>
    </row>
    <row r="690" spans="1:19" x14ac:dyDescent="0.25">
      <c r="A690" s="125">
        <v>20427</v>
      </c>
      <c r="B690" s="103" t="s">
        <v>1033</v>
      </c>
      <c r="C690" s="103" t="s">
        <v>3571</v>
      </c>
      <c r="D690" s="103" t="s">
        <v>3572</v>
      </c>
      <c r="E690" s="103" t="s">
        <v>3573</v>
      </c>
      <c r="F690" s="103" t="s">
        <v>4994</v>
      </c>
      <c r="G690" s="104">
        <v>486</v>
      </c>
      <c r="H690" s="104">
        <v>77</v>
      </c>
      <c r="I690" s="104">
        <v>1</v>
      </c>
      <c r="J690" s="104">
        <v>0</v>
      </c>
      <c r="K690" s="104">
        <v>0</v>
      </c>
      <c r="L690" s="104">
        <v>0</v>
      </c>
      <c r="M690" s="104">
        <v>2</v>
      </c>
      <c r="N690" s="104">
        <v>1</v>
      </c>
      <c r="O690" s="104">
        <v>28</v>
      </c>
      <c r="P690" s="104">
        <v>15</v>
      </c>
      <c r="Q690" s="104">
        <v>0</v>
      </c>
      <c r="R690" s="104">
        <v>0</v>
      </c>
      <c r="S690" s="105">
        <f t="shared" si="11"/>
        <v>610</v>
      </c>
    </row>
    <row r="691" spans="1:19" x14ac:dyDescent="0.25">
      <c r="A691" s="125">
        <v>20435</v>
      </c>
      <c r="B691" s="103" t="s">
        <v>5092</v>
      </c>
      <c r="C691" s="103" t="s">
        <v>3574</v>
      </c>
      <c r="D691" s="103" t="s">
        <v>2775</v>
      </c>
      <c r="E691" s="103" t="s">
        <v>3575</v>
      </c>
      <c r="F691" s="103" t="s">
        <v>4994</v>
      </c>
      <c r="G691" s="104">
        <v>186.833333333333</v>
      </c>
      <c r="H691" s="104">
        <v>412.33333333333297</v>
      </c>
      <c r="I691" s="104">
        <v>0</v>
      </c>
      <c r="J691" s="104">
        <v>7.0833333333333304</v>
      </c>
      <c r="K691" s="104">
        <v>0</v>
      </c>
      <c r="L691" s="104">
        <v>0</v>
      </c>
      <c r="M691" s="104">
        <v>0</v>
      </c>
      <c r="N691" s="104">
        <v>0</v>
      </c>
      <c r="O691" s="104">
        <v>3.5</v>
      </c>
      <c r="P691" s="104">
        <v>0</v>
      </c>
      <c r="Q691" s="104">
        <v>0</v>
      </c>
      <c r="R691" s="104">
        <v>0</v>
      </c>
      <c r="S691" s="105">
        <f t="shared" si="11"/>
        <v>609.74999999999932</v>
      </c>
    </row>
    <row r="692" spans="1:19" x14ac:dyDescent="0.25">
      <c r="A692" s="125">
        <v>20449</v>
      </c>
      <c r="B692" s="103" t="s">
        <v>1042</v>
      </c>
      <c r="C692" s="103" t="s">
        <v>3578</v>
      </c>
      <c r="D692" s="103" t="s">
        <v>2876</v>
      </c>
      <c r="E692" s="103" t="s">
        <v>3579</v>
      </c>
      <c r="F692" s="103" t="s">
        <v>4994</v>
      </c>
      <c r="G692" s="104">
        <v>447.33333333333297</v>
      </c>
      <c r="H692" s="104">
        <v>80.0833333333333</v>
      </c>
      <c r="I692" s="104">
        <v>0</v>
      </c>
      <c r="J692" s="104">
        <v>0</v>
      </c>
      <c r="K692" s="104">
        <v>0</v>
      </c>
      <c r="L692" s="104">
        <v>0</v>
      </c>
      <c r="M692" s="104">
        <v>0</v>
      </c>
      <c r="N692" s="104">
        <v>0</v>
      </c>
      <c r="O692" s="104">
        <v>9.75</v>
      </c>
      <c r="P692" s="104">
        <v>0</v>
      </c>
      <c r="Q692" s="104">
        <v>0</v>
      </c>
      <c r="R692" s="104">
        <v>0</v>
      </c>
      <c r="S692" s="105">
        <f t="shared" si="11"/>
        <v>537.16666666666629</v>
      </c>
    </row>
    <row r="693" spans="1:19" x14ac:dyDescent="0.25">
      <c r="A693" s="125">
        <v>20457</v>
      </c>
      <c r="B693" s="103" t="s">
        <v>1043</v>
      </c>
      <c r="C693" s="103" t="s">
        <v>3580</v>
      </c>
      <c r="D693" s="103" t="s">
        <v>2876</v>
      </c>
      <c r="E693" s="103" t="s">
        <v>3581</v>
      </c>
      <c r="F693" s="103" t="s">
        <v>4994</v>
      </c>
      <c r="G693" s="104">
        <v>82.4166666666667</v>
      </c>
      <c r="H693" s="104">
        <v>133.916666666667</v>
      </c>
      <c r="I693" s="104">
        <v>1.9166666666666701</v>
      </c>
      <c r="J693" s="104">
        <v>1</v>
      </c>
      <c r="K693" s="104">
        <v>0</v>
      </c>
      <c r="L693" s="104">
        <v>0</v>
      </c>
      <c r="M693" s="104">
        <v>0</v>
      </c>
      <c r="N693" s="104">
        <v>0</v>
      </c>
      <c r="O693" s="104">
        <v>4.6666666666666696</v>
      </c>
      <c r="P693" s="104">
        <v>0</v>
      </c>
      <c r="Q693" s="104">
        <v>0</v>
      </c>
      <c r="R693" s="104">
        <v>0</v>
      </c>
      <c r="S693" s="105">
        <f t="shared" si="11"/>
        <v>223.91666666666703</v>
      </c>
    </row>
    <row r="694" spans="1:19" x14ac:dyDescent="0.25">
      <c r="A694" s="125">
        <v>20476</v>
      </c>
      <c r="B694" s="103" t="s">
        <v>1046</v>
      </c>
      <c r="C694" s="103" t="s">
        <v>3584</v>
      </c>
      <c r="D694" s="103" t="s">
        <v>2827</v>
      </c>
      <c r="E694" s="103" t="s">
        <v>3585</v>
      </c>
      <c r="F694" s="103" t="s">
        <v>4994</v>
      </c>
      <c r="G694" s="104">
        <v>100.666666666667</v>
      </c>
      <c r="H694" s="104">
        <v>935.16666666666697</v>
      </c>
      <c r="I694" s="104">
        <v>439.41666666666703</v>
      </c>
      <c r="J694" s="104">
        <v>25.1666666666667</v>
      </c>
      <c r="K694" s="104">
        <v>0</v>
      </c>
      <c r="L694" s="104">
        <v>0</v>
      </c>
      <c r="M694" s="104">
        <v>36.4166666666667</v>
      </c>
      <c r="N694" s="104">
        <v>275.16666666666703</v>
      </c>
      <c r="O694" s="104">
        <v>44.1666666666667</v>
      </c>
      <c r="P694" s="104">
        <v>0</v>
      </c>
      <c r="Q694" s="104">
        <v>0</v>
      </c>
      <c r="R694" s="104">
        <v>0</v>
      </c>
      <c r="S694" s="105">
        <f t="shared" si="11"/>
        <v>1856.1666666666681</v>
      </c>
    </row>
    <row r="695" spans="1:19" x14ac:dyDescent="0.25">
      <c r="A695" s="125">
        <v>20489</v>
      </c>
      <c r="B695" s="103" t="s">
        <v>1050</v>
      </c>
      <c r="C695" s="103" t="s">
        <v>4474</v>
      </c>
      <c r="D695" s="103" t="s">
        <v>2786</v>
      </c>
      <c r="E695" s="103" t="s">
        <v>4475</v>
      </c>
      <c r="F695" s="103" t="s">
        <v>4994</v>
      </c>
      <c r="G695" s="104">
        <v>7.9166666666666696</v>
      </c>
      <c r="H695" s="104">
        <v>5</v>
      </c>
      <c r="I695" s="104">
        <v>1</v>
      </c>
      <c r="J695" s="104">
        <v>0</v>
      </c>
      <c r="K695" s="104">
        <v>1</v>
      </c>
      <c r="L695" s="104">
        <v>0</v>
      </c>
      <c r="M695" s="104">
        <v>3</v>
      </c>
      <c r="N695" s="104">
        <v>5.1666666666666696</v>
      </c>
      <c r="O695" s="104">
        <v>2</v>
      </c>
      <c r="P695" s="104">
        <v>0</v>
      </c>
      <c r="Q695" s="104">
        <v>0</v>
      </c>
      <c r="R695" s="104">
        <v>0</v>
      </c>
      <c r="S695" s="105">
        <f t="shared" si="11"/>
        <v>25.083333333333343</v>
      </c>
    </row>
    <row r="696" spans="1:19" x14ac:dyDescent="0.25">
      <c r="A696" s="125">
        <v>20490</v>
      </c>
      <c r="B696" s="103" t="s">
        <v>1051</v>
      </c>
      <c r="C696" s="103" t="s">
        <v>3590</v>
      </c>
      <c r="D696" s="103" t="s">
        <v>2775</v>
      </c>
      <c r="E696" s="103" t="s">
        <v>3591</v>
      </c>
      <c r="F696" s="103" t="s">
        <v>4994</v>
      </c>
      <c r="G696" s="104">
        <v>411.16666666666703</v>
      </c>
      <c r="H696" s="104">
        <v>104.666666666667</v>
      </c>
      <c r="I696" s="104">
        <v>0</v>
      </c>
      <c r="J696" s="104">
        <v>0</v>
      </c>
      <c r="K696" s="104">
        <v>0</v>
      </c>
      <c r="L696" s="104">
        <v>0</v>
      </c>
      <c r="M696" s="104">
        <v>0</v>
      </c>
      <c r="N696" s="104">
        <v>6</v>
      </c>
      <c r="O696" s="104">
        <v>9</v>
      </c>
      <c r="P696" s="104">
        <v>0</v>
      </c>
      <c r="Q696" s="104">
        <v>0</v>
      </c>
      <c r="R696" s="104">
        <v>0</v>
      </c>
      <c r="S696" s="105">
        <f t="shared" si="11"/>
        <v>530.83333333333405</v>
      </c>
    </row>
    <row r="697" spans="1:19" x14ac:dyDescent="0.25">
      <c r="A697" s="125">
        <v>20492</v>
      </c>
      <c r="B697" s="103" t="s">
        <v>1052</v>
      </c>
      <c r="C697" s="103" t="s">
        <v>3592</v>
      </c>
      <c r="D697" s="103" t="s">
        <v>2775</v>
      </c>
      <c r="E697" s="103" t="s">
        <v>3593</v>
      </c>
      <c r="F697" s="103" t="s">
        <v>4994</v>
      </c>
      <c r="G697" s="104">
        <v>1</v>
      </c>
      <c r="H697" s="104">
        <v>76.9166666666667</v>
      </c>
      <c r="I697" s="104">
        <v>0</v>
      </c>
      <c r="J697" s="104">
        <v>2</v>
      </c>
      <c r="K697" s="104">
        <v>0</v>
      </c>
      <c r="L697" s="104">
        <v>0</v>
      </c>
      <c r="M697" s="104">
        <v>0</v>
      </c>
      <c r="N697" s="104">
        <v>0</v>
      </c>
      <c r="O697" s="104">
        <v>13</v>
      </c>
      <c r="P697" s="104">
        <v>0</v>
      </c>
      <c r="Q697" s="104">
        <v>0</v>
      </c>
      <c r="R697" s="104">
        <v>0</v>
      </c>
      <c r="S697" s="105">
        <f t="shared" si="11"/>
        <v>92.9166666666667</v>
      </c>
    </row>
    <row r="698" spans="1:19" x14ac:dyDescent="0.25">
      <c r="A698" s="125">
        <v>20493</v>
      </c>
      <c r="B698" s="103" t="s">
        <v>1053</v>
      </c>
      <c r="C698" s="103" t="s">
        <v>3594</v>
      </c>
      <c r="D698" s="103" t="s">
        <v>2827</v>
      </c>
      <c r="E698" s="103" t="s">
        <v>3595</v>
      </c>
      <c r="F698" s="103" t="s">
        <v>4994</v>
      </c>
      <c r="G698" s="104">
        <v>358</v>
      </c>
      <c r="H698" s="104">
        <v>352.4</v>
      </c>
      <c r="I698" s="104">
        <v>133.80000000000001</v>
      </c>
      <c r="J698" s="104">
        <v>4.4000000000000004</v>
      </c>
      <c r="K698" s="104">
        <v>1</v>
      </c>
      <c r="L698" s="104">
        <v>0</v>
      </c>
      <c r="M698" s="104">
        <v>0</v>
      </c>
      <c r="N698" s="104">
        <v>42.4</v>
      </c>
      <c r="O698" s="104">
        <v>12</v>
      </c>
      <c r="P698" s="104">
        <v>0</v>
      </c>
      <c r="Q698" s="104">
        <v>0</v>
      </c>
      <c r="R698" s="104">
        <v>0</v>
      </c>
      <c r="S698" s="105">
        <f t="shared" si="11"/>
        <v>904</v>
      </c>
    </row>
    <row r="699" spans="1:19" x14ac:dyDescent="0.25">
      <c r="A699" s="125">
        <v>20507</v>
      </c>
      <c r="B699" s="103" t="s">
        <v>1058</v>
      </c>
      <c r="C699" s="103" t="s">
        <v>3596</v>
      </c>
      <c r="D699" s="103" t="s">
        <v>2786</v>
      </c>
      <c r="E699" s="103" t="s">
        <v>3597</v>
      </c>
      <c r="F699" s="103" t="s">
        <v>4994</v>
      </c>
      <c r="G699" s="104">
        <v>4489.9166666666697</v>
      </c>
      <c r="H699" s="104">
        <v>762.08333333333303</v>
      </c>
      <c r="I699" s="104">
        <v>104.416666666667</v>
      </c>
      <c r="J699" s="104">
        <v>0</v>
      </c>
      <c r="K699" s="104">
        <v>0</v>
      </c>
      <c r="L699" s="104">
        <v>0</v>
      </c>
      <c r="M699" s="104">
        <v>0</v>
      </c>
      <c r="N699" s="104">
        <v>591.25</v>
      </c>
      <c r="O699" s="104">
        <v>51.4166666666667</v>
      </c>
      <c r="P699" s="104">
        <v>321.60000000000002</v>
      </c>
      <c r="Q699" s="104">
        <v>0</v>
      </c>
      <c r="R699" s="104">
        <v>0</v>
      </c>
      <c r="S699" s="105">
        <f t="shared" si="11"/>
        <v>6320.683333333337</v>
      </c>
    </row>
    <row r="700" spans="1:19" x14ac:dyDescent="0.25">
      <c r="A700" s="125">
        <v>20511</v>
      </c>
      <c r="B700" s="103" t="s">
        <v>5093</v>
      </c>
      <c r="C700" s="103" t="s">
        <v>4594</v>
      </c>
      <c r="D700" s="103" t="s">
        <v>4129</v>
      </c>
      <c r="E700" s="103" t="s">
        <v>3117</v>
      </c>
      <c r="F700" s="103" t="s">
        <v>4994</v>
      </c>
      <c r="G700" s="104">
        <v>512.4</v>
      </c>
      <c r="H700" s="104">
        <v>2009.4</v>
      </c>
      <c r="I700" s="104">
        <v>1357</v>
      </c>
      <c r="J700" s="104">
        <v>227.4</v>
      </c>
      <c r="K700" s="104">
        <v>114.8</v>
      </c>
      <c r="L700" s="104">
        <v>18.2</v>
      </c>
      <c r="M700" s="104">
        <v>36.200000000000003</v>
      </c>
      <c r="N700" s="104">
        <v>592.20000000000005</v>
      </c>
      <c r="O700" s="104">
        <v>60.6</v>
      </c>
      <c r="P700" s="104">
        <v>15.2</v>
      </c>
      <c r="Q700" s="104">
        <v>0</v>
      </c>
      <c r="R700" s="104">
        <v>1147.8</v>
      </c>
      <c r="S700" s="105">
        <f t="shared" si="11"/>
        <v>6091.2</v>
      </c>
    </row>
    <row r="701" spans="1:19" x14ac:dyDescent="0.25">
      <c r="A701" s="125">
        <v>20526</v>
      </c>
      <c r="B701" s="103" t="s">
        <v>1065</v>
      </c>
      <c r="C701" s="103" t="s">
        <v>3602</v>
      </c>
      <c r="D701" s="103" t="s">
        <v>2856</v>
      </c>
      <c r="E701" s="103" t="s">
        <v>3603</v>
      </c>
      <c r="F701" s="103" t="s">
        <v>4994</v>
      </c>
      <c r="G701" s="104">
        <v>284.75</v>
      </c>
      <c r="H701" s="104">
        <v>488.75</v>
      </c>
      <c r="I701" s="104">
        <v>38</v>
      </c>
      <c r="J701" s="104">
        <v>0</v>
      </c>
      <c r="K701" s="104">
        <v>0</v>
      </c>
      <c r="L701" s="104">
        <v>0</v>
      </c>
      <c r="M701" s="104">
        <v>0</v>
      </c>
      <c r="N701" s="104">
        <v>15</v>
      </c>
      <c r="O701" s="104">
        <v>32.25</v>
      </c>
      <c r="P701" s="104">
        <v>1</v>
      </c>
      <c r="Q701" s="104">
        <v>0</v>
      </c>
      <c r="R701" s="104">
        <v>0</v>
      </c>
      <c r="S701" s="105">
        <f t="shared" si="11"/>
        <v>859.75</v>
      </c>
    </row>
    <row r="702" spans="1:19" x14ac:dyDescent="0.25">
      <c r="A702" s="125">
        <v>20526</v>
      </c>
      <c r="B702" s="103" t="s">
        <v>1065</v>
      </c>
      <c r="C702" s="103" t="s">
        <v>3604</v>
      </c>
      <c r="D702" s="103" t="s">
        <v>2856</v>
      </c>
      <c r="E702" s="103" t="s">
        <v>3605</v>
      </c>
      <c r="F702" s="103" t="s">
        <v>4994</v>
      </c>
      <c r="G702" s="104">
        <v>176.833333333333</v>
      </c>
      <c r="H702" s="104">
        <v>639.16666666666697</v>
      </c>
      <c r="I702" s="104">
        <v>114.916666666667</v>
      </c>
      <c r="J702" s="104">
        <v>0</v>
      </c>
      <c r="K702" s="104">
        <v>0</v>
      </c>
      <c r="L702" s="104">
        <v>0</v>
      </c>
      <c r="M702" s="104">
        <v>0</v>
      </c>
      <c r="N702" s="104">
        <v>51.6666666666667</v>
      </c>
      <c r="O702" s="104">
        <v>18</v>
      </c>
      <c r="P702" s="104">
        <v>0</v>
      </c>
      <c r="Q702" s="104">
        <v>0</v>
      </c>
      <c r="R702" s="104">
        <v>0</v>
      </c>
      <c r="S702" s="105">
        <f t="shared" si="11"/>
        <v>1000.5833333333337</v>
      </c>
    </row>
    <row r="703" spans="1:19" x14ac:dyDescent="0.25">
      <c r="A703" s="125">
        <v>20526</v>
      </c>
      <c r="B703" s="103" t="s">
        <v>1065</v>
      </c>
      <c r="C703" s="103" t="s">
        <v>4562</v>
      </c>
      <c r="D703" s="103" t="s">
        <v>2856</v>
      </c>
      <c r="E703" s="103" t="s">
        <v>3071</v>
      </c>
      <c r="F703" s="103" t="s">
        <v>4994</v>
      </c>
      <c r="G703" s="104">
        <v>308.08333333333297</v>
      </c>
      <c r="H703" s="104">
        <v>657.83333333333303</v>
      </c>
      <c r="I703" s="104">
        <v>40</v>
      </c>
      <c r="J703" s="104">
        <v>0</v>
      </c>
      <c r="K703" s="104">
        <v>0</v>
      </c>
      <c r="L703" s="104">
        <v>0</v>
      </c>
      <c r="M703" s="104">
        <v>0</v>
      </c>
      <c r="N703" s="104">
        <v>11.75</v>
      </c>
      <c r="O703" s="104">
        <v>34</v>
      </c>
      <c r="P703" s="104">
        <v>0</v>
      </c>
      <c r="Q703" s="104">
        <v>0</v>
      </c>
      <c r="R703" s="104">
        <v>0</v>
      </c>
      <c r="S703" s="105">
        <f t="shared" si="11"/>
        <v>1051.6666666666661</v>
      </c>
    </row>
    <row r="704" spans="1:19" x14ac:dyDescent="0.25">
      <c r="A704" s="125">
        <v>20526</v>
      </c>
      <c r="B704" s="103" t="s">
        <v>1065</v>
      </c>
      <c r="C704" s="103" t="s">
        <v>3606</v>
      </c>
      <c r="D704" s="103" t="s">
        <v>2856</v>
      </c>
      <c r="E704" s="103" t="s">
        <v>3607</v>
      </c>
      <c r="F704" s="103" t="s">
        <v>4994</v>
      </c>
      <c r="G704" s="104">
        <v>1276.8333333333301</v>
      </c>
      <c r="H704" s="104">
        <v>358.91666666666703</v>
      </c>
      <c r="I704" s="104">
        <v>9.1666666666666696</v>
      </c>
      <c r="J704" s="104">
        <v>25.5833333333333</v>
      </c>
      <c r="K704" s="104">
        <v>0</v>
      </c>
      <c r="L704" s="104">
        <v>0</v>
      </c>
      <c r="M704" s="104">
        <v>3</v>
      </c>
      <c r="N704" s="104">
        <v>55.0833333333333</v>
      </c>
      <c r="O704" s="104">
        <v>38.1666666666667</v>
      </c>
      <c r="P704" s="104">
        <v>1</v>
      </c>
      <c r="Q704" s="104">
        <v>0</v>
      </c>
      <c r="R704" s="104">
        <v>0</v>
      </c>
      <c r="S704" s="105">
        <f t="shared" si="11"/>
        <v>1767.749999999997</v>
      </c>
    </row>
    <row r="705" spans="1:19" x14ac:dyDescent="0.25">
      <c r="A705" s="125">
        <v>20529</v>
      </c>
      <c r="B705" s="103" t="s">
        <v>1066</v>
      </c>
      <c r="C705" s="103" t="s">
        <v>3440</v>
      </c>
      <c r="D705" s="103" t="s">
        <v>3438</v>
      </c>
      <c r="E705" s="103" t="s">
        <v>3441</v>
      </c>
      <c r="F705" s="103" t="s">
        <v>4994</v>
      </c>
      <c r="G705" s="104">
        <v>0</v>
      </c>
      <c r="H705" s="104">
        <v>0</v>
      </c>
      <c r="I705" s="104">
        <v>0</v>
      </c>
      <c r="J705" s="104">
        <v>0</v>
      </c>
      <c r="K705" s="104">
        <v>2476.4166666666702</v>
      </c>
      <c r="L705" s="104">
        <v>0</v>
      </c>
      <c r="M705" s="104">
        <v>0</v>
      </c>
      <c r="N705" s="104">
        <v>20.0833333333333</v>
      </c>
      <c r="O705" s="104">
        <v>0</v>
      </c>
      <c r="P705" s="104">
        <v>0</v>
      </c>
      <c r="Q705" s="104">
        <v>0</v>
      </c>
      <c r="R705" s="104">
        <v>0</v>
      </c>
      <c r="S705" s="105">
        <f t="shared" si="11"/>
        <v>2496.5000000000036</v>
      </c>
    </row>
    <row r="706" spans="1:19" x14ac:dyDescent="0.25">
      <c r="A706" s="125">
        <v>20530</v>
      </c>
      <c r="B706" s="103" t="s">
        <v>1067</v>
      </c>
      <c r="C706" s="103" t="s">
        <v>4424</v>
      </c>
      <c r="D706" s="103" t="s">
        <v>2897</v>
      </c>
      <c r="E706" s="103" t="s">
        <v>4425</v>
      </c>
      <c r="F706" s="103" t="s">
        <v>4996</v>
      </c>
      <c r="G706" s="104">
        <v>20541.25</v>
      </c>
      <c r="H706" s="104">
        <v>20040</v>
      </c>
      <c r="I706" s="104">
        <v>8989.3333333333303</v>
      </c>
      <c r="J706" s="104">
        <v>9088</v>
      </c>
      <c r="K706" s="104">
        <v>642.33333333333303</v>
      </c>
      <c r="L706" s="104">
        <v>0</v>
      </c>
      <c r="M706" s="104">
        <v>10</v>
      </c>
      <c r="N706" s="104">
        <v>3009</v>
      </c>
      <c r="O706" s="104">
        <v>350</v>
      </c>
      <c r="P706" s="104">
        <v>0</v>
      </c>
      <c r="Q706" s="104">
        <v>0</v>
      </c>
      <c r="R706" s="104">
        <v>0</v>
      </c>
      <c r="S706" s="105">
        <f t="shared" si="11"/>
        <v>62669.916666666664</v>
      </c>
    </row>
    <row r="707" spans="1:19" x14ac:dyDescent="0.25">
      <c r="A707" s="125">
        <v>20534</v>
      </c>
      <c r="B707" s="103" t="s">
        <v>1069</v>
      </c>
      <c r="C707" s="103" t="s">
        <v>4933</v>
      </c>
      <c r="D707" s="103" t="s">
        <v>2786</v>
      </c>
      <c r="E707" s="103" t="s">
        <v>4934</v>
      </c>
      <c r="F707" s="103" t="s">
        <v>4994</v>
      </c>
      <c r="G707" s="104">
        <v>1249.3333333333301</v>
      </c>
      <c r="H707" s="104">
        <v>478.41666666666703</v>
      </c>
      <c r="I707" s="104">
        <v>0</v>
      </c>
      <c r="J707" s="104">
        <v>0</v>
      </c>
      <c r="K707" s="104">
        <v>0</v>
      </c>
      <c r="L707" s="104">
        <v>0</v>
      </c>
      <c r="M707" s="104">
        <v>0</v>
      </c>
      <c r="N707" s="104">
        <v>27.9166666666667</v>
      </c>
      <c r="O707" s="104">
        <v>18.75</v>
      </c>
      <c r="P707" s="104">
        <v>0</v>
      </c>
      <c r="Q707" s="104">
        <v>0</v>
      </c>
      <c r="R707" s="104">
        <v>0</v>
      </c>
      <c r="S707" s="105">
        <f t="shared" si="11"/>
        <v>1774.4166666666638</v>
      </c>
    </row>
    <row r="708" spans="1:19" x14ac:dyDescent="0.25">
      <c r="A708" s="125">
        <v>20536</v>
      </c>
      <c r="B708" s="103" t="s">
        <v>1070</v>
      </c>
      <c r="C708" s="103" t="s">
        <v>3608</v>
      </c>
      <c r="D708" s="103" t="s">
        <v>2897</v>
      </c>
      <c r="E708" s="103" t="s">
        <v>3609</v>
      </c>
      <c r="F708" s="103" t="s">
        <v>4994</v>
      </c>
      <c r="G708" s="104">
        <v>969.6</v>
      </c>
      <c r="H708" s="104">
        <v>586.4</v>
      </c>
      <c r="I708" s="104">
        <v>0</v>
      </c>
      <c r="J708" s="104">
        <v>0</v>
      </c>
      <c r="K708" s="104">
        <v>0</v>
      </c>
      <c r="L708" s="104">
        <v>0</v>
      </c>
      <c r="M708" s="104">
        <v>0</v>
      </c>
      <c r="N708" s="104">
        <v>64</v>
      </c>
      <c r="O708" s="104">
        <v>20.2</v>
      </c>
      <c r="P708" s="104">
        <v>0</v>
      </c>
      <c r="Q708" s="104">
        <v>0</v>
      </c>
      <c r="R708" s="104">
        <v>0</v>
      </c>
      <c r="S708" s="105">
        <f t="shared" si="11"/>
        <v>1640.2</v>
      </c>
    </row>
    <row r="709" spans="1:19" x14ac:dyDescent="0.25">
      <c r="A709" s="125">
        <v>20538</v>
      </c>
      <c r="B709" s="103" t="s">
        <v>1071</v>
      </c>
      <c r="C709" s="103" t="s">
        <v>3610</v>
      </c>
      <c r="D709" s="103" t="s">
        <v>2897</v>
      </c>
      <c r="E709" s="103" t="s">
        <v>3611</v>
      </c>
      <c r="F709" s="103" t="s">
        <v>4994</v>
      </c>
      <c r="G709" s="104">
        <v>86.6666666666666</v>
      </c>
      <c r="H709" s="104">
        <v>380.08333333333297</v>
      </c>
      <c r="I709" s="104">
        <v>25.75</v>
      </c>
      <c r="J709" s="104">
        <v>0</v>
      </c>
      <c r="K709" s="104">
        <v>0</v>
      </c>
      <c r="L709" s="104">
        <v>0</v>
      </c>
      <c r="M709" s="104">
        <v>0</v>
      </c>
      <c r="N709" s="104">
        <v>0</v>
      </c>
      <c r="O709" s="104">
        <v>14</v>
      </c>
      <c r="P709" s="104">
        <v>0</v>
      </c>
      <c r="Q709" s="104">
        <v>0</v>
      </c>
      <c r="R709" s="104">
        <v>0</v>
      </c>
      <c r="S709" s="105">
        <f t="shared" si="11"/>
        <v>506.49999999999955</v>
      </c>
    </row>
    <row r="710" spans="1:19" x14ac:dyDescent="0.25">
      <c r="A710" s="125">
        <v>20553</v>
      </c>
      <c r="B710" s="103" t="s">
        <v>5094</v>
      </c>
      <c r="C710" s="103" t="s">
        <v>4480</v>
      </c>
      <c r="D710" s="103" t="s">
        <v>2786</v>
      </c>
      <c r="E710" s="103" t="s">
        <v>4481</v>
      </c>
      <c r="F710" s="103" t="s">
        <v>4994</v>
      </c>
      <c r="G710" s="104">
        <v>11537.083333333299</v>
      </c>
      <c r="H710" s="104">
        <v>1231.4166666666699</v>
      </c>
      <c r="I710" s="104">
        <v>114.083333333333</v>
      </c>
      <c r="J710" s="104">
        <v>0</v>
      </c>
      <c r="K710" s="104">
        <v>0</v>
      </c>
      <c r="L710" s="104">
        <v>0</v>
      </c>
      <c r="M710" s="104">
        <v>0</v>
      </c>
      <c r="N710" s="104">
        <v>200.75</v>
      </c>
      <c r="O710" s="104">
        <v>73.0833333333333</v>
      </c>
      <c r="P710" s="104">
        <v>41.4166666666667</v>
      </c>
      <c r="Q710" s="104">
        <v>0</v>
      </c>
      <c r="R710" s="104">
        <v>0</v>
      </c>
      <c r="S710" s="105">
        <f t="shared" si="11"/>
        <v>13197.833333333301</v>
      </c>
    </row>
    <row r="711" spans="1:19" x14ac:dyDescent="0.25">
      <c r="A711" s="125">
        <v>20556</v>
      </c>
      <c r="B711" s="103" t="s">
        <v>1081</v>
      </c>
      <c r="C711" s="103" t="s">
        <v>2980</v>
      </c>
      <c r="D711" s="103" t="s">
        <v>2789</v>
      </c>
      <c r="E711" s="103" t="s">
        <v>2981</v>
      </c>
      <c r="F711" s="103" t="s">
        <v>4994</v>
      </c>
      <c r="G711" s="104">
        <v>51.2</v>
      </c>
      <c r="H711" s="104">
        <v>286.60000000000002</v>
      </c>
      <c r="I711" s="104">
        <v>119.6</v>
      </c>
      <c r="J711" s="104">
        <v>96.4</v>
      </c>
      <c r="K711" s="104">
        <v>49.6</v>
      </c>
      <c r="L711" s="104">
        <v>0</v>
      </c>
      <c r="M711" s="104">
        <v>0</v>
      </c>
      <c r="N711" s="104">
        <v>12</v>
      </c>
      <c r="O711" s="104">
        <v>3</v>
      </c>
      <c r="P711" s="104">
        <v>0</v>
      </c>
      <c r="Q711" s="104">
        <v>5</v>
      </c>
      <c r="R711" s="104">
        <v>0</v>
      </c>
      <c r="S711" s="105">
        <f t="shared" si="11"/>
        <v>623.4</v>
      </c>
    </row>
    <row r="712" spans="1:19" x14ac:dyDescent="0.25">
      <c r="A712" s="125">
        <v>20557</v>
      </c>
      <c r="B712" s="103" t="s">
        <v>1082</v>
      </c>
      <c r="C712" s="103" t="s">
        <v>3612</v>
      </c>
      <c r="D712" s="103" t="s">
        <v>2932</v>
      </c>
      <c r="E712" s="103" t="s">
        <v>3472</v>
      </c>
      <c r="F712" s="103" t="s">
        <v>4994</v>
      </c>
      <c r="G712" s="104">
        <v>3028</v>
      </c>
      <c r="H712" s="104">
        <v>672.33333333333303</v>
      </c>
      <c r="I712" s="104">
        <v>332.91666666666703</v>
      </c>
      <c r="J712" s="104">
        <v>0</v>
      </c>
      <c r="K712" s="104">
        <v>0</v>
      </c>
      <c r="L712" s="104">
        <v>0</v>
      </c>
      <c r="M712" s="104">
        <v>1.5833333333333299</v>
      </c>
      <c r="N712" s="104">
        <v>186</v>
      </c>
      <c r="O712" s="104">
        <v>33.4166666666667</v>
      </c>
      <c r="P712" s="104">
        <v>0</v>
      </c>
      <c r="Q712" s="104">
        <v>0</v>
      </c>
      <c r="R712" s="104">
        <v>0</v>
      </c>
      <c r="S712" s="105">
        <f t="shared" si="11"/>
        <v>4254.2500000000009</v>
      </c>
    </row>
    <row r="713" spans="1:19" x14ac:dyDescent="0.25">
      <c r="A713" s="125">
        <v>20571</v>
      </c>
      <c r="B713" s="103" t="s">
        <v>1088</v>
      </c>
      <c r="C713" s="103" t="s">
        <v>3613</v>
      </c>
      <c r="D713" s="103" t="s">
        <v>2775</v>
      </c>
      <c r="E713" s="103" t="s">
        <v>3614</v>
      </c>
      <c r="F713" s="103" t="s">
        <v>4994</v>
      </c>
      <c r="G713" s="104">
        <v>26.6666666666667</v>
      </c>
      <c r="H713" s="104">
        <v>161.833333333333</v>
      </c>
      <c r="I713" s="104">
        <v>10</v>
      </c>
      <c r="J713" s="104">
        <v>0</v>
      </c>
      <c r="K713" s="104">
        <v>0</v>
      </c>
      <c r="L713" s="104">
        <v>0</v>
      </c>
      <c r="M713" s="104">
        <v>1.5</v>
      </c>
      <c r="N713" s="104">
        <v>0</v>
      </c>
      <c r="O713" s="104">
        <v>16.1666666666667</v>
      </c>
      <c r="P713" s="104">
        <v>0</v>
      </c>
      <c r="Q713" s="104">
        <v>0</v>
      </c>
      <c r="R713" s="104">
        <v>0</v>
      </c>
      <c r="S713" s="105">
        <f t="shared" si="11"/>
        <v>216.1666666666664</v>
      </c>
    </row>
    <row r="714" spans="1:19" x14ac:dyDescent="0.25">
      <c r="A714" s="125">
        <v>20580</v>
      </c>
      <c r="B714" s="103" t="s">
        <v>1090</v>
      </c>
      <c r="C714" s="103" t="s">
        <v>3617</v>
      </c>
      <c r="D714" s="103" t="s">
        <v>2775</v>
      </c>
      <c r="E714" s="103" t="s">
        <v>3618</v>
      </c>
      <c r="F714" s="103" t="s">
        <v>4994</v>
      </c>
      <c r="G714" s="104">
        <v>320.16666666666703</v>
      </c>
      <c r="H714" s="104">
        <v>456.08333333333297</v>
      </c>
      <c r="I714" s="104">
        <v>29.8333333333333</v>
      </c>
      <c r="J714" s="104">
        <v>0</v>
      </c>
      <c r="K714" s="104">
        <v>0</v>
      </c>
      <c r="L714" s="104">
        <v>0</v>
      </c>
      <c r="M714" s="104">
        <v>0</v>
      </c>
      <c r="N714" s="104">
        <v>28.1666666666667</v>
      </c>
      <c r="O714" s="104">
        <v>29.3333333333333</v>
      </c>
      <c r="P714" s="104">
        <v>0</v>
      </c>
      <c r="Q714" s="104">
        <v>0</v>
      </c>
      <c r="R714" s="104">
        <v>0</v>
      </c>
      <c r="S714" s="105">
        <f t="shared" si="11"/>
        <v>863.58333333333326</v>
      </c>
    </row>
    <row r="715" spans="1:19" x14ac:dyDescent="0.25">
      <c r="A715" s="125">
        <v>20581</v>
      </c>
      <c r="B715" s="103" t="s">
        <v>1091</v>
      </c>
      <c r="C715" s="103" t="s">
        <v>2814</v>
      </c>
      <c r="D715" s="103" t="s">
        <v>2789</v>
      </c>
      <c r="E715" s="103" t="s">
        <v>2815</v>
      </c>
      <c r="F715" s="103" t="s">
        <v>4994</v>
      </c>
      <c r="G715" s="104">
        <v>26.1</v>
      </c>
      <c r="H715" s="104">
        <v>103.9</v>
      </c>
      <c r="I715" s="104">
        <v>12.7</v>
      </c>
      <c r="J715" s="104">
        <v>2.1111111111111098</v>
      </c>
      <c r="K715" s="104">
        <v>0</v>
      </c>
      <c r="L715" s="104">
        <v>0</v>
      </c>
      <c r="M715" s="104">
        <v>0</v>
      </c>
      <c r="N715" s="104">
        <v>0</v>
      </c>
      <c r="O715" s="104">
        <v>0</v>
      </c>
      <c r="P715" s="104">
        <v>0</v>
      </c>
      <c r="Q715" s="104">
        <v>0</v>
      </c>
      <c r="R715" s="104">
        <v>0</v>
      </c>
      <c r="S715" s="105">
        <f t="shared" si="11"/>
        <v>144.8111111111111</v>
      </c>
    </row>
    <row r="716" spans="1:19" x14ac:dyDescent="0.25">
      <c r="A716" s="125">
        <v>20599</v>
      </c>
      <c r="B716" s="103" t="s">
        <v>1097</v>
      </c>
      <c r="C716" s="103" t="s">
        <v>3619</v>
      </c>
      <c r="D716" s="103" t="s">
        <v>2897</v>
      </c>
      <c r="E716" s="103" t="s">
        <v>3620</v>
      </c>
      <c r="F716" s="103" t="s">
        <v>4994</v>
      </c>
      <c r="G716" s="104">
        <v>2.6666666666666701</v>
      </c>
      <c r="H716" s="104">
        <v>294.66666666666703</v>
      </c>
      <c r="I716" s="104">
        <v>138.25</v>
      </c>
      <c r="J716" s="104">
        <v>0</v>
      </c>
      <c r="K716" s="104">
        <v>0</v>
      </c>
      <c r="L716" s="104">
        <v>0</v>
      </c>
      <c r="M716" s="104">
        <v>16.75</v>
      </c>
      <c r="N716" s="104">
        <v>1</v>
      </c>
      <c r="O716" s="104">
        <v>18.8333333333333</v>
      </c>
      <c r="P716" s="104">
        <v>0</v>
      </c>
      <c r="Q716" s="104">
        <v>0</v>
      </c>
      <c r="R716" s="104">
        <v>0</v>
      </c>
      <c r="S716" s="105">
        <f t="shared" si="11"/>
        <v>472.16666666666703</v>
      </c>
    </row>
    <row r="717" spans="1:19" x14ac:dyDescent="0.25">
      <c r="A717" s="125">
        <v>20617</v>
      </c>
      <c r="B717" s="103" t="s">
        <v>1101</v>
      </c>
      <c r="C717" s="103" t="s">
        <v>4320</v>
      </c>
      <c r="D717" s="103" t="s">
        <v>2789</v>
      </c>
      <c r="E717" s="103" t="s">
        <v>2906</v>
      </c>
      <c r="F717" s="103" t="s">
        <v>4994</v>
      </c>
      <c r="G717" s="104">
        <v>96</v>
      </c>
      <c r="H717" s="104">
        <v>110.416666666667</v>
      </c>
      <c r="I717" s="104">
        <v>130</v>
      </c>
      <c r="J717" s="104">
        <v>111.166666666667</v>
      </c>
      <c r="K717" s="104">
        <v>5</v>
      </c>
      <c r="L717" s="104">
        <v>0</v>
      </c>
      <c r="M717" s="104">
        <v>1</v>
      </c>
      <c r="N717" s="104">
        <v>7</v>
      </c>
      <c r="O717" s="104">
        <v>1</v>
      </c>
      <c r="P717" s="104">
        <v>0</v>
      </c>
      <c r="Q717" s="104">
        <v>0</v>
      </c>
      <c r="R717" s="104">
        <v>0</v>
      </c>
      <c r="S717" s="105">
        <f t="shared" si="11"/>
        <v>461.58333333333394</v>
      </c>
    </row>
    <row r="718" spans="1:19" x14ac:dyDescent="0.25">
      <c r="A718" s="125">
        <v>20618</v>
      </c>
      <c r="B718" s="103" t="s">
        <v>1102</v>
      </c>
      <c r="C718" s="103" t="s">
        <v>4935</v>
      </c>
      <c r="D718" s="103" t="s">
        <v>5006</v>
      </c>
      <c r="E718" s="103" t="s">
        <v>4936</v>
      </c>
      <c r="F718" s="103" t="s">
        <v>4994</v>
      </c>
      <c r="G718" s="104">
        <v>844</v>
      </c>
      <c r="H718" s="104">
        <v>317</v>
      </c>
      <c r="I718" s="104">
        <v>0</v>
      </c>
      <c r="J718" s="104">
        <v>0</v>
      </c>
      <c r="K718" s="104">
        <v>0</v>
      </c>
      <c r="L718" s="104">
        <v>0</v>
      </c>
      <c r="M718" s="104">
        <v>0</v>
      </c>
      <c r="N718" s="104">
        <v>0</v>
      </c>
      <c r="O718" s="104">
        <v>0</v>
      </c>
      <c r="P718" s="104">
        <v>0</v>
      </c>
      <c r="Q718" s="104">
        <v>0</v>
      </c>
      <c r="R718" s="104">
        <v>0</v>
      </c>
      <c r="S718" s="105">
        <f t="shared" si="11"/>
        <v>1161</v>
      </c>
    </row>
    <row r="719" spans="1:19" x14ac:dyDescent="0.25">
      <c r="A719" s="125">
        <v>20620</v>
      </c>
      <c r="B719" s="103" t="s">
        <v>5095</v>
      </c>
      <c r="C719" s="103" t="s">
        <v>4328</v>
      </c>
      <c r="D719" s="103" t="s">
        <v>2862</v>
      </c>
      <c r="E719" s="103" t="s">
        <v>4329</v>
      </c>
      <c r="F719" s="103" t="s">
        <v>4994</v>
      </c>
      <c r="G719" s="104">
        <v>6.8333333333333304</v>
      </c>
      <c r="H719" s="104">
        <v>232.916666666667</v>
      </c>
      <c r="I719" s="104">
        <v>345.33333333333297</v>
      </c>
      <c r="J719" s="104">
        <v>4</v>
      </c>
      <c r="K719" s="104">
        <v>0</v>
      </c>
      <c r="L719" s="104">
        <v>0</v>
      </c>
      <c r="M719" s="104">
        <v>0</v>
      </c>
      <c r="N719" s="104">
        <v>19.75</v>
      </c>
      <c r="O719" s="104">
        <v>0</v>
      </c>
      <c r="P719" s="104">
        <v>0</v>
      </c>
      <c r="Q719" s="104">
        <v>0</v>
      </c>
      <c r="R719" s="104">
        <v>0</v>
      </c>
      <c r="S719" s="105">
        <f t="shared" si="11"/>
        <v>608.83333333333326</v>
      </c>
    </row>
    <row r="720" spans="1:19" x14ac:dyDescent="0.25">
      <c r="A720" s="125">
        <v>20621</v>
      </c>
      <c r="B720" s="103" t="s">
        <v>1104</v>
      </c>
      <c r="C720" s="103" t="s">
        <v>3621</v>
      </c>
      <c r="D720" s="103" t="s">
        <v>2897</v>
      </c>
      <c r="E720" s="103" t="s">
        <v>3622</v>
      </c>
      <c r="F720" s="103" t="s">
        <v>4994</v>
      </c>
      <c r="G720" s="104">
        <v>121.833333333333</v>
      </c>
      <c r="H720" s="104">
        <v>75.3333333333333</v>
      </c>
      <c r="I720" s="104">
        <v>3</v>
      </c>
      <c r="J720" s="104">
        <v>0</v>
      </c>
      <c r="K720" s="104">
        <v>0</v>
      </c>
      <c r="L720" s="104">
        <v>0</v>
      </c>
      <c r="M720" s="104">
        <v>0</v>
      </c>
      <c r="N720" s="104">
        <v>10.5</v>
      </c>
      <c r="O720" s="104">
        <v>22.0833333333333</v>
      </c>
      <c r="P720" s="104">
        <v>0</v>
      </c>
      <c r="Q720" s="104">
        <v>0</v>
      </c>
      <c r="R720" s="104">
        <v>0</v>
      </c>
      <c r="S720" s="105">
        <f t="shared" si="11"/>
        <v>232.7499999999996</v>
      </c>
    </row>
    <row r="721" spans="1:19" x14ac:dyDescent="0.25">
      <c r="A721" s="125">
        <v>20638</v>
      </c>
      <c r="B721" s="103" t="s">
        <v>1109</v>
      </c>
      <c r="C721" s="103" t="s">
        <v>3623</v>
      </c>
      <c r="D721" s="103" t="s">
        <v>2923</v>
      </c>
      <c r="E721" s="103" t="s">
        <v>3624</v>
      </c>
      <c r="F721" s="103" t="s">
        <v>4994</v>
      </c>
      <c r="G721" s="104">
        <v>2202.5</v>
      </c>
      <c r="H721" s="104">
        <v>1216.5</v>
      </c>
      <c r="I721" s="104">
        <v>49</v>
      </c>
      <c r="J721" s="104">
        <v>0</v>
      </c>
      <c r="K721" s="104">
        <v>0</v>
      </c>
      <c r="L721" s="104">
        <v>0</v>
      </c>
      <c r="M721" s="104">
        <v>3.1666666666666701</v>
      </c>
      <c r="N721" s="104">
        <v>260.75</v>
      </c>
      <c r="O721" s="104">
        <v>97.5833333333333</v>
      </c>
      <c r="P721" s="104">
        <v>0</v>
      </c>
      <c r="Q721" s="104">
        <v>0</v>
      </c>
      <c r="R721" s="104">
        <v>0</v>
      </c>
      <c r="S721" s="105">
        <f t="shared" si="11"/>
        <v>3829.5</v>
      </c>
    </row>
    <row r="722" spans="1:19" x14ac:dyDescent="0.25">
      <c r="A722" s="125">
        <v>20641</v>
      </c>
      <c r="B722" s="103" t="s">
        <v>1110</v>
      </c>
      <c r="C722" s="103" t="s">
        <v>4291</v>
      </c>
      <c r="D722" s="103" t="s">
        <v>2876</v>
      </c>
      <c r="E722" s="103" t="s">
        <v>4292</v>
      </c>
      <c r="F722" s="103" t="s">
        <v>4994</v>
      </c>
      <c r="G722" s="104">
        <v>0</v>
      </c>
      <c r="H722" s="104">
        <v>0</v>
      </c>
      <c r="I722" s="104">
        <v>276.36363636363598</v>
      </c>
      <c r="J722" s="104">
        <v>0</v>
      </c>
      <c r="K722" s="104">
        <v>0</v>
      </c>
      <c r="L722" s="104">
        <v>0</v>
      </c>
      <c r="M722" s="104">
        <v>0</v>
      </c>
      <c r="N722" s="104">
        <v>0</v>
      </c>
      <c r="O722" s="104">
        <v>0</v>
      </c>
      <c r="P722" s="104">
        <v>0</v>
      </c>
      <c r="Q722" s="104">
        <v>0</v>
      </c>
      <c r="R722" s="104">
        <v>0</v>
      </c>
      <c r="S722" s="105">
        <f t="shared" si="11"/>
        <v>276.36363636363598</v>
      </c>
    </row>
    <row r="723" spans="1:19" x14ac:dyDescent="0.25">
      <c r="A723" s="125">
        <v>20644</v>
      </c>
      <c r="B723" s="103" t="s">
        <v>1113</v>
      </c>
      <c r="C723" s="103" t="s">
        <v>4825</v>
      </c>
      <c r="D723" s="103" t="s">
        <v>3332</v>
      </c>
      <c r="E723" s="103" t="s">
        <v>4826</v>
      </c>
      <c r="F723" s="103" t="s">
        <v>4994</v>
      </c>
      <c r="G723" s="104">
        <v>1595.3333333333301</v>
      </c>
      <c r="H723" s="104">
        <v>563.58333333333303</v>
      </c>
      <c r="I723" s="104">
        <v>62.9166666666667</v>
      </c>
      <c r="J723" s="104">
        <v>0</v>
      </c>
      <c r="K723" s="104">
        <v>0</v>
      </c>
      <c r="L723" s="104">
        <v>0</v>
      </c>
      <c r="M723" s="104">
        <v>0</v>
      </c>
      <c r="N723" s="104">
        <v>0</v>
      </c>
      <c r="O723" s="104">
        <v>0</v>
      </c>
      <c r="P723" s="104">
        <v>0</v>
      </c>
      <c r="Q723" s="104">
        <v>0</v>
      </c>
      <c r="R723" s="104">
        <v>0</v>
      </c>
      <c r="S723" s="105">
        <f t="shared" si="11"/>
        <v>2221.8333333333298</v>
      </c>
    </row>
    <row r="724" spans="1:19" x14ac:dyDescent="0.25">
      <c r="A724" s="125">
        <v>20663</v>
      </c>
      <c r="B724" s="103" t="s">
        <v>1119</v>
      </c>
      <c r="C724" s="103" t="s">
        <v>3625</v>
      </c>
      <c r="D724" s="103" t="s">
        <v>2817</v>
      </c>
      <c r="E724" s="103" t="s">
        <v>3626</v>
      </c>
      <c r="F724" s="103" t="s">
        <v>4994</v>
      </c>
      <c r="G724" s="104">
        <v>464.83333333333297</v>
      </c>
      <c r="H724" s="104">
        <v>0</v>
      </c>
      <c r="I724" s="104">
        <v>0</v>
      </c>
      <c r="J724" s="104">
        <v>0</v>
      </c>
      <c r="K724" s="104">
        <v>0</v>
      </c>
      <c r="L724" s="104">
        <v>0</v>
      </c>
      <c r="M724" s="104">
        <v>0</v>
      </c>
      <c r="N724" s="104">
        <v>0</v>
      </c>
      <c r="O724" s="104">
        <v>7</v>
      </c>
      <c r="P724" s="104">
        <v>0</v>
      </c>
      <c r="Q724" s="104">
        <v>0</v>
      </c>
      <c r="R724" s="104">
        <v>0</v>
      </c>
      <c r="S724" s="105">
        <f t="shared" si="11"/>
        <v>471.83333333333297</v>
      </c>
    </row>
    <row r="725" spans="1:19" x14ac:dyDescent="0.25">
      <c r="A725" s="125">
        <v>20666</v>
      </c>
      <c r="B725" s="103" t="s">
        <v>1120</v>
      </c>
      <c r="C725" s="103" t="s">
        <v>4487</v>
      </c>
      <c r="D725" s="103" t="s">
        <v>2775</v>
      </c>
      <c r="E725" s="103" t="s">
        <v>4488</v>
      </c>
      <c r="F725" s="103" t="s">
        <v>4994</v>
      </c>
      <c r="G725" s="104">
        <v>200</v>
      </c>
      <c r="H725" s="104">
        <v>0</v>
      </c>
      <c r="I725" s="104">
        <v>0</v>
      </c>
      <c r="J725" s="104">
        <v>33.181818181818201</v>
      </c>
      <c r="K725" s="104">
        <v>0</v>
      </c>
      <c r="L725" s="104">
        <v>0</v>
      </c>
      <c r="M725" s="104">
        <v>1.2222222222222201</v>
      </c>
      <c r="N725" s="104">
        <v>0</v>
      </c>
      <c r="O725" s="104">
        <v>0</v>
      </c>
      <c r="P725" s="104">
        <v>0</v>
      </c>
      <c r="Q725" s="104">
        <v>0</v>
      </c>
      <c r="R725" s="104">
        <v>0</v>
      </c>
      <c r="S725" s="105">
        <f t="shared" si="11"/>
        <v>234.40404040404042</v>
      </c>
    </row>
    <row r="726" spans="1:19" x14ac:dyDescent="0.25">
      <c r="A726" s="125">
        <v>20669</v>
      </c>
      <c r="B726" s="103" t="s">
        <v>1121</v>
      </c>
      <c r="C726" s="103" t="s">
        <v>3627</v>
      </c>
      <c r="D726" s="103" t="s">
        <v>2932</v>
      </c>
      <c r="E726" s="103" t="s">
        <v>5096</v>
      </c>
      <c r="F726" s="103" t="s">
        <v>4994</v>
      </c>
      <c r="G726" s="104">
        <v>1100.4166666666699</v>
      </c>
      <c r="H726" s="104">
        <v>132.583333333333</v>
      </c>
      <c r="I726" s="104">
        <v>0</v>
      </c>
      <c r="J726" s="104">
        <v>0</v>
      </c>
      <c r="K726" s="104">
        <v>0</v>
      </c>
      <c r="L726" s="104">
        <v>0</v>
      </c>
      <c r="M726" s="104">
        <v>21.090909090909101</v>
      </c>
      <c r="N726" s="104">
        <v>23.8333333333333</v>
      </c>
      <c r="O726" s="104">
        <v>47.2</v>
      </c>
      <c r="P726" s="104">
        <v>15</v>
      </c>
      <c r="Q726" s="104">
        <v>0</v>
      </c>
      <c r="R726" s="104">
        <v>0</v>
      </c>
      <c r="S726" s="105">
        <f t="shared" si="11"/>
        <v>1340.1242424242453</v>
      </c>
    </row>
    <row r="727" spans="1:19" x14ac:dyDescent="0.25">
      <c r="A727" s="125">
        <v>20676</v>
      </c>
      <c r="B727" s="103" t="s">
        <v>5097</v>
      </c>
      <c r="C727" s="103" t="s">
        <v>3629</v>
      </c>
      <c r="D727" s="103" t="s">
        <v>2775</v>
      </c>
      <c r="E727" s="103" t="s">
        <v>3630</v>
      </c>
      <c r="F727" s="103" t="s">
        <v>4994</v>
      </c>
      <c r="G727" s="104">
        <v>193.166666666667</v>
      </c>
      <c r="H727" s="104">
        <v>210.833333333333</v>
      </c>
      <c r="I727" s="104">
        <v>29.5</v>
      </c>
      <c r="J727" s="104">
        <v>13.714285714285699</v>
      </c>
      <c r="K727" s="104">
        <v>0</v>
      </c>
      <c r="L727" s="104">
        <v>0</v>
      </c>
      <c r="M727" s="104">
        <v>0</v>
      </c>
      <c r="N727" s="104">
        <v>5</v>
      </c>
      <c r="O727" s="104">
        <v>13</v>
      </c>
      <c r="P727" s="104">
        <v>0</v>
      </c>
      <c r="Q727" s="104">
        <v>0</v>
      </c>
      <c r="R727" s="104">
        <v>0</v>
      </c>
      <c r="S727" s="105">
        <f t="shared" si="11"/>
        <v>465.21428571428572</v>
      </c>
    </row>
    <row r="728" spans="1:19" x14ac:dyDescent="0.25">
      <c r="A728" s="125">
        <v>20685</v>
      </c>
      <c r="B728" s="103" t="s">
        <v>1126</v>
      </c>
      <c r="C728" s="103" t="s">
        <v>3633</v>
      </c>
      <c r="D728" s="103" t="s">
        <v>2927</v>
      </c>
      <c r="E728" s="103" t="s">
        <v>3634</v>
      </c>
      <c r="F728" s="103" t="s">
        <v>4994</v>
      </c>
      <c r="G728" s="104">
        <v>194.75</v>
      </c>
      <c r="H728" s="104">
        <v>0</v>
      </c>
      <c r="I728" s="104">
        <v>0</v>
      </c>
      <c r="J728" s="104">
        <v>0</v>
      </c>
      <c r="K728" s="104">
        <v>0</v>
      </c>
      <c r="L728" s="104">
        <v>0</v>
      </c>
      <c r="M728" s="104">
        <v>0</v>
      </c>
      <c r="N728" s="104">
        <v>1</v>
      </c>
      <c r="O728" s="104">
        <v>11</v>
      </c>
      <c r="P728" s="104">
        <v>0</v>
      </c>
      <c r="Q728" s="104">
        <v>0</v>
      </c>
      <c r="R728" s="104">
        <v>0</v>
      </c>
      <c r="S728" s="105">
        <f t="shared" si="11"/>
        <v>206.75</v>
      </c>
    </row>
    <row r="729" spans="1:19" x14ac:dyDescent="0.25">
      <c r="A729" s="125">
        <v>20687</v>
      </c>
      <c r="B729" s="103" t="s">
        <v>1128</v>
      </c>
      <c r="C729" s="103" t="s">
        <v>3635</v>
      </c>
      <c r="D729" s="103" t="s">
        <v>3157</v>
      </c>
      <c r="E729" s="103" t="s">
        <v>2813</v>
      </c>
      <c r="F729" s="103" t="s">
        <v>4994</v>
      </c>
      <c r="G729" s="104">
        <v>1351</v>
      </c>
      <c r="H729" s="104">
        <v>40</v>
      </c>
      <c r="I729" s="104">
        <v>0</v>
      </c>
      <c r="J729" s="104">
        <v>0</v>
      </c>
      <c r="K729" s="104">
        <v>0</v>
      </c>
      <c r="L729" s="104">
        <v>0</v>
      </c>
      <c r="M729" s="104">
        <v>0</v>
      </c>
      <c r="N729" s="104">
        <v>0</v>
      </c>
      <c r="O729" s="104">
        <v>0</v>
      </c>
      <c r="P729" s="104">
        <v>0</v>
      </c>
      <c r="Q729" s="104">
        <v>0</v>
      </c>
      <c r="R729" s="104">
        <v>0</v>
      </c>
      <c r="S729" s="105">
        <f t="shared" si="11"/>
        <v>1391</v>
      </c>
    </row>
    <row r="730" spans="1:19" x14ac:dyDescent="0.25">
      <c r="A730" s="125">
        <v>20758</v>
      </c>
      <c r="B730" s="103" t="s">
        <v>1152</v>
      </c>
      <c r="C730" s="103" t="s">
        <v>3860</v>
      </c>
      <c r="D730" s="103" t="s">
        <v>2827</v>
      </c>
      <c r="E730" s="103" t="s">
        <v>3861</v>
      </c>
      <c r="F730" s="103" t="s">
        <v>4994</v>
      </c>
      <c r="G730" s="104">
        <v>372.66666666666703</v>
      </c>
      <c r="H730" s="104">
        <v>0</v>
      </c>
      <c r="I730" s="104">
        <v>0</v>
      </c>
      <c r="J730" s="104">
        <v>207.166666666667</v>
      </c>
      <c r="K730" s="104">
        <v>0</v>
      </c>
      <c r="L730" s="104">
        <v>0</v>
      </c>
      <c r="M730" s="104">
        <v>0</v>
      </c>
      <c r="N730" s="104">
        <v>0</v>
      </c>
      <c r="O730" s="104">
        <v>0</v>
      </c>
      <c r="P730" s="104">
        <v>0</v>
      </c>
      <c r="Q730" s="104">
        <v>0</v>
      </c>
      <c r="R730" s="104">
        <v>0</v>
      </c>
      <c r="S730" s="105">
        <f t="shared" si="11"/>
        <v>579.83333333333405</v>
      </c>
    </row>
    <row r="731" spans="1:19" x14ac:dyDescent="0.25">
      <c r="A731" s="125">
        <v>20773</v>
      </c>
      <c r="B731" s="103" t="s">
        <v>1155</v>
      </c>
      <c r="C731" s="103" t="s">
        <v>3640</v>
      </c>
      <c r="D731" s="103" t="s">
        <v>2897</v>
      </c>
      <c r="E731" s="103" t="s">
        <v>3641</v>
      </c>
      <c r="F731" s="103" t="s">
        <v>4994</v>
      </c>
      <c r="G731" s="104">
        <v>13.25</v>
      </c>
      <c r="H731" s="104">
        <v>19.75</v>
      </c>
      <c r="I731" s="104">
        <v>0</v>
      </c>
      <c r="J731" s="104">
        <v>0</v>
      </c>
      <c r="K731" s="104">
        <v>0</v>
      </c>
      <c r="L731" s="104">
        <v>0</v>
      </c>
      <c r="M731" s="104">
        <v>0</v>
      </c>
      <c r="N731" s="104">
        <v>0</v>
      </c>
      <c r="O731" s="104">
        <v>6</v>
      </c>
      <c r="P731" s="104">
        <v>0</v>
      </c>
      <c r="Q731" s="104">
        <v>0</v>
      </c>
      <c r="R731" s="104">
        <v>0</v>
      </c>
      <c r="S731" s="105">
        <f t="shared" si="11"/>
        <v>39</v>
      </c>
    </row>
    <row r="732" spans="1:19" x14ac:dyDescent="0.25">
      <c r="A732" s="125">
        <v>20799</v>
      </c>
      <c r="B732" s="103" t="s">
        <v>1164</v>
      </c>
      <c r="C732" s="103" t="s">
        <v>3642</v>
      </c>
      <c r="D732" s="103" t="s">
        <v>2827</v>
      </c>
      <c r="E732" s="103" t="s">
        <v>3643</v>
      </c>
      <c r="F732" s="103" t="s">
        <v>4994</v>
      </c>
      <c r="G732" s="104">
        <v>206.25</v>
      </c>
      <c r="H732" s="104">
        <v>190.5</v>
      </c>
      <c r="I732" s="104">
        <v>9.75</v>
      </c>
      <c r="J732" s="104">
        <v>0</v>
      </c>
      <c r="K732" s="104">
        <v>0</v>
      </c>
      <c r="L732" s="104">
        <v>0</v>
      </c>
      <c r="M732" s="104">
        <v>0</v>
      </c>
      <c r="N732" s="104">
        <v>0</v>
      </c>
      <c r="O732" s="104">
        <v>22</v>
      </c>
      <c r="P732" s="104">
        <v>0</v>
      </c>
      <c r="Q732" s="104">
        <v>0</v>
      </c>
      <c r="R732" s="104">
        <v>0</v>
      </c>
      <c r="S732" s="105">
        <f t="shared" si="11"/>
        <v>428.5</v>
      </c>
    </row>
    <row r="733" spans="1:19" x14ac:dyDescent="0.25">
      <c r="A733" s="125">
        <v>20806</v>
      </c>
      <c r="B733" s="103" t="s">
        <v>5098</v>
      </c>
      <c r="C733" s="103" t="s">
        <v>4827</v>
      </c>
      <c r="D733" s="103" t="s">
        <v>2876</v>
      </c>
      <c r="E733" s="103" t="s">
        <v>5099</v>
      </c>
      <c r="F733" s="103" t="s">
        <v>4994</v>
      </c>
      <c r="G733" s="104">
        <v>53571.5</v>
      </c>
      <c r="H733" s="104">
        <v>69466.166666666701</v>
      </c>
      <c r="I733" s="104">
        <v>35539.5</v>
      </c>
      <c r="J733" s="104">
        <v>16061</v>
      </c>
      <c r="K733" s="104">
        <v>2550.4166666666702</v>
      </c>
      <c r="L733" s="104">
        <v>466.25</v>
      </c>
      <c r="M733" s="104">
        <v>49.3333333333333</v>
      </c>
      <c r="N733" s="104">
        <v>11622.916666666701</v>
      </c>
      <c r="O733" s="104">
        <v>482.08333333333297</v>
      </c>
      <c r="P733" s="104">
        <v>369.66666666666703</v>
      </c>
      <c r="Q733" s="104">
        <v>0</v>
      </c>
      <c r="R733" s="104">
        <v>686.66666666666697</v>
      </c>
      <c r="S733" s="105">
        <f t="shared" si="11"/>
        <v>190865.50000000003</v>
      </c>
    </row>
    <row r="734" spans="1:19" x14ac:dyDescent="0.25">
      <c r="A734" s="125">
        <v>20806</v>
      </c>
      <c r="B734" s="103" t="s">
        <v>5098</v>
      </c>
      <c r="C734" s="103" t="s">
        <v>4291</v>
      </c>
      <c r="D734" s="103" t="s">
        <v>2876</v>
      </c>
      <c r="E734" s="103" t="s">
        <v>4292</v>
      </c>
      <c r="F734" s="103" t="s">
        <v>4994</v>
      </c>
      <c r="G734" s="104">
        <v>0</v>
      </c>
      <c r="H734" s="104">
        <v>4</v>
      </c>
      <c r="I734" s="104">
        <v>401.91666666666703</v>
      </c>
      <c r="J734" s="104">
        <v>238.5</v>
      </c>
      <c r="K734" s="104">
        <v>949.33333333333303</v>
      </c>
      <c r="L734" s="104">
        <v>410</v>
      </c>
      <c r="M734" s="104">
        <v>0</v>
      </c>
      <c r="N734" s="104">
        <v>40.25</v>
      </c>
      <c r="O734" s="104">
        <v>0</v>
      </c>
      <c r="P734" s="104">
        <v>3</v>
      </c>
      <c r="Q734" s="104">
        <v>0</v>
      </c>
      <c r="R734" s="104">
        <v>0</v>
      </c>
      <c r="S734" s="105">
        <f t="shared" si="11"/>
        <v>2047</v>
      </c>
    </row>
    <row r="735" spans="1:19" x14ac:dyDescent="0.25">
      <c r="A735" s="125">
        <v>20808</v>
      </c>
      <c r="B735" s="103" t="s">
        <v>5100</v>
      </c>
      <c r="C735" s="103" t="s">
        <v>3644</v>
      </c>
      <c r="D735" s="103" t="s">
        <v>2827</v>
      </c>
      <c r="E735" s="103" t="s">
        <v>3645</v>
      </c>
      <c r="F735" s="103" t="s">
        <v>4994</v>
      </c>
      <c r="G735" s="104">
        <v>269.83333333333297</v>
      </c>
      <c r="H735" s="104">
        <v>221.333333333333</v>
      </c>
      <c r="I735" s="104">
        <v>27.3333333333333</v>
      </c>
      <c r="J735" s="104">
        <v>0</v>
      </c>
      <c r="K735" s="104">
        <v>0</v>
      </c>
      <c r="L735" s="104">
        <v>0</v>
      </c>
      <c r="M735" s="104">
        <v>3.1666666666666701</v>
      </c>
      <c r="N735" s="104">
        <v>5.6666666666666696</v>
      </c>
      <c r="O735" s="104">
        <v>20.25</v>
      </c>
      <c r="P735" s="104">
        <v>0</v>
      </c>
      <c r="Q735" s="104">
        <v>0</v>
      </c>
      <c r="R735" s="104">
        <v>0</v>
      </c>
      <c r="S735" s="105">
        <f t="shared" si="11"/>
        <v>547.58333333333246</v>
      </c>
    </row>
    <row r="736" spans="1:19" x14ac:dyDescent="0.25">
      <c r="A736" s="125">
        <v>20810</v>
      </c>
      <c r="B736" s="103" t="s">
        <v>1168</v>
      </c>
      <c r="C736" s="103" t="s">
        <v>3549</v>
      </c>
      <c r="D736" s="103" t="s">
        <v>2775</v>
      </c>
      <c r="E736" s="103" t="s">
        <v>3550</v>
      </c>
      <c r="F736" s="103" t="s">
        <v>4994</v>
      </c>
      <c r="G736" s="104">
        <v>487.5</v>
      </c>
      <c r="H736" s="104">
        <v>0</v>
      </c>
      <c r="I736" s="104">
        <v>0</v>
      </c>
      <c r="J736" s="104">
        <v>24.25</v>
      </c>
      <c r="K736" s="104">
        <v>0</v>
      </c>
      <c r="L736" s="104">
        <v>0</v>
      </c>
      <c r="M736" s="104">
        <v>0</v>
      </c>
      <c r="N736" s="104">
        <v>0</v>
      </c>
      <c r="O736" s="104">
        <v>0</v>
      </c>
      <c r="P736" s="104">
        <v>0</v>
      </c>
      <c r="Q736" s="104">
        <v>0</v>
      </c>
      <c r="R736" s="104">
        <v>0</v>
      </c>
      <c r="S736" s="105">
        <f t="shared" si="11"/>
        <v>511.75</v>
      </c>
    </row>
    <row r="737" spans="1:19" x14ac:dyDescent="0.25">
      <c r="A737" s="125">
        <v>20821</v>
      </c>
      <c r="B737" s="103" t="s">
        <v>1171</v>
      </c>
      <c r="C737" s="103" t="s">
        <v>2888</v>
      </c>
      <c r="D737" s="103" t="s">
        <v>2867</v>
      </c>
      <c r="E737" s="103" t="s">
        <v>2889</v>
      </c>
      <c r="F737" s="103" t="s">
        <v>4994</v>
      </c>
      <c r="G737" s="104">
        <v>197</v>
      </c>
      <c r="H737" s="104">
        <v>204</v>
      </c>
      <c r="I737" s="104">
        <v>66</v>
      </c>
      <c r="J737" s="104">
        <v>44</v>
      </c>
      <c r="K737" s="104">
        <v>6</v>
      </c>
      <c r="L737" s="104">
        <v>10</v>
      </c>
      <c r="M737" s="104">
        <v>0</v>
      </c>
      <c r="N737" s="104">
        <v>0</v>
      </c>
      <c r="O737" s="104">
        <v>0</v>
      </c>
      <c r="P737" s="104">
        <v>0</v>
      </c>
      <c r="Q737" s="104">
        <v>0</v>
      </c>
      <c r="R737" s="104">
        <v>0</v>
      </c>
      <c r="S737" s="105">
        <f t="shared" si="11"/>
        <v>527</v>
      </c>
    </row>
    <row r="738" spans="1:19" x14ac:dyDescent="0.25">
      <c r="A738" s="125">
        <v>20838</v>
      </c>
      <c r="B738" s="103" t="s">
        <v>1180</v>
      </c>
      <c r="C738" s="103" t="s">
        <v>3646</v>
      </c>
      <c r="D738" s="103" t="s">
        <v>2897</v>
      </c>
      <c r="E738" s="103" t="s">
        <v>5005</v>
      </c>
      <c r="F738" s="103" t="s">
        <v>4994</v>
      </c>
      <c r="G738" s="104">
        <v>82.25</v>
      </c>
      <c r="H738" s="104">
        <v>165.75</v>
      </c>
      <c r="I738" s="104">
        <v>0</v>
      </c>
      <c r="J738" s="104">
        <v>0</v>
      </c>
      <c r="K738" s="104">
        <v>0</v>
      </c>
      <c r="L738" s="104">
        <v>0</v>
      </c>
      <c r="M738" s="104">
        <v>0</v>
      </c>
      <c r="N738" s="104">
        <v>0</v>
      </c>
      <c r="O738" s="104">
        <v>12.25</v>
      </c>
      <c r="P738" s="104">
        <v>0</v>
      </c>
      <c r="Q738" s="104">
        <v>0</v>
      </c>
      <c r="R738" s="104">
        <v>0</v>
      </c>
      <c r="S738" s="105">
        <f t="shared" si="11"/>
        <v>260.25</v>
      </c>
    </row>
    <row r="739" spans="1:19" x14ac:dyDescent="0.25">
      <c r="A739" s="125">
        <v>20839</v>
      </c>
      <c r="B739" s="103" t="s">
        <v>1181</v>
      </c>
      <c r="C739" s="103" t="s">
        <v>3647</v>
      </c>
      <c r="D739" s="103" t="s">
        <v>2897</v>
      </c>
      <c r="E739" s="103" t="s">
        <v>3648</v>
      </c>
      <c r="F739" s="103" t="s">
        <v>4994</v>
      </c>
      <c r="G739" s="104">
        <v>255.916666666667</v>
      </c>
      <c r="H739" s="104">
        <v>252.25</v>
      </c>
      <c r="I739" s="104">
        <v>20</v>
      </c>
      <c r="J739" s="104">
        <v>0</v>
      </c>
      <c r="K739" s="104">
        <v>0</v>
      </c>
      <c r="L739" s="104">
        <v>0</v>
      </c>
      <c r="M739" s="104">
        <v>0</v>
      </c>
      <c r="N739" s="104">
        <v>1</v>
      </c>
      <c r="O739" s="104">
        <v>34.25</v>
      </c>
      <c r="P739" s="104">
        <v>0</v>
      </c>
      <c r="Q739" s="104">
        <v>0</v>
      </c>
      <c r="R739" s="104">
        <v>0</v>
      </c>
      <c r="S739" s="105">
        <f t="shared" si="11"/>
        <v>563.41666666666697</v>
      </c>
    </row>
    <row r="740" spans="1:19" x14ac:dyDescent="0.25">
      <c r="A740" s="125">
        <v>20870</v>
      </c>
      <c r="B740" s="103" t="s">
        <v>5101</v>
      </c>
      <c r="C740" s="103" t="s">
        <v>3651</v>
      </c>
      <c r="D740" s="103" t="s">
        <v>2859</v>
      </c>
      <c r="E740" s="103" t="s">
        <v>3652</v>
      </c>
      <c r="F740" s="103" t="s">
        <v>4994</v>
      </c>
      <c r="G740" s="104">
        <v>1</v>
      </c>
      <c r="H740" s="104">
        <v>0</v>
      </c>
      <c r="I740" s="104">
        <v>0</v>
      </c>
      <c r="J740" s="104">
        <v>0</v>
      </c>
      <c r="K740" s="104">
        <v>0</v>
      </c>
      <c r="L740" s="104">
        <v>0</v>
      </c>
      <c r="M740" s="104">
        <v>0</v>
      </c>
      <c r="N740" s="104">
        <v>0</v>
      </c>
      <c r="O740" s="104">
        <v>0</v>
      </c>
      <c r="P740" s="104">
        <v>0</v>
      </c>
      <c r="Q740" s="104">
        <v>0</v>
      </c>
      <c r="R740" s="104">
        <v>0</v>
      </c>
      <c r="S740" s="105">
        <f t="shared" si="11"/>
        <v>1</v>
      </c>
    </row>
    <row r="741" spans="1:19" x14ac:dyDescent="0.25">
      <c r="A741" s="125">
        <v>20884</v>
      </c>
      <c r="B741" s="103" t="s">
        <v>5102</v>
      </c>
      <c r="C741" s="103" t="s">
        <v>3653</v>
      </c>
      <c r="D741" s="103" t="s">
        <v>5006</v>
      </c>
      <c r="E741" s="103" t="s">
        <v>3654</v>
      </c>
      <c r="F741" s="103" t="s">
        <v>4994</v>
      </c>
      <c r="G741" s="104">
        <v>740</v>
      </c>
      <c r="H741" s="104">
        <v>240</v>
      </c>
      <c r="I741" s="104">
        <v>0</v>
      </c>
      <c r="J741" s="104">
        <v>0</v>
      </c>
      <c r="K741" s="104">
        <v>0</v>
      </c>
      <c r="L741" s="104">
        <v>0</v>
      </c>
      <c r="M741" s="104">
        <v>0</v>
      </c>
      <c r="N741" s="104">
        <v>0</v>
      </c>
      <c r="O741" s="104">
        <v>0</v>
      </c>
      <c r="P741" s="104">
        <v>0</v>
      </c>
      <c r="Q741" s="104">
        <v>0</v>
      </c>
      <c r="R741" s="104">
        <v>0</v>
      </c>
      <c r="S741" s="105">
        <f t="shared" si="11"/>
        <v>980</v>
      </c>
    </row>
    <row r="742" spans="1:19" x14ac:dyDescent="0.25">
      <c r="A742" s="125">
        <v>20885</v>
      </c>
      <c r="B742" s="103" t="s">
        <v>1190</v>
      </c>
      <c r="C742" s="103" t="s">
        <v>3655</v>
      </c>
      <c r="D742" s="103" t="s">
        <v>5006</v>
      </c>
      <c r="E742" s="103" t="s">
        <v>3622</v>
      </c>
      <c r="F742" s="103" t="s">
        <v>4994</v>
      </c>
      <c r="G742" s="104">
        <v>269</v>
      </c>
      <c r="H742" s="104">
        <v>126</v>
      </c>
      <c r="I742" s="104">
        <v>0</v>
      </c>
      <c r="J742" s="104">
        <v>0</v>
      </c>
      <c r="K742" s="104">
        <v>0</v>
      </c>
      <c r="L742" s="104">
        <v>0</v>
      </c>
      <c r="M742" s="104">
        <v>0</v>
      </c>
      <c r="N742" s="104">
        <v>69</v>
      </c>
      <c r="O742" s="104">
        <v>8</v>
      </c>
      <c r="P742" s="104">
        <v>0</v>
      </c>
      <c r="Q742" s="104">
        <v>0</v>
      </c>
      <c r="R742" s="104">
        <v>0</v>
      </c>
      <c r="S742" s="105">
        <f t="shared" si="11"/>
        <v>472</v>
      </c>
    </row>
    <row r="743" spans="1:19" x14ac:dyDescent="0.25">
      <c r="A743" s="125">
        <v>20894</v>
      </c>
      <c r="B743" s="103" t="s">
        <v>1192</v>
      </c>
      <c r="C743" s="103" t="s">
        <v>4937</v>
      </c>
      <c r="D743" s="103" t="s">
        <v>2786</v>
      </c>
      <c r="E743" s="103" t="s">
        <v>4938</v>
      </c>
      <c r="F743" s="103" t="s">
        <v>4994</v>
      </c>
      <c r="G743" s="104">
        <v>1843</v>
      </c>
      <c r="H743" s="104">
        <v>0</v>
      </c>
      <c r="I743" s="104">
        <v>0</v>
      </c>
      <c r="J743" s="104">
        <v>0</v>
      </c>
      <c r="K743" s="104">
        <v>0</v>
      </c>
      <c r="L743" s="104">
        <v>0</v>
      </c>
      <c r="M743" s="104">
        <v>0</v>
      </c>
      <c r="N743" s="104">
        <v>0</v>
      </c>
      <c r="O743" s="104">
        <v>0</v>
      </c>
      <c r="P743" s="104">
        <v>0</v>
      </c>
      <c r="Q743" s="104">
        <v>0</v>
      </c>
      <c r="R743" s="104">
        <v>0</v>
      </c>
      <c r="S743" s="105">
        <f t="shared" si="11"/>
        <v>1843</v>
      </c>
    </row>
    <row r="744" spans="1:19" x14ac:dyDescent="0.25">
      <c r="A744" s="125">
        <v>20941</v>
      </c>
      <c r="B744" s="103" t="s">
        <v>1205</v>
      </c>
      <c r="C744" s="103" t="s">
        <v>3662</v>
      </c>
      <c r="D744" s="103" t="s">
        <v>2775</v>
      </c>
      <c r="E744" s="103" t="s">
        <v>3663</v>
      </c>
      <c r="F744" s="103" t="s">
        <v>4994</v>
      </c>
      <c r="G744" s="104">
        <v>198</v>
      </c>
      <c r="H744" s="104">
        <v>737</v>
      </c>
      <c r="I744" s="104">
        <v>0</v>
      </c>
      <c r="J744" s="104">
        <v>0</v>
      </c>
      <c r="K744" s="104">
        <v>0</v>
      </c>
      <c r="L744" s="104">
        <v>0</v>
      </c>
      <c r="M744" s="104">
        <v>1</v>
      </c>
      <c r="N744" s="104">
        <v>0</v>
      </c>
      <c r="O744" s="104">
        <v>15</v>
      </c>
      <c r="P744" s="104">
        <v>0</v>
      </c>
      <c r="Q744" s="104">
        <v>0</v>
      </c>
      <c r="R744" s="104">
        <v>0</v>
      </c>
      <c r="S744" s="105">
        <f t="shared" si="11"/>
        <v>951</v>
      </c>
    </row>
    <row r="745" spans="1:19" x14ac:dyDescent="0.25">
      <c r="A745" s="125">
        <v>20942</v>
      </c>
      <c r="B745" s="103" t="s">
        <v>1206</v>
      </c>
      <c r="C745" s="103" t="s">
        <v>3664</v>
      </c>
      <c r="D745" s="103" t="s">
        <v>2897</v>
      </c>
      <c r="E745" s="103" t="s">
        <v>3665</v>
      </c>
      <c r="F745" s="103" t="s">
        <v>4994</v>
      </c>
      <c r="G745" s="104">
        <v>59.8333333333333</v>
      </c>
      <c r="H745" s="104">
        <v>246.083333333333</v>
      </c>
      <c r="I745" s="104">
        <v>12</v>
      </c>
      <c r="J745" s="104">
        <v>0</v>
      </c>
      <c r="K745" s="104">
        <v>0</v>
      </c>
      <c r="L745" s="104">
        <v>0</v>
      </c>
      <c r="M745" s="104">
        <v>0</v>
      </c>
      <c r="N745" s="104">
        <v>2</v>
      </c>
      <c r="O745" s="104">
        <v>8</v>
      </c>
      <c r="P745" s="104">
        <v>0</v>
      </c>
      <c r="Q745" s="104">
        <v>0</v>
      </c>
      <c r="R745" s="104">
        <v>0</v>
      </c>
      <c r="S745" s="105">
        <f t="shared" ref="S745:S808" si="12">SUM(G745:R745)</f>
        <v>327.91666666666629</v>
      </c>
    </row>
    <row r="746" spans="1:19" x14ac:dyDescent="0.25">
      <c r="A746" s="125">
        <v>20982</v>
      </c>
      <c r="B746" s="103" t="s">
        <v>1212</v>
      </c>
      <c r="C746" s="103" t="s">
        <v>3666</v>
      </c>
      <c r="D746" s="103" t="s">
        <v>2775</v>
      </c>
      <c r="E746" s="103" t="s">
        <v>3667</v>
      </c>
      <c r="F746" s="103" t="s">
        <v>4994</v>
      </c>
      <c r="G746" s="104">
        <v>55.1666666666667</v>
      </c>
      <c r="H746" s="104">
        <v>171</v>
      </c>
      <c r="I746" s="104">
        <v>12</v>
      </c>
      <c r="J746" s="104">
        <v>0</v>
      </c>
      <c r="K746" s="104">
        <v>0</v>
      </c>
      <c r="L746" s="104">
        <v>0</v>
      </c>
      <c r="M746" s="104">
        <v>0</v>
      </c>
      <c r="N746" s="104">
        <v>0</v>
      </c>
      <c r="O746" s="104">
        <v>12.6666666666667</v>
      </c>
      <c r="P746" s="104">
        <v>0</v>
      </c>
      <c r="Q746" s="104">
        <v>0</v>
      </c>
      <c r="R746" s="104">
        <v>0</v>
      </c>
      <c r="S746" s="105">
        <f t="shared" si="12"/>
        <v>250.83333333333337</v>
      </c>
    </row>
    <row r="747" spans="1:19" x14ac:dyDescent="0.25">
      <c r="A747" s="125">
        <v>21016</v>
      </c>
      <c r="B747" s="103" t="s">
        <v>1218</v>
      </c>
      <c r="C747" s="103" t="s">
        <v>4405</v>
      </c>
      <c r="D747" s="103" t="s">
        <v>2789</v>
      </c>
      <c r="E747" s="103" t="s">
        <v>4406</v>
      </c>
      <c r="F747" s="103" t="s">
        <v>4994</v>
      </c>
      <c r="G747" s="104">
        <v>12.181818181818199</v>
      </c>
      <c r="H747" s="104">
        <v>356.27272727272702</v>
      </c>
      <c r="I747" s="104">
        <v>25.4545454545454</v>
      </c>
      <c r="J747" s="104">
        <v>22.090909090909101</v>
      </c>
      <c r="K747" s="104">
        <v>20.363636363636399</v>
      </c>
      <c r="L747" s="104">
        <v>0</v>
      </c>
      <c r="M747" s="104">
        <v>4</v>
      </c>
      <c r="N747" s="104">
        <v>1</v>
      </c>
      <c r="O747" s="104">
        <v>2.2727272727272698</v>
      </c>
      <c r="P747" s="104">
        <v>1</v>
      </c>
      <c r="Q747" s="104">
        <v>0</v>
      </c>
      <c r="R747" s="104">
        <v>0</v>
      </c>
      <c r="S747" s="105">
        <f t="shared" si="12"/>
        <v>444.63636363636334</v>
      </c>
    </row>
    <row r="748" spans="1:19" x14ac:dyDescent="0.25">
      <c r="A748" s="125">
        <v>21020</v>
      </c>
      <c r="B748" s="103" t="s">
        <v>1219</v>
      </c>
      <c r="C748" s="103" t="s">
        <v>3670</v>
      </c>
      <c r="D748" s="103" t="s">
        <v>2775</v>
      </c>
      <c r="E748" s="103" t="s">
        <v>3671</v>
      </c>
      <c r="F748" s="103" t="s">
        <v>4994</v>
      </c>
      <c r="G748" s="104">
        <v>78.0833333333333</v>
      </c>
      <c r="H748" s="104">
        <v>417</v>
      </c>
      <c r="I748" s="104">
        <v>28.9166666666667</v>
      </c>
      <c r="J748" s="104">
        <v>1</v>
      </c>
      <c r="K748" s="104">
        <v>0</v>
      </c>
      <c r="L748" s="104">
        <v>0</v>
      </c>
      <c r="M748" s="104">
        <v>4</v>
      </c>
      <c r="N748" s="104">
        <v>1</v>
      </c>
      <c r="O748" s="104">
        <v>14.8333333333333</v>
      </c>
      <c r="P748" s="104">
        <v>0</v>
      </c>
      <c r="Q748" s="104">
        <v>0</v>
      </c>
      <c r="R748" s="104">
        <v>0</v>
      </c>
      <c r="S748" s="105">
        <f t="shared" si="12"/>
        <v>544.83333333333326</v>
      </c>
    </row>
    <row r="749" spans="1:19" x14ac:dyDescent="0.25">
      <c r="A749" s="125">
        <v>21044</v>
      </c>
      <c r="B749" s="103" t="s">
        <v>5103</v>
      </c>
      <c r="C749" s="103" t="s">
        <v>4440</v>
      </c>
      <c r="D749" s="103" t="s">
        <v>2789</v>
      </c>
      <c r="E749" s="103" t="s">
        <v>4423</v>
      </c>
      <c r="F749" s="103" t="s">
        <v>4994</v>
      </c>
      <c r="G749" s="104">
        <v>125.833333333333</v>
      </c>
      <c r="H749" s="104">
        <v>13.4166666666667</v>
      </c>
      <c r="I749" s="104">
        <v>6.4166666666666696</v>
      </c>
      <c r="J749" s="104">
        <v>11</v>
      </c>
      <c r="K749" s="104">
        <v>0</v>
      </c>
      <c r="L749" s="104">
        <v>0</v>
      </c>
      <c r="M749" s="104">
        <v>1</v>
      </c>
      <c r="N749" s="104">
        <v>0</v>
      </c>
      <c r="O749" s="104">
        <v>1</v>
      </c>
      <c r="P749" s="104">
        <v>17</v>
      </c>
      <c r="Q749" s="104">
        <v>0</v>
      </c>
      <c r="R749" s="104">
        <v>0</v>
      </c>
      <c r="S749" s="105">
        <f t="shared" si="12"/>
        <v>175.66666666666637</v>
      </c>
    </row>
    <row r="750" spans="1:19" x14ac:dyDescent="0.25">
      <c r="A750" s="125">
        <v>21044</v>
      </c>
      <c r="B750" s="103" t="s">
        <v>5103</v>
      </c>
      <c r="C750" s="103" t="s">
        <v>4405</v>
      </c>
      <c r="D750" s="103" t="s">
        <v>2789</v>
      </c>
      <c r="E750" s="103" t="s">
        <v>4406</v>
      </c>
      <c r="F750" s="103" t="s">
        <v>4994</v>
      </c>
      <c r="G750" s="104">
        <v>39.25</v>
      </c>
      <c r="H750" s="104">
        <v>267.91666666666703</v>
      </c>
      <c r="I750" s="104">
        <v>41.1666666666667</v>
      </c>
      <c r="J750" s="104">
        <v>23.8333333333333</v>
      </c>
      <c r="K750" s="104">
        <v>0</v>
      </c>
      <c r="L750" s="104">
        <v>0</v>
      </c>
      <c r="M750" s="104">
        <v>0</v>
      </c>
      <c r="N750" s="104">
        <v>0</v>
      </c>
      <c r="O750" s="104">
        <v>3</v>
      </c>
      <c r="P750" s="104">
        <v>28.4166666666667</v>
      </c>
      <c r="Q750" s="104">
        <v>0</v>
      </c>
      <c r="R750" s="104">
        <v>0</v>
      </c>
      <c r="S750" s="105">
        <f t="shared" si="12"/>
        <v>403.58333333333371</v>
      </c>
    </row>
    <row r="751" spans="1:19" x14ac:dyDescent="0.25">
      <c r="A751" s="125">
        <v>21044</v>
      </c>
      <c r="B751" s="103" t="s">
        <v>5103</v>
      </c>
      <c r="C751" s="103" t="s">
        <v>2980</v>
      </c>
      <c r="D751" s="103" t="s">
        <v>2789</v>
      </c>
      <c r="E751" s="103" t="s">
        <v>2981</v>
      </c>
      <c r="F751" s="103" t="s">
        <v>4994</v>
      </c>
      <c r="G751" s="104">
        <v>110.416666666667</v>
      </c>
      <c r="H751" s="104">
        <v>56.5833333333333</v>
      </c>
      <c r="I751" s="104">
        <v>33.5833333333333</v>
      </c>
      <c r="J751" s="104">
        <v>1.2</v>
      </c>
      <c r="K751" s="104">
        <v>2</v>
      </c>
      <c r="L751" s="104">
        <v>0</v>
      </c>
      <c r="M751" s="104">
        <v>0</v>
      </c>
      <c r="N751" s="104">
        <v>0</v>
      </c>
      <c r="O751" s="104">
        <v>1</v>
      </c>
      <c r="P751" s="104">
        <v>15.0833333333333</v>
      </c>
      <c r="Q751" s="104">
        <v>0</v>
      </c>
      <c r="R751" s="104">
        <v>0</v>
      </c>
      <c r="S751" s="105">
        <f t="shared" si="12"/>
        <v>219.8666666666669</v>
      </c>
    </row>
    <row r="752" spans="1:19" x14ac:dyDescent="0.25">
      <c r="A752" s="125">
        <v>21044</v>
      </c>
      <c r="B752" s="103" t="s">
        <v>5103</v>
      </c>
      <c r="C752" s="103" t="s">
        <v>3148</v>
      </c>
      <c r="D752" s="103" t="s">
        <v>2789</v>
      </c>
      <c r="E752" s="103" t="s">
        <v>3149</v>
      </c>
      <c r="F752" s="103" t="s">
        <v>4994</v>
      </c>
      <c r="G752" s="104">
        <v>274</v>
      </c>
      <c r="H752" s="104">
        <v>335.66666666666703</v>
      </c>
      <c r="I752" s="104">
        <v>116.75</v>
      </c>
      <c r="J752" s="104">
        <v>45.25</v>
      </c>
      <c r="K752" s="104">
        <v>0</v>
      </c>
      <c r="L752" s="104">
        <v>0</v>
      </c>
      <c r="M752" s="104">
        <v>2</v>
      </c>
      <c r="N752" s="104">
        <v>0</v>
      </c>
      <c r="O752" s="104">
        <v>7</v>
      </c>
      <c r="P752" s="104">
        <v>37.3333333333333</v>
      </c>
      <c r="Q752" s="104">
        <v>0</v>
      </c>
      <c r="R752" s="104">
        <v>0</v>
      </c>
      <c r="S752" s="105">
        <f t="shared" si="12"/>
        <v>818.00000000000023</v>
      </c>
    </row>
    <row r="753" spans="1:19" x14ac:dyDescent="0.25">
      <c r="A753" s="125">
        <v>21103</v>
      </c>
      <c r="B753" s="103" t="s">
        <v>1249</v>
      </c>
      <c r="C753" s="103" t="s">
        <v>3224</v>
      </c>
      <c r="D753" s="103" t="s">
        <v>2827</v>
      </c>
      <c r="E753" s="103" t="s">
        <v>3225</v>
      </c>
      <c r="F753" s="103" t="s">
        <v>4994</v>
      </c>
      <c r="G753" s="104">
        <v>205</v>
      </c>
      <c r="H753" s="104">
        <v>0</v>
      </c>
      <c r="I753" s="104">
        <v>0</v>
      </c>
      <c r="J753" s="104">
        <v>0</v>
      </c>
      <c r="K753" s="104">
        <v>0</v>
      </c>
      <c r="L753" s="104">
        <v>0</v>
      </c>
      <c r="M753" s="104">
        <v>4</v>
      </c>
      <c r="N753" s="104">
        <v>3</v>
      </c>
      <c r="O753" s="104">
        <v>0</v>
      </c>
      <c r="P753" s="104">
        <v>0</v>
      </c>
      <c r="Q753" s="104">
        <v>0</v>
      </c>
      <c r="R753" s="104">
        <v>0</v>
      </c>
      <c r="S753" s="105">
        <f t="shared" si="12"/>
        <v>212</v>
      </c>
    </row>
    <row r="754" spans="1:19" x14ac:dyDescent="0.25">
      <c r="A754" s="125">
        <v>21150</v>
      </c>
      <c r="B754" s="103" t="s">
        <v>1267</v>
      </c>
      <c r="C754" s="103" t="s">
        <v>3672</v>
      </c>
      <c r="D754" s="103" t="s">
        <v>2775</v>
      </c>
      <c r="E754" s="103" t="s">
        <v>3673</v>
      </c>
      <c r="F754" s="103" t="s">
        <v>4994</v>
      </c>
      <c r="G754" s="104">
        <v>184.9</v>
      </c>
      <c r="H754" s="104">
        <v>0</v>
      </c>
      <c r="I754" s="104">
        <v>0</v>
      </c>
      <c r="J754" s="104">
        <v>0</v>
      </c>
      <c r="K754" s="104">
        <v>0</v>
      </c>
      <c r="L754" s="104">
        <v>0</v>
      </c>
      <c r="M754" s="104">
        <v>0</v>
      </c>
      <c r="N754" s="104">
        <v>0</v>
      </c>
      <c r="O754" s="104">
        <v>12</v>
      </c>
      <c r="P754" s="104">
        <v>0</v>
      </c>
      <c r="Q754" s="104">
        <v>0</v>
      </c>
      <c r="R754" s="104">
        <v>0</v>
      </c>
      <c r="S754" s="105">
        <f t="shared" si="12"/>
        <v>196.9</v>
      </c>
    </row>
    <row r="755" spans="1:19" x14ac:dyDescent="0.25">
      <c r="A755" s="125">
        <v>21166</v>
      </c>
      <c r="B755" s="103" t="s">
        <v>1270</v>
      </c>
      <c r="C755" s="103" t="s">
        <v>3299</v>
      </c>
      <c r="D755" s="103" t="s">
        <v>2827</v>
      </c>
      <c r="E755" s="103" t="s">
        <v>3300</v>
      </c>
      <c r="F755" s="103" t="s">
        <v>4994</v>
      </c>
      <c r="G755" s="104">
        <v>849.6</v>
      </c>
      <c r="H755" s="104">
        <v>237.2</v>
      </c>
      <c r="I755" s="104">
        <v>67.400000000000006</v>
      </c>
      <c r="J755" s="104">
        <v>80.400000000000006</v>
      </c>
      <c r="K755" s="104">
        <v>1</v>
      </c>
      <c r="L755" s="104">
        <v>0</v>
      </c>
      <c r="M755" s="104">
        <v>54.2</v>
      </c>
      <c r="N755" s="104">
        <v>3</v>
      </c>
      <c r="O755" s="104">
        <v>13</v>
      </c>
      <c r="P755" s="104">
        <v>0</v>
      </c>
      <c r="Q755" s="104">
        <v>0</v>
      </c>
      <c r="R755" s="104">
        <v>0</v>
      </c>
      <c r="S755" s="105">
        <f t="shared" si="12"/>
        <v>1305.8000000000002</v>
      </c>
    </row>
    <row r="756" spans="1:19" x14ac:dyDescent="0.25">
      <c r="A756" s="125">
        <v>21203</v>
      </c>
      <c r="B756" s="103" t="s">
        <v>1282</v>
      </c>
      <c r="C756" s="103" t="s">
        <v>3676</v>
      </c>
      <c r="D756" s="103" t="s">
        <v>2775</v>
      </c>
      <c r="E756" s="103" t="s">
        <v>3677</v>
      </c>
      <c r="F756" s="103" t="s">
        <v>4994</v>
      </c>
      <c r="G756" s="104">
        <v>1</v>
      </c>
      <c r="H756" s="104">
        <v>240.6</v>
      </c>
      <c r="I756" s="104">
        <v>58.4</v>
      </c>
      <c r="J756" s="104">
        <v>0</v>
      </c>
      <c r="K756" s="104">
        <v>0</v>
      </c>
      <c r="L756" s="104">
        <v>0</v>
      </c>
      <c r="M756" s="104">
        <v>0</v>
      </c>
      <c r="N756" s="104">
        <v>38</v>
      </c>
      <c r="O756" s="104">
        <v>24</v>
      </c>
      <c r="P756" s="104">
        <v>0</v>
      </c>
      <c r="Q756" s="104">
        <v>0</v>
      </c>
      <c r="R756" s="104">
        <v>0</v>
      </c>
      <c r="S756" s="105">
        <f t="shared" si="12"/>
        <v>362</v>
      </c>
    </row>
    <row r="757" spans="1:19" x14ac:dyDescent="0.25">
      <c r="A757" s="125">
        <v>21227</v>
      </c>
      <c r="B757" s="103" t="s">
        <v>1290</v>
      </c>
      <c r="C757" s="103" t="s">
        <v>4407</v>
      </c>
      <c r="D757" s="103" t="s">
        <v>2856</v>
      </c>
      <c r="E757" s="103" t="s">
        <v>4408</v>
      </c>
      <c r="F757" s="103" t="s">
        <v>4994</v>
      </c>
      <c r="G757" s="104">
        <v>506</v>
      </c>
      <c r="H757" s="104">
        <v>476</v>
      </c>
      <c r="I757" s="104">
        <v>5</v>
      </c>
      <c r="J757" s="104">
        <v>0</v>
      </c>
      <c r="K757" s="104">
        <v>0</v>
      </c>
      <c r="L757" s="104">
        <v>0</v>
      </c>
      <c r="M757" s="104">
        <v>0</v>
      </c>
      <c r="N757" s="104">
        <v>33</v>
      </c>
      <c r="O757" s="104">
        <v>4</v>
      </c>
      <c r="P757" s="104">
        <v>0</v>
      </c>
      <c r="Q757" s="104">
        <v>0</v>
      </c>
      <c r="R757" s="104">
        <v>0</v>
      </c>
      <c r="S757" s="105">
        <f t="shared" si="12"/>
        <v>1024</v>
      </c>
    </row>
    <row r="758" spans="1:19" x14ac:dyDescent="0.25">
      <c r="A758" s="125">
        <v>21284</v>
      </c>
      <c r="B758" s="103" t="s">
        <v>1309</v>
      </c>
      <c r="C758" s="103" t="s">
        <v>3678</v>
      </c>
      <c r="D758" s="103" t="s">
        <v>2775</v>
      </c>
      <c r="E758" s="103" t="s">
        <v>3679</v>
      </c>
      <c r="F758" s="103" t="s">
        <v>4994</v>
      </c>
      <c r="G758" s="104">
        <v>27.1666666666667</v>
      </c>
      <c r="H758" s="104">
        <v>151.5</v>
      </c>
      <c r="I758" s="104">
        <v>0</v>
      </c>
      <c r="J758" s="104">
        <v>0</v>
      </c>
      <c r="K758" s="104">
        <v>0</v>
      </c>
      <c r="L758" s="104">
        <v>0</v>
      </c>
      <c r="M758" s="104">
        <v>0</v>
      </c>
      <c r="N758" s="104">
        <v>0</v>
      </c>
      <c r="O758" s="104">
        <v>15.6666666666667</v>
      </c>
      <c r="P758" s="104">
        <v>0</v>
      </c>
      <c r="Q758" s="104">
        <v>0</v>
      </c>
      <c r="R758" s="104">
        <v>0</v>
      </c>
      <c r="S758" s="105">
        <f t="shared" si="12"/>
        <v>194.33333333333337</v>
      </c>
    </row>
    <row r="759" spans="1:19" x14ac:dyDescent="0.25">
      <c r="A759" s="125">
        <v>21285</v>
      </c>
      <c r="B759" s="103" t="s">
        <v>5104</v>
      </c>
      <c r="C759" s="103" t="s">
        <v>3680</v>
      </c>
      <c r="D759" s="103" t="s">
        <v>2775</v>
      </c>
      <c r="E759" s="103" t="s">
        <v>3681</v>
      </c>
      <c r="F759" s="103" t="s">
        <v>4994</v>
      </c>
      <c r="G759" s="104">
        <v>156.083333333333</v>
      </c>
      <c r="H759" s="104">
        <v>699.25</v>
      </c>
      <c r="I759" s="104">
        <v>0</v>
      </c>
      <c r="J759" s="104">
        <v>0</v>
      </c>
      <c r="K759" s="104">
        <v>0</v>
      </c>
      <c r="L759" s="104">
        <v>0</v>
      </c>
      <c r="M759" s="104">
        <v>0</v>
      </c>
      <c r="N759" s="104">
        <v>0</v>
      </c>
      <c r="O759" s="104">
        <v>35</v>
      </c>
      <c r="P759" s="104">
        <v>0</v>
      </c>
      <c r="Q759" s="104">
        <v>0</v>
      </c>
      <c r="R759" s="104">
        <v>0</v>
      </c>
      <c r="S759" s="105">
        <f t="shared" si="12"/>
        <v>890.33333333333303</v>
      </c>
    </row>
    <row r="760" spans="1:19" x14ac:dyDescent="0.25">
      <c r="A760" s="125">
        <v>21297</v>
      </c>
      <c r="B760" s="103" t="s">
        <v>1311</v>
      </c>
      <c r="C760" s="103" t="s">
        <v>3682</v>
      </c>
      <c r="D760" s="103" t="s">
        <v>2775</v>
      </c>
      <c r="E760" s="103" t="s">
        <v>3683</v>
      </c>
      <c r="F760" s="103" t="s">
        <v>4994</v>
      </c>
      <c r="G760" s="104">
        <v>120</v>
      </c>
      <c r="H760" s="104">
        <v>403.08333333333297</v>
      </c>
      <c r="I760" s="104">
        <v>0</v>
      </c>
      <c r="J760" s="104">
        <v>5</v>
      </c>
      <c r="K760" s="104">
        <v>0</v>
      </c>
      <c r="L760" s="104">
        <v>0</v>
      </c>
      <c r="M760" s="104">
        <v>0</v>
      </c>
      <c r="N760" s="104">
        <v>0</v>
      </c>
      <c r="O760" s="104">
        <v>9.0833333333333304</v>
      </c>
      <c r="P760" s="104">
        <v>0</v>
      </c>
      <c r="Q760" s="104">
        <v>0</v>
      </c>
      <c r="R760" s="104">
        <v>0</v>
      </c>
      <c r="S760" s="105">
        <f t="shared" si="12"/>
        <v>537.1666666666664</v>
      </c>
    </row>
    <row r="761" spans="1:19" x14ac:dyDescent="0.25">
      <c r="A761" s="125">
        <v>21346</v>
      </c>
      <c r="B761" s="103" t="s">
        <v>1312</v>
      </c>
      <c r="C761" s="103" t="s">
        <v>3684</v>
      </c>
      <c r="D761" s="103" t="s">
        <v>2897</v>
      </c>
      <c r="E761" s="103" t="s">
        <v>3685</v>
      </c>
      <c r="F761" s="103" t="s">
        <v>4994</v>
      </c>
      <c r="G761" s="104">
        <v>51</v>
      </c>
      <c r="H761" s="104">
        <v>28</v>
      </c>
      <c r="I761" s="104">
        <v>0</v>
      </c>
      <c r="J761" s="104">
        <v>0</v>
      </c>
      <c r="K761" s="104">
        <v>0</v>
      </c>
      <c r="L761" s="104">
        <v>0</v>
      </c>
      <c r="M761" s="104">
        <v>0</v>
      </c>
      <c r="N761" s="104">
        <v>0</v>
      </c>
      <c r="O761" s="104">
        <v>13</v>
      </c>
      <c r="P761" s="104">
        <v>0</v>
      </c>
      <c r="Q761" s="104">
        <v>0</v>
      </c>
      <c r="R761" s="104">
        <v>0</v>
      </c>
      <c r="S761" s="105">
        <f t="shared" si="12"/>
        <v>92</v>
      </c>
    </row>
    <row r="762" spans="1:19" x14ac:dyDescent="0.25">
      <c r="A762" s="125">
        <v>21404</v>
      </c>
      <c r="B762" s="103" t="s">
        <v>1314</v>
      </c>
      <c r="C762" s="103" t="s">
        <v>3686</v>
      </c>
      <c r="D762" s="103" t="s">
        <v>2775</v>
      </c>
      <c r="E762" s="103" t="s">
        <v>3687</v>
      </c>
      <c r="F762" s="103" t="s">
        <v>4994</v>
      </c>
      <c r="G762" s="104">
        <v>42.5</v>
      </c>
      <c r="H762" s="104">
        <v>47.5</v>
      </c>
      <c r="I762" s="104">
        <v>6.3333333333333304</v>
      </c>
      <c r="J762" s="104">
        <v>0</v>
      </c>
      <c r="K762" s="104">
        <v>0</v>
      </c>
      <c r="L762" s="104">
        <v>0</v>
      </c>
      <c r="M762" s="104">
        <v>0</v>
      </c>
      <c r="N762" s="104">
        <v>0</v>
      </c>
      <c r="O762" s="104">
        <v>3.5833333333333299</v>
      </c>
      <c r="P762" s="104">
        <v>0</v>
      </c>
      <c r="Q762" s="104">
        <v>0</v>
      </c>
      <c r="R762" s="104">
        <v>0</v>
      </c>
      <c r="S762" s="105">
        <f t="shared" si="12"/>
        <v>99.916666666666657</v>
      </c>
    </row>
    <row r="763" spans="1:19" x14ac:dyDescent="0.25">
      <c r="A763" s="125">
        <v>21423</v>
      </c>
      <c r="B763" s="103" t="s">
        <v>1317</v>
      </c>
      <c r="C763" s="103" t="s">
        <v>3688</v>
      </c>
      <c r="D763" s="103" t="s">
        <v>2775</v>
      </c>
      <c r="E763" s="103" t="s">
        <v>3689</v>
      </c>
      <c r="F763" s="103" t="s">
        <v>4994</v>
      </c>
      <c r="G763" s="104">
        <v>615.91666666666697</v>
      </c>
      <c r="H763" s="104">
        <v>150.666666666667</v>
      </c>
      <c r="I763" s="104">
        <v>73</v>
      </c>
      <c r="J763" s="104">
        <v>110.666666666667</v>
      </c>
      <c r="K763" s="104">
        <v>1</v>
      </c>
      <c r="L763" s="104">
        <v>0</v>
      </c>
      <c r="M763" s="104">
        <v>2</v>
      </c>
      <c r="N763" s="104">
        <v>0</v>
      </c>
      <c r="O763" s="104">
        <v>13</v>
      </c>
      <c r="P763" s="104">
        <v>0</v>
      </c>
      <c r="Q763" s="104">
        <v>0</v>
      </c>
      <c r="R763" s="104">
        <v>0</v>
      </c>
      <c r="S763" s="105">
        <f t="shared" si="12"/>
        <v>966.25000000000091</v>
      </c>
    </row>
    <row r="764" spans="1:19" x14ac:dyDescent="0.25">
      <c r="A764" s="125">
        <v>21436</v>
      </c>
      <c r="B764" s="103" t="s">
        <v>1320</v>
      </c>
      <c r="C764" s="103" t="s">
        <v>3690</v>
      </c>
      <c r="D764" s="103" t="s">
        <v>2932</v>
      </c>
      <c r="E764" s="103" t="s">
        <v>3491</v>
      </c>
      <c r="F764" s="103" t="s">
        <v>4994</v>
      </c>
      <c r="G764" s="104">
        <v>711</v>
      </c>
      <c r="H764" s="104">
        <v>196.583333333333</v>
      </c>
      <c r="I764" s="104">
        <v>28.25</v>
      </c>
      <c r="J764" s="104">
        <v>1</v>
      </c>
      <c r="K764" s="104">
        <v>0</v>
      </c>
      <c r="L764" s="104">
        <v>0</v>
      </c>
      <c r="M764" s="104">
        <v>1</v>
      </c>
      <c r="N764" s="104">
        <v>0</v>
      </c>
      <c r="O764" s="104">
        <v>17.5833333333333</v>
      </c>
      <c r="P764" s="104">
        <v>0</v>
      </c>
      <c r="Q764" s="104">
        <v>0</v>
      </c>
      <c r="R764" s="104">
        <v>0</v>
      </c>
      <c r="S764" s="105">
        <f t="shared" si="12"/>
        <v>955.41666666666629</v>
      </c>
    </row>
    <row r="765" spans="1:19" x14ac:dyDescent="0.25">
      <c r="A765" s="125">
        <v>21483</v>
      </c>
      <c r="B765" s="103" t="s">
        <v>1330</v>
      </c>
      <c r="C765" s="103" t="s">
        <v>3691</v>
      </c>
      <c r="D765" s="103" t="s">
        <v>2775</v>
      </c>
      <c r="E765" s="103" t="s">
        <v>2772</v>
      </c>
      <c r="F765" s="103" t="s">
        <v>4994</v>
      </c>
      <c r="G765" s="104">
        <v>77</v>
      </c>
      <c r="H765" s="104">
        <v>110</v>
      </c>
      <c r="I765" s="104">
        <v>2</v>
      </c>
      <c r="J765" s="104">
        <v>0</v>
      </c>
      <c r="K765" s="104">
        <v>0</v>
      </c>
      <c r="L765" s="104">
        <v>0</v>
      </c>
      <c r="M765" s="104">
        <v>1</v>
      </c>
      <c r="N765" s="104">
        <v>1</v>
      </c>
      <c r="O765" s="104">
        <v>10</v>
      </c>
      <c r="P765" s="104">
        <v>0</v>
      </c>
      <c r="Q765" s="104">
        <v>0</v>
      </c>
      <c r="R765" s="104">
        <v>0</v>
      </c>
      <c r="S765" s="105">
        <f t="shared" si="12"/>
        <v>201</v>
      </c>
    </row>
    <row r="766" spans="1:19" x14ac:dyDescent="0.25">
      <c r="A766" s="125">
        <v>21493</v>
      </c>
      <c r="B766" s="103" t="s">
        <v>1335</v>
      </c>
      <c r="C766" s="103" t="s">
        <v>3251</v>
      </c>
      <c r="D766" s="103" t="s">
        <v>2817</v>
      </c>
      <c r="E766" s="103" t="s">
        <v>2937</v>
      </c>
      <c r="F766" s="103" t="s">
        <v>4994</v>
      </c>
      <c r="G766" s="104">
        <v>2429.5</v>
      </c>
      <c r="H766" s="104">
        <v>0</v>
      </c>
      <c r="I766" s="104">
        <v>0</v>
      </c>
      <c r="J766" s="104">
        <v>0</v>
      </c>
      <c r="K766" s="104">
        <v>0</v>
      </c>
      <c r="L766" s="104">
        <v>0</v>
      </c>
      <c r="M766" s="104">
        <v>0</v>
      </c>
      <c r="N766" s="104">
        <v>0</v>
      </c>
      <c r="O766" s="104">
        <v>26.25</v>
      </c>
      <c r="P766" s="104">
        <v>0</v>
      </c>
      <c r="Q766" s="104">
        <v>0</v>
      </c>
      <c r="R766" s="104">
        <v>0</v>
      </c>
      <c r="S766" s="105">
        <f t="shared" si="12"/>
        <v>2455.75</v>
      </c>
    </row>
    <row r="767" spans="1:19" x14ac:dyDescent="0.25">
      <c r="A767" s="125">
        <v>21525</v>
      </c>
      <c r="B767" s="103" t="s">
        <v>1342</v>
      </c>
      <c r="C767" s="103" t="s">
        <v>3694</v>
      </c>
      <c r="D767" s="103" t="s">
        <v>2827</v>
      </c>
      <c r="E767" s="103" t="s">
        <v>3695</v>
      </c>
      <c r="F767" s="103" t="s">
        <v>4993</v>
      </c>
      <c r="G767" s="104">
        <v>205.333333333333</v>
      </c>
      <c r="H767" s="104">
        <v>2413.2222222222199</v>
      </c>
      <c r="I767" s="104">
        <v>3260.7777777777801</v>
      </c>
      <c r="J767" s="104">
        <v>559.555555555556</v>
      </c>
      <c r="K767" s="104">
        <v>279.11111111111097</v>
      </c>
      <c r="L767" s="104">
        <v>3</v>
      </c>
      <c r="M767" s="104">
        <v>5</v>
      </c>
      <c r="N767" s="104">
        <v>593.22222222222194</v>
      </c>
      <c r="O767" s="104">
        <v>49.3333333333333</v>
      </c>
      <c r="P767" s="104">
        <v>0</v>
      </c>
      <c r="Q767" s="104">
        <v>0</v>
      </c>
      <c r="R767" s="104">
        <v>0</v>
      </c>
      <c r="S767" s="105">
        <f t="shared" si="12"/>
        <v>7368.5555555555547</v>
      </c>
    </row>
    <row r="768" spans="1:19" x14ac:dyDescent="0.25">
      <c r="A768" s="125">
        <v>21533</v>
      </c>
      <c r="B768" s="103" t="s">
        <v>1344</v>
      </c>
      <c r="C768" s="103" t="s">
        <v>2833</v>
      </c>
      <c r="D768" s="103" t="s">
        <v>2827</v>
      </c>
      <c r="E768" s="103" t="s">
        <v>2834</v>
      </c>
      <c r="F768" s="103" t="s">
        <v>4994</v>
      </c>
      <c r="G768" s="104">
        <v>0</v>
      </c>
      <c r="H768" s="104">
        <v>568</v>
      </c>
      <c r="I768" s="104">
        <v>0</v>
      </c>
      <c r="J768" s="104">
        <v>0</v>
      </c>
      <c r="K768" s="104">
        <v>0</v>
      </c>
      <c r="L768" s="104">
        <v>0</v>
      </c>
      <c r="M768" s="104">
        <v>0</v>
      </c>
      <c r="N768" s="104">
        <v>0</v>
      </c>
      <c r="O768" s="104">
        <v>0</v>
      </c>
      <c r="P768" s="104">
        <v>0</v>
      </c>
      <c r="Q768" s="104">
        <v>0</v>
      </c>
      <c r="R768" s="104">
        <v>0</v>
      </c>
      <c r="S768" s="105">
        <f t="shared" si="12"/>
        <v>568</v>
      </c>
    </row>
    <row r="769" spans="1:19" x14ac:dyDescent="0.25">
      <c r="A769" s="125">
        <v>21543</v>
      </c>
      <c r="B769" s="103" t="s">
        <v>1348</v>
      </c>
      <c r="C769" s="103" t="s">
        <v>3224</v>
      </c>
      <c r="D769" s="103" t="s">
        <v>2827</v>
      </c>
      <c r="E769" s="103" t="s">
        <v>3225</v>
      </c>
      <c r="F769" s="103" t="s">
        <v>4994</v>
      </c>
      <c r="G769" s="104">
        <v>2</v>
      </c>
      <c r="H769" s="104">
        <v>2</v>
      </c>
      <c r="I769" s="104">
        <v>2</v>
      </c>
      <c r="J769" s="104">
        <v>0</v>
      </c>
      <c r="K769" s="104">
        <v>0</v>
      </c>
      <c r="L769" s="104">
        <v>0</v>
      </c>
      <c r="M769" s="104">
        <v>0</v>
      </c>
      <c r="N769" s="104">
        <v>2.8333333333333299</v>
      </c>
      <c r="O769" s="104">
        <v>0</v>
      </c>
      <c r="P769" s="104">
        <v>0</v>
      </c>
      <c r="Q769" s="104">
        <v>0</v>
      </c>
      <c r="R769" s="104">
        <v>0</v>
      </c>
      <c r="S769" s="105">
        <f t="shared" si="12"/>
        <v>8.8333333333333304</v>
      </c>
    </row>
    <row r="770" spans="1:19" x14ac:dyDescent="0.25">
      <c r="A770" s="125">
        <v>21566</v>
      </c>
      <c r="B770" s="103" t="s">
        <v>1359</v>
      </c>
      <c r="C770" s="103" t="s">
        <v>4677</v>
      </c>
      <c r="D770" s="103" t="s">
        <v>2932</v>
      </c>
      <c r="E770" s="103" t="s">
        <v>4678</v>
      </c>
      <c r="F770" s="103" t="s">
        <v>4993</v>
      </c>
      <c r="G770" s="104">
        <v>4341.1428571428596</v>
      </c>
      <c r="H770" s="104">
        <v>2414.4285714285702</v>
      </c>
      <c r="I770" s="104">
        <v>733.28571428571399</v>
      </c>
      <c r="J770" s="104">
        <v>0</v>
      </c>
      <c r="K770" s="104">
        <v>0</v>
      </c>
      <c r="L770" s="104">
        <v>0</v>
      </c>
      <c r="M770" s="104">
        <v>3.28571428571429</v>
      </c>
      <c r="N770" s="104">
        <v>493.42857142857201</v>
      </c>
      <c r="O770" s="104">
        <v>47.285714285714299</v>
      </c>
      <c r="P770" s="104">
        <v>0</v>
      </c>
      <c r="Q770" s="104">
        <v>0</v>
      </c>
      <c r="R770" s="104">
        <v>0</v>
      </c>
      <c r="S770" s="105">
        <f t="shared" si="12"/>
        <v>8032.857142857144</v>
      </c>
    </row>
    <row r="771" spans="1:19" x14ac:dyDescent="0.25">
      <c r="A771" s="125">
        <v>21579</v>
      </c>
      <c r="B771" s="103" t="s">
        <v>1360</v>
      </c>
      <c r="C771" s="103" t="s">
        <v>3696</v>
      </c>
      <c r="D771" s="103" t="s">
        <v>2775</v>
      </c>
      <c r="E771" s="103" t="s">
        <v>3697</v>
      </c>
      <c r="F771" s="103" t="s">
        <v>4994</v>
      </c>
      <c r="G771" s="104">
        <v>34.0833333333333</v>
      </c>
      <c r="H771" s="104">
        <v>427.41666666666703</v>
      </c>
      <c r="I771" s="104">
        <v>13</v>
      </c>
      <c r="J771" s="104">
        <v>0</v>
      </c>
      <c r="K771" s="104">
        <v>0</v>
      </c>
      <c r="L771" s="104">
        <v>0</v>
      </c>
      <c r="M771" s="104">
        <v>0</v>
      </c>
      <c r="N771" s="104">
        <v>1</v>
      </c>
      <c r="O771" s="104">
        <v>10</v>
      </c>
      <c r="P771" s="104">
        <v>0</v>
      </c>
      <c r="Q771" s="104">
        <v>0</v>
      </c>
      <c r="R771" s="104">
        <v>0</v>
      </c>
      <c r="S771" s="105">
        <f t="shared" si="12"/>
        <v>485.50000000000034</v>
      </c>
    </row>
    <row r="772" spans="1:19" x14ac:dyDescent="0.25">
      <c r="A772" s="125">
        <v>21584</v>
      </c>
      <c r="B772" s="103" t="s">
        <v>1362</v>
      </c>
      <c r="C772" s="103" t="s">
        <v>4365</v>
      </c>
      <c r="D772" s="103" t="s">
        <v>3438</v>
      </c>
      <c r="E772" s="103" t="s">
        <v>4366</v>
      </c>
      <c r="F772" s="103" t="s">
        <v>4994</v>
      </c>
      <c r="G772" s="104">
        <v>4</v>
      </c>
      <c r="H772" s="104">
        <v>1516.3333333333301</v>
      </c>
      <c r="I772" s="104">
        <v>0</v>
      </c>
      <c r="J772" s="104">
        <v>0</v>
      </c>
      <c r="K772" s="104">
        <v>0</v>
      </c>
      <c r="L772" s="104">
        <v>0</v>
      </c>
      <c r="M772" s="104">
        <v>0</v>
      </c>
      <c r="N772" s="104">
        <v>0</v>
      </c>
      <c r="O772" s="104">
        <v>0</v>
      </c>
      <c r="P772" s="104">
        <v>0</v>
      </c>
      <c r="Q772" s="104">
        <v>0</v>
      </c>
      <c r="R772" s="104">
        <v>0</v>
      </c>
      <c r="S772" s="105">
        <f t="shared" si="12"/>
        <v>1520.3333333333301</v>
      </c>
    </row>
    <row r="773" spans="1:19" x14ac:dyDescent="0.25">
      <c r="A773" s="125">
        <v>21602</v>
      </c>
      <c r="B773" s="103" t="s">
        <v>5105</v>
      </c>
      <c r="C773" s="103" t="s">
        <v>3698</v>
      </c>
      <c r="D773" s="103" t="s">
        <v>5006</v>
      </c>
      <c r="E773" s="103" t="s">
        <v>5006</v>
      </c>
      <c r="F773" s="103" t="s">
        <v>4994</v>
      </c>
      <c r="G773" s="104">
        <v>1031.8333333333301</v>
      </c>
      <c r="H773" s="104">
        <v>28.5</v>
      </c>
      <c r="I773" s="104">
        <v>0</v>
      </c>
      <c r="J773" s="104">
        <v>0</v>
      </c>
      <c r="K773" s="104">
        <v>0</v>
      </c>
      <c r="L773" s="104">
        <v>0</v>
      </c>
      <c r="M773" s="104">
        <v>0</v>
      </c>
      <c r="N773" s="104">
        <v>1.6666666666666701</v>
      </c>
      <c r="O773" s="104">
        <v>16</v>
      </c>
      <c r="P773" s="104">
        <v>0</v>
      </c>
      <c r="Q773" s="104">
        <v>0</v>
      </c>
      <c r="R773" s="104">
        <v>0</v>
      </c>
      <c r="S773" s="105">
        <f t="shared" si="12"/>
        <v>1077.9999999999968</v>
      </c>
    </row>
    <row r="774" spans="1:19" x14ac:dyDescent="0.25">
      <c r="A774" s="125">
        <v>21620</v>
      </c>
      <c r="B774" s="103" t="s">
        <v>1370</v>
      </c>
      <c r="C774" s="103" t="s">
        <v>3699</v>
      </c>
      <c r="D774" s="103" t="s">
        <v>2827</v>
      </c>
      <c r="E774" s="103" t="s">
        <v>3700</v>
      </c>
      <c r="F774" s="103" t="s">
        <v>4994</v>
      </c>
      <c r="G774" s="104">
        <v>323</v>
      </c>
      <c r="H774" s="104">
        <v>1094</v>
      </c>
      <c r="I774" s="104">
        <v>167</v>
      </c>
      <c r="J774" s="104">
        <v>19</v>
      </c>
      <c r="K774" s="104">
        <v>0</v>
      </c>
      <c r="L774" s="104">
        <v>0</v>
      </c>
      <c r="M774" s="104">
        <v>2</v>
      </c>
      <c r="N774" s="104">
        <v>117</v>
      </c>
      <c r="O774" s="104">
        <v>43</v>
      </c>
      <c r="P774" s="104">
        <v>0</v>
      </c>
      <c r="Q774" s="104">
        <v>0</v>
      </c>
      <c r="R774" s="104">
        <v>0</v>
      </c>
      <c r="S774" s="105">
        <f t="shared" si="12"/>
        <v>1765</v>
      </c>
    </row>
    <row r="775" spans="1:19" x14ac:dyDescent="0.25">
      <c r="A775" s="125">
        <v>21633</v>
      </c>
      <c r="B775" s="103" t="s">
        <v>5106</v>
      </c>
      <c r="C775" s="103" t="s">
        <v>3701</v>
      </c>
      <c r="D775" s="103" t="s">
        <v>2789</v>
      </c>
      <c r="E775" s="103" t="s">
        <v>3702</v>
      </c>
      <c r="F775" s="103" t="s">
        <v>4994</v>
      </c>
      <c r="G775" s="104">
        <v>887.142857142857</v>
      </c>
      <c r="H775" s="104">
        <v>924.28571428571399</v>
      </c>
      <c r="I775" s="104">
        <v>158.28571428571399</v>
      </c>
      <c r="J775" s="104">
        <v>236.57142857142901</v>
      </c>
      <c r="K775" s="104">
        <v>35.142857142857103</v>
      </c>
      <c r="L775" s="104">
        <v>2</v>
      </c>
      <c r="M775" s="104">
        <v>0</v>
      </c>
      <c r="N775" s="104">
        <v>212.57142857142901</v>
      </c>
      <c r="O775" s="104">
        <v>28.1428571428571</v>
      </c>
      <c r="P775" s="104">
        <v>8.71428571428571</v>
      </c>
      <c r="Q775" s="104">
        <v>0</v>
      </c>
      <c r="R775" s="104">
        <v>0</v>
      </c>
      <c r="S775" s="105">
        <f t="shared" si="12"/>
        <v>2492.8571428571427</v>
      </c>
    </row>
    <row r="776" spans="1:19" x14ac:dyDescent="0.25">
      <c r="A776" s="125">
        <v>21654</v>
      </c>
      <c r="B776" s="103" t="s">
        <v>1379</v>
      </c>
      <c r="C776" s="103" t="s">
        <v>4328</v>
      </c>
      <c r="D776" s="103" t="s">
        <v>2862</v>
      </c>
      <c r="E776" s="103" t="s">
        <v>4329</v>
      </c>
      <c r="F776" s="103" t="s">
        <v>4994</v>
      </c>
      <c r="G776" s="104">
        <v>184.222222222222</v>
      </c>
      <c r="H776" s="104">
        <v>137.555555555556</v>
      </c>
      <c r="I776" s="104">
        <v>916.44444444444503</v>
      </c>
      <c r="J776" s="104">
        <v>202.555555555556</v>
      </c>
      <c r="K776" s="104">
        <v>99.4444444444444</v>
      </c>
      <c r="L776" s="104">
        <v>0</v>
      </c>
      <c r="M776" s="104">
        <v>3.2222222222222201</v>
      </c>
      <c r="N776" s="104">
        <v>41.3333333333333</v>
      </c>
      <c r="O776" s="104">
        <v>0</v>
      </c>
      <c r="P776" s="104">
        <v>0</v>
      </c>
      <c r="Q776" s="104">
        <v>0</v>
      </c>
      <c r="R776" s="104">
        <v>0</v>
      </c>
      <c r="S776" s="105">
        <f t="shared" si="12"/>
        <v>1584.777777777779</v>
      </c>
    </row>
    <row r="777" spans="1:19" x14ac:dyDescent="0.25">
      <c r="A777" s="125">
        <v>21697</v>
      </c>
      <c r="B777" s="103" t="s">
        <v>1388</v>
      </c>
      <c r="C777" s="103" t="s">
        <v>3703</v>
      </c>
      <c r="D777" s="103" t="s">
        <v>3108</v>
      </c>
      <c r="E777" s="103" t="s">
        <v>3704</v>
      </c>
      <c r="F777" s="103" t="s">
        <v>4994</v>
      </c>
      <c r="G777" s="104">
        <v>1139.3636363636399</v>
      </c>
      <c r="H777" s="104">
        <v>0</v>
      </c>
      <c r="I777" s="104">
        <v>0</v>
      </c>
      <c r="J777" s="104">
        <v>0</v>
      </c>
      <c r="K777" s="104">
        <v>0</v>
      </c>
      <c r="L777" s="104">
        <v>0</v>
      </c>
      <c r="M777" s="104">
        <v>0</v>
      </c>
      <c r="N777" s="104">
        <v>185.636363636364</v>
      </c>
      <c r="O777" s="104">
        <v>9.4545454545454604</v>
      </c>
      <c r="P777" s="104">
        <v>0</v>
      </c>
      <c r="Q777" s="104">
        <v>0</v>
      </c>
      <c r="R777" s="104">
        <v>0</v>
      </c>
      <c r="S777" s="105">
        <f t="shared" si="12"/>
        <v>1334.4545454545494</v>
      </c>
    </row>
    <row r="778" spans="1:19" x14ac:dyDescent="0.25">
      <c r="A778" s="125">
        <v>21721</v>
      </c>
      <c r="B778" s="103" t="s">
        <v>1391</v>
      </c>
      <c r="C778" s="103" t="s">
        <v>3705</v>
      </c>
      <c r="D778" s="103" t="s">
        <v>2786</v>
      </c>
      <c r="E778" s="103" t="s">
        <v>3706</v>
      </c>
      <c r="F778" s="103" t="s">
        <v>4994</v>
      </c>
      <c r="G778" s="104">
        <v>1869</v>
      </c>
      <c r="H778" s="104">
        <v>0</v>
      </c>
      <c r="I778" s="104">
        <v>0</v>
      </c>
      <c r="J778" s="104">
        <v>0</v>
      </c>
      <c r="K778" s="104">
        <v>0</v>
      </c>
      <c r="L778" s="104">
        <v>0</v>
      </c>
      <c r="M778" s="104">
        <v>0</v>
      </c>
      <c r="N778" s="104">
        <v>0</v>
      </c>
      <c r="O778" s="104">
        <v>0</v>
      </c>
      <c r="P778" s="104">
        <v>0</v>
      </c>
      <c r="Q778" s="104">
        <v>0</v>
      </c>
      <c r="R778" s="104">
        <v>0</v>
      </c>
      <c r="S778" s="105">
        <f t="shared" si="12"/>
        <v>1869</v>
      </c>
    </row>
    <row r="779" spans="1:19" x14ac:dyDescent="0.25">
      <c r="A779" s="125">
        <v>21735</v>
      </c>
      <c r="B779" s="103" t="s">
        <v>1395</v>
      </c>
      <c r="C779" s="103" t="s">
        <v>3707</v>
      </c>
      <c r="D779" s="103" t="s">
        <v>2775</v>
      </c>
      <c r="E779" s="103" t="s">
        <v>3708</v>
      </c>
      <c r="F779" s="103" t="s">
        <v>4994</v>
      </c>
      <c r="G779" s="104">
        <v>53</v>
      </c>
      <c r="H779" s="104">
        <v>756.16666666666697</v>
      </c>
      <c r="I779" s="104">
        <v>50</v>
      </c>
      <c r="J779" s="104">
        <v>0</v>
      </c>
      <c r="K779" s="104">
        <v>0</v>
      </c>
      <c r="L779" s="104">
        <v>0</v>
      </c>
      <c r="M779" s="104">
        <v>13</v>
      </c>
      <c r="N779" s="104">
        <v>9</v>
      </c>
      <c r="O779" s="104">
        <v>10</v>
      </c>
      <c r="P779" s="104">
        <v>0</v>
      </c>
      <c r="Q779" s="104">
        <v>0</v>
      </c>
      <c r="R779" s="104">
        <v>0</v>
      </c>
      <c r="S779" s="105">
        <f t="shared" si="12"/>
        <v>891.16666666666697</v>
      </c>
    </row>
    <row r="780" spans="1:19" x14ac:dyDescent="0.25">
      <c r="A780" s="125">
        <v>21748</v>
      </c>
      <c r="B780" s="103" t="s">
        <v>1398</v>
      </c>
      <c r="C780" s="103" t="s">
        <v>3709</v>
      </c>
      <c r="D780" s="103" t="s">
        <v>2789</v>
      </c>
      <c r="E780" s="103" t="s">
        <v>3710</v>
      </c>
      <c r="F780" s="103" t="s">
        <v>4994</v>
      </c>
      <c r="G780" s="104">
        <v>197</v>
      </c>
      <c r="H780" s="104">
        <v>545.58333333333303</v>
      </c>
      <c r="I780" s="104">
        <v>3.75</v>
      </c>
      <c r="J780" s="104">
        <v>0</v>
      </c>
      <c r="K780" s="104">
        <v>0</v>
      </c>
      <c r="L780" s="104">
        <v>0</v>
      </c>
      <c r="M780" s="104">
        <v>0</v>
      </c>
      <c r="N780" s="104">
        <v>365</v>
      </c>
      <c r="O780" s="104">
        <v>27</v>
      </c>
      <c r="P780" s="104">
        <v>0</v>
      </c>
      <c r="Q780" s="104">
        <v>0</v>
      </c>
      <c r="R780" s="104">
        <v>2</v>
      </c>
      <c r="S780" s="105">
        <f t="shared" si="12"/>
        <v>1140.333333333333</v>
      </c>
    </row>
    <row r="781" spans="1:19" x14ac:dyDescent="0.25">
      <c r="A781" s="125">
        <v>21749</v>
      </c>
      <c r="B781" s="103" t="s">
        <v>1399</v>
      </c>
      <c r="C781" s="103" t="s">
        <v>3711</v>
      </c>
      <c r="D781" s="103" t="s">
        <v>2789</v>
      </c>
      <c r="E781" s="103" t="s">
        <v>3712</v>
      </c>
      <c r="F781" s="103" t="s">
        <v>4994</v>
      </c>
      <c r="G781" s="104">
        <v>468.18181818181802</v>
      </c>
      <c r="H781" s="104">
        <v>648.54545454545405</v>
      </c>
      <c r="I781" s="104">
        <v>8.7272727272727302</v>
      </c>
      <c r="J781" s="104">
        <v>0</v>
      </c>
      <c r="K781" s="104">
        <v>0</v>
      </c>
      <c r="L781" s="104">
        <v>0</v>
      </c>
      <c r="M781" s="104">
        <v>0</v>
      </c>
      <c r="N781" s="104">
        <v>73.181818181818201</v>
      </c>
      <c r="O781" s="104">
        <v>31.909090909090899</v>
      </c>
      <c r="P781" s="104">
        <v>0</v>
      </c>
      <c r="Q781" s="104">
        <v>0</v>
      </c>
      <c r="R781" s="104">
        <v>0</v>
      </c>
      <c r="S781" s="105">
        <f t="shared" si="12"/>
        <v>1230.545454545454</v>
      </c>
    </row>
    <row r="782" spans="1:19" x14ac:dyDescent="0.25">
      <c r="A782" s="125">
        <v>21759</v>
      </c>
      <c r="B782" s="103" t="s">
        <v>1403</v>
      </c>
      <c r="C782" s="103" t="s">
        <v>3694</v>
      </c>
      <c r="D782" s="103" t="s">
        <v>2827</v>
      </c>
      <c r="E782" s="103" t="s">
        <v>3695</v>
      </c>
      <c r="F782" s="103" t="s">
        <v>4994</v>
      </c>
      <c r="G782" s="104">
        <v>0</v>
      </c>
      <c r="H782" s="104">
        <v>0</v>
      </c>
      <c r="I782" s="104">
        <v>0</v>
      </c>
      <c r="J782" s="104">
        <v>0</v>
      </c>
      <c r="K782" s="104">
        <v>0</v>
      </c>
      <c r="L782" s="104">
        <v>0</v>
      </c>
      <c r="M782" s="104">
        <v>354.33333333333297</v>
      </c>
      <c r="N782" s="104">
        <v>1017.83333333333</v>
      </c>
      <c r="O782" s="104">
        <v>2</v>
      </c>
      <c r="P782" s="104">
        <v>1.25</v>
      </c>
      <c r="Q782" s="104">
        <v>0</v>
      </c>
      <c r="R782" s="104">
        <v>0</v>
      </c>
      <c r="S782" s="105">
        <f t="shared" si="12"/>
        <v>1375.4166666666629</v>
      </c>
    </row>
    <row r="783" spans="1:19" x14ac:dyDescent="0.25">
      <c r="A783" s="125">
        <v>21759</v>
      </c>
      <c r="B783" s="103" t="s">
        <v>1403</v>
      </c>
      <c r="C783" s="103" t="s">
        <v>2839</v>
      </c>
      <c r="D783" s="103" t="s">
        <v>2827</v>
      </c>
      <c r="E783" s="103" t="s">
        <v>2840</v>
      </c>
      <c r="F783" s="103" t="s">
        <v>4994</v>
      </c>
      <c r="G783" s="104">
        <v>0</v>
      </c>
      <c r="H783" s="104">
        <v>0</v>
      </c>
      <c r="I783" s="104">
        <v>0</v>
      </c>
      <c r="J783" s="104">
        <v>0</v>
      </c>
      <c r="K783" s="104">
        <v>0</v>
      </c>
      <c r="L783" s="104">
        <v>0</v>
      </c>
      <c r="M783" s="104">
        <v>92.8333333333334</v>
      </c>
      <c r="N783" s="104">
        <v>217</v>
      </c>
      <c r="O783" s="104">
        <v>2</v>
      </c>
      <c r="P783" s="104">
        <v>0</v>
      </c>
      <c r="Q783" s="104">
        <v>0</v>
      </c>
      <c r="R783" s="104">
        <v>0</v>
      </c>
      <c r="S783" s="105">
        <f t="shared" si="12"/>
        <v>311.83333333333337</v>
      </c>
    </row>
    <row r="784" spans="1:19" x14ac:dyDescent="0.25">
      <c r="A784" s="125">
        <v>21759</v>
      </c>
      <c r="B784" s="103" t="s">
        <v>1403</v>
      </c>
      <c r="C784" s="103" t="s">
        <v>3713</v>
      </c>
      <c r="D784" s="103" t="s">
        <v>2827</v>
      </c>
      <c r="E784" s="103" t="s">
        <v>3714</v>
      </c>
      <c r="F784" s="103" t="s">
        <v>4994</v>
      </c>
      <c r="G784" s="104">
        <v>0</v>
      </c>
      <c r="H784" s="104">
        <v>0</v>
      </c>
      <c r="I784" s="104">
        <v>0</v>
      </c>
      <c r="J784" s="104">
        <v>0</v>
      </c>
      <c r="K784" s="104">
        <v>0</v>
      </c>
      <c r="L784" s="104">
        <v>0</v>
      </c>
      <c r="M784" s="104">
        <v>28.1666666666667</v>
      </c>
      <c r="N784" s="104">
        <v>171.333333333333</v>
      </c>
      <c r="O784" s="104">
        <v>0</v>
      </c>
      <c r="P784" s="104">
        <v>0</v>
      </c>
      <c r="Q784" s="104">
        <v>0</v>
      </c>
      <c r="R784" s="104">
        <v>0</v>
      </c>
      <c r="S784" s="105">
        <f t="shared" si="12"/>
        <v>199.49999999999972</v>
      </c>
    </row>
    <row r="785" spans="1:19" x14ac:dyDescent="0.25">
      <c r="A785" s="125">
        <v>21764</v>
      </c>
      <c r="B785" s="103" t="s">
        <v>1404</v>
      </c>
      <c r="C785" s="103" t="s">
        <v>3715</v>
      </c>
      <c r="D785" s="103" t="s">
        <v>2789</v>
      </c>
      <c r="E785" s="103" t="s">
        <v>3716</v>
      </c>
      <c r="F785" s="103" t="s">
        <v>4994</v>
      </c>
      <c r="G785" s="104">
        <v>102.333333333333</v>
      </c>
      <c r="H785" s="104">
        <v>551.75</v>
      </c>
      <c r="I785" s="104">
        <v>742.41666666666697</v>
      </c>
      <c r="J785" s="104">
        <v>0</v>
      </c>
      <c r="K785" s="104">
        <v>0</v>
      </c>
      <c r="L785" s="104">
        <v>0</v>
      </c>
      <c r="M785" s="104">
        <v>0</v>
      </c>
      <c r="N785" s="104">
        <v>108.583333333333</v>
      </c>
      <c r="O785" s="104">
        <v>18.5</v>
      </c>
      <c r="P785" s="104">
        <v>0</v>
      </c>
      <c r="Q785" s="104">
        <v>0</v>
      </c>
      <c r="R785" s="104">
        <v>0</v>
      </c>
      <c r="S785" s="105">
        <f t="shared" si="12"/>
        <v>1523.583333333333</v>
      </c>
    </row>
    <row r="786" spans="1:19" x14ac:dyDescent="0.25">
      <c r="A786" s="125">
        <v>21766</v>
      </c>
      <c r="B786" s="103" t="s">
        <v>1405</v>
      </c>
      <c r="C786" s="103" t="s">
        <v>3717</v>
      </c>
      <c r="D786" s="103" t="s">
        <v>2789</v>
      </c>
      <c r="E786" s="103" t="s">
        <v>3718</v>
      </c>
      <c r="F786" s="103" t="s">
        <v>4994</v>
      </c>
      <c r="G786" s="104">
        <v>419.5</v>
      </c>
      <c r="H786" s="104">
        <v>437.41666666666703</v>
      </c>
      <c r="I786" s="104">
        <v>260.25</v>
      </c>
      <c r="J786" s="104">
        <v>20.5833333333333</v>
      </c>
      <c r="K786" s="104">
        <v>0</v>
      </c>
      <c r="L786" s="104">
        <v>0</v>
      </c>
      <c r="M786" s="104">
        <v>1</v>
      </c>
      <c r="N786" s="104">
        <v>118.583333333333</v>
      </c>
      <c r="O786" s="104">
        <v>20.0833333333333</v>
      </c>
      <c r="P786" s="104">
        <v>12.5</v>
      </c>
      <c r="Q786" s="104">
        <v>0</v>
      </c>
      <c r="R786" s="104">
        <v>0</v>
      </c>
      <c r="S786" s="105">
        <f t="shared" si="12"/>
        <v>1289.9166666666665</v>
      </c>
    </row>
    <row r="787" spans="1:19" x14ac:dyDescent="0.25">
      <c r="A787" s="125">
        <v>21767</v>
      </c>
      <c r="B787" s="103" t="s">
        <v>1406</v>
      </c>
      <c r="C787" s="103" t="s">
        <v>3719</v>
      </c>
      <c r="D787" s="103" t="s">
        <v>2789</v>
      </c>
      <c r="E787" s="103" t="s">
        <v>3720</v>
      </c>
      <c r="F787" s="103" t="s">
        <v>4994</v>
      </c>
      <c r="G787" s="104">
        <v>596.58333333333303</v>
      </c>
      <c r="H787" s="104">
        <v>2006.6666666666699</v>
      </c>
      <c r="I787" s="104">
        <v>685</v>
      </c>
      <c r="J787" s="104">
        <v>0</v>
      </c>
      <c r="K787" s="104">
        <v>0</v>
      </c>
      <c r="L787" s="104">
        <v>0</v>
      </c>
      <c r="M787" s="104">
        <v>2.8333333333333299</v>
      </c>
      <c r="N787" s="104">
        <v>346.75</v>
      </c>
      <c r="O787" s="104">
        <v>34.8333333333333</v>
      </c>
      <c r="P787" s="104">
        <v>0</v>
      </c>
      <c r="Q787" s="104">
        <v>0</v>
      </c>
      <c r="R787" s="104">
        <v>0</v>
      </c>
      <c r="S787" s="105">
        <f t="shared" si="12"/>
        <v>3672.6666666666697</v>
      </c>
    </row>
    <row r="788" spans="1:19" x14ac:dyDescent="0.25">
      <c r="A788" s="125">
        <v>21772</v>
      </c>
      <c r="B788" s="103" t="s">
        <v>1408</v>
      </c>
      <c r="C788" s="103" t="s">
        <v>3721</v>
      </c>
      <c r="D788" s="103" t="s">
        <v>2862</v>
      </c>
      <c r="E788" s="103" t="s">
        <v>3722</v>
      </c>
      <c r="F788" s="103" t="s">
        <v>4994</v>
      </c>
      <c r="G788" s="104">
        <v>268.25</v>
      </c>
      <c r="H788" s="104">
        <v>0</v>
      </c>
      <c r="I788" s="104">
        <v>0</v>
      </c>
      <c r="J788" s="104">
        <v>0</v>
      </c>
      <c r="K788" s="104">
        <v>0</v>
      </c>
      <c r="L788" s="104">
        <v>0</v>
      </c>
      <c r="M788" s="104">
        <v>0</v>
      </c>
      <c r="N788" s="104">
        <v>0</v>
      </c>
      <c r="O788" s="104">
        <v>4</v>
      </c>
      <c r="P788" s="104">
        <v>0</v>
      </c>
      <c r="Q788" s="104">
        <v>0</v>
      </c>
      <c r="R788" s="104">
        <v>0</v>
      </c>
      <c r="S788" s="105">
        <f t="shared" si="12"/>
        <v>272.25</v>
      </c>
    </row>
    <row r="789" spans="1:19" x14ac:dyDescent="0.25">
      <c r="A789" s="125">
        <v>21784</v>
      </c>
      <c r="B789" s="103" t="s">
        <v>1414</v>
      </c>
      <c r="C789" s="103" t="s">
        <v>4517</v>
      </c>
      <c r="D789" s="103" t="s">
        <v>2927</v>
      </c>
      <c r="E789" s="103" t="s">
        <v>4518</v>
      </c>
      <c r="F789" s="103" t="s">
        <v>4994</v>
      </c>
      <c r="G789" s="104">
        <v>1905.1666666666699</v>
      </c>
      <c r="H789" s="104">
        <v>695.25</v>
      </c>
      <c r="I789" s="104">
        <v>20.9166666666667</v>
      </c>
      <c r="J789" s="104">
        <v>0</v>
      </c>
      <c r="K789" s="104">
        <v>0</v>
      </c>
      <c r="L789" s="104">
        <v>0</v>
      </c>
      <c r="M789" s="104">
        <v>0</v>
      </c>
      <c r="N789" s="104">
        <v>205.333333333333</v>
      </c>
      <c r="O789" s="104">
        <v>36.0833333333333</v>
      </c>
      <c r="P789" s="104">
        <v>9</v>
      </c>
      <c r="Q789" s="104">
        <v>0</v>
      </c>
      <c r="R789" s="104">
        <v>0</v>
      </c>
      <c r="S789" s="105">
        <f t="shared" si="12"/>
        <v>2871.7500000000027</v>
      </c>
    </row>
    <row r="790" spans="1:19" x14ac:dyDescent="0.25">
      <c r="A790" s="125">
        <v>21818</v>
      </c>
      <c r="B790" s="103" t="s">
        <v>1420</v>
      </c>
      <c r="C790" s="103" t="s">
        <v>4291</v>
      </c>
      <c r="D790" s="103" t="s">
        <v>2876</v>
      </c>
      <c r="E790" s="103" t="s">
        <v>4292</v>
      </c>
      <c r="F790" s="103" t="s">
        <v>4994</v>
      </c>
      <c r="G790" s="104">
        <v>2197.9166666666702</v>
      </c>
      <c r="H790" s="104">
        <v>12614.416666666701</v>
      </c>
      <c r="I790" s="104">
        <v>2653.9166666666702</v>
      </c>
      <c r="J790" s="104">
        <v>778.83333333333303</v>
      </c>
      <c r="K790" s="104">
        <v>33.5833333333333</v>
      </c>
      <c r="L790" s="104">
        <v>0</v>
      </c>
      <c r="M790" s="104">
        <v>15</v>
      </c>
      <c r="N790" s="104">
        <v>559</v>
      </c>
      <c r="O790" s="104">
        <v>65.9166666666667</v>
      </c>
      <c r="P790" s="104">
        <v>0</v>
      </c>
      <c r="Q790" s="104">
        <v>0</v>
      </c>
      <c r="R790" s="104">
        <v>0</v>
      </c>
      <c r="S790" s="105">
        <f t="shared" si="12"/>
        <v>18918.583333333372</v>
      </c>
    </row>
    <row r="791" spans="1:19" x14ac:dyDescent="0.25">
      <c r="A791" s="125">
        <v>21819</v>
      </c>
      <c r="B791" s="103" t="s">
        <v>1421</v>
      </c>
      <c r="C791" s="103" t="s">
        <v>4943</v>
      </c>
      <c r="D791" s="103" t="s">
        <v>2859</v>
      </c>
      <c r="E791" s="103" t="s">
        <v>5107</v>
      </c>
      <c r="F791" s="103" t="s">
        <v>4994</v>
      </c>
      <c r="G791" s="104">
        <v>2656.4</v>
      </c>
      <c r="H791" s="104">
        <v>1</v>
      </c>
      <c r="I791" s="104">
        <v>2</v>
      </c>
      <c r="J791" s="104">
        <v>0</v>
      </c>
      <c r="K791" s="104">
        <v>0</v>
      </c>
      <c r="L791" s="104">
        <v>0</v>
      </c>
      <c r="M791" s="104">
        <v>0</v>
      </c>
      <c r="N791" s="104">
        <v>16.399999999999999</v>
      </c>
      <c r="O791" s="104">
        <v>29.6</v>
      </c>
      <c r="P791" s="104">
        <v>0</v>
      </c>
      <c r="Q791" s="104">
        <v>0</v>
      </c>
      <c r="R791" s="104">
        <v>0</v>
      </c>
      <c r="S791" s="105">
        <f t="shared" si="12"/>
        <v>2705.4</v>
      </c>
    </row>
    <row r="792" spans="1:19" x14ac:dyDescent="0.25">
      <c r="A792" s="125">
        <v>21819</v>
      </c>
      <c r="B792" s="103" t="s">
        <v>1421</v>
      </c>
      <c r="C792" s="103" t="s">
        <v>4945</v>
      </c>
      <c r="D792" s="103" t="s">
        <v>2859</v>
      </c>
      <c r="E792" s="103" t="s">
        <v>4624</v>
      </c>
      <c r="F792" s="103" t="s">
        <v>4996</v>
      </c>
      <c r="G792" s="104">
        <v>2442</v>
      </c>
      <c r="H792" s="104">
        <v>348</v>
      </c>
      <c r="I792" s="104">
        <v>77</v>
      </c>
      <c r="J792" s="104">
        <v>0</v>
      </c>
      <c r="K792" s="104">
        <v>0</v>
      </c>
      <c r="L792" s="104">
        <v>0</v>
      </c>
      <c r="M792" s="104">
        <v>24</v>
      </c>
      <c r="N792" s="104">
        <v>29</v>
      </c>
      <c r="O792" s="104">
        <v>30</v>
      </c>
      <c r="P792" s="104">
        <v>0</v>
      </c>
      <c r="Q792" s="104">
        <v>0</v>
      </c>
      <c r="R792" s="104">
        <v>0</v>
      </c>
      <c r="S792" s="105">
        <f t="shared" si="12"/>
        <v>2950</v>
      </c>
    </row>
    <row r="793" spans="1:19" x14ac:dyDescent="0.25">
      <c r="A793" s="125">
        <v>21843</v>
      </c>
      <c r="B793" s="103" t="s">
        <v>1424</v>
      </c>
      <c r="C793" s="103" t="s">
        <v>4112</v>
      </c>
      <c r="D793" s="103" t="s">
        <v>2827</v>
      </c>
      <c r="E793" s="103" t="s">
        <v>4113</v>
      </c>
      <c r="F793" s="103" t="s">
        <v>4993</v>
      </c>
      <c r="G793" s="104">
        <v>140</v>
      </c>
      <c r="H793" s="104">
        <v>2806.6</v>
      </c>
      <c r="I793" s="104">
        <v>1755.8</v>
      </c>
      <c r="J793" s="104">
        <v>690.8</v>
      </c>
      <c r="K793" s="104">
        <v>299</v>
      </c>
      <c r="L793" s="104">
        <v>48.4</v>
      </c>
      <c r="M793" s="104">
        <v>3</v>
      </c>
      <c r="N793" s="104">
        <v>287.60000000000002</v>
      </c>
      <c r="O793" s="104">
        <v>86.2</v>
      </c>
      <c r="P793" s="104">
        <v>0</v>
      </c>
      <c r="Q793" s="104">
        <v>0</v>
      </c>
      <c r="R793" s="104">
        <v>0</v>
      </c>
      <c r="S793" s="105">
        <f t="shared" si="12"/>
        <v>6117.4</v>
      </c>
    </row>
    <row r="794" spans="1:19" x14ac:dyDescent="0.25">
      <c r="A794" s="125">
        <v>21843</v>
      </c>
      <c r="B794" s="103" t="s">
        <v>1424</v>
      </c>
      <c r="C794" s="103" t="s">
        <v>3713</v>
      </c>
      <c r="D794" s="103" t="s">
        <v>2827</v>
      </c>
      <c r="E794" s="103" t="s">
        <v>3714</v>
      </c>
      <c r="F794" s="103" t="s">
        <v>4993</v>
      </c>
      <c r="G794" s="104">
        <v>140</v>
      </c>
      <c r="H794" s="104">
        <v>2810</v>
      </c>
      <c r="I794" s="104">
        <v>1752</v>
      </c>
      <c r="J794" s="104">
        <v>724</v>
      </c>
      <c r="K794" s="104">
        <v>301</v>
      </c>
      <c r="L794" s="104">
        <v>49</v>
      </c>
      <c r="M794" s="104">
        <v>0</v>
      </c>
      <c r="N794" s="104">
        <v>299</v>
      </c>
      <c r="O794" s="104">
        <v>87</v>
      </c>
      <c r="P794" s="104">
        <v>0</v>
      </c>
      <c r="Q794" s="104">
        <v>0</v>
      </c>
      <c r="R794" s="104">
        <v>0</v>
      </c>
      <c r="S794" s="105">
        <f t="shared" si="12"/>
        <v>6162</v>
      </c>
    </row>
    <row r="795" spans="1:19" x14ac:dyDescent="0.25">
      <c r="A795" s="125">
        <v>21860</v>
      </c>
      <c r="B795" s="103" t="s">
        <v>1426</v>
      </c>
      <c r="C795" s="103" t="s">
        <v>3729</v>
      </c>
      <c r="D795" s="103" t="s">
        <v>2789</v>
      </c>
      <c r="E795" s="103" t="s">
        <v>3730</v>
      </c>
      <c r="F795" s="103" t="s">
        <v>4994</v>
      </c>
      <c r="G795" s="104">
        <v>155.166666666667</v>
      </c>
      <c r="H795" s="104">
        <v>385.33333333333297</v>
      </c>
      <c r="I795" s="104">
        <v>55.5833333333333</v>
      </c>
      <c r="J795" s="104">
        <v>0</v>
      </c>
      <c r="K795" s="104">
        <v>0</v>
      </c>
      <c r="L795" s="104">
        <v>0</v>
      </c>
      <c r="M795" s="104">
        <v>1</v>
      </c>
      <c r="N795" s="104">
        <v>49.9166666666667</v>
      </c>
      <c r="O795" s="104">
        <v>14</v>
      </c>
      <c r="P795" s="104">
        <v>0</v>
      </c>
      <c r="Q795" s="104">
        <v>0</v>
      </c>
      <c r="R795" s="104">
        <v>0</v>
      </c>
      <c r="S795" s="105">
        <f t="shared" si="12"/>
        <v>661</v>
      </c>
    </row>
    <row r="796" spans="1:19" x14ac:dyDescent="0.25">
      <c r="A796" s="125">
        <v>21871</v>
      </c>
      <c r="B796" s="103" t="s">
        <v>1427</v>
      </c>
      <c r="C796" s="103" t="s">
        <v>4521</v>
      </c>
      <c r="D796" s="103" t="s">
        <v>3332</v>
      </c>
      <c r="E796" s="103" t="s">
        <v>5108</v>
      </c>
      <c r="F796" s="103" t="s">
        <v>4994</v>
      </c>
      <c r="G796" s="104">
        <v>4246.4285714285697</v>
      </c>
      <c r="H796" s="104">
        <v>346.71428571428601</v>
      </c>
      <c r="I796" s="104">
        <v>0</v>
      </c>
      <c r="J796" s="104">
        <v>0</v>
      </c>
      <c r="K796" s="104">
        <v>0</v>
      </c>
      <c r="L796" s="104">
        <v>0</v>
      </c>
      <c r="M796" s="104">
        <v>0</v>
      </c>
      <c r="N796" s="104">
        <v>56.571428571428598</v>
      </c>
      <c r="O796" s="104">
        <v>54</v>
      </c>
      <c r="P796" s="104">
        <v>0</v>
      </c>
      <c r="Q796" s="104">
        <v>0</v>
      </c>
      <c r="R796" s="104">
        <v>0</v>
      </c>
      <c r="S796" s="105">
        <f t="shared" si="12"/>
        <v>4703.7142857142844</v>
      </c>
    </row>
    <row r="797" spans="1:19" x14ac:dyDescent="0.25">
      <c r="A797" s="125">
        <v>21872</v>
      </c>
      <c r="B797" s="103" t="s">
        <v>1428</v>
      </c>
      <c r="C797" s="103" t="s">
        <v>4349</v>
      </c>
      <c r="D797" s="103" t="s">
        <v>2827</v>
      </c>
      <c r="E797" s="103" t="s">
        <v>4350</v>
      </c>
      <c r="F797" s="103" t="s">
        <v>4994</v>
      </c>
      <c r="G797" s="104">
        <v>227.666666666667</v>
      </c>
      <c r="H797" s="104">
        <v>3816.25</v>
      </c>
      <c r="I797" s="104">
        <v>1038.1666666666699</v>
      </c>
      <c r="J797" s="104">
        <v>10</v>
      </c>
      <c r="K797" s="104">
        <v>1</v>
      </c>
      <c r="L797" s="104">
        <v>1</v>
      </c>
      <c r="M797" s="104">
        <v>30.1666666666667</v>
      </c>
      <c r="N797" s="104">
        <v>279.66666666666703</v>
      </c>
      <c r="O797" s="104">
        <v>42.5833333333333</v>
      </c>
      <c r="P797" s="104">
        <v>9</v>
      </c>
      <c r="Q797" s="104">
        <v>46.6666666666667</v>
      </c>
      <c r="R797" s="104">
        <v>0</v>
      </c>
      <c r="S797" s="105">
        <f t="shared" si="12"/>
        <v>5502.1666666666706</v>
      </c>
    </row>
    <row r="798" spans="1:19" x14ac:dyDescent="0.25">
      <c r="A798" s="125">
        <v>21874</v>
      </c>
      <c r="B798" s="103" t="s">
        <v>1429</v>
      </c>
      <c r="C798" s="103" t="s">
        <v>4444</v>
      </c>
      <c r="D798" s="103" t="s">
        <v>3332</v>
      </c>
      <c r="E798" s="103" t="s">
        <v>4445</v>
      </c>
      <c r="F798" s="103" t="s">
        <v>4994</v>
      </c>
      <c r="G798" s="104">
        <v>2708.5</v>
      </c>
      <c r="H798" s="104">
        <v>215.5</v>
      </c>
      <c r="I798" s="104">
        <v>0</v>
      </c>
      <c r="J798" s="104">
        <v>1</v>
      </c>
      <c r="K798" s="104">
        <v>0</v>
      </c>
      <c r="L798" s="104">
        <v>0</v>
      </c>
      <c r="M798" s="104">
        <v>1</v>
      </c>
      <c r="N798" s="104">
        <v>19</v>
      </c>
      <c r="O798" s="104">
        <v>28</v>
      </c>
      <c r="P798" s="104">
        <v>0</v>
      </c>
      <c r="Q798" s="104">
        <v>0</v>
      </c>
      <c r="R798" s="104">
        <v>0</v>
      </c>
      <c r="S798" s="105">
        <f t="shared" si="12"/>
        <v>2973</v>
      </c>
    </row>
    <row r="799" spans="1:19" x14ac:dyDescent="0.25">
      <c r="A799" s="125">
        <v>21875</v>
      </c>
      <c r="B799" s="103" t="s">
        <v>1430</v>
      </c>
      <c r="C799" s="103" t="s">
        <v>3731</v>
      </c>
      <c r="D799" s="103" t="s">
        <v>2856</v>
      </c>
      <c r="E799" s="103" t="s">
        <v>3732</v>
      </c>
      <c r="F799" s="103" t="s">
        <v>4993</v>
      </c>
      <c r="G799" s="104">
        <v>3580.9166666666702</v>
      </c>
      <c r="H799" s="104">
        <v>3112.5833333333298</v>
      </c>
      <c r="I799" s="104">
        <v>537.33333333333303</v>
      </c>
      <c r="J799" s="104">
        <v>3.0833333333333299</v>
      </c>
      <c r="K799" s="104">
        <v>0</v>
      </c>
      <c r="L799" s="104">
        <v>0</v>
      </c>
      <c r="M799" s="104">
        <v>5</v>
      </c>
      <c r="N799" s="104">
        <v>279</v>
      </c>
      <c r="O799" s="104">
        <v>40</v>
      </c>
      <c r="P799" s="104">
        <v>0</v>
      </c>
      <c r="Q799" s="104">
        <v>0</v>
      </c>
      <c r="R799" s="104">
        <v>0</v>
      </c>
      <c r="S799" s="105">
        <f t="shared" si="12"/>
        <v>7557.9166666666661</v>
      </c>
    </row>
    <row r="800" spans="1:19" x14ac:dyDescent="0.25">
      <c r="A800" s="125">
        <v>21886</v>
      </c>
      <c r="B800" s="103" t="s">
        <v>1432</v>
      </c>
      <c r="C800" s="103" t="s">
        <v>2855</v>
      </c>
      <c r="D800" s="103" t="s">
        <v>2856</v>
      </c>
      <c r="E800" s="103" t="s">
        <v>2857</v>
      </c>
      <c r="F800" s="103" t="s">
        <v>4994</v>
      </c>
      <c r="G800" s="104">
        <v>703.16666666666697</v>
      </c>
      <c r="H800" s="104">
        <v>2948.1666666666702</v>
      </c>
      <c r="I800" s="104">
        <v>327.41666666666703</v>
      </c>
      <c r="J800" s="104">
        <v>180.5</v>
      </c>
      <c r="K800" s="104">
        <v>0</v>
      </c>
      <c r="L800" s="104">
        <v>0</v>
      </c>
      <c r="M800" s="104">
        <v>14.5</v>
      </c>
      <c r="N800" s="104">
        <v>64.1666666666667</v>
      </c>
      <c r="O800" s="104">
        <v>39.5833333333333</v>
      </c>
      <c r="P800" s="104">
        <v>1</v>
      </c>
      <c r="Q800" s="104">
        <v>0</v>
      </c>
      <c r="R800" s="104">
        <v>0</v>
      </c>
      <c r="S800" s="105">
        <f t="shared" si="12"/>
        <v>4278.5000000000036</v>
      </c>
    </row>
    <row r="801" spans="1:19" x14ac:dyDescent="0.25">
      <c r="A801" s="125">
        <v>21900</v>
      </c>
      <c r="B801" s="103" t="s">
        <v>1434</v>
      </c>
      <c r="C801" s="103" t="s">
        <v>4829</v>
      </c>
      <c r="D801" s="103" t="s">
        <v>2932</v>
      </c>
      <c r="E801" s="103" t="s">
        <v>4830</v>
      </c>
      <c r="F801" s="103" t="s">
        <v>4994</v>
      </c>
      <c r="G801" s="104">
        <v>1612.8333333333301</v>
      </c>
      <c r="H801" s="104">
        <v>426.25</v>
      </c>
      <c r="I801" s="104">
        <v>40.25</v>
      </c>
      <c r="J801" s="104">
        <v>0</v>
      </c>
      <c r="K801" s="104">
        <v>0</v>
      </c>
      <c r="L801" s="104">
        <v>0</v>
      </c>
      <c r="M801" s="104">
        <v>0</v>
      </c>
      <c r="N801" s="104">
        <v>20.25</v>
      </c>
      <c r="O801" s="104">
        <v>25.25</v>
      </c>
      <c r="P801" s="104">
        <v>0</v>
      </c>
      <c r="Q801" s="104">
        <v>0</v>
      </c>
      <c r="R801" s="104">
        <v>0</v>
      </c>
      <c r="S801" s="105">
        <f t="shared" si="12"/>
        <v>2124.8333333333303</v>
      </c>
    </row>
    <row r="802" spans="1:19" x14ac:dyDescent="0.25">
      <c r="A802" s="125">
        <v>21911</v>
      </c>
      <c r="B802" s="103" t="s">
        <v>1436</v>
      </c>
      <c r="C802" s="103" t="s">
        <v>3733</v>
      </c>
      <c r="D802" s="103" t="s">
        <v>3108</v>
      </c>
      <c r="E802" s="103" t="s">
        <v>3734</v>
      </c>
      <c r="F802" s="103" t="s">
        <v>4994</v>
      </c>
      <c r="G802" s="104">
        <v>624</v>
      </c>
      <c r="H802" s="104">
        <v>9</v>
      </c>
      <c r="I802" s="104">
        <v>0</v>
      </c>
      <c r="J802" s="104">
        <v>23</v>
      </c>
      <c r="K802" s="104">
        <v>0</v>
      </c>
      <c r="L802" s="104">
        <v>0</v>
      </c>
      <c r="M802" s="104">
        <v>0</v>
      </c>
      <c r="N802" s="104">
        <v>4</v>
      </c>
      <c r="O802" s="104">
        <v>8</v>
      </c>
      <c r="P802" s="104">
        <v>0</v>
      </c>
      <c r="Q802" s="104">
        <v>0</v>
      </c>
      <c r="R802" s="104">
        <v>0</v>
      </c>
      <c r="S802" s="105">
        <f t="shared" si="12"/>
        <v>668</v>
      </c>
    </row>
    <row r="803" spans="1:19" x14ac:dyDescent="0.25">
      <c r="A803" s="125">
        <v>21917</v>
      </c>
      <c r="B803" s="103" t="s">
        <v>1438</v>
      </c>
      <c r="C803" s="103" t="s">
        <v>3735</v>
      </c>
      <c r="D803" s="103" t="s">
        <v>2789</v>
      </c>
      <c r="E803" s="103" t="s">
        <v>3736</v>
      </c>
      <c r="F803" s="103" t="s">
        <v>4994</v>
      </c>
      <c r="G803" s="104">
        <v>350.09090909090901</v>
      </c>
      <c r="H803" s="104">
        <v>857.09090909090901</v>
      </c>
      <c r="I803" s="104">
        <v>120.90909090909101</v>
      </c>
      <c r="J803" s="104">
        <v>0</v>
      </c>
      <c r="K803" s="104">
        <v>0</v>
      </c>
      <c r="L803" s="104">
        <v>0</v>
      </c>
      <c r="M803" s="104">
        <v>0</v>
      </c>
      <c r="N803" s="104">
        <v>149.54545454545499</v>
      </c>
      <c r="O803" s="104">
        <v>19.727272727272702</v>
      </c>
      <c r="P803" s="104">
        <v>0</v>
      </c>
      <c r="Q803" s="104">
        <v>0</v>
      </c>
      <c r="R803" s="104">
        <v>0</v>
      </c>
      <c r="S803" s="105">
        <f t="shared" si="12"/>
        <v>1497.3636363636367</v>
      </c>
    </row>
    <row r="804" spans="1:19" x14ac:dyDescent="0.25">
      <c r="A804" s="125">
        <v>21943</v>
      </c>
      <c r="B804" s="103" t="s">
        <v>5109</v>
      </c>
      <c r="C804" s="103" t="s">
        <v>4878</v>
      </c>
      <c r="D804" s="103" t="s">
        <v>3108</v>
      </c>
      <c r="E804" s="103" t="s">
        <v>4879</v>
      </c>
      <c r="F804" s="103" t="s">
        <v>4994</v>
      </c>
      <c r="G804" s="104">
        <v>1361</v>
      </c>
      <c r="H804" s="104">
        <v>0</v>
      </c>
      <c r="I804" s="104">
        <v>0</v>
      </c>
      <c r="J804" s="104">
        <v>0</v>
      </c>
      <c r="K804" s="104">
        <v>0</v>
      </c>
      <c r="L804" s="104">
        <v>0</v>
      </c>
      <c r="M804" s="104">
        <v>0</v>
      </c>
      <c r="N804" s="104">
        <v>24</v>
      </c>
      <c r="O804" s="104">
        <v>8</v>
      </c>
      <c r="P804" s="104">
        <v>0</v>
      </c>
      <c r="Q804" s="104">
        <v>2</v>
      </c>
      <c r="R804" s="104">
        <v>0</v>
      </c>
      <c r="S804" s="105">
        <f t="shared" si="12"/>
        <v>1395</v>
      </c>
    </row>
    <row r="805" spans="1:19" x14ac:dyDescent="0.25">
      <c r="A805" s="125">
        <v>21955</v>
      </c>
      <c r="B805" s="103" t="s">
        <v>1444</v>
      </c>
      <c r="C805" s="103" t="s">
        <v>3738</v>
      </c>
      <c r="D805" s="103" t="s">
        <v>2856</v>
      </c>
      <c r="E805" s="103" t="s">
        <v>3739</v>
      </c>
      <c r="F805" s="103" t="s">
        <v>4994</v>
      </c>
      <c r="G805" s="104">
        <v>364</v>
      </c>
      <c r="H805" s="104">
        <v>886.45454545454595</v>
      </c>
      <c r="I805" s="104">
        <v>152.45454545454501</v>
      </c>
      <c r="J805" s="104">
        <v>0</v>
      </c>
      <c r="K805" s="104">
        <v>0</v>
      </c>
      <c r="L805" s="104">
        <v>0</v>
      </c>
      <c r="M805" s="104">
        <v>0</v>
      </c>
      <c r="N805" s="104">
        <v>5</v>
      </c>
      <c r="O805" s="104">
        <v>44.727272727272698</v>
      </c>
      <c r="P805" s="104">
        <v>0</v>
      </c>
      <c r="Q805" s="104">
        <v>0</v>
      </c>
      <c r="R805" s="104">
        <v>0</v>
      </c>
      <c r="S805" s="105">
        <f t="shared" si="12"/>
        <v>1452.6363636363637</v>
      </c>
    </row>
    <row r="806" spans="1:19" x14ac:dyDescent="0.25">
      <c r="A806" s="125">
        <v>28931</v>
      </c>
      <c r="B806" s="103" t="s">
        <v>5110</v>
      </c>
      <c r="C806" s="103" t="s">
        <v>4197</v>
      </c>
      <c r="D806" s="103" t="s">
        <v>2859</v>
      </c>
      <c r="E806" s="103" t="s">
        <v>4198</v>
      </c>
      <c r="F806" s="103" t="s">
        <v>4994</v>
      </c>
      <c r="G806" s="104">
        <v>1449</v>
      </c>
      <c r="H806" s="104">
        <v>0</v>
      </c>
      <c r="I806" s="104">
        <v>0</v>
      </c>
      <c r="J806" s="104">
        <v>0</v>
      </c>
      <c r="K806" s="104">
        <v>0</v>
      </c>
      <c r="L806" s="104">
        <v>0</v>
      </c>
      <c r="M806" s="104">
        <v>0</v>
      </c>
      <c r="N806" s="104">
        <v>0</v>
      </c>
      <c r="O806" s="104">
        <v>0</v>
      </c>
      <c r="P806" s="104">
        <v>0</v>
      </c>
      <c r="Q806" s="104">
        <v>0</v>
      </c>
      <c r="R806" s="104">
        <v>0</v>
      </c>
      <c r="S806" s="105">
        <f t="shared" si="12"/>
        <v>1449</v>
      </c>
    </row>
    <row r="807" spans="1:19" x14ac:dyDescent="0.25">
      <c r="A807" s="125">
        <v>22001</v>
      </c>
      <c r="B807" s="103" t="s">
        <v>1447</v>
      </c>
      <c r="C807" s="103" t="s">
        <v>3740</v>
      </c>
      <c r="D807" s="103" t="s">
        <v>2775</v>
      </c>
      <c r="E807" s="103" t="s">
        <v>3741</v>
      </c>
      <c r="F807" s="103" t="s">
        <v>4994</v>
      </c>
      <c r="G807" s="104">
        <v>935.08333333333303</v>
      </c>
      <c r="H807" s="104">
        <v>34</v>
      </c>
      <c r="I807" s="104">
        <v>0</v>
      </c>
      <c r="J807" s="104">
        <v>1</v>
      </c>
      <c r="K807" s="104">
        <v>0</v>
      </c>
      <c r="L807" s="104">
        <v>0</v>
      </c>
      <c r="M807" s="104">
        <v>0</v>
      </c>
      <c r="N807" s="104">
        <v>0</v>
      </c>
      <c r="O807" s="104">
        <v>1</v>
      </c>
      <c r="P807" s="104">
        <v>0</v>
      </c>
      <c r="Q807" s="104">
        <v>0</v>
      </c>
      <c r="R807" s="104">
        <v>0</v>
      </c>
      <c r="S807" s="105">
        <f t="shared" si="12"/>
        <v>971.08333333333303</v>
      </c>
    </row>
    <row r="808" spans="1:19" x14ac:dyDescent="0.25">
      <c r="A808" s="125">
        <v>22042</v>
      </c>
      <c r="B808" s="103" t="s">
        <v>1451</v>
      </c>
      <c r="C808" s="103" t="s">
        <v>3746</v>
      </c>
      <c r="D808" s="103" t="s">
        <v>3108</v>
      </c>
      <c r="E808" s="103" t="s">
        <v>3747</v>
      </c>
      <c r="F808" s="103" t="s">
        <v>4996</v>
      </c>
      <c r="G808" s="104">
        <v>389</v>
      </c>
      <c r="H808" s="104">
        <v>0</v>
      </c>
      <c r="I808" s="104">
        <v>0</v>
      </c>
      <c r="J808" s="104">
        <v>0</v>
      </c>
      <c r="K808" s="104">
        <v>0</v>
      </c>
      <c r="L808" s="104">
        <v>0</v>
      </c>
      <c r="M808" s="104">
        <v>0</v>
      </c>
      <c r="N808" s="104">
        <v>54</v>
      </c>
      <c r="O808" s="104">
        <v>22</v>
      </c>
      <c r="P808" s="104">
        <v>0</v>
      </c>
      <c r="Q808" s="104">
        <v>1</v>
      </c>
      <c r="R808" s="104">
        <v>0</v>
      </c>
      <c r="S808" s="105">
        <f t="shared" si="12"/>
        <v>466</v>
      </c>
    </row>
    <row r="809" spans="1:19" x14ac:dyDescent="0.25">
      <c r="A809" s="125">
        <v>22045</v>
      </c>
      <c r="B809" s="103" t="s">
        <v>1452</v>
      </c>
      <c r="C809" s="103" t="s">
        <v>4523</v>
      </c>
      <c r="D809" s="103" t="s">
        <v>2786</v>
      </c>
      <c r="E809" s="103" t="s">
        <v>5111</v>
      </c>
      <c r="F809" s="103" t="s">
        <v>4994</v>
      </c>
      <c r="G809" s="104">
        <v>3411</v>
      </c>
      <c r="H809" s="104">
        <v>1080</v>
      </c>
      <c r="I809" s="104">
        <v>498</v>
      </c>
      <c r="J809" s="104">
        <v>0</v>
      </c>
      <c r="K809" s="104">
        <v>0</v>
      </c>
      <c r="L809" s="104">
        <v>0</v>
      </c>
      <c r="M809" s="104">
        <v>0</v>
      </c>
      <c r="N809" s="104">
        <v>0</v>
      </c>
      <c r="O809" s="104">
        <v>0</v>
      </c>
      <c r="P809" s="104">
        <v>0</v>
      </c>
      <c r="Q809" s="104">
        <v>0</v>
      </c>
      <c r="R809" s="104">
        <v>0</v>
      </c>
      <c r="S809" s="105">
        <f t="shared" ref="S809:S872" si="13">SUM(G809:R809)</f>
        <v>4989</v>
      </c>
    </row>
    <row r="810" spans="1:19" x14ac:dyDescent="0.25">
      <c r="A810" s="125">
        <v>22074</v>
      </c>
      <c r="B810" s="103" t="s">
        <v>1458</v>
      </c>
      <c r="C810" s="103" t="s">
        <v>3750</v>
      </c>
      <c r="D810" s="103" t="s">
        <v>2789</v>
      </c>
      <c r="E810" s="103" t="s">
        <v>3751</v>
      </c>
      <c r="F810" s="103" t="s">
        <v>4994</v>
      </c>
      <c r="G810" s="104">
        <v>186.333333333333</v>
      </c>
      <c r="H810" s="104">
        <v>388.91666666666703</v>
      </c>
      <c r="I810" s="104">
        <v>63</v>
      </c>
      <c r="J810" s="104">
        <v>0</v>
      </c>
      <c r="K810" s="104">
        <v>0</v>
      </c>
      <c r="L810" s="104">
        <v>0</v>
      </c>
      <c r="M810" s="104">
        <v>0</v>
      </c>
      <c r="N810" s="104">
        <v>47.75</v>
      </c>
      <c r="O810" s="104">
        <v>11</v>
      </c>
      <c r="P810" s="104">
        <v>0</v>
      </c>
      <c r="Q810" s="104">
        <v>0</v>
      </c>
      <c r="R810" s="104">
        <v>0</v>
      </c>
      <c r="S810" s="105">
        <f t="shared" si="13"/>
        <v>697</v>
      </c>
    </row>
    <row r="811" spans="1:19" x14ac:dyDescent="0.25">
      <c r="A811" s="125">
        <v>22107</v>
      </c>
      <c r="B811" s="103" t="s">
        <v>1463</v>
      </c>
      <c r="C811" s="103" t="s">
        <v>3752</v>
      </c>
      <c r="D811" s="103" t="s">
        <v>2856</v>
      </c>
      <c r="E811" s="103" t="s">
        <v>3753</v>
      </c>
      <c r="F811" s="103" t="s">
        <v>4994</v>
      </c>
      <c r="G811" s="104">
        <v>798.25</v>
      </c>
      <c r="H811" s="104">
        <v>1291.1666666666699</v>
      </c>
      <c r="I811" s="104">
        <v>6.3333333333333304</v>
      </c>
      <c r="J811" s="104">
        <v>0</v>
      </c>
      <c r="K811" s="104">
        <v>0</v>
      </c>
      <c r="L811" s="104">
        <v>0</v>
      </c>
      <c r="M811" s="104">
        <v>4.75</v>
      </c>
      <c r="N811" s="104">
        <v>15.5833333333333</v>
      </c>
      <c r="O811" s="104">
        <v>36</v>
      </c>
      <c r="P811" s="104">
        <v>2.75</v>
      </c>
      <c r="Q811" s="104">
        <v>0</v>
      </c>
      <c r="R811" s="104">
        <v>0</v>
      </c>
      <c r="S811" s="105">
        <f t="shared" si="13"/>
        <v>2154.8333333333367</v>
      </c>
    </row>
    <row r="812" spans="1:19" x14ac:dyDescent="0.25">
      <c r="A812" s="125">
        <v>22111</v>
      </c>
      <c r="B812" s="103" t="s">
        <v>1464</v>
      </c>
      <c r="C812" s="103" t="s">
        <v>4837</v>
      </c>
      <c r="D812" s="103" t="s">
        <v>2789</v>
      </c>
      <c r="E812" s="103" t="s">
        <v>4838</v>
      </c>
      <c r="F812" s="103" t="s">
        <v>4993</v>
      </c>
      <c r="G812" s="104">
        <v>1782.25</v>
      </c>
      <c r="H812" s="104">
        <v>2342.5833333333298</v>
      </c>
      <c r="I812" s="104">
        <v>3350.6666666666702</v>
      </c>
      <c r="J812" s="104">
        <v>917.25</v>
      </c>
      <c r="K812" s="104">
        <v>849.41666666666697</v>
      </c>
      <c r="L812" s="104">
        <v>170.083333333333</v>
      </c>
      <c r="M812" s="104">
        <v>39.4166666666667</v>
      </c>
      <c r="N812" s="104">
        <v>661.25</v>
      </c>
      <c r="O812" s="104">
        <v>94.0833333333333</v>
      </c>
      <c r="P812" s="104">
        <v>9.9166666666666696</v>
      </c>
      <c r="Q812" s="104">
        <v>0</v>
      </c>
      <c r="R812" s="104">
        <v>0</v>
      </c>
      <c r="S812" s="105">
        <f t="shared" si="13"/>
        <v>10216.916666666666</v>
      </c>
    </row>
    <row r="813" spans="1:19" x14ac:dyDescent="0.25">
      <c r="A813" s="125">
        <v>22111</v>
      </c>
      <c r="B813" s="103" t="s">
        <v>1464</v>
      </c>
      <c r="C813" s="103" t="s">
        <v>4652</v>
      </c>
      <c r="D813" s="103" t="s">
        <v>2789</v>
      </c>
      <c r="E813" s="103" t="s">
        <v>4653</v>
      </c>
      <c r="F813" s="103" t="s">
        <v>4993</v>
      </c>
      <c r="G813" s="104">
        <v>12786.75</v>
      </c>
      <c r="H813" s="104">
        <v>10138.166666666701</v>
      </c>
      <c r="I813" s="104">
        <v>6400.75</v>
      </c>
      <c r="J813" s="104">
        <v>1427.8333333333301</v>
      </c>
      <c r="K813" s="104">
        <v>0</v>
      </c>
      <c r="L813" s="104">
        <v>0</v>
      </c>
      <c r="M813" s="104">
        <v>27.4166666666667</v>
      </c>
      <c r="N813" s="104">
        <v>2577.3333333333298</v>
      </c>
      <c r="O813" s="104">
        <v>76.5</v>
      </c>
      <c r="P813" s="104">
        <v>35</v>
      </c>
      <c r="Q813" s="104">
        <v>0</v>
      </c>
      <c r="R813" s="104">
        <v>0</v>
      </c>
      <c r="S813" s="105">
        <f t="shared" si="13"/>
        <v>33469.750000000029</v>
      </c>
    </row>
    <row r="814" spans="1:19" x14ac:dyDescent="0.25">
      <c r="A814" s="125">
        <v>22111</v>
      </c>
      <c r="B814" s="103" t="s">
        <v>1464</v>
      </c>
      <c r="C814" s="103" t="s">
        <v>4831</v>
      </c>
      <c r="D814" s="103" t="s">
        <v>2789</v>
      </c>
      <c r="E814" s="103" t="s">
        <v>4832</v>
      </c>
      <c r="F814" s="103" t="s">
        <v>4993</v>
      </c>
      <c r="G814" s="104">
        <v>1749.6666666666699</v>
      </c>
      <c r="H814" s="104">
        <v>6812.75</v>
      </c>
      <c r="I814" s="104">
        <v>1563.3333333333301</v>
      </c>
      <c r="J814" s="104">
        <v>144</v>
      </c>
      <c r="K814" s="104">
        <v>12.6666666666667</v>
      </c>
      <c r="L814" s="104">
        <v>9.25</v>
      </c>
      <c r="M814" s="104">
        <v>14.5</v>
      </c>
      <c r="N814" s="104">
        <v>547.66666666666697</v>
      </c>
      <c r="O814" s="104">
        <v>34.4166666666667</v>
      </c>
      <c r="P814" s="104">
        <v>12.75</v>
      </c>
      <c r="Q814" s="104">
        <v>0</v>
      </c>
      <c r="R814" s="104">
        <v>0</v>
      </c>
      <c r="S814" s="105">
        <f t="shared" si="13"/>
        <v>10900.999999999998</v>
      </c>
    </row>
    <row r="815" spans="1:19" x14ac:dyDescent="0.25">
      <c r="A815" s="125">
        <v>22111</v>
      </c>
      <c r="B815" s="103" t="s">
        <v>1464</v>
      </c>
      <c r="C815" s="103" t="s">
        <v>4833</v>
      </c>
      <c r="D815" s="103" t="s">
        <v>2789</v>
      </c>
      <c r="E815" s="103" t="s">
        <v>4834</v>
      </c>
      <c r="F815" s="103" t="s">
        <v>4993</v>
      </c>
      <c r="G815" s="104">
        <v>7001.6666666666697</v>
      </c>
      <c r="H815" s="104">
        <v>6866.5</v>
      </c>
      <c r="I815" s="104">
        <v>659</v>
      </c>
      <c r="J815" s="104">
        <v>62.25</v>
      </c>
      <c r="K815" s="104">
        <v>0</v>
      </c>
      <c r="L815" s="104">
        <v>0</v>
      </c>
      <c r="M815" s="104">
        <v>9.25</v>
      </c>
      <c r="N815" s="104">
        <v>797.75</v>
      </c>
      <c r="O815" s="104">
        <v>69</v>
      </c>
      <c r="P815" s="104">
        <v>33.25</v>
      </c>
      <c r="Q815" s="104">
        <v>0</v>
      </c>
      <c r="R815" s="104">
        <v>0</v>
      </c>
      <c r="S815" s="105">
        <f t="shared" si="13"/>
        <v>15498.66666666667</v>
      </c>
    </row>
    <row r="816" spans="1:19" x14ac:dyDescent="0.25">
      <c r="A816" s="125">
        <v>22111</v>
      </c>
      <c r="B816" s="103" t="s">
        <v>1464</v>
      </c>
      <c r="C816" s="103" t="s">
        <v>4835</v>
      </c>
      <c r="D816" s="103" t="s">
        <v>2789</v>
      </c>
      <c r="E816" s="103" t="s">
        <v>4836</v>
      </c>
      <c r="F816" s="103" t="s">
        <v>4993</v>
      </c>
      <c r="G816" s="104">
        <v>2179.5</v>
      </c>
      <c r="H816" s="104">
        <v>1223.9166666666699</v>
      </c>
      <c r="I816" s="104">
        <v>36.0833333333333</v>
      </c>
      <c r="J816" s="104">
        <v>30</v>
      </c>
      <c r="K816" s="104">
        <v>0</v>
      </c>
      <c r="L816" s="104">
        <v>0</v>
      </c>
      <c r="M816" s="104">
        <v>1</v>
      </c>
      <c r="N816" s="104">
        <v>309.75</v>
      </c>
      <c r="O816" s="104">
        <v>37.0833333333333</v>
      </c>
      <c r="P816" s="104">
        <v>6</v>
      </c>
      <c r="Q816" s="104">
        <v>0</v>
      </c>
      <c r="R816" s="104">
        <v>0</v>
      </c>
      <c r="S816" s="105">
        <f t="shared" si="13"/>
        <v>3823.3333333333367</v>
      </c>
    </row>
    <row r="817" spans="1:19" x14ac:dyDescent="0.25">
      <c r="A817" s="125">
        <v>22111</v>
      </c>
      <c r="B817" s="103" t="s">
        <v>1464</v>
      </c>
      <c r="C817" s="103" t="s">
        <v>3479</v>
      </c>
      <c r="D817" s="103" t="s">
        <v>2789</v>
      </c>
      <c r="E817" s="103" t="s">
        <v>3480</v>
      </c>
      <c r="F817" s="103" t="s">
        <v>4993</v>
      </c>
      <c r="G817" s="104">
        <v>108.5</v>
      </c>
      <c r="H817" s="104">
        <v>264.5</v>
      </c>
      <c r="I817" s="104">
        <v>12.6666666666667</v>
      </c>
      <c r="J817" s="104">
        <v>10.5833333333333</v>
      </c>
      <c r="K817" s="104">
        <v>21.6666666666667</v>
      </c>
      <c r="L817" s="104">
        <v>2.5</v>
      </c>
      <c r="M817" s="104">
        <v>2</v>
      </c>
      <c r="N817" s="104">
        <v>10</v>
      </c>
      <c r="O817" s="104">
        <v>10</v>
      </c>
      <c r="P817" s="104">
        <v>0</v>
      </c>
      <c r="Q817" s="104">
        <v>0</v>
      </c>
      <c r="R817" s="104">
        <v>0</v>
      </c>
      <c r="S817" s="105">
        <f t="shared" si="13"/>
        <v>442.41666666666669</v>
      </c>
    </row>
    <row r="818" spans="1:19" x14ac:dyDescent="0.25">
      <c r="A818" s="125">
        <v>22111</v>
      </c>
      <c r="B818" s="103" t="s">
        <v>1464</v>
      </c>
      <c r="C818" s="103" t="s">
        <v>4334</v>
      </c>
      <c r="D818" s="103" t="s">
        <v>2789</v>
      </c>
      <c r="E818" s="103" t="s">
        <v>4335</v>
      </c>
      <c r="F818" s="103" t="s">
        <v>4993</v>
      </c>
      <c r="G818" s="104">
        <v>247.583333333333</v>
      </c>
      <c r="H818" s="104">
        <v>1443.6666666666699</v>
      </c>
      <c r="I818" s="104">
        <v>470.25</v>
      </c>
      <c r="J818" s="104">
        <v>1216.1666666666699</v>
      </c>
      <c r="K818" s="104">
        <v>389</v>
      </c>
      <c r="L818" s="104">
        <v>22</v>
      </c>
      <c r="M818" s="104">
        <v>45.75</v>
      </c>
      <c r="N818" s="104">
        <v>282.25</v>
      </c>
      <c r="O818" s="104">
        <v>30.75</v>
      </c>
      <c r="P818" s="104">
        <v>3</v>
      </c>
      <c r="Q818" s="104">
        <v>0</v>
      </c>
      <c r="R818" s="104">
        <v>0</v>
      </c>
      <c r="S818" s="105">
        <f t="shared" si="13"/>
        <v>4150.4166666666724</v>
      </c>
    </row>
    <row r="819" spans="1:19" x14ac:dyDescent="0.25">
      <c r="A819" s="125">
        <v>22111</v>
      </c>
      <c r="B819" s="103" t="s">
        <v>1464</v>
      </c>
      <c r="C819" s="103" t="s">
        <v>4515</v>
      </c>
      <c r="D819" s="103" t="s">
        <v>2789</v>
      </c>
      <c r="E819" s="103" t="s">
        <v>4516</v>
      </c>
      <c r="F819" s="103" t="s">
        <v>4993</v>
      </c>
      <c r="G819" s="104">
        <v>693.33333333333303</v>
      </c>
      <c r="H819" s="104">
        <v>2158.9166666666702</v>
      </c>
      <c r="I819" s="104">
        <v>889.91666666666697</v>
      </c>
      <c r="J819" s="104">
        <v>260.66666666666703</v>
      </c>
      <c r="K819" s="104">
        <v>53.1666666666667</v>
      </c>
      <c r="L819" s="104">
        <v>9</v>
      </c>
      <c r="M819" s="104">
        <v>41</v>
      </c>
      <c r="N819" s="104">
        <v>237.166666666667</v>
      </c>
      <c r="O819" s="104">
        <v>32</v>
      </c>
      <c r="P819" s="104">
        <v>8</v>
      </c>
      <c r="Q819" s="104">
        <v>0</v>
      </c>
      <c r="R819" s="104">
        <v>0</v>
      </c>
      <c r="S819" s="105">
        <f t="shared" si="13"/>
        <v>4383.1666666666706</v>
      </c>
    </row>
    <row r="820" spans="1:19" x14ac:dyDescent="0.25">
      <c r="A820" s="125">
        <v>22111</v>
      </c>
      <c r="B820" s="103" t="s">
        <v>1464</v>
      </c>
      <c r="C820" s="103" t="s">
        <v>4484</v>
      </c>
      <c r="D820" s="103" t="s">
        <v>2789</v>
      </c>
      <c r="E820" s="103" t="s">
        <v>4485</v>
      </c>
      <c r="F820" s="103" t="s">
        <v>4993</v>
      </c>
      <c r="G820" s="104">
        <v>6637.5</v>
      </c>
      <c r="H820" s="104">
        <v>3893.4166666666702</v>
      </c>
      <c r="I820" s="104">
        <v>1780.3333333333301</v>
      </c>
      <c r="J820" s="104">
        <v>119.666666666667</v>
      </c>
      <c r="K820" s="104">
        <v>0</v>
      </c>
      <c r="L820" s="104">
        <v>0</v>
      </c>
      <c r="M820" s="104">
        <v>10.0833333333333</v>
      </c>
      <c r="N820" s="104">
        <v>728.16666666666697</v>
      </c>
      <c r="O820" s="104">
        <v>62.5833333333333</v>
      </c>
      <c r="P820" s="104">
        <v>17.6666666666667</v>
      </c>
      <c r="Q820" s="104">
        <v>0</v>
      </c>
      <c r="R820" s="104">
        <v>0</v>
      </c>
      <c r="S820" s="105">
        <f t="shared" si="13"/>
        <v>13249.416666666668</v>
      </c>
    </row>
    <row r="821" spans="1:19" x14ac:dyDescent="0.25">
      <c r="A821" s="125">
        <v>22114</v>
      </c>
      <c r="B821" s="103" t="s">
        <v>1466</v>
      </c>
      <c r="C821" s="103" t="s">
        <v>3754</v>
      </c>
      <c r="D821" s="103" t="s">
        <v>3451</v>
      </c>
      <c r="E821" s="103" t="s">
        <v>3755</v>
      </c>
      <c r="F821" s="103" t="s">
        <v>4994</v>
      </c>
      <c r="G821" s="104">
        <v>1172.72727272727</v>
      </c>
      <c r="H821" s="104">
        <v>197.45454545454501</v>
      </c>
      <c r="I821" s="104">
        <v>1.6666666666666701</v>
      </c>
      <c r="J821" s="104">
        <v>0</v>
      </c>
      <c r="K821" s="104">
        <v>0</v>
      </c>
      <c r="L821" s="104">
        <v>0</v>
      </c>
      <c r="M821" s="104">
        <v>0</v>
      </c>
      <c r="N821" s="104">
        <v>142.54545454545499</v>
      </c>
      <c r="O821" s="104">
        <v>33.909090909090899</v>
      </c>
      <c r="P821" s="104">
        <v>0</v>
      </c>
      <c r="Q821" s="104">
        <v>0</v>
      </c>
      <c r="R821" s="104">
        <v>0</v>
      </c>
      <c r="S821" s="105">
        <f t="shared" si="13"/>
        <v>1548.3030303030278</v>
      </c>
    </row>
    <row r="822" spans="1:19" x14ac:dyDescent="0.25">
      <c r="A822" s="125">
        <v>22128</v>
      </c>
      <c r="B822" s="103" t="s">
        <v>1467</v>
      </c>
      <c r="C822" s="103" t="s">
        <v>3756</v>
      </c>
      <c r="D822" s="103" t="s">
        <v>2912</v>
      </c>
      <c r="E822" s="103" t="s">
        <v>3757</v>
      </c>
      <c r="F822" s="103" t="s">
        <v>4994</v>
      </c>
      <c r="G822" s="104">
        <v>451.33333333333297</v>
      </c>
      <c r="H822" s="104">
        <v>2080</v>
      </c>
      <c r="I822" s="104">
        <v>825.83333333333303</v>
      </c>
      <c r="J822" s="104">
        <v>563.66666666666697</v>
      </c>
      <c r="K822" s="104">
        <v>22.8333333333333</v>
      </c>
      <c r="L822" s="104">
        <v>0</v>
      </c>
      <c r="M822" s="104">
        <v>2</v>
      </c>
      <c r="N822" s="104">
        <v>210.583333333333</v>
      </c>
      <c r="O822" s="104">
        <v>24</v>
      </c>
      <c r="P822" s="104">
        <v>0</v>
      </c>
      <c r="Q822" s="104">
        <v>0</v>
      </c>
      <c r="R822" s="104">
        <v>0</v>
      </c>
      <c r="S822" s="105">
        <f t="shared" si="13"/>
        <v>4180.2499999999991</v>
      </c>
    </row>
    <row r="823" spans="1:19" x14ac:dyDescent="0.25">
      <c r="A823" s="125">
        <v>22139</v>
      </c>
      <c r="B823" s="103" t="s">
        <v>1470</v>
      </c>
      <c r="C823" s="103" t="s">
        <v>2962</v>
      </c>
      <c r="D823" s="103" t="s">
        <v>2775</v>
      </c>
      <c r="E823" s="103" t="s">
        <v>2963</v>
      </c>
      <c r="F823" s="103" t="s">
        <v>4994</v>
      </c>
      <c r="G823" s="104">
        <v>425</v>
      </c>
      <c r="H823" s="104">
        <v>0</v>
      </c>
      <c r="I823" s="104">
        <v>0</v>
      </c>
      <c r="J823" s="104">
        <v>0</v>
      </c>
      <c r="K823" s="104">
        <v>0</v>
      </c>
      <c r="L823" s="104">
        <v>0</v>
      </c>
      <c r="M823" s="104">
        <v>0</v>
      </c>
      <c r="N823" s="104">
        <v>0</v>
      </c>
      <c r="O823" s="104">
        <v>0</v>
      </c>
      <c r="P823" s="104">
        <v>0</v>
      </c>
      <c r="Q823" s="104">
        <v>0</v>
      </c>
      <c r="R823" s="104">
        <v>0</v>
      </c>
      <c r="S823" s="105">
        <f t="shared" si="13"/>
        <v>425</v>
      </c>
    </row>
    <row r="824" spans="1:19" x14ac:dyDescent="0.25">
      <c r="A824" s="125">
        <v>22145</v>
      </c>
      <c r="B824" s="103" t="s">
        <v>1472</v>
      </c>
      <c r="C824" s="103" t="s">
        <v>4276</v>
      </c>
      <c r="D824" s="103" t="s">
        <v>2789</v>
      </c>
      <c r="E824" s="103" t="s">
        <v>4277</v>
      </c>
      <c r="F824" s="103" t="s">
        <v>4994</v>
      </c>
      <c r="G824" s="104">
        <v>325</v>
      </c>
      <c r="H824" s="104">
        <v>3952.2857142857101</v>
      </c>
      <c r="I824" s="104">
        <v>342.71428571428601</v>
      </c>
      <c r="J824" s="104">
        <v>4</v>
      </c>
      <c r="K824" s="104">
        <v>0</v>
      </c>
      <c r="L824" s="104">
        <v>0</v>
      </c>
      <c r="M824" s="104">
        <v>3.28571428571429</v>
      </c>
      <c r="N824" s="104">
        <v>375.57142857142799</v>
      </c>
      <c r="O824" s="104">
        <v>23</v>
      </c>
      <c r="P824" s="104">
        <v>6</v>
      </c>
      <c r="Q824" s="104">
        <v>0</v>
      </c>
      <c r="R824" s="104">
        <v>0</v>
      </c>
      <c r="S824" s="105">
        <f t="shared" si="13"/>
        <v>5031.8571428571395</v>
      </c>
    </row>
    <row r="825" spans="1:19" x14ac:dyDescent="0.25">
      <c r="A825" s="125">
        <v>22210</v>
      </c>
      <c r="B825" s="103" t="s">
        <v>1485</v>
      </c>
      <c r="C825" s="103" t="s">
        <v>3031</v>
      </c>
      <c r="D825" s="103" t="s">
        <v>2827</v>
      </c>
      <c r="E825" s="103" t="s">
        <v>3032</v>
      </c>
      <c r="F825" s="103" t="s">
        <v>4994</v>
      </c>
      <c r="G825" s="104">
        <v>0</v>
      </c>
      <c r="H825" s="104">
        <v>0</v>
      </c>
      <c r="I825" s="104">
        <v>0</v>
      </c>
      <c r="J825" s="104">
        <v>0</v>
      </c>
      <c r="K825" s="104">
        <v>0</v>
      </c>
      <c r="L825" s="104">
        <v>162</v>
      </c>
      <c r="M825" s="104">
        <v>0</v>
      </c>
      <c r="N825" s="104">
        <v>1</v>
      </c>
      <c r="O825" s="104">
        <v>0</v>
      </c>
      <c r="P825" s="104">
        <v>0</v>
      </c>
      <c r="Q825" s="104">
        <v>0</v>
      </c>
      <c r="R825" s="104">
        <v>0</v>
      </c>
      <c r="S825" s="105">
        <f t="shared" si="13"/>
        <v>163</v>
      </c>
    </row>
    <row r="826" spans="1:19" x14ac:dyDescent="0.25">
      <c r="A826" s="125">
        <v>22212</v>
      </c>
      <c r="B826" s="103" t="s">
        <v>1486</v>
      </c>
      <c r="C826" s="103" t="s">
        <v>3658</v>
      </c>
      <c r="D826" s="103" t="s">
        <v>2897</v>
      </c>
      <c r="E826" s="103" t="s">
        <v>3659</v>
      </c>
      <c r="F826" s="103" t="s">
        <v>4994</v>
      </c>
      <c r="G826" s="104">
        <v>513.5</v>
      </c>
      <c r="H826" s="104">
        <v>1984.75</v>
      </c>
      <c r="I826" s="104">
        <v>678.16666666666697</v>
      </c>
      <c r="J826" s="104">
        <v>2.5833333333333299</v>
      </c>
      <c r="K826" s="104">
        <v>0</v>
      </c>
      <c r="L826" s="104">
        <v>0</v>
      </c>
      <c r="M826" s="104">
        <v>0</v>
      </c>
      <c r="N826" s="104">
        <v>300</v>
      </c>
      <c r="O826" s="104">
        <v>40.5833333333333</v>
      </c>
      <c r="P826" s="104">
        <v>0</v>
      </c>
      <c r="Q826" s="104">
        <v>0</v>
      </c>
      <c r="R826" s="104">
        <v>0</v>
      </c>
      <c r="S826" s="105">
        <f t="shared" si="13"/>
        <v>3519.5833333333339</v>
      </c>
    </row>
    <row r="827" spans="1:19" x14ac:dyDescent="0.25">
      <c r="A827" s="125">
        <v>22225</v>
      </c>
      <c r="B827" s="103" t="s">
        <v>1487</v>
      </c>
      <c r="C827" s="103" t="s">
        <v>3584</v>
      </c>
      <c r="D827" s="103" t="s">
        <v>2827</v>
      </c>
      <c r="E827" s="103" t="s">
        <v>3585</v>
      </c>
      <c r="F827" s="103" t="s">
        <v>4994</v>
      </c>
      <c r="G827" s="104">
        <v>483.66666666666703</v>
      </c>
      <c r="H827" s="104">
        <v>74.1666666666667</v>
      </c>
      <c r="I827" s="104">
        <v>0</v>
      </c>
      <c r="J827" s="104">
        <v>0</v>
      </c>
      <c r="K827" s="104">
        <v>0</v>
      </c>
      <c r="L827" s="104">
        <v>0</v>
      </c>
      <c r="M827" s="104">
        <v>0</v>
      </c>
      <c r="N827" s="104">
        <v>0</v>
      </c>
      <c r="O827" s="104">
        <v>0</v>
      </c>
      <c r="P827" s="104">
        <v>0</v>
      </c>
      <c r="Q827" s="104">
        <v>0</v>
      </c>
      <c r="R827" s="104">
        <v>0</v>
      </c>
      <c r="S827" s="105">
        <f t="shared" si="13"/>
        <v>557.83333333333371</v>
      </c>
    </row>
    <row r="828" spans="1:19" x14ac:dyDescent="0.25">
      <c r="A828" s="125">
        <v>22235</v>
      </c>
      <c r="B828" s="103" t="s">
        <v>1490</v>
      </c>
      <c r="C828" s="103" t="s">
        <v>3277</v>
      </c>
      <c r="D828" s="103" t="s">
        <v>2775</v>
      </c>
      <c r="E828" s="103" t="s">
        <v>3278</v>
      </c>
      <c r="F828" s="103" t="s">
        <v>4994</v>
      </c>
      <c r="G828" s="104">
        <v>263</v>
      </c>
      <c r="H828" s="104">
        <v>57</v>
      </c>
      <c r="I828" s="104">
        <v>10.199999999999999</v>
      </c>
      <c r="J828" s="104">
        <v>133</v>
      </c>
      <c r="K828" s="104">
        <v>0</v>
      </c>
      <c r="L828" s="104">
        <v>0</v>
      </c>
      <c r="M828" s="104">
        <v>0</v>
      </c>
      <c r="N828" s="104">
        <v>0</v>
      </c>
      <c r="O828" s="104">
        <v>0</v>
      </c>
      <c r="P828" s="104">
        <v>0</v>
      </c>
      <c r="Q828" s="104">
        <v>0</v>
      </c>
      <c r="R828" s="104">
        <v>0</v>
      </c>
      <c r="S828" s="105">
        <f t="shared" si="13"/>
        <v>463.2</v>
      </c>
    </row>
    <row r="829" spans="1:19" x14ac:dyDescent="0.25">
      <c r="A829" s="125">
        <v>22281</v>
      </c>
      <c r="B829" s="103" t="s">
        <v>1503</v>
      </c>
      <c r="C829" s="103" t="s">
        <v>3760</v>
      </c>
      <c r="D829" s="103" t="s">
        <v>3108</v>
      </c>
      <c r="E829" s="103" t="s">
        <v>3761</v>
      </c>
      <c r="F829" s="103" t="s">
        <v>4994</v>
      </c>
      <c r="G829" s="104">
        <v>2944.5833333333298</v>
      </c>
      <c r="H829" s="104">
        <v>0</v>
      </c>
      <c r="I829" s="104">
        <v>0</v>
      </c>
      <c r="J829" s="104">
        <v>0</v>
      </c>
      <c r="K829" s="104">
        <v>0</v>
      </c>
      <c r="L829" s="104">
        <v>0</v>
      </c>
      <c r="M829" s="104">
        <v>0</v>
      </c>
      <c r="N829" s="104">
        <v>367.83333333333297</v>
      </c>
      <c r="O829" s="104">
        <v>26.5</v>
      </c>
      <c r="P829" s="104">
        <v>0</v>
      </c>
      <c r="Q829" s="104">
        <v>0</v>
      </c>
      <c r="R829" s="104">
        <v>0</v>
      </c>
      <c r="S829" s="105">
        <f t="shared" si="13"/>
        <v>3338.9166666666629</v>
      </c>
    </row>
    <row r="830" spans="1:19" x14ac:dyDescent="0.25">
      <c r="A830" s="125">
        <v>22291</v>
      </c>
      <c r="B830" s="103" t="s">
        <v>1504</v>
      </c>
      <c r="C830" s="103" t="s">
        <v>3762</v>
      </c>
      <c r="D830" s="103" t="s">
        <v>2927</v>
      </c>
      <c r="E830" s="103" t="s">
        <v>3763</v>
      </c>
      <c r="F830" s="103" t="s">
        <v>4994</v>
      </c>
      <c r="G830" s="104">
        <v>465.75</v>
      </c>
      <c r="H830" s="104">
        <v>1103.625</v>
      </c>
      <c r="I830" s="104">
        <v>61.75</v>
      </c>
      <c r="J830" s="104">
        <v>0</v>
      </c>
      <c r="K830" s="104">
        <v>0</v>
      </c>
      <c r="L830" s="104">
        <v>0</v>
      </c>
      <c r="M830" s="104">
        <v>1</v>
      </c>
      <c r="N830" s="104">
        <v>1</v>
      </c>
      <c r="O830" s="104">
        <v>21</v>
      </c>
      <c r="P830" s="104">
        <v>0</v>
      </c>
      <c r="Q830" s="104">
        <v>0</v>
      </c>
      <c r="R830" s="104">
        <v>0</v>
      </c>
      <c r="S830" s="105">
        <f t="shared" si="13"/>
        <v>1654.125</v>
      </c>
    </row>
    <row r="831" spans="1:19" x14ac:dyDescent="0.25">
      <c r="A831" s="125">
        <v>22303</v>
      </c>
      <c r="B831" s="103" t="s">
        <v>1508</v>
      </c>
      <c r="C831" s="103" t="s">
        <v>3764</v>
      </c>
      <c r="D831" s="103" t="s">
        <v>2827</v>
      </c>
      <c r="E831" s="103" t="s">
        <v>3765</v>
      </c>
      <c r="F831" s="103" t="s">
        <v>4996</v>
      </c>
      <c r="G831" s="104">
        <v>347.41666666666703</v>
      </c>
      <c r="H831" s="104">
        <v>4578.1666666666697</v>
      </c>
      <c r="I831" s="104">
        <v>2943</v>
      </c>
      <c r="J831" s="104">
        <v>2686</v>
      </c>
      <c r="K831" s="104">
        <v>28</v>
      </c>
      <c r="L831" s="104">
        <v>9.0833333333333304</v>
      </c>
      <c r="M831" s="104">
        <v>266</v>
      </c>
      <c r="N831" s="104">
        <v>578</v>
      </c>
      <c r="O831" s="104">
        <v>90.3333333333333</v>
      </c>
      <c r="P831" s="104">
        <v>0</v>
      </c>
      <c r="Q831" s="104">
        <v>0</v>
      </c>
      <c r="R831" s="104">
        <v>0</v>
      </c>
      <c r="S831" s="105">
        <f t="shared" si="13"/>
        <v>11526.000000000004</v>
      </c>
    </row>
    <row r="832" spans="1:19" x14ac:dyDescent="0.25">
      <c r="A832" s="125">
        <v>22322</v>
      </c>
      <c r="B832" s="103" t="s">
        <v>1513</v>
      </c>
      <c r="C832" s="103" t="s">
        <v>3766</v>
      </c>
      <c r="D832" s="103" t="s">
        <v>2789</v>
      </c>
      <c r="E832" s="103" t="s">
        <v>3767</v>
      </c>
      <c r="F832" s="103" t="s">
        <v>4993</v>
      </c>
      <c r="G832" s="104">
        <v>1368.3333333333301</v>
      </c>
      <c r="H832" s="104">
        <v>3253.5</v>
      </c>
      <c r="I832" s="104">
        <v>4355.75</v>
      </c>
      <c r="J832" s="104">
        <v>217.583333333333</v>
      </c>
      <c r="K832" s="104">
        <v>0</v>
      </c>
      <c r="L832" s="104">
        <v>0</v>
      </c>
      <c r="M832" s="104">
        <v>3</v>
      </c>
      <c r="N832" s="104">
        <v>727.41666666666697</v>
      </c>
      <c r="O832" s="104">
        <v>60</v>
      </c>
      <c r="P832" s="104">
        <v>0</v>
      </c>
      <c r="Q832" s="104">
        <v>0</v>
      </c>
      <c r="R832" s="104">
        <v>0</v>
      </c>
      <c r="S832" s="105">
        <f t="shared" si="13"/>
        <v>9985.5833333333285</v>
      </c>
    </row>
    <row r="833" spans="1:19" x14ac:dyDescent="0.25">
      <c r="A833" s="125">
        <v>22327</v>
      </c>
      <c r="B833" s="103" t="s">
        <v>1515</v>
      </c>
      <c r="C833" s="103" t="s">
        <v>4839</v>
      </c>
      <c r="D833" s="103" t="s">
        <v>3157</v>
      </c>
      <c r="E833" s="103" t="s">
        <v>4840</v>
      </c>
      <c r="F833" s="103" t="s">
        <v>4994</v>
      </c>
      <c r="G833" s="104">
        <v>2673</v>
      </c>
      <c r="H833" s="104">
        <v>1724</v>
      </c>
      <c r="I833" s="104">
        <v>100</v>
      </c>
      <c r="J833" s="104">
        <v>0</v>
      </c>
      <c r="K833" s="104">
        <v>0</v>
      </c>
      <c r="L833" s="104">
        <v>0</v>
      </c>
      <c r="M833" s="104">
        <v>0</v>
      </c>
      <c r="N833" s="104">
        <v>322</v>
      </c>
      <c r="O833" s="104">
        <v>1</v>
      </c>
      <c r="P833" s="104">
        <v>0</v>
      </c>
      <c r="Q833" s="104">
        <v>0</v>
      </c>
      <c r="R833" s="104">
        <v>0</v>
      </c>
      <c r="S833" s="105">
        <f t="shared" si="13"/>
        <v>4820</v>
      </c>
    </row>
    <row r="834" spans="1:19" x14ac:dyDescent="0.25">
      <c r="A834" s="125">
        <v>22330</v>
      </c>
      <c r="B834" s="103" t="s">
        <v>1516</v>
      </c>
      <c r="C834" s="103" t="s">
        <v>4580</v>
      </c>
      <c r="D834" s="103" t="s">
        <v>5006</v>
      </c>
      <c r="E834" s="103" t="s">
        <v>4581</v>
      </c>
      <c r="F834" s="103" t="s">
        <v>4994</v>
      </c>
      <c r="G834" s="104">
        <v>1197.7</v>
      </c>
      <c r="H834" s="104">
        <v>183.4</v>
      </c>
      <c r="I834" s="104">
        <v>0</v>
      </c>
      <c r="J834" s="104">
        <v>7.5</v>
      </c>
      <c r="K834" s="104">
        <v>0</v>
      </c>
      <c r="L834" s="104">
        <v>0</v>
      </c>
      <c r="M834" s="104">
        <v>0</v>
      </c>
      <c r="N834" s="104">
        <v>7</v>
      </c>
      <c r="O834" s="104">
        <v>31</v>
      </c>
      <c r="P834" s="104">
        <v>0</v>
      </c>
      <c r="Q834" s="104">
        <v>0</v>
      </c>
      <c r="R834" s="104">
        <v>0</v>
      </c>
      <c r="S834" s="105">
        <f t="shared" si="13"/>
        <v>1426.6000000000001</v>
      </c>
    </row>
    <row r="835" spans="1:19" x14ac:dyDescent="0.25">
      <c r="A835" s="125">
        <v>22353</v>
      </c>
      <c r="B835" s="103" t="s">
        <v>1522</v>
      </c>
      <c r="C835" s="103" t="s">
        <v>3768</v>
      </c>
      <c r="D835" s="103" t="s">
        <v>2862</v>
      </c>
      <c r="E835" s="103" t="s">
        <v>3769</v>
      </c>
      <c r="F835" s="103" t="s">
        <v>4994</v>
      </c>
      <c r="G835" s="104">
        <v>1867.75</v>
      </c>
      <c r="H835" s="104">
        <v>2940.4166666666702</v>
      </c>
      <c r="I835" s="104">
        <v>469.41666666666703</v>
      </c>
      <c r="J835" s="104">
        <v>46</v>
      </c>
      <c r="K835" s="104">
        <v>0</v>
      </c>
      <c r="L835" s="104">
        <v>0</v>
      </c>
      <c r="M835" s="104">
        <v>69.6666666666667</v>
      </c>
      <c r="N835" s="104">
        <v>358.41666666666703</v>
      </c>
      <c r="O835" s="104">
        <v>20</v>
      </c>
      <c r="P835" s="104">
        <v>0</v>
      </c>
      <c r="Q835" s="104">
        <v>0</v>
      </c>
      <c r="R835" s="104">
        <v>0</v>
      </c>
      <c r="S835" s="105">
        <f t="shared" si="13"/>
        <v>5771.6666666666706</v>
      </c>
    </row>
    <row r="836" spans="1:19" x14ac:dyDescent="0.25">
      <c r="A836" s="125">
        <v>22397</v>
      </c>
      <c r="B836" s="103" t="s">
        <v>1535</v>
      </c>
      <c r="C836" s="103" t="s">
        <v>4490</v>
      </c>
      <c r="D836" s="103" t="s">
        <v>2999</v>
      </c>
      <c r="E836" s="103" t="s">
        <v>4491</v>
      </c>
      <c r="F836" s="103" t="s">
        <v>4994</v>
      </c>
      <c r="G836" s="104">
        <v>134.75</v>
      </c>
      <c r="H836" s="104">
        <v>174.5</v>
      </c>
      <c r="I836" s="104">
        <v>72.4166666666667</v>
      </c>
      <c r="J836" s="104">
        <v>48.5833333333333</v>
      </c>
      <c r="K836" s="104">
        <v>0</v>
      </c>
      <c r="L836" s="104">
        <v>0</v>
      </c>
      <c r="M836" s="104">
        <v>2</v>
      </c>
      <c r="N836" s="104">
        <v>4</v>
      </c>
      <c r="O836" s="104">
        <v>10</v>
      </c>
      <c r="P836" s="104">
        <v>0</v>
      </c>
      <c r="Q836" s="104">
        <v>0</v>
      </c>
      <c r="R836" s="104">
        <v>0</v>
      </c>
      <c r="S836" s="105">
        <f t="shared" si="13"/>
        <v>446.25</v>
      </c>
    </row>
    <row r="837" spans="1:19" x14ac:dyDescent="0.25">
      <c r="A837" s="125">
        <v>22398</v>
      </c>
      <c r="B837" s="103" t="s">
        <v>1536</v>
      </c>
      <c r="C837" s="103" t="s">
        <v>3778</v>
      </c>
      <c r="D837" s="103" t="s">
        <v>2856</v>
      </c>
      <c r="E837" s="103" t="s">
        <v>3779</v>
      </c>
      <c r="F837" s="103" t="s">
        <v>4994</v>
      </c>
      <c r="G837" s="104">
        <v>588.08333333333303</v>
      </c>
      <c r="H837" s="104">
        <v>430</v>
      </c>
      <c r="I837" s="104">
        <v>0</v>
      </c>
      <c r="J837" s="104">
        <v>0</v>
      </c>
      <c r="K837" s="104">
        <v>0</v>
      </c>
      <c r="L837" s="104">
        <v>0</v>
      </c>
      <c r="M837" s="104">
        <v>0</v>
      </c>
      <c r="N837" s="104">
        <v>9.75</v>
      </c>
      <c r="O837" s="104">
        <v>13.75</v>
      </c>
      <c r="P837" s="104">
        <v>0</v>
      </c>
      <c r="Q837" s="104">
        <v>0</v>
      </c>
      <c r="R837" s="104">
        <v>0</v>
      </c>
      <c r="S837" s="105">
        <f t="shared" si="13"/>
        <v>1041.583333333333</v>
      </c>
    </row>
    <row r="838" spans="1:19" x14ac:dyDescent="0.25">
      <c r="A838" s="125">
        <v>22402</v>
      </c>
      <c r="B838" s="103" t="s">
        <v>1539</v>
      </c>
      <c r="C838" s="103" t="s">
        <v>3780</v>
      </c>
      <c r="D838" s="103" t="s">
        <v>5006</v>
      </c>
      <c r="E838" s="103" t="s">
        <v>5112</v>
      </c>
      <c r="F838" s="103" t="s">
        <v>4994</v>
      </c>
      <c r="G838" s="104">
        <v>585</v>
      </c>
      <c r="H838" s="104">
        <v>0</v>
      </c>
      <c r="I838" s="104">
        <v>0</v>
      </c>
      <c r="J838" s="104">
        <v>0</v>
      </c>
      <c r="K838" s="104">
        <v>0</v>
      </c>
      <c r="L838" s="104">
        <v>0</v>
      </c>
      <c r="M838" s="104">
        <v>0</v>
      </c>
      <c r="N838" s="104">
        <v>0</v>
      </c>
      <c r="O838" s="104">
        <v>0</v>
      </c>
      <c r="P838" s="104">
        <v>0</v>
      </c>
      <c r="Q838" s="104">
        <v>0</v>
      </c>
      <c r="R838" s="104">
        <v>0</v>
      </c>
      <c r="S838" s="105">
        <f t="shared" si="13"/>
        <v>585</v>
      </c>
    </row>
    <row r="839" spans="1:19" x14ac:dyDescent="0.25">
      <c r="A839" s="125">
        <v>22405</v>
      </c>
      <c r="B839" s="103" t="s">
        <v>1540</v>
      </c>
      <c r="C839" s="103" t="s">
        <v>4841</v>
      </c>
      <c r="D839" s="103" t="s">
        <v>2822</v>
      </c>
      <c r="E839" s="103" t="s">
        <v>4842</v>
      </c>
      <c r="F839" s="103" t="s">
        <v>4994</v>
      </c>
      <c r="G839" s="104">
        <v>2445.0833333333298</v>
      </c>
      <c r="H839" s="104">
        <v>262.25</v>
      </c>
      <c r="I839" s="104">
        <v>5.5</v>
      </c>
      <c r="J839" s="104">
        <v>0</v>
      </c>
      <c r="K839" s="104">
        <v>0</v>
      </c>
      <c r="L839" s="104">
        <v>0</v>
      </c>
      <c r="M839" s="104">
        <v>0</v>
      </c>
      <c r="N839" s="104">
        <v>23.6666666666667</v>
      </c>
      <c r="O839" s="104">
        <v>26.4166666666667</v>
      </c>
      <c r="P839" s="104">
        <v>0</v>
      </c>
      <c r="Q839" s="104">
        <v>0</v>
      </c>
      <c r="R839" s="104">
        <v>0</v>
      </c>
      <c r="S839" s="105">
        <f t="shared" si="13"/>
        <v>2762.9166666666629</v>
      </c>
    </row>
    <row r="840" spans="1:19" x14ac:dyDescent="0.25">
      <c r="A840" s="125">
        <v>22405</v>
      </c>
      <c r="B840" s="103" t="s">
        <v>1540</v>
      </c>
      <c r="C840" s="103" t="s">
        <v>4843</v>
      </c>
      <c r="D840" s="103" t="s">
        <v>2859</v>
      </c>
      <c r="E840" s="103" t="s">
        <v>4844</v>
      </c>
      <c r="F840" s="103" t="s">
        <v>4994</v>
      </c>
      <c r="G840" s="104">
        <v>2450.0833333333298</v>
      </c>
      <c r="H840" s="104">
        <v>1504.8333333333301</v>
      </c>
      <c r="I840" s="104">
        <v>379.75</v>
      </c>
      <c r="J840" s="104">
        <v>0</v>
      </c>
      <c r="K840" s="104">
        <v>0</v>
      </c>
      <c r="L840" s="104">
        <v>0</v>
      </c>
      <c r="M840" s="104">
        <v>2</v>
      </c>
      <c r="N840" s="104">
        <v>127.833333333333</v>
      </c>
      <c r="O840" s="104">
        <v>30.0833333333333</v>
      </c>
      <c r="P840" s="104">
        <v>0</v>
      </c>
      <c r="Q840" s="104">
        <v>0</v>
      </c>
      <c r="R840" s="104">
        <v>0</v>
      </c>
      <c r="S840" s="105">
        <f t="shared" si="13"/>
        <v>4494.5833333333258</v>
      </c>
    </row>
    <row r="841" spans="1:19" x14ac:dyDescent="0.25">
      <c r="A841" s="125">
        <v>22405</v>
      </c>
      <c r="B841" s="103" t="s">
        <v>1540</v>
      </c>
      <c r="C841" s="103" t="s">
        <v>4845</v>
      </c>
      <c r="D841" s="103" t="s">
        <v>2859</v>
      </c>
      <c r="E841" s="103" t="s">
        <v>4846</v>
      </c>
      <c r="F841" s="103" t="s">
        <v>4994</v>
      </c>
      <c r="G841" s="104">
        <v>5834.5</v>
      </c>
      <c r="H841" s="104">
        <v>2315.5</v>
      </c>
      <c r="I841" s="104">
        <v>713.58333333333303</v>
      </c>
      <c r="J841" s="104">
        <v>0</v>
      </c>
      <c r="K841" s="104">
        <v>0</v>
      </c>
      <c r="L841" s="104">
        <v>0</v>
      </c>
      <c r="M841" s="104">
        <v>3</v>
      </c>
      <c r="N841" s="104">
        <v>236.583333333333</v>
      </c>
      <c r="O841" s="104">
        <v>74</v>
      </c>
      <c r="P841" s="104">
        <v>0</v>
      </c>
      <c r="Q841" s="104">
        <v>0</v>
      </c>
      <c r="R841" s="104">
        <v>0</v>
      </c>
      <c r="S841" s="105">
        <f t="shared" si="13"/>
        <v>9177.1666666666642</v>
      </c>
    </row>
    <row r="842" spans="1:19" x14ac:dyDescent="0.25">
      <c r="A842" s="125">
        <v>22405</v>
      </c>
      <c r="B842" s="103" t="s">
        <v>1540</v>
      </c>
      <c r="C842" s="103" t="s">
        <v>4847</v>
      </c>
      <c r="D842" s="103" t="s">
        <v>2859</v>
      </c>
      <c r="E842" s="103" t="s">
        <v>4848</v>
      </c>
      <c r="F842" s="103" t="s">
        <v>4994</v>
      </c>
      <c r="G842" s="104">
        <v>1507.1666666666699</v>
      </c>
      <c r="H842" s="104">
        <v>18.3333333333333</v>
      </c>
      <c r="I842" s="104">
        <v>0</v>
      </c>
      <c r="J842" s="104">
        <v>0</v>
      </c>
      <c r="K842" s="104">
        <v>0</v>
      </c>
      <c r="L842" s="104">
        <v>0</v>
      </c>
      <c r="M842" s="104">
        <v>0</v>
      </c>
      <c r="N842" s="104">
        <v>18.5</v>
      </c>
      <c r="O842" s="104">
        <v>16.6666666666667</v>
      </c>
      <c r="P842" s="104">
        <v>0</v>
      </c>
      <c r="Q842" s="104">
        <v>0</v>
      </c>
      <c r="R842" s="104">
        <v>0</v>
      </c>
      <c r="S842" s="105">
        <f t="shared" si="13"/>
        <v>1560.6666666666699</v>
      </c>
    </row>
    <row r="843" spans="1:19" x14ac:dyDescent="0.25">
      <c r="A843" s="125">
        <v>22405</v>
      </c>
      <c r="B843" s="103" t="s">
        <v>1540</v>
      </c>
      <c r="C843" s="103" t="s">
        <v>4415</v>
      </c>
      <c r="D843" s="103" t="s">
        <v>2859</v>
      </c>
      <c r="E843" s="103" t="s">
        <v>4416</v>
      </c>
      <c r="F843" s="103" t="s">
        <v>4994</v>
      </c>
      <c r="G843" s="104">
        <v>7562.5833333333303</v>
      </c>
      <c r="H843" s="104">
        <v>128.916666666667</v>
      </c>
      <c r="I843" s="104">
        <v>8.6666666666666696</v>
      </c>
      <c r="J843" s="104">
        <v>0</v>
      </c>
      <c r="K843" s="104">
        <v>0</v>
      </c>
      <c r="L843" s="104">
        <v>0</v>
      </c>
      <c r="M843" s="104">
        <v>0</v>
      </c>
      <c r="N843" s="104">
        <v>138.416666666667</v>
      </c>
      <c r="O843" s="104">
        <v>37.3333333333333</v>
      </c>
      <c r="P843" s="104">
        <v>9.3000000000000007</v>
      </c>
      <c r="Q843" s="104">
        <v>0</v>
      </c>
      <c r="R843" s="104">
        <v>0</v>
      </c>
      <c r="S843" s="105">
        <f t="shared" si="13"/>
        <v>7885.2166666666644</v>
      </c>
    </row>
    <row r="844" spans="1:19" x14ac:dyDescent="0.25">
      <c r="A844" s="125">
        <v>22408</v>
      </c>
      <c r="B844" s="103" t="s">
        <v>1541</v>
      </c>
      <c r="C844" s="103" t="s">
        <v>3782</v>
      </c>
      <c r="D844" s="103" t="s">
        <v>5006</v>
      </c>
      <c r="E844" s="103" t="s">
        <v>3783</v>
      </c>
      <c r="F844" s="103" t="s">
        <v>4994</v>
      </c>
      <c r="G844" s="104">
        <v>427.91666666666703</v>
      </c>
      <c r="H844" s="104">
        <v>0</v>
      </c>
      <c r="I844" s="104">
        <v>0</v>
      </c>
      <c r="J844" s="104">
        <v>0</v>
      </c>
      <c r="K844" s="104">
        <v>0</v>
      </c>
      <c r="L844" s="104">
        <v>0</v>
      </c>
      <c r="M844" s="104">
        <v>0</v>
      </c>
      <c r="N844" s="104">
        <v>0</v>
      </c>
      <c r="O844" s="104">
        <v>16.9166666666667</v>
      </c>
      <c r="P844" s="104">
        <v>0</v>
      </c>
      <c r="Q844" s="104">
        <v>0</v>
      </c>
      <c r="R844" s="104">
        <v>0</v>
      </c>
      <c r="S844" s="105">
        <f t="shared" si="13"/>
        <v>444.83333333333371</v>
      </c>
    </row>
    <row r="845" spans="1:19" x14ac:dyDescent="0.25">
      <c r="A845" s="125">
        <v>22432</v>
      </c>
      <c r="B845" s="103" t="s">
        <v>1547</v>
      </c>
      <c r="C845" s="103" t="s">
        <v>3784</v>
      </c>
      <c r="D845" s="103" t="s">
        <v>2856</v>
      </c>
      <c r="E845" s="103" t="s">
        <v>3785</v>
      </c>
      <c r="F845" s="103" t="s">
        <v>4994</v>
      </c>
      <c r="G845" s="104">
        <v>475.45454545454498</v>
      </c>
      <c r="H845" s="104">
        <v>956.72727272727298</v>
      </c>
      <c r="I845" s="104">
        <v>241.166666666667</v>
      </c>
      <c r="J845" s="104">
        <v>3</v>
      </c>
      <c r="K845" s="104">
        <v>0</v>
      </c>
      <c r="L845" s="104">
        <v>0</v>
      </c>
      <c r="M845" s="104">
        <v>0</v>
      </c>
      <c r="N845" s="104">
        <v>5.8333333333333304</v>
      </c>
      <c r="O845" s="104">
        <v>41</v>
      </c>
      <c r="P845" s="104">
        <v>0</v>
      </c>
      <c r="Q845" s="104">
        <v>0</v>
      </c>
      <c r="R845" s="104">
        <v>0</v>
      </c>
      <c r="S845" s="105">
        <f t="shared" si="13"/>
        <v>1723.1818181818182</v>
      </c>
    </row>
    <row r="846" spans="1:19" x14ac:dyDescent="0.25">
      <c r="A846" s="125">
        <v>22439</v>
      </c>
      <c r="B846" s="103" t="s">
        <v>1550</v>
      </c>
      <c r="C846" s="103" t="s">
        <v>3786</v>
      </c>
      <c r="D846" s="103" t="s">
        <v>3157</v>
      </c>
      <c r="E846" s="103" t="s">
        <v>3787</v>
      </c>
      <c r="F846" s="103" t="s">
        <v>4994</v>
      </c>
      <c r="G846" s="104">
        <v>1332</v>
      </c>
      <c r="H846" s="104">
        <v>0</v>
      </c>
      <c r="I846" s="104">
        <v>0</v>
      </c>
      <c r="J846" s="104">
        <v>0</v>
      </c>
      <c r="K846" s="104">
        <v>0</v>
      </c>
      <c r="L846" s="104">
        <v>0</v>
      </c>
      <c r="M846" s="104">
        <v>0</v>
      </c>
      <c r="N846" s="104">
        <v>0</v>
      </c>
      <c r="O846" s="104">
        <v>0</v>
      </c>
      <c r="P846" s="104">
        <v>0</v>
      </c>
      <c r="Q846" s="104">
        <v>0</v>
      </c>
      <c r="R846" s="104">
        <v>0</v>
      </c>
      <c r="S846" s="105">
        <f t="shared" si="13"/>
        <v>1332</v>
      </c>
    </row>
    <row r="847" spans="1:19" x14ac:dyDescent="0.25">
      <c r="A847" s="125">
        <v>22487</v>
      </c>
      <c r="B847" s="103" t="s">
        <v>1566</v>
      </c>
      <c r="C847" s="103" t="s">
        <v>3788</v>
      </c>
      <c r="D847" s="103" t="s">
        <v>2775</v>
      </c>
      <c r="E847" s="103" t="s">
        <v>3789</v>
      </c>
      <c r="F847" s="103" t="s">
        <v>4994</v>
      </c>
      <c r="G847" s="104">
        <v>104</v>
      </c>
      <c r="H847" s="104">
        <v>977</v>
      </c>
      <c r="I847" s="104">
        <v>821</v>
      </c>
      <c r="J847" s="104">
        <v>0</v>
      </c>
      <c r="K847" s="104">
        <v>0</v>
      </c>
      <c r="L847" s="104">
        <v>0</v>
      </c>
      <c r="M847" s="104">
        <v>36</v>
      </c>
      <c r="N847" s="104">
        <v>0</v>
      </c>
      <c r="O847" s="104">
        <v>0</v>
      </c>
      <c r="P847" s="104">
        <v>0</v>
      </c>
      <c r="Q847" s="104">
        <v>0</v>
      </c>
      <c r="R847" s="104">
        <v>0</v>
      </c>
      <c r="S847" s="105">
        <f t="shared" si="13"/>
        <v>1938</v>
      </c>
    </row>
    <row r="848" spans="1:19" x14ac:dyDescent="0.25">
      <c r="A848" s="125">
        <v>22500</v>
      </c>
      <c r="B848" s="103" t="s">
        <v>1571</v>
      </c>
      <c r="C848" s="103" t="s">
        <v>3790</v>
      </c>
      <c r="D848" s="103" t="s">
        <v>2827</v>
      </c>
      <c r="E848" s="103" t="s">
        <v>3791</v>
      </c>
      <c r="F848" s="103" t="s">
        <v>4994</v>
      </c>
      <c r="G848" s="104">
        <v>579.66666666666697</v>
      </c>
      <c r="H848" s="104">
        <v>792</v>
      </c>
      <c r="I848" s="104">
        <v>546.66666666666697</v>
      </c>
      <c r="J848" s="104">
        <v>0</v>
      </c>
      <c r="K848" s="104">
        <v>0</v>
      </c>
      <c r="L848" s="104">
        <v>0</v>
      </c>
      <c r="M848" s="104">
        <v>0</v>
      </c>
      <c r="N848" s="104">
        <v>215.333333333333</v>
      </c>
      <c r="O848" s="104">
        <v>52.5</v>
      </c>
      <c r="P848" s="104">
        <v>0</v>
      </c>
      <c r="Q848" s="104">
        <v>0</v>
      </c>
      <c r="R848" s="104">
        <v>0</v>
      </c>
      <c r="S848" s="105">
        <f t="shared" si="13"/>
        <v>2186.166666666667</v>
      </c>
    </row>
    <row r="849" spans="1:19" x14ac:dyDescent="0.25">
      <c r="A849" s="125">
        <v>22502</v>
      </c>
      <c r="B849" s="103" t="s">
        <v>1572</v>
      </c>
      <c r="C849" s="103" t="s">
        <v>4535</v>
      </c>
      <c r="D849" s="103" t="s">
        <v>2817</v>
      </c>
      <c r="E849" s="103" t="s">
        <v>4536</v>
      </c>
      <c r="F849" s="103" t="s">
        <v>4994</v>
      </c>
      <c r="G849" s="104">
        <v>944.41666666666697</v>
      </c>
      <c r="H849" s="104">
        <v>588</v>
      </c>
      <c r="I849" s="104">
        <v>0</v>
      </c>
      <c r="J849" s="104">
        <v>0</v>
      </c>
      <c r="K849" s="104">
        <v>0</v>
      </c>
      <c r="L849" s="104">
        <v>0</v>
      </c>
      <c r="M849" s="104">
        <v>0</v>
      </c>
      <c r="N849" s="104">
        <v>0</v>
      </c>
      <c r="O849" s="104">
        <v>0</v>
      </c>
      <c r="P849" s="104">
        <v>0</v>
      </c>
      <c r="Q849" s="104">
        <v>0</v>
      </c>
      <c r="R849" s="104">
        <v>0</v>
      </c>
      <c r="S849" s="105">
        <f t="shared" si="13"/>
        <v>1532.416666666667</v>
      </c>
    </row>
    <row r="850" spans="1:19" x14ac:dyDescent="0.25">
      <c r="A850" s="125">
        <v>22504</v>
      </c>
      <c r="B850" s="103" t="s">
        <v>1573</v>
      </c>
      <c r="C850" s="103" t="s">
        <v>3792</v>
      </c>
      <c r="D850" s="103" t="s">
        <v>2775</v>
      </c>
      <c r="E850" s="103" t="s">
        <v>3793</v>
      </c>
      <c r="F850" s="103" t="s">
        <v>4996</v>
      </c>
      <c r="G850" s="104">
        <v>1171.6813535424701</v>
      </c>
      <c r="H850" s="104">
        <v>144.97074374339101</v>
      </c>
      <c r="I850" s="104">
        <v>5.9577017976736002</v>
      </c>
      <c r="J850" s="104">
        <v>0</v>
      </c>
      <c r="K850" s="104">
        <v>0</v>
      </c>
      <c r="L850" s="104">
        <v>0</v>
      </c>
      <c r="M850" s="104">
        <v>0.992950299612266</v>
      </c>
      <c r="N850" s="104">
        <v>0</v>
      </c>
      <c r="O850" s="104">
        <v>15.8872047937963</v>
      </c>
      <c r="P850" s="104">
        <v>0</v>
      </c>
      <c r="Q850" s="104">
        <v>0</v>
      </c>
      <c r="R850" s="104">
        <v>0</v>
      </c>
      <c r="S850" s="105">
        <f t="shared" si="13"/>
        <v>1339.4899541769432</v>
      </c>
    </row>
    <row r="851" spans="1:19" x14ac:dyDescent="0.25">
      <c r="A851" s="125">
        <v>22509</v>
      </c>
      <c r="B851" s="103" t="s">
        <v>1574</v>
      </c>
      <c r="C851" s="103" t="s">
        <v>2918</v>
      </c>
      <c r="D851" s="103" t="s">
        <v>2912</v>
      </c>
      <c r="E851" s="103" t="s">
        <v>2919</v>
      </c>
      <c r="F851" s="103" t="s">
        <v>4994</v>
      </c>
      <c r="G851" s="104">
        <v>262</v>
      </c>
      <c r="H851" s="104">
        <v>237.25</v>
      </c>
      <c r="I851" s="104">
        <v>1</v>
      </c>
      <c r="J851" s="104">
        <v>0</v>
      </c>
      <c r="K851" s="104">
        <v>0</v>
      </c>
      <c r="L851" s="104">
        <v>0</v>
      </c>
      <c r="M851" s="104">
        <v>120</v>
      </c>
      <c r="N851" s="104">
        <v>49.090909090909101</v>
      </c>
      <c r="O851" s="104">
        <v>14.4166666666667</v>
      </c>
      <c r="P851" s="104">
        <v>29.0833333333333</v>
      </c>
      <c r="Q851" s="104">
        <v>0</v>
      </c>
      <c r="R851" s="104">
        <v>0</v>
      </c>
      <c r="S851" s="105">
        <f t="shared" si="13"/>
        <v>712.84090909090912</v>
      </c>
    </row>
    <row r="852" spans="1:19" x14ac:dyDescent="0.25">
      <c r="A852" s="125">
        <v>22510</v>
      </c>
      <c r="B852" s="103" t="s">
        <v>1575</v>
      </c>
      <c r="C852" s="103" t="s">
        <v>3794</v>
      </c>
      <c r="D852" s="103" t="s">
        <v>3157</v>
      </c>
      <c r="E852" s="103" t="s">
        <v>3795</v>
      </c>
      <c r="F852" s="103" t="s">
        <v>4994</v>
      </c>
      <c r="G852" s="104">
        <v>949</v>
      </c>
      <c r="H852" s="104">
        <v>24</v>
      </c>
      <c r="I852" s="104">
        <v>0</v>
      </c>
      <c r="J852" s="104">
        <v>0</v>
      </c>
      <c r="K852" s="104">
        <v>0</v>
      </c>
      <c r="L852" s="104">
        <v>0</v>
      </c>
      <c r="M852" s="104">
        <v>0</v>
      </c>
      <c r="N852" s="104">
        <v>9</v>
      </c>
      <c r="O852" s="104">
        <v>22</v>
      </c>
      <c r="P852" s="104">
        <v>0</v>
      </c>
      <c r="Q852" s="104">
        <v>0</v>
      </c>
      <c r="R852" s="104">
        <v>0</v>
      </c>
      <c r="S852" s="105">
        <f t="shared" si="13"/>
        <v>1004</v>
      </c>
    </row>
    <row r="853" spans="1:19" x14ac:dyDescent="0.25">
      <c r="A853" s="125">
        <v>22511</v>
      </c>
      <c r="B853" s="103" t="s">
        <v>1576</v>
      </c>
      <c r="C853" s="103" t="s">
        <v>3796</v>
      </c>
      <c r="D853" s="103" t="s">
        <v>2927</v>
      </c>
      <c r="E853" s="103" t="s">
        <v>3797</v>
      </c>
      <c r="F853" s="103" t="s">
        <v>4994</v>
      </c>
      <c r="G853" s="104">
        <v>867.25</v>
      </c>
      <c r="H853" s="104">
        <v>1096.8333333333301</v>
      </c>
      <c r="I853" s="104">
        <v>21.25</v>
      </c>
      <c r="J853" s="104">
        <v>1</v>
      </c>
      <c r="K853" s="104">
        <v>0</v>
      </c>
      <c r="L853" s="104">
        <v>0</v>
      </c>
      <c r="M853" s="104">
        <v>0</v>
      </c>
      <c r="N853" s="104">
        <v>83.5833333333333</v>
      </c>
      <c r="O853" s="104">
        <v>41.3333333333333</v>
      </c>
      <c r="P853" s="104">
        <v>0</v>
      </c>
      <c r="Q853" s="104">
        <v>0</v>
      </c>
      <c r="R853" s="104">
        <v>0</v>
      </c>
      <c r="S853" s="105">
        <f t="shared" si="13"/>
        <v>2111.2499999999968</v>
      </c>
    </row>
    <row r="854" spans="1:19" x14ac:dyDescent="0.25">
      <c r="A854" s="125">
        <v>22512</v>
      </c>
      <c r="B854" s="103" t="s">
        <v>1577</v>
      </c>
      <c r="C854" s="103" t="s">
        <v>3798</v>
      </c>
      <c r="D854" s="103" t="s">
        <v>2897</v>
      </c>
      <c r="E854" s="103" t="s">
        <v>2975</v>
      </c>
      <c r="F854" s="103" t="s">
        <v>4994</v>
      </c>
      <c r="G854" s="104">
        <v>357.3</v>
      </c>
      <c r="H854" s="104">
        <v>96.5</v>
      </c>
      <c r="I854" s="104">
        <v>8</v>
      </c>
      <c r="J854" s="104">
        <v>0</v>
      </c>
      <c r="K854" s="104">
        <v>0</v>
      </c>
      <c r="L854" s="104">
        <v>0</v>
      </c>
      <c r="M854" s="104">
        <v>0</v>
      </c>
      <c r="N854" s="104">
        <v>0</v>
      </c>
      <c r="O854" s="104">
        <v>18.600000000000001</v>
      </c>
      <c r="P854" s="104">
        <v>0</v>
      </c>
      <c r="Q854" s="104">
        <v>0</v>
      </c>
      <c r="R854" s="104">
        <v>0</v>
      </c>
      <c r="S854" s="105">
        <f t="shared" si="13"/>
        <v>480.40000000000003</v>
      </c>
    </row>
    <row r="855" spans="1:19" x14ac:dyDescent="0.25">
      <c r="A855" s="125">
        <v>22518</v>
      </c>
      <c r="B855" s="103" t="s">
        <v>1579</v>
      </c>
      <c r="C855" s="103" t="s">
        <v>2980</v>
      </c>
      <c r="D855" s="103" t="s">
        <v>2789</v>
      </c>
      <c r="E855" s="103" t="s">
        <v>2981</v>
      </c>
      <c r="F855" s="103" t="s">
        <v>4994</v>
      </c>
      <c r="G855" s="104">
        <v>51.5833333333333</v>
      </c>
      <c r="H855" s="104">
        <v>116.333333333333</v>
      </c>
      <c r="I855" s="104">
        <v>80.8333333333333</v>
      </c>
      <c r="J855" s="104">
        <v>26.8333333333333</v>
      </c>
      <c r="K855" s="104">
        <v>1</v>
      </c>
      <c r="L855" s="104">
        <v>0</v>
      </c>
      <c r="M855" s="104">
        <v>0</v>
      </c>
      <c r="N855" s="104">
        <v>7.3333333333333304</v>
      </c>
      <c r="O855" s="104">
        <v>0</v>
      </c>
      <c r="P855" s="104">
        <v>1</v>
      </c>
      <c r="Q855" s="104">
        <v>0</v>
      </c>
      <c r="R855" s="104">
        <v>0</v>
      </c>
      <c r="S855" s="105">
        <f t="shared" si="13"/>
        <v>284.91666666666623</v>
      </c>
    </row>
    <row r="856" spans="1:19" x14ac:dyDescent="0.25">
      <c r="A856" s="125">
        <v>22530</v>
      </c>
      <c r="B856" s="103" t="s">
        <v>1582</v>
      </c>
      <c r="C856" s="103" t="s">
        <v>3809</v>
      </c>
      <c r="D856" s="103" t="s">
        <v>2775</v>
      </c>
      <c r="E856" s="103" t="s">
        <v>3810</v>
      </c>
      <c r="F856" s="103" t="s">
        <v>4994</v>
      </c>
      <c r="G856" s="104">
        <v>1581</v>
      </c>
      <c r="H856" s="104">
        <v>0</v>
      </c>
      <c r="I856" s="104">
        <v>0</v>
      </c>
      <c r="J856" s="104">
        <v>0</v>
      </c>
      <c r="K856" s="104">
        <v>0</v>
      </c>
      <c r="L856" s="104">
        <v>0</v>
      </c>
      <c r="M856" s="104">
        <v>0</v>
      </c>
      <c r="N856" s="104">
        <v>0</v>
      </c>
      <c r="O856" s="104">
        <v>0</v>
      </c>
      <c r="P856" s="104">
        <v>0</v>
      </c>
      <c r="Q856" s="104">
        <v>0</v>
      </c>
      <c r="R856" s="104">
        <v>0</v>
      </c>
      <c r="S856" s="105">
        <f t="shared" si="13"/>
        <v>1581</v>
      </c>
    </row>
    <row r="857" spans="1:19" x14ac:dyDescent="0.25">
      <c r="A857" s="125">
        <v>22541</v>
      </c>
      <c r="B857" s="103" t="s">
        <v>1586</v>
      </c>
      <c r="C857" s="103" t="s">
        <v>3801</v>
      </c>
      <c r="D857" s="103" t="s">
        <v>2856</v>
      </c>
      <c r="E857" s="103" t="s">
        <v>3802</v>
      </c>
      <c r="F857" s="103" t="s">
        <v>4994</v>
      </c>
      <c r="G857" s="104">
        <v>844.16666666666697</v>
      </c>
      <c r="H857" s="104">
        <v>2654.3333333333298</v>
      </c>
      <c r="I857" s="104">
        <v>104</v>
      </c>
      <c r="J857" s="104">
        <v>0</v>
      </c>
      <c r="K857" s="104">
        <v>0</v>
      </c>
      <c r="L857" s="104">
        <v>0</v>
      </c>
      <c r="M857" s="104">
        <v>0</v>
      </c>
      <c r="N857" s="104">
        <v>200.333333333333</v>
      </c>
      <c r="O857" s="104">
        <v>31.8333333333333</v>
      </c>
      <c r="P857" s="104">
        <v>0</v>
      </c>
      <c r="Q857" s="104">
        <v>0</v>
      </c>
      <c r="R857" s="104">
        <v>0</v>
      </c>
      <c r="S857" s="105">
        <f t="shared" si="13"/>
        <v>3834.6666666666633</v>
      </c>
    </row>
    <row r="858" spans="1:19" x14ac:dyDescent="0.25">
      <c r="A858" s="125">
        <v>22542</v>
      </c>
      <c r="B858" s="103" t="s">
        <v>1587</v>
      </c>
      <c r="C858" s="103" t="s">
        <v>3803</v>
      </c>
      <c r="D858" s="103" t="s">
        <v>2856</v>
      </c>
      <c r="E858" s="103" t="s">
        <v>3804</v>
      </c>
      <c r="F858" s="103" t="s">
        <v>4994</v>
      </c>
      <c r="G858" s="104">
        <v>1122.4166666666699</v>
      </c>
      <c r="H858" s="104">
        <v>390.33333333333297</v>
      </c>
      <c r="I858" s="104">
        <v>1</v>
      </c>
      <c r="J858" s="104">
        <v>0</v>
      </c>
      <c r="K858" s="104">
        <v>0</v>
      </c>
      <c r="L858" s="104">
        <v>0</v>
      </c>
      <c r="M858" s="104">
        <v>1</v>
      </c>
      <c r="N858" s="104">
        <v>158.333333333333</v>
      </c>
      <c r="O858" s="104">
        <v>22.1666666666667</v>
      </c>
      <c r="P858" s="104">
        <v>59.25</v>
      </c>
      <c r="Q858" s="104">
        <v>0</v>
      </c>
      <c r="R858" s="104">
        <v>0</v>
      </c>
      <c r="S858" s="105">
        <f t="shared" si="13"/>
        <v>1754.5000000000027</v>
      </c>
    </row>
    <row r="859" spans="1:19" x14ac:dyDescent="0.25">
      <c r="A859" s="125">
        <v>22553</v>
      </c>
      <c r="B859" s="103" t="s">
        <v>1590</v>
      </c>
      <c r="C859" s="103" t="s">
        <v>3807</v>
      </c>
      <c r="D859" s="103" t="s">
        <v>2927</v>
      </c>
      <c r="E859" s="103" t="s">
        <v>3808</v>
      </c>
      <c r="F859" s="103" t="s">
        <v>4994</v>
      </c>
      <c r="G859" s="104">
        <v>1178</v>
      </c>
      <c r="H859" s="104">
        <v>780.25</v>
      </c>
      <c r="I859" s="104">
        <v>57.6666666666667</v>
      </c>
      <c r="J859" s="104">
        <v>9.4166666666666696</v>
      </c>
      <c r="K859" s="104">
        <v>0</v>
      </c>
      <c r="L859" s="104">
        <v>0</v>
      </c>
      <c r="M859" s="104">
        <v>3.6666666666666701</v>
      </c>
      <c r="N859" s="104">
        <v>37.4166666666667</v>
      </c>
      <c r="O859" s="104">
        <v>12.5833333333333</v>
      </c>
      <c r="P859" s="104">
        <v>0</v>
      </c>
      <c r="Q859" s="104">
        <v>0</v>
      </c>
      <c r="R859" s="104">
        <v>0</v>
      </c>
      <c r="S859" s="105">
        <f t="shared" si="13"/>
        <v>2079.0000000000005</v>
      </c>
    </row>
    <row r="860" spans="1:19" x14ac:dyDescent="0.25">
      <c r="A860" s="125">
        <v>22554</v>
      </c>
      <c r="B860" s="103" t="s">
        <v>1591</v>
      </c>
      <c r="C860" s="103" t="s">
        <v>3488</v>
      </c>
      <c r="D860" s="103" t="s">
        <v>2775</v>
      </c>
      <c r="E860" s="103" t="s">
        <v>3489</v>
      </c>
      <c r="F860" s="103" t="s">
        <v>4994</v>
      </c>
      <c r="G860" s="104">
        <v>177</v>
      </c>
      <c r="H860" s="104">
        <v>0</v>
      </c>
      <c r="I860" s="104">
        <v>0</v>
      </c>
      <c r="J860" s="104">
        <v>0</v>
      </c>
      <c r="K860" s="104">
        <v>0</v>
      </c>
      <c r="L860" s="104">
        <v>0</v>
      </c>
      <c r="M860" s="104">
        <v>0</v>
      </c>
      <c r="N860" s="104">
        <v>0</v>
      </c>
      <c r="O860" s="104">
        <v>0</v>
      </c>
      <c r="P860" s="104">
        <v>0</v>
      </c>
      <c r="Q860" s="104">
        <v>0</v>
      </c>
      <c r="R860" s="104">
        <v>0</v>
      </c>
      <c r="S860" s="105">
        <f t="shared" si="13"/>
        <v>177</v>
      </c>
    </row>
    <row r="861" spans="1:19" x14ac:dyDescent="0.25">
      <c r="A861" s="125">
        <v>22556</v>
      </c>
      <c r="B861" s="103" t="s">
        <v>1593</v>
      </c>
      <c r="C861" s="103" t="s">
        <v>3809</v>
      </c>
      <c r="D861" s="103" t="s">
        <v>2775</v>
      </c>
      <c r="E861" s="103" t="s">
        <v>3810</v>
      </c>
      <c r="F861" s="103" t="s">
        <v>4994</v>
      </c>
      <c r="G861" s="104">
        <v>557.27272727272702</v>
      </c>
      <c r="H861" s="104">
        <v>0</v>
      </c>
      <c r="I861" s="104">
        <v>0</v>
      </c>
      <c r="J861" s="104">
        <v>0</v>
      </c>
      <c r="K861" s="104">
        <v>0</v>
      </c>
      <c r="L861" s="104">
        <v>0</v>
      </c>
      <c r="M861" s="104">
        <v>0</v>
      </c>
      <c r="N861" s="104">
        <v>0</v>
      </c>
      <c r="O861" s="104">
        <v>0</v>
      </c>
      <c r="P861" s="104">
        <v>0</v>
      </c>
      <c r="Q861" s="104">
        <v>0</v>
      </c>
      <c r="R861" s="104">
        <v>0</v>
      </c>
      <c r="S861" s="105">
        <f t="shared" si="13"/>
        <v>557.27272727272702</v>
      </c>
    </row>
    <row r="862" spans="1:19" x14ac:dyDescent="0.25">
      <c r="A862" s="125">
        <v>22558</v>
      </c>
      <c r="B862" s="103" t="s">
        <v>1594</v>
      </c>
      <c r="C862" s="103" t="s">
        <v>3811</v>
      </c>
      <c r="D862" s="103" t="s">
        <v>2897</v>
      </c>
      <c r="E862" s="103" t="s">
        <v>3812</v>
      </c>
      <c r="F862" s="103" t="s">
        <v>4994</v>
      </c>
      <c r="G862" s="104">
        <v>91.1666666666666</v>
      </c>
      <c r="H862" s="104">
        <v>472.91666666666703</v>
      </c>
      <c r="I862" s="104">
        <v>222.25</v>
      </c>
      <c r="J862" s="104">
        <v>0</v>
      </c>
      <c r="K862" s="104">
        <v>0</v>
      </c>
      <c r="L862" s="104">
        <v>0</v>
      </c>
      <c r="M862" s="104">
        <v>0</v>
      </c>
      <c r="N862" s="104">
        <v>24.6666666666667</v>
      </c>
      <c r="O862" s="104">
        <v>15.3333333333333</v>
      </c>
      <c r="P862" s="104">
        <v>0</v>
      </c>
      <c r="Q862" s="104">
        <v>0</v>
      </c>
      <c r="R862" s="104">
        <v>0</v>
      </c>
      <c r="S862" s="105">
        <f t="shared" si="13"/>
        <v>826.3333333333336</v>
      </c>
    </row>
    <row r="863" spans="1:19" x14ac:dyDescent="0.25">
      <c r="A863" s="125">
        <v>22566</v>
      </c>
      <c r="B863" s="103" t="s">
        <v>1598</v>
      </c>
      <c r="C863" s="103" t="s">
        <v>3813</v>
      </c>
      <c r="D863" s="103" t="s">
        <v>2862</v>
      </c>
      <c r="E863" s="103" t="s">
        <v>3814</v>
      </c>
      <c r="F863" s="103" t="s">
        <v>4994</v>
      </c>
      <c r="G863" s="104">
        <v>1671.5</v>
      </c>
      <c r="H863" s="104">
        <v>903.41666666666697</v>
      </c>
      <c r="I863" s="104">
        <v>447</v>
      </c>
      <c r="J863" s="104">
        <v>0</v>
      </c>
      <c r="K863" s="104">
        <v>0</v>
      </c>
      <c r="L863" s="104">
        <v>0</v>
      </c>
      <c r="M863" s="104">
        <v>0</v>
      </c>
      <c r="N863" s="104">
        <v>94</v>
      </c>
      <c r="O863" s="104">
        <v>38.0833333333333</v>
      </c>
      <c r="P863" s="104">
        <v>0</v>
      </c>
      <c r="Q863" s="104">
        <v>0</v>
      </c>
      <c r="R863" s="104">
        <v>0</v>
      </c>
      <c r="S863" s="105">
        <f t="shared" si="13"/>
        <v>3154.0000000000005</v>
      </c>
    </row>
    <row r="864" spans="1:19" x14ac:dyDescent="0.25">
      <c r="A864" s="125">
        <v>22566</v>
      </c>
      <c r="B864" s="103" t="s">
        <v>1598</v>
      </c>
      <c r="C864" s="103" t="s">
        <v>4497</v>
      </c>
      <c r="D864" s="103" t="s">
        <v>2862</v>
      </c>
      <c r="E864" s="103" t="s">
        <v>3652</v>
      </c>
      <c r="F864" s="103" t="s">
        <v>4994</v>
      </c>
      <c r="G864" s="104">
        <v>0</v>
      </c>
      <c r="H864" s="104">
        <v>1</v>
      </c>
      <c r="I864" s="104">
        <v>1</v>
      </c>
      <c r="J864" s="104">
        <v>89.1666666666666</v>
      </c>
      <c r="K864" s="104">
        <v>0</v>
      </c>
      <c r="L864" s="104">
        <v>0</v>
      </c>
      <c r="M864" s="104">
        <v>0</v>
      </c>
      <c r="N864" s="104">
        <v>0</v>
      </c>
      <c r="O864" s="104">
        <v>0</v>
      </c>
      <c r="P864" s="104">
        <v>0</v>
      </c>
      <c r="Q864" s="104">
        <v>0</v>
      </c>
      <c r="R864" s="104">
        <v>0</v>
      </c>
      <c r="S864" s="105">
        <f t="shared" si="13"/>
        <v>91.1666666666666</v>
      </c>
    </row>
    <row r="865" spans="1:19" x14ac:dyDescent="0.25">
      <c r="A865" s="125">
        <v>22569</v>
      </c>
      <c r="B865" s="103" t="s">
        <v>1600</v>
      </c>
      <c r="C865" s="103" t="s">
        <v>3031</v>
      </c>
      <c r="D865" s="103" t="s">
        <v>2827</v>
      </c>
      <c r="E865" s="103" t="s">
        <v>3032</v>
      </c>
      <c r="F865" s="103" t="s">
        <v>4994</v>
      </c>
      <c r="G865" s="104">
        <v>15</v>
      </c>
      <c r="H865" s="104">
        <v>47</v>
      </c>
      <c r="I865" s="104">
        <v>106</v>
      </c>
      <c r="J865" s="104">
        <v>87</v>
      </c>
      <c r="K865" s="104">
        <v>24</v>
      </c>
      <c r="L865" s="104">
        <v>6</v>
      </c>
      <c r="M865" s="104">
        <v>0</v>
      </c>
      <c r="N865" s="104">
        <v>12</v>
      </c>
      <c r="O865" s="104">
        <v>1</v>
      </c>
      <c r="P865" s="104">
        <v>0</v>
      </c>
      <c r="Q865" s="104">
        <v>0</v>
      </c>
      <c r="R865" s="104">
        <v>0</v>
      </c>
      <c r="S865" s="105">
        <f t="shared" si="13"/>
        <v>298</v>
      </c>
    </row>
    <row r="866" spans="1:19" x14ac:dyDescent="0.25">
      <c r="A866" s="125">
        <v>22590</v>
      </c>
      <c r="B866" s="103" t="s">
        <v>1608</v>
      </c>
      <c r="C866" s="103" t="s">
        <v>3816</v>
      </c>
      <c r="D866" s="103" t="s">
        <v>2775</v>
      </c>
      <c r="E866" s="103" t="s">
        <v>3817</v>
      </c>
      <c r="F866" s="103" t="s">
        <v>4994</v>
      </c>
      <c r="G866" s="104">
        <v>60</v>
      </c>
      <c r="H866" s="104">
        <v>774.63636363636397</v>
      </c>
      <c r="I866" s="104">
        <v>0</v>
      </c>
      <c r="J866" s="104">
        <v>12</v>
      </c>
      <c r="K866" s="104">
        <v>0</v>
      </c>
      <c r="L866" s="104">
        <v>0</v>
      </c>
      <c r="M866" s="104">
        <v>0</v>
      </c>
      <c r="N866" s="104">
        <v>1</v>
      </c>
      <c r="O866" s="104">
        <v>20.727272727272702</v>
      </c>
      <c r="P866" s="104">
        <v>0</v>
      </c>
      <c r="Q866" s="104">
        <v>0</v>
      </c>
      <c r="R866" s="104">
        <v>0</v>
      </c>
      <c r="S866" s="105">
        <f t="shared" si="13"/>
        <v>868.36363636363672</v>
      </c>
    </row>
    <row r="867" spans="1:19" x14ac:dyDescent="0.25">
      <c r="A867" s="125">
        <v>22593</v>
      </c>
      <c r="B867" s="103" t="s">
        <v>1609</v>
      </c>
      <c r="C867" s="103" t="s">
        <v>3818</v>
      </c>
      <c r="D867" s="103" t="s">
        <v>2775</v>
      </c>
      <c r="E867" s="103" t="s">
        <v>3819</v>
      </c>
      <c r="F867" s="103" t="s">
        <v>4994</v>
      </c>
      <c r="G867" s="104">
        <v>183</v>
      </c>
      <c r="H867" s="104">
        <v>532</v>
      </c>
      <c r="I867" s="104">
        <v>141.166666666667</v>
      </c>
      <c r="J867" s="104">
        <v>0</v>
      </c>
      <c r="K867" s="104">
        <v>0</v>
      </c>
      <c r="L867" s="104">
        <v>0</v>
      </c>
      <c r="M867" s="104">
        <v>3</v>
      </c>
      <c r="N867" s="104">
        <v>35.3333333333333</v>
      </c>
      <c r="O867" s="104">
        <v>18.6666666666667</v>
      </c>
      <c r="P867" s="104">
        <v>0</v>
      </c>
      <c r="Q867" s="104">
        <v>0</v>
      </c>
      <c r="R867" s="104">
        <v>0</v>
      </c>
      <c r="S867" s="105">
        <f t="shared" si="13"/>
        <v>913.16666666666697</v>
      </c>
    </row>
    <row r="868" spans="1:19" x14ac:dyDescent="0.25">
      <c r="A868" s="125">
        <v>22629</v>
      </c>
      <c r="B868" s="103" t="s">
        <v>1613</v>
      </c>
      <c r="C868" s="103" t="s">
        <v>3820</v>
      </c>
      <c r="D868" s="103" t="s">
        <v>2932</v>
      </c>
      <c r="E868" s="103" t="s">
        <v>3821</v>
      </c>
      <c r="F868" s="103" t="s">
        <v>4994</v>
      </c>
      <c r="G868" s="104">
        <v>1227.75</v>
      </c>
      <c r="H868" s="104">
        <v>574.41666666666697</v>
      </c>
      <c r="I868" s="104">
        <v>118.416666666667</v>
      </c>
      <c r="J868" s="104">
        <v>0</v>
      </c>
      <c r="K868" s="104">
        <v>0</v>
      </c>
      <c r="L868" s="104">
        <v>0</v>
      </c>
      <c r="M868" s="104">
        <v>0</v>
      </c>
      <c r="N868" s="104">
        <v>41.3333333333333</v>
      </c>
      <c r="O868" s="104">
        <v>31.9166666666667</v>
      </c>
      <c r="P868" s="104">
        <v>0</v>
      </c>
      <c r="Q868" s="104">
        <v>0</v>
      </c>
      <c r="R868" s="104">
        <v>0</v>
      </c>
      <c r="S868" s="105">
        <f t="shared" si="13"/>
        <v>1993.8333333333339</v>
      </c>
    </row>
    <row r="869" spans="1:19" x14ac:dyDescent="0.25">
      <c r="A869" s="125">
        <v>22636</v>
      </c>
      <c r="B869" s="103" t="s">
        <v>1615</v>
      </c>
      <c r="C869" s="103" t="s">
        <v>4476</v>
      </c>
      <c r="D869" s="103" t="s">
        <v>4477</v>
      </c>
      <c r="E869" s="103" t="s">
        <v>4477</v>
      </c>
      <c r="F869" s="103" t="s">
        <v>4994</v>
      </c>
      <c r="G869" s="104">
        <v>0</v>
      </c>
      <c r="H869" s="104">
        <v>0</v>
      </c>
      <c r="I869" s="104">
        <v>1</v>
      </c>
      <c r="J869" s="104">
        <v>81.0833333333333</v>
      </c>
      <c r="K869" s="104">
        <v>74.5833333333333</v>
      </c>
      <c r="L869" s="104">
        <v>1225.0833333333301</v>
      </c>
      <c r="M869" s="104">
        <v>24</v>
      </c>
      <c r="N869" s="104">
        <v>54.3333333333333</v>
      </c>
      <c r="O869" s="104">
        <v>12.5833333333333</v>
      </c>
      <c r="P869" s="104">
        <v>90.25</v>
      </c>
      <c r="Q869" s="104">
        <v>1</v>
      </c>
      <c r="R869" s="104">
        <v>0</v>
      </c>
      <c r="S869" s="105">
        <f t="shared" si="13"/>
        <v>1563.9166666666631</v>
      </c>
    </row>
    <row r="870" spans="1:19" x14ac:dyDescent="0.25">
      <c r="A870" s="125">
        <v>22636</v>
      </c>
      <c r="B870" s="103" t="s">
        <v>1615</v>
      </c>
      <c r="C870" s="103" t="s">
        <v>3694</v>
      </c>
      <c r="D870" s="103" t="s">
        <v>2827</v>
      </c>
      <c r="E870" s="103" t="s">
        <v>3695</v>
      </c>
      <c r="F870" s="103" t="s">
        <v>4994</v>
      </c>
      <c r="G870" s="104">
        <v>0</v>
      </c>
      <c r="H870" s="104">
        <v>0</v>
      </c>
      <c r="I870" s="104">
        <v>0</v>
      </c>
      <c r="J870" s="104">
        <v>95.3333333333333</v>
      </c>
      <c r="K870" s="104">
        <v>37.6666666666667</v>
      </c>
      <c r="L870" s="104">
        <v>671.08333333333303</v>
      </c>
      <c r="M870" s="104">
        <v>0</v>
      </c>
      <c r="N870" s="104">
        <v>8.5</v>
      </c>
      <c r="O870" s="104">
        <v>0</v>
      </c>
      <c r="P870" s="104">
        <v>21.75</v>
      </c>
      <c r="Q870" s="104">
        <v>0</v>
      </c>
      <c r="R870" s="104">
        <v>0</v>
      </c>
      <c r="S870" s="105">
        <f t="shared" si="13"/>
        <v>834.33333333333303</v>
      </c>
    </row>
    <row r="871" spans="1:19" x14ac:dyDescent="0.25">
      <c r="A871" s="125">
        <v>22646</v>
      </c>
      <c r="B871" s="103" t="s">
        <v>1618</v>
      </c>
      <c r="C871" s="103" t="s">
        <v>3822</v>
      </c>
      <c r="D871" s="103" t="s">
        <v>2856</v>
      </c>
      <c r="E871" s="103" t="s">
        <v>3823</v>
      </c>
      <c r="F871" s="103" t="s">
        <v>4996</v>
      </c>
      <c r="G871" s="104">
        <v>1622.42857142857</v>
      </c>
      <c r="H871" s="104">
        <v>1448.8</v>
      </c>
      <c r="I871" s="104">
        <v>83.75</v>
      </c>
      <c r="J871" s="104">
        <v>0</v>
      </c>
      <c r="K871" s="104">
        <v>0</v>
      </c>
      <c r="L871" s="104">
        <v>0</v>
      </c>
      <c r="M871" s="104">
        <v>0</v>
      </c>
      <c r="N871" s="104">
        <v>36.5</v>
      </c>
      <c r="O871" s="104">
        <v>35</v>
      </c>
      <c r="P871" s="104">
        <v>0</v>
      </c>
      <c r="Q871" s="104">
        <v>0</v>
      </c>
      <c r="R871" s="104">
        <v>0</v>
      </c>
      <c r="S871" s="105">
        <f t="shared" si="13"/>
        <v>3226.4785714285699</v>
      </c>
    </row>
    <row r="872" spans="1:19" x14ac:dyDescent="0.25">
      <c r="A872" s="125">
        <v>22662</v>
      </c>
      <c r="B872" s="103" t="s">
        <v>1622</v>
      </c>
      <c r="C872" s="103" t="s">
        <v>3826</v>
      </c>
      <c r="D872" s="103" t="s">
        <v>2856</v>
      </c>
      <c r="E872" s="103" t="s">
        <v>3827</v>
      </c>
      <c r="F872" s="103" t="s">
        <v>4994</v>
      </c>
      <c r="G872" s="104">
        <v>432.08333333333297</v>
      </c>
      <c r="H872" s="104">
        <v>636.5</v>
      </c>
      <c r="I872" s="104">
        <v>13</v>
      </c>
      <c r="J872" s="104">
        <v>0</v>
      </c>
      <c r="K872" s="104">
        <v>0</v>
      </c>
      <c r="L872" s="104">
        <v>0</v>
      </c>
      <c r="M872" s="104">
        <v>0</v>
      </c>
      <c r="N872" s="104">
        <v>13.3333333333333</v>
      </c>
      <c r="O872" s="104">
        <v>22.1666666666667</v>
      </c>
      <c r="P872" s="104">
        <v>0</v>
      </c>
      <c r="Q872" s="104">
        <v>0</v>
      </c>
      <c r="R872" s="104">
        <v>0</v>
      </c>
      <c r="S872" s="105">
        <f t="shared" si="13"/>
        <v>1117.083333333333</v>
      </c>
    </row>
    <row r="873" spans="1:19" x14ac:dyDescent="0.25">
      <c r="A873" s="125">
        <v>22669</v>
      </c>
      <c r="B873" s="103" t="s">
        <v>1623</v>
      </c>
      <c r="C873" s="103" t="s">
        <v>3828</v>
      </c>
      <c r="D873" s="103" t="s">
        <v>2927</v>
      </c>
      <c r="E873" s="103" t="s">
        <v>3487</v>
      </c>
      <c r="F873" s="103" t="s">
        <v>4996</v>
      </c>
      <c r="G873" s="104">
        <v>1554</v>
      </c>
      <c r="H873" s="104">
        <v>2695</v>
      </c>
      <c r="I873" s="104">
        <v>982.8</v>
      </c>
      <c r="J873" s="104">
        <v>0</v>
      </c>
      <c r="K873" s="104">
        <v>0</v>
      </c>
      <c r="L873" s="104">
        <v>0</v>
      </c>
      <c r="M873" s="104">
        <v>0</v>
      </c>
      <c r="N873" s="104">
        <v>490.2</v>
      </c>
      <c r="O873" s="104">
        <v>56.1</v>
      </c>
      <c r="P873" s="104">
        <v>0</v>
      </c>
      <c r="Q873" s="104">
        <v>0</v>
      </c>
      <c r="R873" s="104">
        <v>0</v>
      </c>
      <c r="S873" s="105">
        <f t="shared" ref="S873:S936" si="14">SUM(G873:R873)</f>
        <v>5778.1</v>
      </c>
    </row>
    <row r="874" spans="1:19" x14ac:dyDescent="0.25">
      <c r="A874" s="125">
        <v>22672</v>
      </c>
      <c r="B874" s="103" t="s">
        <v>1624</v>
      </c>
      <c r="C874" s="103" t="s">
        <v>3206</v>
      </c>
      <c r="D874" s="103" t="s">
        <v>2827</v>
      </c>
      <c r="E874" s="103" t="s">
        <v>3207</v>
      </c>
      <c r="F874" s="103" t="s">
        <v>4994</v>
      </c>
      <c r="G874" s="104">
        <v>0</v>
      </c>
      <c r="H874" s="104">
        <v>99</v>
      </c>
      <c r="I874" s="104">
        <v>0</v>
      </c>
      <c r="J874" s="104">
        <v>0</v>
      </c>
      <c r="K874" s="104">
        <v>0</v>
      </c>
      <c r="L874" s="104">
        <v>0</v>
      </c>
      <c r="M874" s="104">
        <v>13</v>
      </c>
      <c r="N874" s="104">
        <v>8</v>
      </c>
      <c r="O874" s="104">
        <v>1</v>
      </c>
      <c r="P874" s="104">
        <v>0</v>
      </c>
      <c r="Q874" s="104">
        <v>0</v>
      </c>
      <c r="R874" s="104">
        <v>0</v>
      </c>
      <c r="S874" s="105">
        <f t="shared" si="14"/>
        <v>121</v>
      </c>
    </row>
    <row r="875" spans="1:19" x14ac:dyDescent="0.25">
      <c r="A875" s="125">
        <v>22745</v>
      </c>
      <c r="B875" s="103" t="s">
        <v>1637</v>
      </c>
      <c r="C875" s="103" t="s">
        <v>3833</v>
      </c>
      <c r="D875" s="103" t="s">
        <v>2789</v>
      </c>
      <c r="E875" s="103" t="s">
        <v>2807</v>
      </c>
      <c r="F875" s="103" t="s">
        <v>4994</v>
      </c>
      <c r="G875" s="104">
        <v>526.66666666666697</v>
      </c>
      <c r="H875" s="104">
        <v>699.75</v>
      </c>
      <c r="I875" s="104">
        <v>125.166666666667</v>
      </c>
      <c r="J875" s="104">
        <v>0</v>
      </c>
      <c r="K875" s="104">
        <v>0</v>
      </c>
      <c r="L875" s="104">
        <v>0</v>
      </c>
      <c r="M875" s="104">
        <v>0</v>
      </c>
      <c r="N875" s="104">
        <v>103.583333333333</v>
      </c>
      <c r="O875" s="104">
        <v>34</v>
      </c>
      <c r="P875" s="104">
        <v>1</v>
      </c>
      <c r="Q875" s="104">
        <v>20.75</v>
      </c>
      <c r="R875" s="104">
        <v>0</v>
      </c>
      <c r="S875" s="105">
        <f t="shared" si="14"/>
        <v>1510.916666666667</v>
      </c>
    </row>
    <row r="876" spans="1:19" x14ac:dyDescent="0.25">
      <c r="A876" s="125">
        <v>22747</v>
      </c>
      <c r="B876" s="103" t="s">
        <v>5113</v>
      </c>
      <c r="C876" s="103" t="s">
        <v>3834</v>
      </c>
      <c r="D876" s="103" t="s">
        <v>5006</v>
      </c>
      <c r="E876" s="103" t="s">
        <v>3835</v>
      </c>
      <c r="F876" s="103" t="s">
        <v>4994</v>
      </c>
      <c r="G876" s="104">
        <v>416.6</v>
      </c>
      <c r="H876" s="104">
        <v>304.5</v>
      </c>
      <c r="I876" s="104">
        <v>4</v>
      </c>
      <c r="J876" s="104">
        <v>0</v>
      </c>
      <c r="K876" s="104">
        <v>0</v>
      </c>
      <c r="L876" s="104">
        <v>0</v>
      </c>
      <c r="M876" s="104">
        <v>3</v>
      </c>
      <c r="N876" s="104">
        <v>7.3</v>
      </c>
      <c r="O876" s="104">
        <v>25.1</v>
      </c>
      <c r="P876" s="104">
        <v>0</v>
      </c>
      <c r="Q876" s="104">
        <v>0</v>
      </c>
      <c r="R876" s="104">
        <v>0</v>
      </c>
      <c r="S876" s="105">
        <f t="shared" si="14"/>
        <v>760.5</v>
      </c>
    </row>
    <row r="877" spans="1:19" x14ac:dyDescent="0.25">
      <c r="A877" s="125">
        <v>22757</v>
      </c>
      <c r="B877" s="103" t="s">
        <v>1640</v>
      </c>
      <c r="C877" s="103" t="s">
        <v>3838</v>
      </c>
      <c r="D877" s="103" t="s">
        <v>2827</v>
      </c>
      <c r="E877" s="103" t="s">
        <v>3839</v>
      </c>
      <c r="F877" s="103" t="s">
        <v>4994</v>
      </c>
      <c r="G877" s="104">
        <v>368</v>
      </c>
      <c r="H877" s="104">
        <v>59</v>
      </c>
      <c r="I877" s="104">
        <v>0</v>
      </c>
      <c r="J877" s="104">
        <v>0</v>
      </c>
      <c r="K877" s="104">
        <v>0</v>
      </c>
      <c r="L877" s="104">
        <v>0</v>
      </c>
      <c r="M877" s="104">
        <v>0</v>
      </c>
      <c r="N877" s="104">
        <v>0</v>
      </c>
      <c r="O877" s="104">
        <v>0</v>
      </c>
      <c r="P877" s="104">
        <v>0</v>
      </c>
      <c r="Q877" s="104">
        <v>0</v>
      </c>
      <c r="R877" s="104">
        <v>0</v>
      </c>
      <c r="S877" s="105">
        <f t="shared" si="14"/>
        <v>427</v>
      </c>
    </row>
    <row r="878" spans="1:19" x14ac:dyDescent="0.25">
      <c r="A878" s="125">
        <v>22780</v>
      </c>
      <c r="B878" s="103" t="s">
        <v>1645</v>
      </c>
      <c r="C878" s="103" t="s">
        <v>3842</v>
      </c>
      <c r="D878" s="103" t="s">
        <v>2775</v>
      </c>
      <c r="E878" s="103" t="s">
        <v>3843</v>
      </c>
      <c r="F878" s="103" t="s">
        <v>4994</v>
      </c>
      <c r="G878" s="104">
        <v>259.45454545454498</v>
      </c>
      <c r="H878" s="104">
        <v>115.636363636364</v>
      </c>
      <c r="I878" s="104">
        <v>0</v>
      </c>
      <c r="J878" s="104">
        <v>0</v>
      </c>
      <c r="K878" s="104">
        <v>0</v>
      </c>
      <c r="L878" s="104">
        <v>0</v>
      </c>
      <c r="M878" s="104">
        <v>0</v>
      </c>
      <c r="N878" s="104">
        <v>0</v>
      </c>
      <c r="O878" s="104">
        <v>16</v>
      </c>
      <c r="P878" s="104">
        <v>0</v>
      </c>
      <c r="Q878" s="104">
        <v>0</v>
      </c>
      <c r="R878" s="104">
        <v>0</v>
      </c>
      <c r="S878" s="105">
        <f t="shared" si="14"/>
        <v>391.09090909090901</v>
      </c>
    </row>
    <row r="879" spans="1:19" x14ac:dyDescent="0.25">
      <c r="A879" s="125">
        <v>22781</v>
      </c>
      <c r="B879" s="103" t="s">
        <v>1646</v>
      </c>
      <c r="C879" s="103" t="s">
        <v>3844</v>
      </c>
      <c r="D879" s="103" t="s">
        <v>2775</v>
      </c>
      <c r="E879" s="103" t="s">
        <v>3845</v>
      </c>
      <c r="F879" s="103" t="s">
        <v>4994</v>
      </c>
      <c r="G879" s="104">
        <v>61</v>
      </c>
      <c r="H879" s="104">
        <v>341.5</v>
      </c>
      <c r="I879" s="104">
        <v>1</v>
      </c>
      <c r="J879" s="104">
        <v>0</v>
      </c>
      <c r="K879" s="104">
        <v>0</v>
      </c>
      <c r="L879" s="104">
        <v>0</v>
      </c>
      <c r="M879" s="104">
        <v>0</v>
      </c>
      <c r="N879" s="104">
        <v>0</v>
      </c>
      <c r="O879" s="104">
        <v>22</v>
      </c>
      <c r="P879" s="104">
        <v>0</v>
      </c>
      <c r="Q879" s="104">
        <v>0</v>
      </c>
      <c r="R879" s="104">
        <v>0</v>
      </c>
      <c r="S879" s="105">
        <f t="shared" si="14"/>
        <v>425.5</v>
      </c>
    </row>
    <row r="880" spans="1:19" x14ac:dyDescent="0.25">
      <c r="A880" s="125">
        <v>22783</v>
      </c>
      <c r="B880" s="103" t="s">
        <v>1647</v>
      </c>
      <c r="C880" s="103" t="s">
        <v>3846</v>
      </c>
      <c r="D880" s="103" t="s">
        <v>2775</v>
      </c>
      <c r="E880" s="103" t="s">
        <v>3847</v>
      </c>
      <c r="F880" s="103" t="s">
        <v>4994</v>
      </c>
      <c r="G880" s="104">
        <v>352.9</v>
      </c>
      <c r="H880" s="104">
        <v>1134.5999999999999</v>
      </c>
      <c r="I880" s="104">
        <v>351.2</v>
      </c>
      <c r="J880" s="104">
        <v>0</v>
      </c>
      <c r="K880" s="104">
        <v>0</v>
      </c>
      <c r="L880" s="104">
        <v>0</v>
      </c>
      <c r="M880" s="104">
        <v>0</v>
      </c>
      <c r="N880" s="104">
        <v>194.4</v>
      </c>
      <c r="O880" s="104">
        <v>34.200000000000003</v>
      </c>
      <c r="P880" s="104">
        <v>0</v>
      </c>
      <c r="Q880" s="104">
        <v>0</v>
      </c>
      <c r="R880" s="104">
        <v>0</v>
      </c>
      <c r="S880" s="105">
        <f t="shared" si="14"/>
        <v>2067.3000000000002</v>
      </c>
    </row>
    <row r="881" spans="1:19" x14ac:dyDescent="0.25">
      <c r="A881" s="125">
        <v>22819</v>
      </c>
      <c r="B881" s="103" t="s">
        <v>1653</v>
      </c>
      <c r="C881" s="103" t="s">
        <v>3850</v>
      </c>
      <c r="D881" s="103" t="s">
        <v>2775</v>
      </c>
      <c r="E881" s="103" t="s">
        <v>3851</v>
      </c>
      <c r="F881" s="103" t="s">
        <v>4994</v>
      </c>
      <c r="G881" s="104">
        <v>199.8</v>
      </c>
      <c r="H881" s="104">
        <v>3939</v>
      </c>
      <c r="I881" s="104">
        <v>1275</v>
      </c>
      <c r="J881" s="104">
        <v>346.2</v>
      </c>
      <c r="K881" s="104">
        <v>5</v>
      </c>
      <c r="L881" s="104">
        <v>0</v>
      </c>
      <c r="M881" s="104">
        <v>291.2</v>
      </c>
      <c r="N881" s="104">
        <v>445.6</v>
      </c>
      <c r="O881" s="104">
        <v>57.6</v>
      </c>
      <c r="P881" s="104">
        <v>0</v>
      </c>
      <c r="Q881" s="104">
        <v>0</v>
      </c>
      <c r="R881" s="104">
        <v>0</v>
      </c>
      <c r="S881" s="105">
        <f t="shared" si="14"/>
        <v>6559.4000000000005</v>
      </c>
    </row>
    <row r="882" spans="1:19" x14ac:dyDescent="0.25">
      <c r="A882" s="125">
        <v>22823</v>
      </c>
      <c r="B882" s="103" t="s">
        <v>1654</v>
      </c>
      <c r="C882" s="103" t="s">
        <v>3852</v>
      </c>
      <c r="D882" s="103" t="s">
        <v>2789</v>
      </c>
      <c r="E882" s="103" t="s">
        <v>3853</v>
      </c>
      <c r="F882" s="103" t="s">
        <v>4994</v>
      </c>
      <c r="G882" s="104">
        <v>484.5</v>
      </c>
      <c r="H882" s="104">
        <v>607</v>
      </c>
      <c r="I882" s="104">
        <v>180.5</v>
      </c>
      <c r="J882" s="104">
        <v>43.5</v>
      </c>
      <c r="K882" s="104">
        <v>13.4</v>
      </c>
      <c r="L882" s="104">
        <v>44</v>
      </c>
      <c r="M882" s="104">
        <v>1</v>
      </c>
      <c r="N882" s="104">
        <v>97.7</v>
      </c>
      <c r="O882" s="104">
        <v>25.7</v>
      </c>
      <c r="P882" s="104">
        <v>0</v>
      </c>
      <c r="Q882" s="104">
        <v>0</v>
      </c>
      <c r="R882" s="104">
        <v>0</v>
      </c>
      <c r="S882" s="105">
        <f t="shared" si="14"/>
        <v>1497.3000000000002</v>
      </c>
    </row>
    <row r="883" spans="1:19" x14ac:dyDescent="0.25">
      <c r="A883" s="125">
        <v>22833</v>
      </c>
      <c r="B883" s="103" t="s">
        <v>5114</v>
      </c>
      <c r="C883" s="103" t="s">
        <v>3856</v>
      </c>
      <c r="D883" s="103" t="s">
        <v>2912</v>
      </c>
      <c r="E883" s="103" t="s">
        <v>3857</v>
      </c>
      <c r="F883" s="103" t="s">
        <v>4994</v>
      </c>
      <c r="G883" s="104">
        <v>324</v>
      </c>
      <c r="H883" s="104">
        <v>300</v>
      </c>
      <c r="I883" s="104">
        <v>10</v>
      </c>
      <c r="J883" s="104">
        <v>0</v>
      </c>
      <c r="K883" s="104">
        <v>0</v>
      </c>
      <c r="L883" s="104">
        <v>0</v>
      </c>
      <c r="M883" s="104">
        <v>0</v>
      </c>
      <c r="N883" s="104">
        <v>0</v>
      </c>
      <c r="O883" s="104">
        <v>0</v>
      </c>
      <c r="P883" s="104">
        <v>0</v>
      </c>
      <c r="Q883" s="104">
        <v>0</v>
      </c>
      <c r="R883" s="104">
        <v>0</v>
      </c>
      <c r="S883" s="105">
        <f t="shared" si="14"/>
        <v>634</v>
      </c>
    </row>
    <row r="884" spans="1:19" x14ac:dyDescent="0.25">
      <c r="A884" s="125">
        <v>22845</v>
      </c>
      <c r="B884" s="103" t="s">
        <v>5115</v>
      </c>
      <c r="C884" s="103" t="s">
        <v>3858</v>
      </c>
      <c r="D884" s="103" t="s">
        <v>2775</v>
      </c>
      <c r="E884" s="103" t="s">
        <v>3859</v>
      </c>
      <c r="F884" s="103" t="s">
        <v>4994</v>
      </c>
      <c r="G884" s="104">
        <v>168.888888888889</v>
      </c>
      <c r="H884" s="104">
        <v>170.111111111111</v>
      </c>
      <c r="I884" s="104">
        <v>0</v>
      </c>
      <c r="J884" s="104">
        <v>0</v>
      </c>
      <c r="K884" s="104">
        <v>0</v>
      </c>
      <c r="L884" s="104">
        <v>0</v>
      </c>
      <c r="M884" s="104">
        <v>0</v>
      </c>
      <c r="N884" s="104">
        <v>0</v>
      </c>
      <c r="O884" s="104">
        <v>22.5555555555556</v>
      </c>
      <c r="P884" s="104">
        <v>0</v>
      </c>
      <c r="Q884" s="104">
        <v>0</v>
      </c>
      <c r="R884" s="104">
        <v>0</v>
      </c>
      <c r="S884" s="105">
        <f t="shared" si="14"/>
        <v>361.5555555555556</v>
      </c>
    </row>
    <row r="885" spans="1:19" x14ac:dyDescent="0.25">
      <c r="A885" s="125">
        <v>22855</v>
      </c>
      <c r="B885" s="103" t="s">
        <v>1660</v>
      </c>
      <c r="C885" s="103" t="s">
        <v>3860</v>
      </c>
      <c r="D885" s="103" t="s">
        <v>2827</v>
      </c>
      <c r="E885" s="103" t="s">
        <v>3861</v>
      </c>
      <c r="F885" s="103" t="s">
        <v>4994</v>
      </c>
      <c r="G885" s="104">
        <v>217</v>
      </c>
      <c r="H885" s="104">
        <v>637.83333333333303</v>
      </c>
      <c r="I885" s="104">
        <v>2047.8333333333301</v>
      </c>
      <c r="J885" s="104">
        <v>535</v>
      </c>
      <c r="K885" s="104">
        <v>69.5</v>
      </c>
      <c r="L885" s="104">
        <v>0</v>
      </c>
      <c r="M885" s="104">
        <v>0</v>
      </c>
      <c r="N885" s="104">
        <v>329.16666666666703</v>
      </c>
      <c r="O885" s="104">
        <v>42</v>
      </c>
      <c r="P885" s="104">
        <v>0</v>
      </c>
      <c r="Q885" s="104">
        <v>0</v>
      </c>
      <c r="R885" s="104">
        <v>0</v>
      </c>
      <c r="S885" s="105">
        <f t="shared" si="14"/>
        <v>3878.3333333333303</v>
      </c>
    </row>
    <row r="886" spans="1:19" x14ac:dyDescent="0.25">
      <c r="A886" s="125">
        <v>22856</v>
      </c>
      <c r="B886" s="103" t="s">
        <v>1661</v>
      </c>
      <c r="C886" s="103" t="s">
        <v>3862</v>
      </c>
      <c r="D886" s="103" t="s">
        <v>2862</v>
      </c>
      <c r="E886" s="103" t="s">
        <v>3863</v>
      </c>
      <c r="F886" s="103" t="s">
        <v>4994</v>
      </c>
      <c r="G886" s="104">
        <v>879</v>
      </c>
      <c r="H886" s="104">
        <v>375.5</v>
      </c>
      <c r="I886" s="104">
        <v>14.75</v>
      </c>
      <c r="J886" s="104">
        <v>0</v>
      </c>
      <c r="K886" s="104">
        <v>0</v>
      </c>
      <c r="L886" s="104">
        <v>0</v>
      </c>
      <c r="M886" s="104">
        <v>0</v>
      </c>
      <c r="N886" s="104">
        <v>80.25</v>
      </c>
      <c r="O886" s="104">
        <v>20.25</v>
      </c>
      <c r="P886" s="104">
        <v>0</v>
      </c>
      <c r="Q886" s="104">
        <v>0</v>
      </c>
      <c r="R886" s="104">
        <v>0</v>
      </c>
      <c r="S886" s="105">
        <f t="shared" si="14"/>
        <v>1369.75</v>
      </c>
    </row>
    <row r="887" spans="1:19" x14ac:dyDescent="0.25">
      <c r="A887" s="125">
        <v>22875</v>
      </c>
      <c r="B887" s="103" t="s">
        <v>1667</v>
      </c>
      <c r="C887" s="103" t="s">
        <v>3870</v>
      </c>
      <c r="D887" s="103" t="s">
        <v>2775</v>
      </c>
      <c r="E887" s="103" t="s">
        <v>3871</v>
      </c>
      <c r="F887" s="103" t="s">
        <v>4994</v>
      </c>
      <c r="G887" s="104">
        <v>91.25</v>
      </c>
      <c r="H887" s="104">
        <v>117.083333333333</v>
      </c>
      <c r="I887" s="104">
        <v>11.6666666666667</v>
      </c>
      <c r="J887" s="104">
        <v>0</v>
      </c>
      <c r="K887" s="104">
        <v>0</v>
      </c>
      <c r="L887" s="104">
        <v>0</v>
      </c>
      <c r="M887" s="104">
        <v>0</v>
      </c>
      <c r="N887" s="104">
        <v>5</v>
      </c>
      <c r="O887" s="104">
        <v>13</v>
      </c>
      <c r="P887" s="104">
        <v>0</v>
      </c>
      <c r="Q887" s="104">
        <v>0</v>
      </c>
      <c r="R887" s="104">
        <v>0</v>
      </c>
      <c r="S887" s="105">
        <f t="shared" si="14"/>
        <v>237.99999999999972</v>
      </c>
    </row>
    <row r="888" spans="1:19" x14ac:dyDescent="0.25">
      <c r="A888" s="125">
        <v>22876</v>
      </c>
      <c r="B888" s="103" t="s">
        <v>1668</v>
      </c>
      <c r="C888" s="103" t="s">
        <v>3872</v>
      </c>
      <c r="D888" s="103" t="s">
        <v>2817</v>
      </c>
      <c r="E888" s="103" t="s">
        <v>3873</v>
      </c>
      <c r="F888" s="103" t="s">
        <v>4994</v>
      </c>
      <c r="G888" s="104">
        <v>1742.75</v>
      </c>
      <c r="H888" s="104">
        <v>696.08333333333303</v>
      </c>
      <c r="I888" s="104">
        <v>0</v>
      </c>
      <c r="J888" s="104">
        <v>0</v>
      </c>
      <c r="K888" s="104">
        <v>0</v>
      </c>
      <c r="L888" s="104">
        <v>0</v>
      </c>
      <c r="M888" s="104">
        <v>0</v>
      </c>
      <c r="N888" s="104">
        <v>0</v>
      </c>
      <c r="O888" s="104">
        <v>35</v>
      </c>
      <c r="P888" s="104">
        <v>0</v>
      </c>
      <c r="Q888" s="104">
        <v>0</v>
      </c>
      <c r="R888" s="104">
        <v>0</v>
      </c>
      <c r="S888" s="105">
        <f t="shared" si="14"/>
        <v>2473.833333333333</v>
      </c>
    </row>
    <row r="889" spans="1:19" x14ac:dyDescent="0.25">
      <c r="A889" s="125">
        <v>22877</v>
      </c>
      <c r="B889" s="103" t="s">
        <v>1669</v>
      </c>
      <c r="C889" s="103" t="s">
        <v>3874</v>
      </c>
      <c r="D889" s="103" t="s">
        <v>5006</v>
      </c>
      <c r="E889" s="103" t="s">
        <v>3875</v>
      </c>
      <c r="F889" s="103" t="s">
        <v>4994</v>
      </c>
      <c r="G889" s="104">
        <v>677</v>
      </c>
      <c r="H889" s="104">
        <v>0</v>
      </c>
      <c r="I889" s="104">
        <v>0</v>
      </c>
      <c r="J889" s="104">
        <v>0</v>
      </c>
      <c r="K889" s="104">
        <v>0</v>
      </c>
      <c r="L889" s="104">
        <v>0</v>
      </c>
      <c r="M889" s="104">
        <v>0</v>
      </c>
      <c r="N889" s="104">
        <v>0</v>
      </c>
      <c r="O889" s="104">
        <v>0</v>
      </c>
      <c r="P889" s="104">
        <v>0</v>
      </c>
      <c r="Q889" s="104">
        <v>0</v>
      </c>
      <c r="R889" s="104">
        <v>0</v>
      </c>
      <c r="S889" s="105">
        <f t="shared" si="14"/>
        <v>677</v>
      </c>
    </row>
    <row r="890" spans="1:19" x14ac:dyDescent="0.25">
      <c r="A890" s="125">
        <v>22889</v>
      </c>
      <c r="B890" s="103" t="s">
        <v>1673</v>
      </c>
      <c r="C890" s="103" t="s">
        <v>3878</v>
      </c>
      <c r="D890" s="103" t="s">
        <v>5006</v>
      </c>
      <c r="E890" s="103" t="s">
        <v>3879</v>
      </c>
      <c r="F890" s="103" t="s">
        <v>4994</v>
      </c>
      <c r="G890" s="104">
        <v>1238.25</v>
      </c>
      <c r="H890" s="104">
        <v>76</v>
      </c>
      <c r="I890" s="104">
        <v>0</v>
      </c>
      <c r="J890" s="104">
        <v>0</v>
      </c>
      <c r="K890" s="104">
        <v>0</v>
      </c>
      <c r="L890" s="104">
        <v>0</v>
      </c>
      <c r="M890" s="104">
        <v>5</v>
      </c>
      <c r="N890" s="104">
        <v>21.75</v>
      </c>
      <c r="O890" s="104">
        <v>30</v>
      </c>
      <c r="P890" s="104">
        <v>0</v>
      </c>
      <c r="Q890" s="104">
        <v>0</v>
      </c>
      <c r="R890" s="104">
        <v>0</v>
      </c>
      <c r="S890" s="105">
        <f t="shared" si="14"/>
        <v>1371</v>
      </c>
    </row>
    <row r="891" spans="1:19" x14ac:dyDescent="0.25">
      <c r="A891" s="125">
        <v>22891</v>
      </c>
      <c r="B891" s="103" t="s">
        <v>5116</v>
      </c>
      <c r="C891" s="103" t="s">
        <v>3880</v>
      </c>
      <c r="D891" s="103" t="s">
        <v>2789</v>
      </c>
      <c r="E891" s="103" t="s">
        <v>5117</v>
      </c>
      <c r="F891" s="103" t="s">
        <v>4994</v>
      </c>
      <c r="G891" s="104">
        <v>104.454545454545</v>
      </c>
      <c r="H891" s="104">
        <v>613.81818181818198</v>
      </c>
      <c r="I891" s="104">
        <v>280.36363636363598</v>
      </c>
      <c r="J891" s="104">
        <v>0</v>
      </c>
      <c r="K891" s="104">
        <v>0</v>
      </c>
      <c r="L891" s="104">
        <v>0</v>
      </c>
      <c r="M891" s="104">
        <v>0</v>
      </c>
      <c r="N891" s="104">
        <v>107.727272727273</v>
      </c>
      <c r="O891" s="104">
        <v>27</v>
      </c>
      <c r="P891" s="104">
        <v>0</v>
      </c>
      <c r="Q891" s="104">
        <v>0</v>
      </c>
      <c r="R891" s="104">
        <v>0</v>
      </c>
      <c r="S891" s="105">
        <f t="shared" si="14"/>
        <v>1133.363636363636</v>
      </c>
    </row>
    <row r="892" spans="1:19" x14ac:dyDescent="0.25">
      <c r="A892" s="125">
        <v>22892</v>
      </c>
      <c r="B892" s="103" t="s">
        <v>5118</v>
      </c>
      <c r="C892" s="103" t="s">
        <v>3881</v>
      </c>
      <c r="D892" s="103" t="s">
        <v>2897</v>
      </c>
      <c r="E892" s="103" t="s">
        <v>3882</v>
      </c>
      <c r="F892" s="103" t="s">
        <v>4994</v>
      </c>
      <c r="G892" s="104">
        <v>107.45454545454599</v>
      </c>
      <c r="H892" s="104">
        <v>84.454545454545496</v>
      </c>
      <c r="I892" s="104">
        <v>3.8181818181818201</v>
      </c>
      <c r="J892" s="104">
        <v>0</v>
      </c>
      <c r="K892" s="104">
        <v>0</v>
      </c>
      <c r="L892" s="104">
        <v>0</v>
      </c>
      <c r="M892" s="104">
        <v>0</v>
      </c>
      <c r="N892" s="104">
        <v>1</v>
      </c>
      <c r="O892" s="104">
        <v>24.181818181818201</v>
      </c>
      <c r="P892" s="104">
        <v>0</v>
      </c>
      <c r="Q892" s="104">
        <v>0</v>
      </c>
      <c r="R892" s="104">
        <v>0</v>
      </c>
      <c r="S892" s="105">
        <f t="shared" si="14"/>
        <v>220.9090909090915</v>
      </c>
    </row>
    <row r="893" spans="1:19" x14ac:dyDescent="0.25">
      <c r="A893" s="125">
        <v>22900</v>
      </c>
      <c r="B893" s="103" t="s">
        <v>1677</v>
      </c>
      <c r="C893" s="103" t="s">
        <v>3883</v>
      </c>
      <c r="D893" s="103" t="s">
        <v>2897</v>
      </c>
      <c r="E893" s="103" t="s">
        <v>3884</v>
      </c>
      <c r="F893" s="103" t="s">
        <v>4994</v>
      </c>
      <c r="G893" s="104">
        <v>131.666666666667</v>
      </c>
      <c r="H893" s="104">
        <v>639.75</v>
      </c>
      <c r="I893" s="104">
        <v>14</v>
      </c>
      <c r="J893" s="104">
        <v>2</v>
      </c>
      <c r="K893" s="104">
        <v>1</v>
      </c>
      <c r="L893" s="104">
        <v>2</v>
      </c>
      <c r="M893" s="104">
        <v>0</v>
      </c>
      <c r="N893" s="104">
        <v>3</v>
      </c>
      <c r="O893" s="104">
        <v>17</v>
      </c>
      <c r="P893" s="104">
        <v>16</v>
      </c>
      <c r="Q893" s="104">
        <v>0</v>
      </c>
      <c r="R893" s="104">
        <v>0</v>
      </c>
      <c r="S893" s="105">
        <f t="shared" si="14"/>
        <v>826.41666666666697</v>
      </c>
    </row>
    <row r="894" spans="1:19" x14ac:dyDescent="0.25">
      <c r="A894" s="125">
        <v>22902</v>
      </c>
      <c r="B894" s="103" t="s">
        <v>5119</v>
      </c>
      <c r="C894" s="103" t="s">
        <v>3885</v>
      </c>
      <c r="D894" s="103" t="s">
        <v>2775</v>
      </c>
      <c r="E894" s="103" t="s">
        <v>3886</v>
      </c>
      <c r="F894" s="103" t="s">
        <v>4994</v>
      </c>
      <c r="G894" s="104">
        <v>306</v>
      </c>
      <c r="H894" s="104">
        <v>281.91666666666703</v>
      </c>
      <c r="I894" s="104">
        <v>12.5833333333333</v>
      </c>
      <c r="J894" s="104">
        <v>14.6666666666667</v>
      </c>
      <c r="K894" s="104">
        <v>0</v>
      </c>
      <c r="L894" s="104">
        <v>0</v>
      </c>
      <c r="M894" s="104">
        <v>1</v>
      </c>
      <c r="N894" s="104">
        <v>0</v>
      </c>
      <c r="O894" s="104">
        <v>22</v>
      </c>
      <c r="P894" s="104">
        <v>13</v>
      </c>
      <c r="Q894" s="104">
        <v>0</v>
      </c>
      <c r="R894" s="104">
        <v>0</v>
      </c>
      <c r="S894" s="105">
        <f t="shared" si="14"/>
        <v>651.16666666666697</v>
      </c>
    </row>
    <row r="895" spans="1:19" x14ac:dyDescent="0.25">
      <c r="A895" s="125">
        <v>22914</v>
      </c>
      <c r="B895" s="103" t="s">
        <v>1684</v>
      </c>
      <c r="C895" s="103" t="s">
        <v>3890</v>
      </c>
      <c r="D895" s="103" t="s">
        <v>2827</v>
      </c>
      <c r="E895" s="103" t="s">
        <v>3891</v>
      </c>
      <c r="F895" s="103" t="s">
        <v>4994</v>
      </c>
      <c r="G895" s="104">
        <v>332.5</v>
      </c>
      <c r="H895" s="104">
        <v>920.33333333333303</v>
      </c>
      <c r="I895" s="104">
        <v>382.66666666666703</v>
      </c>
      <c r="J895" s="104">
        <v>100.5</v>
      </c>
      <c r="K895" s="104">
        <v>9.8333333333333304</v>
      </c>
      <c r="L895" s="104">
        <v>0</v>
      </c>
      <c r="M895" s="104">
        <v>28.8333333333333</v>
      </c>
      <c r="N895" s="104">
        <v>93.5</v>
      </c>
      <c r="O895" s="104">
        <v>0</v>
      </c>
      <c r="P895" s="104">
        <v>0</v>
      </c>
      <c r="Q895" s="104">
        <v>0</v>
      </c>
      <c r="R895" s="104">
        <v>0</v>
      </c>
      <c r="S895" s="105">
        <f t="shared" si="14"/>
        <v>1868.1666666666665</v>
      </c>
    </row>
    <row r="896" spans="1:19" x14ac:dyDescent="0.25">
      <c r="A896" s="125">
        <v>22927</v>
      </c>
      <c r="B896" s="103" t="s">
        <v>1686</v>
      </c>
      <c r="C896" s="103" t="s">
        <v>3892</v>
      </c>
      <c r="D896" s="103" t="s">
        <v>3157</v>
      </c>
      <c r="E896" s="103" t="s">
        <v>3893</v>
      </c>
      <c r="F896" s="103" t="s">
        <v>4994</v>
      </c>
      <c r="G896" s="104">
        <v>930</v>
      </c>
      <c r="H896" s="104">
        <v>0</v>
      </c>
      <c r="I896" s="104">
        <v>0</v>
      </c>
      <c r="J896" s="104">
        <v>0</v>
      </c>
      <c r="K896" s="104">
        <v>0</v>
      </c>
      <c r="L896" s="104">
        <v>0</v>
      </c>
      <c r="M896" s="104">
        <v>0</v>
      </c>
      <c r="N896" s="104">
        <v>6</v>
      </c>
      <c r="O896" s="104">
        <v>25</v>
      </c>
      <c r="P896" s="104">
        <v>0</v>
      </c>
      <c r="Q896" s="104">
        <v>0</v>
      </c>
      <c r="R896" s="104">
        <v>0</v>
      </c>
      <c r="S896" s="105">
        <f t="shared" si="14"/>
        <v>961</v>
      </c>
    </row>
    <row r="897" spans="1:19" x14ac:dyDescent="0.25">
      <c r="A897" s="125">
        <v>22941</v>
      </c>
      <c r="B897" s="103" t="s">
        <v>1691</v>
      </c>
      <c r="C897" s="103" t="s">
        <v>3744</v>
      </c>
      <c r="D897" s="103" t="s">
        <v>3108</v>
      </c>
      <c r="E897" s="103" t="s">
        <v>3745</v>
      </c>
      <c r="F897" s="103" t="s">
        <v>4994</v>
      </c>
      <c r="G897" s="104">
        <v>546</v>
      </c>
      <c r="H897" s="104">
        <v>0</v>
      </c>
      <c r="I897" s="104">
        <v>0</v>
      </c>
      <c r="J897" s="104">
        <v>0</v>
      </c>
      <c r="K897" s="104">
        <v>0</v>
      </c>
      <c r="L897" s="104">
        <v>0</v>
      </c>
      <c r="M897" s="104">
        <v>0</v>
      </c>
      <c r="N897" s="104">
        <v>5</v>
      </c>
      <c r="O897" s="104">
        <v>0</v>
      </c>
      <c r="P897" s="104">
        <v>0</v>
      </c>
      <c r="Q897" s="104">
        <v>0</v>
      </c>
      <c r="R897" s="104">
        <v>0</v>
      </c>
      <c r="S897" s="105">
        <f t="shared" si="14"/>
        <v>551</v>
      </c>
    </row>
    <row r="898" spans="1:19" x14ac:dyDescent="0.25">
      <c r="A898" s="125">
        <v>22948</v>
      </c>
      <c r="B898" s="103" t="s">
        <v>5120</v>
      </c>
      <c r="C898" s="103" t="s">
        <v>3896</v>
      </c>
      <c r="D898" s="103" t="s">
        <v>2789</v>
      </c>
      <c r="E898" s="103" t="s">
        <v>3897</v>
      </c>
      <c r="F898" s="103" t="s">
        <v>4994</v>
      </c>
      <c r="G898" s="104">
        <v>453.83333333333297</v>
      </c>
      <c r="H898" s="104">
        <v>648.91666666666697</v>
      </c>
      <c r="I898" s="104">
        <v>103.5</v>
      </c>
      <c r="J898" s="104">
        <v>0</v>
      </c>
      <c r="K898" s="104">
        <v>0</v>
      </c>
      <c r="L898" s="104">
        <v>0</v>
      </c>
      <c r="M898" s="104">
        <v>0</v>
      </c>
      <c r="N898" s="104">
        <v>111.75</v>
      </c>
      <c r="O898" s="104">
        <v>23.3333333333333</v>
      </c>
      <c r="P898" s="104">
        <v>0</v>
      </c>
      <c r="Q898" s="104">
        <v>0</v>
      </c>
      <c r="R898" s="104">
        <v>0</v>
      </c>
      <c r="S898" s="105">
        <f t="shared" si="14"/>
        <v>1341.3333333333333</v>
      </c>
    </row>
    <row r="899" spans="1:19" x14ac:dyDescent="0.25">
      <c r="A899" s="125">
        <v>22949</v>
      </c>
      <c r="B899" s="103" t="s">
        <v>1694</v>
      </c>
      <c r="C899" s="103" t="s">
        <v>3898</v>
      </c>
      <c r="D899" s="103" t="s">
        <v>2775</v>
      </c>
      <c r="E899" s="103" t="s">
        <v>3899</v>
      </c>
      <c r="F899" s="103" t="s">
        <v>4994</v>
      </c>
      <c r="G899" s="104">
        <v>253.25</v>
      </c>
      <c r="H899" s="104">
        <v>391.25</v>
      </c>
      <c r="I899" s="104">
        <v>0</v>
      </c>
      <c r="J899" s="104">
        <v>0</v>
      </c>
      <c r="K899" s="104">
        <v>0</v>
      </c>
      <c r="L899" s="104">
        <v>0</v>
      </c>
      <c r="M899" s="104">
        <v>0</v>
      </c>
      <c r="N899" s="104">
        <v>0</v>
      </c>
      <c r="O899" s="104">
        <v>24.1666666666667</v>
      </c>
      <c r="P899" s="104">
        <v>0</v>
      </c>
      <c r="Q899" s="104">
        <v>0</v>
      </c>
      <c r="R899" s="104">
        <v>0</v>
      </c>
      <c r="S899" s="105">
        <f t="shared" si="14"/>
        <v>668.66666666666674</v>
      </c>
    </row>
    <row r="900" spans="1:19" x14ac:dyDescent="0.25">
      <c r="A900" s="125">
        <v>22960</v>
      </c>
      <c r="B900" s="103" t="s">
        <v>1699</v>
      </c>
      <c r="C900" s="103" t="s">
        <v>3902</v>
      </c>
      <c r="D900" s="103" t="s">
        <v>5006</v>
      </c>
      <c r="E900" s="103" t="s">
        <v>3903</v>
      </c>
      <c r="F900" s="103" t="s">
        <v>4994</v>
      </c>
      <c r="G900" s="104">
        <v>853.88888888888903</v>
      </c>
      <c r="H900" s="104">
        <v>0</v>
      </c>
      <c r="I900" s="104">
        <v>0</v>
      </c>
      <c r="J900" s="104">
        <v>0</v>
      </c>
      <c r="K900" s="104">
        <v>0</v>
      </c>
      <c r="L900" s="104">
        <v>0</v>
      </c>
      <c r="M900" s="104">
        <v>0</v>
      </c>
      <c r="N900" s="104">
        <v>0</v>
      </c>
      <c r="O900" s="104">
        <v>30</v>
      </c>
      <c r="P900" s="104">
        <v>0</v>
      </c>
      <c r="Q900" s="104">
        <v>0</v>
      </c>
      <c r="R900" s="104">
        <v>0</v>
      </c>
      <c r="S900" s="105">
        <f t="shared" si="14"/>
        <v>883.88888888888903</v>
      </c>
    </row>
    <row r="901" spans="1:19" x14ac:dyDescent="0.25">
      <c r="A901" s="125">
        <v>22997</v>
      </c>
      <c r="B901" s="103" t="s">
        <v>5121</v>
      </c>
      <c r="C901" s="103" t="s">
        <v>4487</v>
      </c>
      <c r="D901" s="103" t="s">
        <v>2775</v>
      </c>
      <c r="E901" s="103" t="s">
        <v>4488</v>
      </c>
      <c r="F901" s="103" t="s">
        <v>4994</v>
      </c>
      <c r="G901" s="104">
        <v>25.9166666666667</v>
      </c>
      <c r="H901" s="104">
        <v>407.91666666666703</v>
      </c>
      <c r="I901" s="104">
        <v>25.25</v>
      </c>
      <c r="J901" s="104">
        <v>2.2999999999999998</v>
      </c>
      <c r="K901" s="104">
        <v>0</v>
      </c>
      <c r="L901" s="104">
        <v>0</v>
      </c>
      <c r="M901" s="104">
        <v>0</v>
      </c>
      <c r="N901" s="104">
        <v>12.0833333333333</v>
      </c>
      <c r="O901" s="104">
        <v>18.0833333333333</v>
      </c>
      <c r="P901" s="104">
        <v>0</v>
      </c>
      <c r="Q901" s="104">
        <v>0</v>
      </c>
      <c r="R901" s="104">
        <v>0</v>
      </c>
      <c r="S901" s="105">
        <f t="shared" si="14"/>
        <v>491.55000000000035</v>
      </c>
    </row>
    <row r="902" spans="1:19" x14ac:dyDescent="0.25">
      <c r="A902" s="125">
        <v>23005</v>
      </c>
      <c r="B902" s="103" t="s">
        <v>1712</v>
      </c>
      <c r="C902" s="103" t="s">
        <v>3911</v>
      </c>
      <c r="D902" s="103" t="s">
        <v>2775</v>
      </c>
      <c r="E902" s="103" t="s">
        <v>3912</v>
      </c>
      <c r="F902" s="103" t="s">
        <v>4994</v>
      </c>
      <c r="G902" s="104">
        <v>517</v>
      </c>
      <c r="H902" s="104">
        <v>333.08333333333297</v>
      </c>
      <c r="I902" s="104">
        <v>22</v>
      </c>
      <c r="J902" s="104">
        <v>0</v>
      </c>
      <c r="K902" s="104">
        <v>0</v>
      </c>
      <c r="L902" s="104">
        <v>0</v>
      </c>
      <c r="M902" s="104">
        <v>1</v>
      </c>
      <c r="N902" s="104">
        <v>0</v>
      </c>
      <c r="O902" s="104">
        <v>27.8333333333333</v>
      </c>
      <c r="P902" s="104">
        <v>0</v>
      </c>
      <c r="Q902" s="104">
        <v>0</v>
      </c>
      <c r="R902" s="104">
        <v>0</v>
      </c>
      <c r="S902" s="105">
        <f t="shared" si="14"/>
        <v>900.91666666666629</v>
      </c>
    </row>
    <row r="903" spans="1:19" x14ac:dyDescent="0.25">
      <c r="A903" s="125">
        <v>23007</v>
      </c>
      <c r="B903" s="103" t="s">
        <v>1713</v>
      </c>
      <c r="C903" s="103" t="s">
        <v>3913</v>
      </c>
      <c r="D903" s="103" t="s">
        <v>2912</v>
      </c>
      <c r="E903" s="103" t="s">
        <v>5122</v>
      </c>
      <c r="F903" s="103" t="s">
        <v>4994</v>
      </c>
      <c r="G903" s="104">
        <v>1838.75</v>
      </c>
      <c r="H903" s="104">
        <v>1447.9166666666699</v>
      </c>
      <c r="I903" s="104">
        <v>93.25</v>
      </c>
      <c r="J903" s="104">
        <v>4</v>
      </c>
      <c r="K903" s="104">
        <v>0</v>
      </c>
      <c r="L903" s="104">
        <v>0</v>
      </c>
      <c r="M903" s="104">
        <v>13.8333333333333</v>
      </c>
      <c r="N903" s="104">
        <v>185.333333333333</v>
      </c>
      <c r="O903" s="104">
        <v>32</v>
      </c>
      <c r="P903" s="104">
        <v>0</v>
      </c>
      <c r="Q903" s="104">
        <v>0</v>
      </c>
      <c r="R903" s="104">
        <v>0</v>
      </c>
      <c r="S903" s="105">
        <f t="shared" si="14"/>
        <v>3615.0833333333362</v>
      </c>
    </row>
    <row r="904" spans="1:19" x14ac:dyDescent="0.25">
      <c r="A904" s="125">
        <v>23008</v>
      </c>
      <c r="B904" s="103" t="s">
        <v>1714</v>
      </c>
      <c r="C904" s="103" t="s">
        <v>3915</v>
      </c>
      <c r="D904" s="103" t="s">
        <v>2789</v>
      </c>
      <c r="E904" s="103" t="s">
        <v>3916</v>
      </c>
      <c r="F904" s="103" t="s">
        <v>4994</v>
      </c>
      <c r="G904" s="104">
        <v>124</v>
      </c>
      <c r="H904" s="104">
        <v>549.5</v>
      </c>
      <c r="I904" s="104">
        <v>316.7</v>
      </c>
      <c r="J904" s="104">
        <v>0</v>
      </c>
      <c r="K904" s="104">
        <v>0</v>
      </c>
      <c r="L904" s="104">
        <v>0</v>
      </c>
      <c r="M904" s="104">
        <v>0</v>
      </c>
      <c r="N904" s="104">
        <v>153.6</v>
      </c>
      <c r="O904" s="104">
        <v>27</v>
      </c>
      <c r="P904" s="104">
        <v>0</v>
      </c>
      <c r="Q904" s="104">
        <v>0</v>
      </c>
      <c r="R904" s="104">
        <v>0</v>
      </c>
      <c r="S904" s="105">
        <f t="shared" si="14"/>
        <v>1170.8</v>
      </c>
    </row>
    <row r="905" spans="1:19" x14ac:dyDescent="0.25">
      <c r="A905" s="125">
        <v>23012</v>
      </c>
      <c r="B905" s="103" t="s">
        <v>1715</v>
      </c>
      <c r="C905" s="103" t="s">
        <v>4407</v>
      </c>
      <c r="D905" s="103" t="s">
        <v>2856</v>
      </c>
      <c r="E905" s="103" t="s">
        <v>4408</v>
      </c>
      <c r="F905" s="103" t="s">
        <v>4994</v>
      </c>
      <c r="G905" s="104">
        <v>651.33333333333303</v>
      </c>
      <c r="H905" s="104">
        <v>97</v>
      </c>
      <c r="I905" s="104">
        <v>0</v>
      </c>
      <c r="J905" s="104">
        <v>0</v>
      </c>
      <c r="K905" s="104">
        <v>0</v>
      </c>
      <c r="L905" s="104">
        <v>0</v>
      </c>
      <c r="M905" s="104">
        <v>0</v>
      </c>
      <c r="N905" s="104">
        <v>1</v>
      </c>
      <c r="O905" s="104">
        <v>0</v>
      </c>
      <c r="P905" s="104">
        <v>0</v>
      </c>
      <c r="Q905" s="104">
        <v>0</v>
      </c>
      <c r="R905" s="104">
        <v>0</v>
      </c>
      <c r="S905" s="105">
        <f t="shared" si="14"/>
        <v>749.33333333333303</v>
      </c>
    </row>
    <row r="906" spans="1:19" x14ac:dyDescent="0.25">
      <c r="A906" s="125">
        <v>23014</v>
      </c>
      <c r="B906" s="103" t="s">
        <v>1716</v>
      </c>
      <c r="C906" s="103" t="s">
        <v>3917</v>
      </c>
      <c r="D906" s="103" t="s">
        <v>2927</v>
      </c>
      <c r="E906" s="103" t="s">
        <v>3918</v>
      </c>
      <c r="F906" s="103" t="s">
        <v>4994</v>
      </c>
      <c r="G906" s="104">
        <v>495.5</v>
      </c>
      <c r="H906" s="104">
        <v>96.1666666666667</v>
      </c>
      <c r="I906" s="104">
        <v>0</v>
      </c>
      <c r="J906" s="104">
        <v>0</v>
      </c>
      <c r="K906" s="104">
        <v>0</v>
      </c>
      <c r="L906" s="104">
        <v>0</v>
      </c>
      <c r="M906" s="104">
        <v>0</v>
      </c>
      <c r="N906" s="104">
        <v>4</v>
      </c>
      <c r="O906" s="104">
        <v>18.3333333333333</v>
      </c>
      <c r="P906" s="104">
        <v>0</v>
      </c>
      <c r="Q906" s="104">
        <v>0</v>
      </c>
      <c r="R906" s="104">
        <v>0</v>
      </c>
      <c r="S906" s="105">
        <f t="shared" si="14"/>
        <v>614</v>
      </c>
    </row>
    <row r="907" spans="1:19" x14ac:dyDescent="0.25">
      <c r="A907" s="125">
        <v>23024</v>
      </c>
      <c r="B907" s="103" t="s">
        <v>1720</v>
      </c>
      <c r="C907" s="103" t="s">
        <v>3435</v>
      </c>
      <c r="D907" s="103" t="s">
        <v>2856</v>
      </c>
      <c r="E907" s="103" t="s">
        <v>3436</v>
      </c>
      <c r="F907" s="103" t="s">
        <v>4994</v>
      </c>
      <c r="G907" s="104">
        <v>193.333333333333</v>
      </c>
      <c r="H907" s="104">
        <v>923.25</v>
      </c>
      <c r="I907" s="104">
        <v>20.5</v>
      </c>
      <c r="J907" s="104">
        <v>0</v>
      </c>
      <c r="K907" s="104">
        <v>0</v>
      </c>
      <c r="L907" s="104">
        <v>0</v>
      </c>
      <c r="M907" s="104">
        <v>1</v>
      </c>
      <c r="N907" s="104">
        <v>28.8333333333333</v>
      </c>
      <c r="O907" s="104">
        <v>24.0833333333333</v>
      </c>
      <c r="P907" s="104">
        <v>0</v>
      </c>
      <c r="Q907" s="104">
        <v>0</v>
      </c>
      <c r="R907" s="104">
        <v>0</v>
      </c>
      <c r="S907" s="105">
        <f t="shared" si="14"/>
        <v>1190.9999999999995</v>
      </c>
    </row>
    <row r="908" spans="1:19" x14ac:dyDescent="0.25">
      <c r="A908" s="125">
        <v>23035</v>
      </c>
      <c r="B908" s="103" t="s">
        <v>1723</v>
      </c>
      <c r="C908" s="103" t="s">
        <v>3919</v>
      </c>
      <c r="D908" s="103" t="s">
        <v>2775</v>
      </c>
      <c r="E908" s="103" t="s">
        <v>3920</v>
      </c>
      <c r="F908" s="103" t="s">
        <v>4994</v>
      </c>
      <c r="G908" s="104">
        <v>296.81818181818198</v>
      </c>
      <c r="H908" s="104">
        <v>73.727272727272705</v>
      </c>
      <c r="I908" s="104">
        <v>10</v>
      </c>
      <c r="J908" s="104">
        <v>0</v>
      </c>
      <c r="K908" s="104">
        <v>0</v>
      </c>
      <c r="L908" s="104">
        <v>0</v>
      </c>
      <c r="M908" s="104">
        <v>0</v>
      </c>
      <c r="N908" s="104">
        <v>0</v>
      </c>
      <c r="O908" s="104">
        <v>16.272727272727298</v>
      </c>
      <c r="P908" s="104">
        <v>0</v>
      </c>
      <c r="Q908" s="104">
        <v>0</v>
      </c>
      <c r="R908" s="104">
        <v>0</v>
      </c>
      <c r="S908" s="105">
        <f t="shared" si="14"/>
        <v>396.81818181818198</v>
      </c>
    </row>
    <row r="909" spans="1:19" x14ac:dyDescent="0.25">
      <c r="A909" s="125">
        <v>23041</v>
      </c>
      <c r="B909" s="103" t="s">
        <v>5123</v>
      </c>
      <c r="C909" s="103" t="s">
        <v>3923</v>
      </c>
      <c r="D909" s="103" t="s">
        <v>2789</v>
      </c>
      <c r="E909" s="103" t="s">
        <v>3560</v>
      </c>
      <c r="F909" s="103" t="s">
        <v>4994</v>
      </c>
      <c r="G909" s="104">
        <v>1</v>
      </c>
      <c r="H909" s="104">
        <v>1</v>
      </c>
      <c r="I909" s="104">
        <v>1</v>
      </c>
      <c r="J909" s="104">
        <v>1</v>
      </c>
      <c r="K909" s="104">
        <v>0</v>
      </c>
      <c r="L909" s="104">
        <v>0</v>
      </c>
      <c r="M909" s="104">
        <v>0</v>
      </c>
      <c r="N909" s="104">
        <v>2</v>
      </c>
      <c r="O909" s="104">
        <v>1</v>
      </c>
      <c r="P909" s="104">
        <v>0</v>
      </c>
      <c r="Q909" s="104">
        <v>0</v>
      </c>
      <c r="R909" s="104">
        <v>0</v>
      </c>
      <c r="S909" s="105">
        <f t="shared" si="14"/>
        <v>7</v>
      </c>
    </row>
    <row r="910" spans="1:19" x14ac:dyDescent="0.25">
      <c r="A910" s="125">
        <v>23057</v>
      </c>
      <c r="B910" s="103" t="s">
        <v>1730</v>
      </c>
      <c r="C910" s="103" t="s">
        <v>3924</v>
      </c>
      <c r="D910" s="103" t="s">
        <v>3157</v>
      </c>
      <c r="E910" s="103" t="s">
        <v>3925</v>
      </c>
      <c r="F910" s="103" t="s">
        <v>4994</v>
      </c>
      <c r="G910" s="104">
        <v>1440.0909090909099</v>
      </c>
      <c r="H910" s="104">
        <v>42</v>
      </c>
      <c r="I910" s="104">
        <v>4</v>
      </c>
      <c r="J910" s="104">
        <v>0</v>
      </c>
      <c r="K910" s="104">
        <v>0</v>
      </c>
      <c r="L910" s="104">
        <v>0</v>
      </c>
      <c r="M910" s="104">
        <v>0</v>
      </c>
      <c r="N910" s="104">
        <v>11</v>
      </c>
      <c r="O910" s="104">
        <v>23</v>
      </c>
      <c r="P910" s="104">
        <v>0</v>
      </c>
      <c r="Q910" s="104">
        <v>0</v>
      </c>
      <c r="R910" s="104">
        <v>0</v>
      </c>
      <c r="S910" s="105">
        <f t="shared" si="14"/>
        <v>1520.0909090909099</v>
      </c>
    </row>
    <row r="911" spans="1:19" x14ac:dyDescent="0.25">
      <c r="A911" s="125">
        <v>23064</v>
      </c>
      <c r="B911" s="103" t="s">
        <v>1732</v>
      </c>
      <c r="C911" s="103" t="s">
        <v>4338</v>
      </c>
      <c r="D911" s="103" t="s">
        <v>2827</v>
      </c>
      <c r="E911" s="103" t="s">
        <v>4339</v>
      </c>
      <c r="F911" s="103" t="s">
        <v>4994</v>
      </c>
      <c r="G911" s="104">
        <v>26</v>
      </c>
      <c r="H911" s="104">
        <v>840.83333333333303</v>
      </c>
      <c r="I911" s="104">
        <v>1125.5</v>
      </c>
      <c r="J911" s="104">
        <v>272.66666666666703</v>
      </c>
      <c r="K911" s="104">
        <v>19.5</v>
      </c>
      <c r="L911" s="104">
        <v>43</v>
      </c>
      <c r="M911" s="104">
        <v>0</v>
      </c>
      <c r="N911" s="104">
        <v>291.16666666666703</v>
      </c>
      <c r="O911" s="104">
        <v>32.8333333333333</v>
      </c>
      <c r="P911" s="104">
        <v>0</v>
      </c>
      <c r="Q911" s="104">
        <v>0</v>
      </c>
      <c r="R911" s="104">
        <v>0</v>
      </c>
      <c r="S911" s="105">
        <f t="shared" si="14"/>
        <v>2651.5000000000005</v>
      </c>
    </row>
    <row r="912" spans="1:19" x14ac:dyDescent="0.25">
      <c r="A912" s="125">
        <v>23074</v>
      </c>
      <c r="B912" s="103" t="s">
        <v>1734</v>
      </c>
      <c r="C912" s="103" t="s">
        <v>3930</v>
      </c>
      <c r="D912" s="103" t="s">
        <v>2789</v>
      </c>
      <c r="E912" s="103" t="s">
        <v>2898</v>
      </c>
      <c r="F912" s="103" t="s">
        <v>4994</v>
      </c>
      <c r="G912" s="104">
        <v>601.75</v>
      </c>
      <c r="H912" s="104">
        <v>675</v>
      </c>
      <c r="I912" s="104">
        <v>278.5</v>
      </c>
      <c r="J912" s="104">
        <v>0</v>
      </c>
      <c r="K912" s="104">
        <v>0</v>
      </c>
      <c r="L912" s="104">
        <v>0</v>
      </c>
      <c r="M912" s="104">
        <v>2.1666666666666701</v>
      </c>
      <c r="N912" s="104">
        <v>200.25</v>
      </c>
      <c r="O912" s="104">
        <v>29.9166666666667</v>
      </c>
      <c r="P912" s="104">
        <v>8.9166666666666696</v>
      </c>
      <c r="Q912" s="104">
        <v>0</v>
      </c>
      <c r="R912" s="104">
        <v>0</v>
      </c>
      <c r="S912" s="105">
        <f t="shared" si="14"/>
        <v>1796.5000000000002</v>
      </c>
    </row>
    <row r="913" spans="1:19" x14ac:dyDescent="0.25">
      <c r="A913" s="125">
        <v>23075</v>
      </c>
      <c r="B913" s="103" t="s">
        <v>1735</v>
      </c>
      <c r="C913" s="103" t="s">
        <v>3931</v>
      </c>
      <c r="D913" s="103" t="s">
        <v>2827</v>
      </c>
      <c r="E913" s="103" t="s">
        <v>3932</v>
      </c>
      <c r="F913" s="103" t="s">
        <v>4996</v>
      </c>
      <c r="G913" s="104">
        <v>71</v>
      </c>
      <c r="H913" s="104">
        <v>1060.3333333333301</v>
      </c>
      <c r="I913" s="104">
        <v>1177.3333333333301</v>
      </c>
      <c r="J913" s="104">
        <v>9</v>
      </c>
      <c r="K913" s="104">
        <v>8</v>
      </c>
      <c r="L913" s="104">
        <v>5</v>
      </c>
      <c r="M913" s="104">
        <v>25.3333333333333</v>
      </c>
      <c r="N913" s="104">
        <v>90</v>
      </c>
      <c r="O913" s="104">
        <v>20.399999999999999</v>
      </c>
      <c r="P913" s="104">
        <v>0</v>
      </c>
      <c r="Q913" s="104">
        <v>0</v>
      </c>
      <c r="R913" s="104">
        <v>0</v>
      </c>
      <c r="S913" s="105">
        <f t="shared" si="14"/>
        <v>2466.3999999999937</v>
      </c>
    </row>
    <row r="914" spans="1:19" x14ac:dyDescent="0.25">
      <c r="A914" s="125">
        <v>23077</v>
      </c>
      <c r="B914" s="103" t="s">
        <v>1736</v>
      </c>
      <c r="C914" s="103" t="s">
        <v>3933</v>
      </c>
      <c r="D914" s="103" t="s">
        <v>5006</v>
      </c>
      <c r="E914" s="103" t="s">
        <v>3934</v>
      </c>
      <c r="F914" s="103" t="s">
        <v>4994</v>
      </c>
      <c r="G914" s="104">
        <v>537.5</v>
      </c>
      <c r="H914" s="104">
        <v>0</v>
      </c>
      <c r="I914" s="104">
        <v>0</v>
      </c>
      <c r="J914" s="104">
        <v>0</v>
      </c>
      <c r="K914" s="104">
        <v>0</v>
      </c>
      <c r="L914" s="104">
        <v>0</v>
      </c>
      <c r="M914" s="104">
        <v>0</v>
      </c>
      <c r="N914" s="104">
        <v>0</v>
      </c>
      <c r="O914" s="104">
        <v>20</v>
      </c>
      <c r="P914" s="104">
        <v>0</v>
      </c>
      <c r="Q914" s="104">
        <v>0</v>
      </c>
      <c r="R914" s="104">
        <v>0</v>
      </c>
      <c r="S914" s="105">
        <f t="shared" si="14"/>
        <v>557.5</v>
      </c>
    </row>
    <row r="915" spans="1:19" x14ac:dyDescent="0.25">
      <c r="A915" s="125">
        <v>23079</v>
      </c>
      <c r="B915" s="103" t="s">
        <v>1737</v>
      </c>
      <c r="C915" s="103" t="s">
        <v>3935</v>
      </c>
      <c r="D915" s="103" t="s">
        <v>2856</v>
      </c>
      <c r="E915" s="103" t="s">
        <v>3936</v>
      </c>
      <c r="F915" s="103" t="s">
        <v>4996</v>
      </c>
      <c r="G915" s="104">
        <v>1921</v>
      </c>
      <c r="H915" s="104">
        <v>1173.5</v>
      </c>
      <c r="I915" s="104">
        <v>92</v>
      </c>
      <c r="J915" s="104">
        <v>3</v>
      </c>
      <c r="K915" s="104">
        <v>0</v>
      </c>
      <c r="L915" s="104">
        <v>0</v>
      </c>
      <c r="M915" s="104">
        <v>2</v>
      </c>
      <c r="N915" s="104">
        <v>199.28571428571399</v>
      </c>
      <c r="O915" s="104">
        <v>40.3333333333333</v>
      </c>
      <c r="P915" s="104">
        <v>3</v>
      </c>
      <c r="Q915" s="104">
        <v>0</v>
      </c>
      <c r="R915" s="104">
        <v>0</v>
      </c>
      <c r="S915" s="105">
        <f t="shared" si="14"/>
        <v>3434.1190476190473</v>
      </c>
    </row>
    <row r="916" spans="1:19" x14ac:dyDescent="0.25">
      <c r="A916" s="125">
        <v>23083</v>
      </c>
      <c r="B916" s="103" t="s">
        <v>5124</v>
      </c>
      <c r="C916" s="103" t="s">
        <v>2886</v>
      </c>
      <c r="D916" s="103" t="s">
        <v>2867</v>
      </c>
      <c r="E916" s="103" t="s">
        <v>2887</v>
      </c>
      <c r="F916" s="103" t="s">
        <v>4994</v>
      </c>
      <c r="G916" s="104">
        <v>19</v>
      </c>
      <c r="H916" s="104">
        <v>206</v>
      </c>
      <c r="I916" s="104">
        <v>38</v>
      </c>
      <c r="J916" s="104">
        <v>0</v>
      </c>
      <c r="K916" s="104">
        <v>0</v>
      </c>
      <c r="L916" s="104">
        <v>0</v>
      </c>
      <c r="M916" s="104">
        <v>0</v>
      </c>
      <c r="N916" s="104">
        <v>4</v>
      </c>
      <c r="O916" s="104">
        <v>0</v>
      </c>
      <c r="P916" s="104">
        <v>0</v>
      </c>
      <c r="Q916" s="104">
        <v>0</v>
      </c>
      <c r="R916" s="104">
        <v>0</v>
      </c>
      <c r="S916" s="105">
        <f t="shared" si="14"/>
        <v>267</v>
      </c>
    </row>
    <row r="917" spans="1:19" x14ac:dyDescent="0.25">
      <c r="A917" s="125">
        <v>23097</v>
      </c>
      <c r="B917" s="103" t="s">
        <v>1745</v>
      </c>
      <c r="C917" s="103" t="s">
        <v>3939</v>
      </c>
      <c r="D917" s="103" t="s">
        <v>3108</v>
      </c>
      <c r="E917" s="103" t="s">
        <v>3940</v>
      </c>
      <c r="F917" s="103" t="s">
        <v>4994</v>
      </c>
      <c r="G917" s="104">
        <v>1261</v>
      </c>
      <c r="H917" s="104">
        <v>0</v>
      </c>
      <c r="I917" s="104">
        <v>0</v>
      </c>
      <c r="J917" s="104">
        <v>0</v>
      </c>
      <c r="K917" s="104">
        <v>0</v>
      </c>
      <c r="L917" s="104">
        <v>0</v>
      </c>
      <c r="M917" s="104">
        <v>0</v>
      </c>
      <c r="N917" s="104">
        <v>0</v>
      </c>
      <c r="O917" s="104">
        <v>0</v>
      </c>
      <c r="P917" s="104">
        <v>0</v>
      </c>
      <c r="Q917" s="104">
        <v>0</v>
      </c>
      <c r="R917" s="104">
        <v>0</v>
      </c>
      <c r="S917" s="105">
        <f t="shared" si="14"/>
        <v>1261</v>
      </c>
    </row>
    <row r="918" spans="1:19" x14ac:dyDescent="0.25">
      <c r="A918" s="125">
        <v>23098</v>
      </c>
      <c r="B918" s="103" t="s">
        <v>1746</v>
      </c>
      <c r="C918" s="103" t="s">
        <v>4284</v>
      </c>
      <c r="D918" s="103" t="s">
        <v>2827</v>
      </c>
      <c r="E918" s="103" t="s">
        <v>4285</v>
      </c>
      <c r="F918" s="103" t="s">
        <v>4993</v>
      </c>
      <c r="G918" s="104">
        <v>71.8333333333333</v>
      </c>
      <c r="H918" s="104">
        <v>500.16666666666703</v>
      </c>
      <c r="I918" s="104">
        <v>1265.3333333333301</v>
      </c>
      <c r="J918" s="104">
        <v>1818.5</v>
      </c>
      <c r="K918" s="104">
        <v>1233.6666666666699</v>
      </c>
      <c r="L918" s="104">
        <v>382.16666666666703</v>
      </c>
      <c r="M918" s="104">
        <v>0</v>
      </c>
      <c r="N918" s="104">
        <v>129</v>
      </c>
      <c r="O918" s="104">
        <v>19.6666666666667</v>
      </c>
      <c r="P918" s="104">
        <v>0</v>
      </c>
      <c r="Q918" s="104">
        <v>0</v>
      </c>
      <c r="R918" s="104">
        <v>0</v>
      </c>
      <c r="S918" s="105">
        <f t="shared" si="14"/>
        <v>5420.3333333333339</v>
      </c>
    </row>
    <row r="919" spans="1:19" x14ac:dyDescent="0.25">
      <c r="A919" s="125">
        <v>23098</v>
      </c>
      <c r="B919" s="103" t="s">
        <v>1746</v>
      </c>
      <c r="C919" s="103" t="s">
        <v>3941</v>
      </c>
      <c r="D919" s="103" t="s">
        <v>2827</v>
      </c>
      <c r="E919" s="103" t="s">
        <v>3942</v>
      </c>
      <c r="F919" s="103" t="s">
        <v>4993</v>
      </c>
      <c r="G919" s="104">
        <v>110</v>
      </c>
      <c r="H919" s="104">
        <v>1126</v>
      </c>
      <c r="I919" s="104">
        <v>3362</v>
      </c>
      <c r="J919" s="104">
        <v>2206</v>
      </c>
      <c r="K919" s="104">
        <v>80</v>
      </c>
      <c r="L919" s="104">
        <v>0</v>
      </c>
      <c r="M919" s="104">
        <v>7.2</v>
      </c>
      <c r="N919" s="104">
        <v>506</v>
      </c>
      <c r="O919" s="104">
        <v>38</v>
      </c>
      <c r="P919" s="104">
        <v>0</v>
      </c>
      <c r="Q919" s="104">
        <v>0</v>
      </c>
      <c r="R919" s="104">
        <v>0</v>
      </c>
      <c r="S919" s="105">
        <f t="shared" si="14"/>
        <v>7435.2</v>
      </c>
    </row>
    <row r="920" spans="1:19" x14ac:dyDescent="0.25">
      <c r="A920" s="125">
        <v>23100</v>
      </c>
      <c r="B920" s="103" t="s">
        <v>1747</v>
      </c>
      <c r="C920" s="103" t="s">
        <v>3943</v>
      </c>
      <c r="D920" s="103" t="s">
        <v>5006</v>
      </c>
      <c r="E920" s="103" t="s">
        <v>3944</v>
      </c>
      <c r="F920" s="103" t="s">
        <v>4994</v>
      </c>
      <c r="G920" s="104">
        <v>466.33333333333297</v>
      </c>
      <c r="H920" s="104">
        <v>1.75</v>
      </c>
      <c r="I920" s="104">
        <v>0</v>
      </c>
      <c r="J920" s="104">
        <v>0</v>
      </c>
      <c r="K920" s="104">
        <v>0</v>
      </c>
      <c r="L920" s="104">
        <v>6.5833333333333304</v>
      </c>
      <c r="M920" s="104">
        <v>0</v>
      </c>
      <c r="N920" s="104">
        <v>117.416666666667</v>
      </c>
      <c r="O920" s="104">
        <v>13.25</v>
      </c>
      <c r="P920" s="104">
        <v>0</v>
      </c>
      <c r="Q920" s="104">
        <v>0</v>
      </c>
      <c r="R920" s="104">
        <v>0</v>
      </c>
      <c r="S920" s="105">
        <f t="shared" si="14"/>
        <v>605.33333333333326</v>
      </c>
    </row>
    <row r="921" spans="1:19" x14ac:dyDescent="0.25">
      <c r="A921" s="125">
        <v>23104</v>
      </c>
      <c r="B921" s="103" t="s">
        <v>1748</v>
      </c>
      <c r="C921" s="103" t="s">
        <v>4546</v>
      </c>
      <c r="D921" s="103" t="s">
        <v>3237</v>
      </c>
      <c r="E921" s="103" t="s">
        <v>4547</v>
      </c>
      <c r="F921" s="103" t="s">
        <v>4994</v>
      </c>
      <c r="G921" s="104">
        <v>893.16666666666697</v>
      </c>
      <c r="H921" s="104">
        <v>396.25</v>
      </c>
      <c r="I921" s="104">
        <v>22.25</v>
      </c>
      <c r="J921" s="104">
        <v>0</v>
      </c>
      <c r="K921" s="104">
        <v>0</v>
      </c>
      <c r="L921" s="104">
        <v>0</v>
      </c>
      <c r="M921" s="104">
        <v>0</v>
      </c>
      <c r="N921" s="104">
        <v>175.75</v>
      </c>
      <c r="O921" s="104">
        <v>16.75</v>
      </c>
      <c r="P921" s="104">
        <v>0</v>
      </c>
      <c r="Q921" s="104">
        <v>0</v>
      </c>
      <c r="R921" s="104">
        <v>0</v>
      </c>
      <c r="S921" s="105">
        <f t="shared" si="14"/>
        <v>1504.166666666667</v>
      </c>
    </row>
    <row r="922" spans="1:19" x14ac:dyDescent="0.25">
      <c r="A922" s="125">
        <v>23107</v>
      </c>
      <c r="B922" s="103" t="s">
        <v>5125</v>
      </c>
      <c r="C922" s="103" t="s">
        <v>3945</v>
      </c>
      <c r="D922" s="103" t="s">
        <v>2775</v>
      </c>
      <c r="E922" s="103" t="s">
        <v>3158</v>
      </c>
      <c r="F922" s="103" t="s">
        <v>4994</v>
      </c>
      <c r="G922" s="104">
        <v>30.4166666666667</v>
      </c>
      <c r="H922" s="104">
        <v>159.916666666667</v>
      </c>
      <c r="I922" s="104">
        <v>17.5</v>
      </c>
      <c r="J922" s="104">
        <v>0</v>
      </c>
      <c r="K922" s="104">
        <v>0</v>
      </c>
      <c r="L922" s="104">
        <v>0</v>
      </c>
      <c r="M922" s="104">
        <v>3</v>
      </c>
      <c r="N922" s="104">
        <v>10.5833333333333</v>
      </c>
      <c r="O922" s="104">
        <v>16.9166666666667</v>
      </c>
      <c r="P922" s="104">
        <v>0</v>
      </c>
      <c r="Q922" s="104">
        <v>0</v>
      </c>
      <c r="R922" s="104">
        <v>0</v>
      </c>
      <c r="S922" s="105">
        <f t="shared" si="14"/>
        <v>238.33333333333371</v>
      </c>
    </row>
    <row r="923" spans="1:19" x14ac:dyDescent="0.25">
      <c r="A923" s="125">
        <v>23111</v>
      </c>
      <c r="B923" s="103" t="s">
        <v>1750</v>
      </c>
      <c r="C923" s="103" t="s">
        <v>3946</v>
      </c>
      <c r="D923" s="103" t="s">
        <v>2775</v>
      </c>
      <c r="E923" s="103" t="s">
        <v>3947</v>
      </c>
      <c r="F923" s="103" t="s">
        <v>4994</v>
      </c>
      <c r="G923" s="104">
        <v>677.16666666666697</v>
      </c>
      <c r="H923" s="104">
        <v>911.91666666666697</v>
      </c>
      <c r="I923" s="104">
        <v>54.5833333333333</v>
      </c>
      <c r="J923" s="104">
        <v>0</v>
      </c>
      <c r="K923" s="104">
        <v>0</v>
      </c>
      <c r="L923" s="104">
        <v>0</v>
      </c>
      <c r="M923" s="104">
        <v>2</v>
      </c>
      <c r="N923" s="104">
        <v>176.5</v>
      </c>
      <c r="O923" s="104">
        <v>55</v>
      </c>
      <c r="P923" s="104">
        <v>1.4285714285714299</v>
      </c>
      <c r="Q923" s="104">
        <v>0</v>
      </c>
      <c r="R923" s="104">
        <v>0</v>
      </c>
      <c r="S923" s="105">
        <f t="shared" si="14"/>
        <v>1878.5952380952385</v>
      </c>
    </row>
    <row r="924" spans="1:19" x14ac:dyDescent="0.25">
      <c r="A924" s="125">
        <v>23114</v>
      </c>
      <c r="B924" s="103" t="s">
        <v>1751</v>
      </c>
      <c r="C924" s="103" t="s">
        <v>3948</v>
      </c>
      <c r="D924" s="103" t="s">
        <v>2789</v>
      </c>
      <c r="E924" s="103" t="s">
        <v>3949</v>
      </c>
      <c r="F924" s="103" t="s">
        <v>4996</v>
      </c>
      <c r="G924" s="104">
        <v>376</v>
      </c>
      <c r="H924" s="104">
        <v>431</v>
      </c>
      <c r="I924" s="104">
        <v>2</v>
      </c>
      <c r="J924" s="104">
        <v>0</v>
      </c>
      <c r="K924" s="104">
        <v>0</v>
      </c>
      <c r="L924" s="104">
        <v>0</v>
      </c>
      <c r="M924" s="104">
        <v>0</v>
      </c>
      <c r="N924" s="104">
        <v>88.571428571428598</v>
      </c>
      <c r="O924" s="104">
        <v>14</v>
      </c>
      <c r="P924" s="104">
        <v>0</v>
      </c>
      <c r="Q924" s="104">
        <v>0</v>
      </c>
      <c r="R924" s="104">
        <v>0</v>
      </c>
      <c r="S924" s="105">
        <f t="shared" si="14"/>
        <v>911.57142857142856</v>
      </c>
    </row>
    <row r="925" spans="1:19" x14ac:dyDescent="0.25">
      <c r="A925" s="125">
        <v>23138</v>
      </c>
      <c r="B925" s="103" t="s">
        <v>1764</v>
      </c>
      <c r="C925" s="103" t="s">
        <v>3950</v>
      </c>
      <c r="D925" s="103" t="s">
        <v>3237</v>
      </c>
      <c r="E925" s="103" t="s">
        <v>3951</v>
      </c>
      <c r="F925" s="103" t="s">
        <v>4994</v>
      </c>
      <c r="G925" s="104">
        <v>2786.25</v>
      </c>
      <c r="H925" s="104">
        <v>800.41666666666697</v>
      </c>
      <c r="I925" s="104">
        <v>0</v>
      </c>
      <c r="J925" s="104">
        <v>0</v>
      </c>
      <c r="K925" s="104">
        <v>0</v>
      </c>
      <c r="L925" s="104">
        <v>0</v>
      </c>
      <c r="M925" s="104">
        <v>1</v>
      </c>
      <c r="N925" s="104">
        <v>416.41666666666703</v>
      </c>
      <c r="O925" s="104">
        <v>23.75</v>
      </c>
      <c r="P925" s="104">
        <v>0</v>
      </c>
      <c r="Q925" s="104">
        <v>1</v>
      </c>
      <c r="R925" s="104">
        <v>0</v>
      </c>
      <c r="S925" s="105">
        <f t="shared" si="14"/>
        <v>4028.8333333333339</v>
      </c>
    </row>
    <row r="926" spans="1:19" x14ac:dyDescent="0.25">
      <c r="A926" s="125">
        <v>23143</v>
      </c>
      <c r="B926" s="103" t="s">
        <v>1767</v>
      </c>
      <c r="C926" s="103" t="s">
        <v>3952</v>
      </c>
      <c r="D926" s="103" t="s">
        <v>2856</v>
      </c>
      <c r="E926" s="103" t="s">
        <v>3953</v>
      </c>
      <c r="F926" s="103" t="s">
        <v>4994</v>
      </c>
      <c r="G926" s="104">
        <v>1643.0833333333301</v>
      </c>
      <c r="H926" s="104">
        <v>1053.9166666666699</v>
      </c>
      <c r="I926" s="104">
        <v>260.66666666666703</v>
      </c>
      <c r="J926" s="104">
        <v>0</v>
      </c>
      <c r="K926" s="104">
        <v>0</v>
      </c>
      <c r="L926" s="104">
        <v>0</v>
      </c>
      <c r="M926" s="104">
        <v>0</v>
      </c>
      <c r="N926" s="104">
        <v>84</v>
      </c>
      <c r="O926" s="104">
        <v>19.5</v>
      </c>
      <c r="P926" s="104">
        <v>0</v>
      </c>
      <c r="Q926" s="104">
        <v>0</v>
      </c>
      <c r="R926" s="104">
        <v>0</v>
      </c>
      <c r="S926" s="105">
        <f t="shared" si="14"/>
        <v>3061.166666666667</v>
      </c>
    </row>
    <row r="927" spans="1:19" x14ac:dyDescent="0.25">
      <c r="A927" s="125">
        <v>23149</v>
      </c>
      <c r="B927" s="103" t="s">
        <v>1770</v>
      </c>
      <c r="C927" s="103" t="s">
        <v>3954</v>
      </c>
      <c r="D927" s="103" t="s">
        <v>3438</v>
      </c>
      <c r="E927" s="103" t="s">
        <v>3955</v>
      </c>
      <c r="F927" s="103" t="s">
        <v>4994</v>
      </c>
      <c r="G927" s="104">
        <v>406.58333333333297</v>
      </c>
      <c r="H927" s="104">
        <v>313.5</v>
      </c>
      <c r="I927" s="104">
        <v>1</v>
      </c>
      <c r="J927" s="104">
        <v>0</v>
      </c>
      <c r="K927" s="104">
        <v>0</v>
      </c>
      <c r="L927" s="104">
        <v>0</v>
      </c>
      <c r="M927" s="104">
        <v>1</v>
      </c>
      <c r="N927" s="104">
        <v>32.6666666666667</v>
      </c>
      <c r="O927" s="104">
        <v>4.8333333333333304</v>
      </c>
      <c r="P927" s="104">
        <v>0</v>
      </c>
      <c r="Q927" s="104">
        <v>0</v>
      </c>
      <c r="R927" s="104">
        <v>0</v>
      </c>
      <c r="S927" s="105">
        <f t="shared" si="14"/>
        <v>759.58333333333314</v>
      </c>
    </row>
    <row r="928" spans="1:19" x14ac:dyDescent="0.25">
      <c r="A928" s="125">
        <v>23151</v>
      </c>
      <c r="B928" s="103" t="s">
        <v>1771</v>
      </c>
      <c r="C928" s="103" t="s">
        <v>4395</v>
      </c>
      <c r="D928" s="103" t="s">
        <v>2789</v>
      </c>
      <c r="E928" s="103" t="s">
        <v>4396</v>
      </c>
      <c r="F928" s="103" t="s">
        <v>4994</v>
      </c>
      <c r="G928" s="104">
        <v>343.25</v>
      </c>
      <c r="H928" s="104">
        <v>4961.5833333333303</v>
      </c>
      <c r="I928" s="104">
        <v>2147.4166666666702</v>
      </c>
      <c r="J928" s="104">
        <v>116.25</v>
      </c>
      <c r="K928" s="104">
        <v>10.0833333333333</v>
      </c>
      <c r="L928" s="104">
        <v>0</v>
      </c>
      <c r="M928" s="104">
        <v>283.25</v>
      </c>
      <c r="N928" s="104">
        <v>188.083333333333</v>
      </c>
      <c r="O928" s="104">
        <v>17</v>
      </c>
      <c r="P928" s="104">
        <v>1</v>
      </c>
      <c r="Q928" s="104">
        <v>0</v>
      </c>
      <c r="R928" s="104">
        <v>0</v>
      </c>
      <c r="S928" s="105">
        <f t="shared" si="14"/>
        <v>8067.9166666666661</v>
      </c>
    </row>
    <row r="929" spans="1:19" x14ac:dyDescent="0.25">
      <c r="A929" s="125">
        <v>23156</v>
      </c>
      <c r="B929" s="103" t="s">
        <v>1774</v>
      </c>
      <c r="C929" s="103" t="s">
        <v>3956</v>
      </c>
      <c r="D929" s="103" t="s">
        <v>2856</v>
      </c>
      <c r="E929" s="103" t="s">
        <v>3957</v>
      </c>
      <c r="F929" s="103" t="s">
        <v>4994</v>
      </c>
      <c r="G929" s="104">
        <v>633.91666666666697</v>
      </c>
      <c r="H929" s="104">
        <v>1044.1666666666699</v>
      </c>
      <c r="I929" s="104">
        <v>153.166666666667</v>
      </c>
      <c r="J929" s="104">
        <v>0</v>
      </c>
      <c r="K929" s="104">
        <v>0</v>
      </c>
      <c r="L929" s="104">
        <v>0</v>
      </c>
      <c r="M929" s="104">
        <v>0</v>
      </c>
      <c r="N929" s="104">
        <v>55.4166666666667</v>
      </c>
      <c r="O929" s="104">
        <v>19</v>
      </c>
      <c r="P929" s="104">
        <v>0</v>
      </c>
      <c r="Q929" s="104">
        <v>0</v>
      </c>
      <c r="R929" s="104">
        <v>0</v>
      </c>
      <c r="S929" s="105">
        <f t="shared" si="14"/>
        <v>1905.6666666666706</v>
      </c>
    </row>
    <row r="930" spans="1:19" x14ac:dyDescent="0.25">
      <c r="A930" s="125">
        <v>23171</v>
      </c>
      <c r="B930" s="103" t="s">
        <v>1777</v>
      </c>
      <c r="C930" s="103" t="s">
        <v>3960</v>
      </c>
      <c r="D930" s="103" t="s">
        <v>2775</v>
      </c>
      <c r="E930" s="103" t="s">
        <v>3961</v>
      </c>
      <c r="F930" s="103" t="s">
        <v>4994</v>
      </c>
      <c r="G930" s="104">
        <v>18</v>
      </c>
      <c r="H930" s="104">
        <v>371.5</v>
      </c>
      <c r="I930" s="104">
        <v>0</v>
      </c>
      <c r="J930" s="104">
        <v>4.75</v>
      </c>
      <c r="K930" s="104">
        <v>0</v>
      </c>
      <c r="L930" s="104">
        <v>0</v>
      </c>
      <c r="M930" s="104">
        <v>4</v>
      </c>
      <c r="N930" s="104">
        <v>2</v>
      </c>
      <c r="O930" s="104">
        <v>12</v>
      </c>
      <c r="P930" s="104">
        <v>0</v>
      </c>
      <c r="Q930" s="104">
        <v>0</v>
      </c>
      <c r="R930" s="104">
        <v>0</v>
      </c>
      <c r="S930" s="105">
        <f t="shared" si="14"/>
        <v>412.25</v>
      </c>
    </row>
    <row r="931" spans="1:19" x14ac:dyDescent="0.25">
      <c r="A931" s="125">
        <v>23176</v>
      </c>
      <c r="B931" s="103" t="s">
        <v>1780</v>
      </c>
      <c r="C931" s="103" t="s">
        <v>3962</v>
      </c>
      <c r="D931" s="103" t="s">
        <v>2827</v>
      </c>
      <c r="E931" s="103" t="s">
        <v>3963</v>
      </c>
      <c r="F931" s="103" t="s">
        <v>4994</v>
      </c>
      <c r="G931" s="104">
        <v>21.25</v>
      </c>
      <c r="H931" s="104">
        <v>394.75</v>
      </c>
      <c r="I931" s="104">
        <v>327.33333333333297</v>
      </c>
      <c r="J931" s="104">
        <v>0</v>
      </c>
      <c r="K931" s="104">
        <v>0</v>
      </c>
      <c r="L931" s="104">
        <v>0</v>
      </c>
      <c r="M931" s="104">
        <v>1</v>
      </c>
      <c r="N931" s="104">
        <v>38.0833333333333</v>
      </c>
      <c r="O931" s="104">
        <v>36.8333333333333</v>
      </c>
      <c r="P931" s="104">
        <v>0</v>
      </c>
      <c r="Q931" s="104">
        <v>0</v>
      </c>
      <c r="R931" s="104">
        <v>0</v>
      </c>
      <c r="S931" s="105">
        <f t="shared" si="14"/>
        <v>819.24999999999955</v>
      </c>
    </row>
    <row r="932" spans="1:19" x14ac:dyDescent="0.25">
      <c r="A932" s="125">
        <v>23203</v>
      </c>
      <c r="B932" s="103" t="s">
        <v>1788</v>
      </c>
      <c r="C932" s="103" t="s">
        <v>3964</v>
      </c>
      <c r="D932" s="103" t="s">
        <v>2856</v>
      </c>
      <c r="E932" s="103" t="s">
        <v>3965</v>
      </c>
      <c r="F932" s="103" t="s">
        <v>4994</v>
      </c>
      <c r="G932" s="104">
        <v>1970.0833333333301</v>
      </c>
      <c r="H932" s="104">
        <v>519.66666666666697</v>
      </c>
      <c r="I932" s="104">
        <v>26</v>
      </c>
      <c r="J932" s="104">
        <v>0</v>
      </c>
      <c r="K932" s="104">
        <v>0</v>
      </c>
      <c r="L932" s="104">
        <v>0</v>
      </c>
      <c r="M932" s="104">
        <v>2.1666666666666701</v>
      </c>
      <c r="N932" s="104">
        <v>31.9166666666667</v>
      </c>
      <c r="O932" s="104">
        <v>46.1666666666667</v>
      </c>
      <c r="P932" s="104">
        <v>0</v>
      </c>
      <c r="Q932" s="104">
        <v>0</v>
      </c>
      <c r="R932" s="104">
        <v>0</v>
      </c>
      <c r="S932" s="105">
        <f t="shared" si="14"/>
        <v>2595.9999999999968</v>
      </c>
    </row>
    <row r="933" spans="1:19" x14ac:dyDescent="0.25">
      <c r="A933" s="125">
        <v>23240</v>
      </c>
      <c r="B933" s="103" t="s">
        <v>1793</v>
      </c>
      <c r="C933" s="103" t="s">
        <v>4383</v>
      </c>
      <c r="D933" s="103" t="s">
        <v>3438</v>
      </c>
      <c r="E933" s="103" t="s">
        <v>4384</v>
      </c>
      <c r="F933" s="103" t="s">
        <v>4994</v>
      </c>
      <c r="G933" s="104">
        <v>370.66666666666703</v>
      </c>
      <c r="H933" s="104">
        <v>231.666666666667</v>
      </c>
      <c r="I933" s="104">
        <v>0</v>
      </c>
      <c r="J933" s="104">
        <v>7.8333333333333304</v>
      </c>
      <c r="K933" s="104">
        <v>0</v>
      </c>
      <c r="L933" s="104">
        <v>0</v>
      </c>
      <c r="M933" s="104">
        <v>0</v>
      </c>
      <c r="N933" s="104">
        <v>0</v>
      </c>
      <c r="O933" s="104">
        <v>0</v>
      </c>
      <c r="P933" s="104">
        <v>0</v>
      </c>
      <c r="Q933" s="104">
        <v>0</v>
      </c>
      <c r="R933" s="104">
        <v>0</v>
      </c>
      <c r="S933" s="105">
        <f t="shared" si="14"/>
        <v>610.16666666666742</v>
      </c>
    </row>
    <row r="934" spans="1:19" x14ac:dyDescent="0.25">
      <c r="A934" s="125">
        <v>23260</v>
      </c>
      <c r="B934" s="103" t="s">
        <v>1798</v>
      </c>
      <c r="C934" s="103" t="s">
        <v>3966</v>
      </c>
      <c r="D934" s="103" t="s">
        <v>2927</v>
      </c>
      <c r="E934" s="103" t="s">
        <v>3967</v>
      </c>
      <c r="F934" s="103" t="s">
        <v>4994</v>
      </c>
      <c r="G934" s="104">
        <v>150.416666666667</v>
      </c>
      <c r="H934" s="104">
        <v>189.333333333333</v>
      </c>
      <c r="I934" s="104">
        <v>4.5833333333333304</v>
      </c>
      <c r="J934" s="104">
        <v>0</v>
      </c>
      <c r="K934" s="104">
        <v>0</v>
      </c>
      <c r="L934" s="104">
        <v>0</v>
      </c>
      <c r="M934" s="104">
        <v>0</v>
      </c>
      <c r="N934" s="104">
        <v>0</v>
      </c>
      <c r="O934" s="104">
        <v>22</v>
      </c>
      <c r="P934" s="104">
        <v>0</v>
      </c>
      <c r="Q934" s="104">
        <v>0</v>
      </c>
      <c r="R934" s="104">
        <v>0</v>
      </c>
      <c r="S934" s="105">
        <f t="shared" si="14"/>
        <v>366.33333333333331</v>
      </c>
    </row>
    <row r="935" spans="1:19" x14ac:dyDescent="0.25">
      <c r="A935" s="125">
        <v>23267</v>
      </c>
      <c r="B935" s="103" t="s">
        <v>1800</v>
      </c>
      <c r="C935" s="103" t="s">
        <v>4432</v>
      </c>
      <c r="D935" s="103" t="s">
        <v>3438</v>
      </c>
      <c r="E935" s="103" t="s">
        <v>4433</v>
      </c>
      <c r="F935" s="103" t="s">
        <v>4994</v>
      </c>
      <c r="G935" s="104">
        <v>51.3333333333333</v>
      </c>
      <c r="H935" s="104">
        <v>1084.25</v>
      </c>
      <c r="I935" s="104">
        <v>767.08333333333303</v>
      </c>
      <c r="J935" s="104">
        <v>0</v>
      </c>
      <c r="K935" s="104">
        <v>0</v>
      </c>
      <c r="L935" s="104">
        <v>0</v>
      </c>
      <c r="M935" s="104">
        <v>0</v>
      </c>
      <c r="N935" s="104">
        <v>0</v>
      </c>
      <c r="O935" s="104">
        <v>0</v>
      </c>
      <c r="P935" s="104">
        <v>0</v>
      </c>
      <c r="Q935" s="104">
        <v>0</v>
      </c>
      <c r="R935" s="104">
        <v>0</v>
      </c>
      <c r="S935" s="105">
        <f t="shared" si="14"/>
        <v>1902.6666666666663</v>
      </c>
    </row>
    <row r="936" spans="1:19" x14ac:dyDescent="0.25">
      <c r="A936" s="125">
        <v>23277</v>
      </c>
      <c r="B936" s="103" t="s">
        <v>1805</v>
      </c>
      <c r="C936" s="103" t="s">
        <v>3972</v>
      </c>
      <c r="D936" s="103" t="s">
        <v>2775</v>
      </c>
      <c r="E936" s="103" t="s">
        <v>3973</v>
      </c>
      <c r="F936" s="103" t="s">
        <v>4994</v>
      </c>
      <c r="G936" s="104">
        <v>435.45454545454498</v>
      </c>
      <c r="H936" s="104">
        <v>314.63636363636402</v>
      </c>
      <c r="I936" s="104">
        <v>9.0909090909090899</v>
      </c>
      <c r="J936" s="104">
        <v>2</v>
      </c>
      <c r="K936" s="104">
        <v>0</v>
      </c>
      <c r="L936" s="104">
        <v>0</v>
      </c>
      <c r="M936" s="104">
        <v>0</v>
      </c>
      <c r="N936" s="104">
        <v>5</v>
      </c>
      <c r="O936" s="104">
        <v>16.181818181818201</v>
      </c>
      <c r="P936" s="104">
        <v>0</v>
      </c>
      <c r="Q936" s="104">
        <v>0</v>
      </c>
      <c r="R936" s="104">
        <v>0</v>
      </c>
      <c r="S936" s="105">
        <f t="shared" si="14"/>
        <v>782.36363636363637</v>
      </c>
    </row>
    <row r="937" spans="1:19" x14ac:dyDescent="0.25">
      <c r="A937" s="125">
        <v>23286</v>
      </c>
      <c r="B937" s="103" t="s">
        <v>1806</v>
      </c>
      <c r="C937" s="103" t="s">
        <v>3974</v>
      </c>
      <c r="D937" s="103" t="s">
        <v>2775</v>
      </c>
      <c r="E937" s="103" t="s">
        <v>3975</v>
      </c>
      <c r="F937" s="103" t="s">
        <v>4994</v>
      </c>
      <c r="G937" s="104">
        <v>337.75</v>
      </c>
      <c r="H937" s="104">
        <v>343.91666666666703</v>
      </c>
      <c r="I937" s="104">
        <v>100.916666666667</v>
      </c>
      <c r="J937" s="104">
        <v>1</v>
      </c>
      <c r="K937" s="104">
        <v>0</v>
      </c>
      <c r="L937" s="104">
        <v>0</v>
      </c>
      <c r="M937" s="104">
        <v>0</v>
      </c>
      <c r="N937" s="104">
        <v>0</v>
      </c>
      <c r="O937" s="104">
        <v>7</v>
      </c>
      <c r="P937" s="104">
        <v>4</v>
      </c>
      <c r="Q937" s="104">
        <v>0</v>
      </c>
      <c r="R937" s="104">
        <v>0</v>
      </c>
      <c r="S937" s="105">
        <f t="shared" ref="S937:S982" si="15">SUM(G937:R937)</f>
        <v>794.58333333333394</v>
      </c>
    </row>
    <row r="938" spans="1:19" x14ac:dyDescent="0.25">
      <c r="A938" s="125">
        <v>23301</v>
      </c>
      <c r="B938" s="103" t="s">
        <v>1809</v>
      </c>
      <c r="C938" s="103" t="s">
        <v>3976</v>
      </c>
      <c r="D938" s="103" t="s">
        <v>2827</v>
      </c>
      <c r="E938" s="103" t="s">
        <v>3977</v>
      </c>
      <c r="F938" s="103" t="s">
        <v>4994</v>
      </c>
      <c r="G938" s="104">
        <v>192.5</v>
      </c>
      <c r="H938" s="104">
        <v>978.33333333333405</v>
      </c>
      <c r="I938" s="104">
        <v>1927.0833333333301</v>
      </c>
      <c r="J938" s="104">
        <v>452.83333333333297</v>
      </c>
      <c r="K938" s="104">
        <v>1</v>
      </c>
      <c r="L938" s="104">
        <v>0</v>
      </c>
      <c r="M938" s="104">
        <v>13</v>
      </c>
      <c r="N938" s="104">
        <v>105.25</v>
      </c>
      <c r="O938" s="104">
        <v>24.6666666666667</v>
      </c>
      <c r="P938" s="104">
        <v>0</v>
      </c>
      <c r="Q938" s="104">
        <v>0</v>
      </c>
      <c r="R938" s="104">
        <v>0</v>
      </c>
      <c r="S938" s="105">
        <f t="shared" si="15"/>
        <v>3694.6666666666638</v>
      </c>
    </row>
    <row r="939" spans="1:19" x14ac:dyDescent="0.25">
      <c r="A939" s="125">
        <v>23306</v>
      </c>
      <c r="B939" s="103" t="s">
        <v>1810</v>
      </c>
      <c r="C939" s="103" t="s">
        <v>3978</v>
      </c>
      <c r="D939" s="103" t="s">
        <v>2897</v>
      </c>
      <c r="E939" s="103" t="s">
        <v>3979</v>
      </c>
      <c r="F939" s="103" t="s">
        <v>4994</v>
      </c>
      <c r="G939" s="104">
        <v>706.5</v>
      </c>
      <c r="H939" s="104">
        <v>727</v>
      </c>
      <c r="I939" s="104">
        <v>29.1666666666667</v>
      </c>
      <c r="J939" s="104">
        <v>0</v>
      </c>
      <c r="K939" s="104">
        <v>0</v>
      </c>
      <c r="L939" s="104">
        <v>0</v>
      </c>
      <c r="M939" s="104">
        <v>0</v>
      </c>
      <c r="N939" s="104">
        <v>4</v>
      </c>
      <c r="O939" s="104">
        <v>15.5833333333333</v>
      </c>
      <c r="P939" s="104">
        <v>0</v>
      </c>
      <c r="Q939" s="104">
        <v>0</v>
      </c>
      <c r="R939" s="104">
        <v>0</v>
      </c>
      <c r="S939" s="105">
        <f t="shared" si="15"/>
        <v>1482.25</v>
      </c>
    </row>
    <row r="940" spans="1:19" x14ac:dyDescent="0.25">
      <c r="A940" s="125">
        <v>23310</v>
      </c>
      <c r="B940" s="103" t="s">
        <v>1811</v>
      </c>
      <c r="C940" s="103" t="s">
        <v>3980</v>
      </c>
      <c r="D940" s="103" t="s">
        <v>2789</v>
      </c>
      <c r="E940" s="103" t="s">
        <v>3302</v>
      </c>
      <c r="F940" s="103" t="s">
        <v>4996</v>
      </c>
      <c r="G940" s="104">
        <v>252.333333333333</v>
      </c>
      <c r="H940" s="104">
        <v>1428</v>
      </c>
      <c r="I940" s="104">
        <v>1055</v>
      </c>
      <c r="J940" s="104">
        <v>24.3333333333333</v>
      </c>
      <c r="K940" s="104">
        <v>0</v>
      </c>
      <c r="L940" s="104">
        <v>0</v>
      </c>
      <c r="M940" s="104">
        <v>32</v>
      </c>
      <c r="N940" s="104">
        <v>372</v>
      </c>
      <c r="O940" s="104">
        <v>59</v>
      </c>
      <c r="P940" s="104">
        <v>0</v>
      </c>
      <c r="Q940" s="104">
        <v>0</v>
      </c>
      <c r="R940" s="104">
        <v>0</v>
      </c>
      <c r="S940" s="105">
        <f t="shared" si="15"/>
        <v>3222.6666666666665</v>
      </c>
    </row>
    <row r="941" spans="1:19" x14ac:dyDescent="0.25">
      <c r="A941" s="125">
        <v>23325</v>
      </c>
      <c r="B941" s="103" t="s">
        <v>1815</v>
      </c>
      <c r="C941" s="103" t="s">
        <v>3981</v>
      </c>
      <c r="D941" s="103" t="s">
        <v>2897</v>
      </c>
      <c r="E941" s="103" t="s">
        <v>3982</v>
      </c>
      <c r="F941" s="103" t="s">
        <v>4994</v>
      </c>
      <c r="G941" s="104">
        <v>428.58333333333297</v>
      </c>
      <c r="H941" s="104">
        <v>92.4166666666666</v>
      </c>
      <c r="I941" s="104">
        <v>0</v>
      </c>
      <c r="J941" s="104">
        <v>0</v>
      </c>
      <c r="K941" s="104">
        <v>0</v>
      </c>
      <c r="L941" s="104">
        <v>0</v>
      </c>
      <c r="M941" s="104">
        <v>0</v>
      </c>
      <c r="N941" s="104">
        <v>7</v>
      </c>
      <c r="O941" s="104">
        <v>14</v>
      </c>
      <c r="P941" s="104">
        <v>0</v>
      </c>
      <c r="Q941" s="104">
        <v>0</v>
      </c>
      <c r="R941" s="104">
        <v>0</v>
      </c>
      <c r="S941" s="105">
        <f t="shared" si="15"/>
        <v>541.99999999999955</v>
      </c>
    </row>
    <row r="942" spans="1:19" x14ac:dyDescent="0.25">
      <c r="A942" s="125">
        <v>23336</v>
      </c>
      <c r="B942" s="103" t="s">
        <v>1817</v>
      </c>
      <c r="C942" s="103" t="s">
        <v>3983</v>
      </c>
      <c r="D942" s="103" t="s">
        <v>2789</v>
      </c>
      <c r="E942" s="103" t="s">
        <v>3984</v>
      </c>
      <c r="F942" s="103" t="s">
        <v>4994</v>
      </c>
      <c r="G942" s="104">
        <v>236.416666666667</v>
      </c>
      <c r="H942" s="104">
        <v>923.25</v>
      </c>
      <c r="I942" s="104">
        <v>138.333333333333</v>
      </c>
      <c r="J942" s="104">
        <v>0</v>
      </c>
      <c r="K942" s="104">
        <v>0</v>
      </c>
      <c r="L942" s="104">
        <v>0</v>
      </c>
      <c r="M942" s="104">
        <v>1</v>
      </c>
      <c r="N942" s="104">
        <v>95.1666666666667</v>
      </c>
      <c r="O942" s="104">
        <v>19</v>
      </c>
      <c r="P942" s="104">
        <v>0</v>
      </c>
      <c r="Q942" s="104">
        <v>0</v>
      </c>
      <c r="R942" s="104">
        <v>0</v>
      </c>
      <c r="S942" s="105">
        <f t="shared" si="15"/>
        <v>1413.1666666666667</v>
      </c>
    </row>
    <row r="943" spans="1:19" x14ac:dyDescent="0.25">
      <c r="A943" s="125">
        <v>23341</v>
      </c>
      <c r="B943" s="103" t="s">
        <v>1818</v>
      </c>
      <c r="C943" s="103" t="s">
        <v>3985</v>
      </c>
      <c r="D943" s="103" t="s">
        <v>2912</v>
      </c>
      <c r="E943" s="103" t="s">
        <v>3986</v>
      </c>
      <c r="F943" s="103" t="s">
        <v>4994</v>
      </c>
      <c r="G943" s="104">
        <v>649.41666666666697</v>
      </c>
      <c r="H943" s="104">
        <v>546.41666666666697</v>
      </c>
      <c r="I943" s="104">
        <v>34.5</v>
      </c>
      <c r="J943" s="104">
        <v>94.5833333333333</v>
      </c>
      <c r="K943" s="104">
        <v>0</v>
      </c>
      <c r="L943" s="104">
        <v>0</v>
      </c>
      <c r="M943" s="104">
        <v>0</v>
      </c>
      <c r="N943" s="104">
        <v>0</v>
      </c>
      <c r="O943" s="104">
        <v>0</v>
      </c>
      <c r="P943" s="104">
        <v>0</v>
      </c>
      <c r="Q943" s="104">
        <v>0</v>
      </c>
      <c r="R943" s="104">
        <v>0</v>
      </c>
      <c r="S943" s="105">
        <f t="shared" si="15"/>
        <v>1324.9166666666672</v>
      </c>
    </row>
    <row r="944" spans="1:19" x14ac:dyDescent="0.25">
      <c r="A944" s="125">
        <v>23360</v>
      </c>
      <c r="B944" s="103" t="s">
        <v>1822</v>
      </c>
      <c r="C944" s="103" t="s">
        <v>3987</v>
      </c>
      <c r="D944" s="103" t="s">
        <v>2932</v>
      </c>
      <c r="E944" s="103" t="s">
        <v>3988</v>
      </c>
      <c r="F944" s="103" t="s">
        <v>4994</v>
      </c>
      <c r="G944" s="104">
        <v>1166.8</v>
      </c>
      <c r="H944" s="104">
        <v>1023</v>
      </c>
      <c r="I944" s="104">
        <v>291.2</v>
      </c>
      <c r="J944" s="104">
        <v>0</v>
      </c>
      <c r="K944" s="104">
        <v>0</v>
      </c>
      <c r="L944" s="104">
        <v>0</v>
      </c>
      <c r="M944" s="104">
        <v>0</v>
      </c>
      <c r="N944" s="104">
        <v>56.4</v>
      </c>
      <c r="O944" s="104">
        <v>25.4</v>
      </c>
      <c r="P944" s="104">
        <v>0</v>
      </c>
      <c r="Q944" s="104">
        <v>4</v>
      </c>
      <c r="R944" s="104">
        <v>0</v>
      </c>
      <c r="S944" s="105">
        <f t="shared" si="15"/>
        <v>2566.8000000000002</v>
      </c>
    </row>
    <row r="945" spans="1:19" x14ac:dyDescent="0.25">
      <c r="A945" s="125">
        <v>23361</v>
      </c>
      <c r="B945" s="103" t="s">
        <v>1823</v>
      </c>
      <c r="C945" s="103" t="s">
        <v>4951</v>
      </c>
      <c r="D945" s="103" t="s">
        <v>3108</v>
      </c>
      <c r="E945" s="103" t="s">
        <v>4952</v>
      </c>
      <c r="F945" s="103" t="s">
        <v>4994</v>
      </c>
      <c r="G945" s="104">
        <v>314.63636363636402</v>
      </c>
      <c r="H945" s="104">
        <v>3.2727272727272698</v>
      </c>
      <c r="I945" s="104">
        <v>0</v>
      </c>
      <c r="J945" s="104">
        <v>0</v>
      </c>
      <c r="K945" s="104">
        <v>0</v>
      </c>
      <c r="L945" s="104">
        <v>0</v>
      </c>
      <c r="M945" s="104">
        <v>0</v>
      </c>
      <c r="N945" s="104">
        <v>21.181818181818201</v>
      </c>
      <c r="O945" s="104">
        <v>14.181818181818199</v>
      </c>
      <c r="P945" s="104">
        <v>0</v>
      </c>
      <c r="Q945" s="104">
        <v>0</v>
      </c>
      <c r="R945" s="104">
        <v>0</v>
      </c>
      <c r="S945" s="105">
        <f t="shared" si="15"/>
        <v>353.27272727272765</v>
      </c>
    </row>
    <row r="946" spans="1:19" x14ac:dyDescent="0.25">
      <c r="A946" s="125">
        <v>23363</v>
      </c>
      <c r="B946" s="103" t="s">
        <v>1824</v>
      </c>
      <c r="C946" s="103" t="s">
        <v>3989</v>
      </c>
      <c r="D946" s="103" t="s">
        <v>2789</v>
      </c>
      <c r="E946" s="103" t="s">
        <v>3990</v>
      </c>
      <c r="F946" s="103" t="s">
        <v>4994</v>
      </c>
      <c r="G946" s="104">
        <v>319.33333333333297</v>
      </c>
      <c r="H946" s="104">
        <v>712.25</v>
      </c>
      <c r="I946" s="104">
        <v>38.9166666666667</v>
      </c>
      <c r="J946" s="104">
        <v>0</v>
      </c>
      <c r="K946" s="104">
        <v>0</v>
      </c>
      <c r="L946" s="104">
        <v>0</v>
      </c>
      <c r="M946" s="104">
        <v>0</v>
      </c>
      <c r="N946" s="104">
        <v>129</v>
      </c>
      <c r="O946" s="104">
        <v>26</v>
      </c>
      <c r="P946" s="104">
        <v>0</v>
      </c>
      <c r="Q946" s="104">
        <v>0</v>
      </c>
      <c r="R946" s="104">
        <v>0</v>
      </c>
      <c r="S946" s="105">
        <f t="shared" si="15"/>
        <v>1225.4999999999998</v>
      </c>
    </row>
    <row r="947" spans="1:19" x14ac:dyDescent="0.25">
      <c r="A947" s="125">
        <v>23366</v>
      </c>
      <c r="B947" s="103" t="s">
        <v>1825</v>
      </c>
      <c r="C947" s="103" t="s">
        <v>3991</v>
      </c>
      <c r="D947" s="103" t="s">
        <v>2775</v>
      </c>
      <c r="E947" s="103" t="s">
        <v>3992</v>
      </c>
      <c r="F947" s="103" t="s">
        <v>4994</v>
      </c>
      <c r="G947" s="104">
        <v>208.583333333333</v>
      </c>
      <c r="H947" s="104">
        <v>217.25</v>
      </c>
      <c r="I947" s="104">
        <v>5</v>
      </c>
      <c r="J947" s="104">
        <v>0</v>
      </c>
      <c r="K947" s="104">
        <v>0</v>
      </c>
      <c r="L947" s="104">
        <v>0</v>
      </c>
      <c r="M947" s="104">
        <v>0</v>
      </c>
      <c r="N947" s="104">
        <v>2</v>
      </c>
      <c r="O947" s="104">
        <v>11.1666666666667</v>
      </c>
      <c r="P947" s="104">
        <v>1</v>
      </c>
      <c r="Q947" s="104">
        <v>0</v>
      </c>
      <c r="R947" s="104">
        <v>0</v>
      </c>
      <c r="S947" s="105">
        <f t="shared" si="15"/>
        <v>444.99999999999972</v>
      </c>
    </row>
    <row r="948" spans="1:19" x14ac:dyDescent="0.25">
      <c r="A948" s="125">
        <v>23396</v>
      </c>
      <c r="B948" s="103" t="s">
        <v>1834</v>
      </c>
      <c r="C948" s="103" t="s">
        <v>3993</v>
      </c>
      <c r="D948" s="103" t="s">
        <v>2775</v>
      </c>
      <c r="E948" s="103" t="s">
        <v>3994</v>
      </c>
      <c r="F948" s="103" t="s">
        <v>4994</v>
      </c>
      <c r="G948" s="104">
        <v>47.0833333333333</v>
      </c>
      <c r="H948" s="104">
        <v>605.33333333333303</v>
      </c>
      <c r="I948" s="104">
        <v>32.4166666666667</v>
      </c>
      <c r="J948" s="104">
        <v>3.1666666666666701</v>
      </c>
      <c r="K948" s="104">
        <v>0</v>
      </c>
      <c r="L948" s="104">
        <v>0</v>
      </c>
      <c r="M948" s="104">
        <v>2.0833333333333299</v>
      </c>
      <c r="N948" s="104">
        <v>4.25</v>
      </c>
      <c r="O948" s="104">
        <v>11.0833333333333</v>
      </c>
      <c r="P948" s="104">
        <v>0</v>
      </c>
      <c r="Q948" s="104">
        <v>0</v>
      </c>
      <c r="R948" s="104">
        <v>0</v>
      </c>
      <c r="S948" s="105">
        <f t="shared" si="15"/>
        <v>705.41666666666629</v>
      </c>
    </row>
    <row r="949" spans="1:19" x14ac:dyDescent="0.25">
      <c r="A949" s="125">
        <v>23421</v>
      </c>
      <c r="B949" s="103" t="s">
        <v>1843</v>
      </c>
      <c r="C949" s="103" t="s">
        <v>3995</v>
      </c>
      <c r="D949" s="103" t="s">
        <v>2789</v>
      </c>
      <c r="E949" s="103" t="s">
        <v>3996</v>
      </c>
      <c r="F949" s="103" t="s">
        <v>4994</v>
      </c>
      <c r="G949" s="104">
        <v>951.08333333333303</v>
      </c>
      <c r="H949" s="104">
        <v>1133.3333333333301</v>
      </c>
      <c r="I949" s="104">
        <v>1008.66666666667</v>
      </c>
      <c r="J949" s="104">
        <v>0</v>
      </c>
      <c r="K949" s="104">
        <v>0</v>
      </c>
      <c r="L949" s="104">
        <v>0</v>
      </c>
      <c r="M949" s="104">
        <v>2</v>
      </c>
      <c r="N949" s="104">
        <v>255.083333333333</v>
      </c>
      <c r="O949" s="104">
        <v>52</v>
      </c>
      <c r="P949" s="104">
        <v>0</v>
      </c>
      <c r="Q949" s="104">
        <v>0</v>
      </c>
      <c r="R949" s="104">
        <v>0</v>
      </c>
      <c r="S949" s="105">
        <f t="shared" si="15"/>
        <v>3402.1666666666665</v>
      </c>
    </row>
    <row r="950" spans="1:19" x14ac:dyDescent="0.25">
      <c r="A950" s="125">
        <v>23428</v>
      </c>
      <c r="B950" s="103" t="s">
        <v>1845</v>
      </c>
      <c r="C950" s="103" t="s">
        <v>3997</v>
      </c>
      <c r="D950" s="103" t="s">
        <v>2897</v>
      </c>
      <c r="E950" s="103" t="s">
        <v>3998</v>
      </c>
      <c r="F950" s="103" t="s">
        <v>4994</v>
      </c>
      <c r="G950" s="104">
        <v>1</v>
      </c>
      <c r="H950" s="104">
        <v>1</v>
      </c>
      <c r="I950" s="104">
        <v>1</v>
      </c>
      <c r="J950" s="104">
        <v>0</v>
      </c>
      <c r="K950" s="104">
        <v>0</v>
      </c>
      <c r="L950" s="104">
        <v>0</v>
      </c>
      <c r="M950" s="104">
        <v>1</v>
      </c>
      <c r="N950" s="104">
        <v>1</v>
      </c>
      <c r="O950" s="104">
        <v>1</v>
      </c>
      <c r="P950" s="104">
        <v>0</v>
      </c>
      <c r="Q950" s="104">
        <v>0</v>
      </c>
      <c r="R950" s="104">
        <v>0</v>
      </c>
      <c r="S950" s="105">
        <f t="shared" si="15"/>
        <v>6</v>
      </c>
    </row>
    <row r="951" spans="1:19" x14ac:dyDescent="0.25">
      <c r="A951" s="125">
        <v>23434</v>
      </c>
      <c r="B951" s="103" t="s">
        <v>1846</v>
      </c>
      <c r="C951" s="103" t="s">
        <v>4955</v>
      </c>
      <c r="D951" s="103" t="s">
        <v>2786</v>
      </c>
      <c r="E951" s="103" t="s">
        <v>3286</v>
      </c>
      <c r="F951" s="103" t="s">
        <v>4994</v>
      </c>
      <c r="G951" s="104">
        <v>4689.4166666666697</v>
      </c>
      <c r="H951" s="104">
        <v>682</v>
      </c>
      <c r="I951" s="104">
        <v>0</v>
      </c>
      <c r="J951" s="104">
        <v>0</v>
      </c>
      <c r="K951" s="104">
        <v>0</v>
      </c>
      <c r="L951" s="104">
        <v>0</v>
      </c>
      <c r="M951" s="104">
        <v>1</v>
      </c>
      <c r="N951" s="104">
        <v>213.583333333333</v>
      </c>
      <c r="O951" s="104">
        <v>29</v>
      </c>
      <c r="P951" s="104">
        <v>0</v>
      </c>
      <c r="Q951" s="104">
        <v>0</v>
      </c>
      <c r="R951" s="104">
        <v>0</v>
      </c>
      <c r="S951" s="105">
        <f t="shared" si="15"/>
        <v>5615.0000000000027</v>
      </c>
    </row>
    <row r="952" spans="1:19" x14ac:dyDescent="0.25">
      <c r="A952" s="125">
        <v>23436</v>
      </c>
      <c r="B952" s="103" t="s">
        <v>1847</v>
      </c>
      <c r="C952" s="103" t="s">
        <v>3999</v>
      </c>
      <c r="D952" s="103" t="s">
        <v>2897</v>
      </c>
      <c r="E952" s="103" t="s">
        <v>4000</v>
      </c>
      <c r="F952" s="103" t="s">
        <v>4994</v>
      </c>
      <c r="G952" s="104">
        <v>175.833333333333</v>
      </c>
      <c r="H952" s="104">
        <v>673.58333333333303</v>
      </c>
      <c r="I952" s="104">
        <v>608.16666666666697</v>
      </c>
      <c r="J952" s="104">
        <v>36.25</v>
      </c>
      <c r="K952" s="104">
        <v>0</v>
      </c>
      <c r="L952" s="104">
        <v>0</v>
      </c>
      <c r="M952" s="104">
        <v>0</v>
      </c>
      <c r="N952" s="104">
        <v>68.5</v>
      </c>
      <c r="O952" s="104">
        <v>20.0833333333333</v>
      </c>
      <c r="P952" s="104">
        <v>0</v>
      </c>
      <c r="Q952" s="104">
        <v>0</v>
      </c>
      <c r="R952" s="104">
        <v>0</v>
      </c>
      <c r="S952" s="105">
        <f t="shared" si="15"/>
        <v>1582.4166666666663</v>
      </c>
    </row>
    <row r="953" spans="1:19" x14ac:dyDescent="0.25">
      <c r="A953" s="125">
        <v>23438</v>
      </c>
      <c r="B953" s="103" t="s">
        <v>1848</v>
      </c>
      <c r="C953" s="103" t="s">
        <v>4001</v>
      </c>
      <c r="D953" s="103" t="s">
        <v>2912</v>
      </c>
      <c r="E953" s="103" t="s">
        <v>4002</v>
      </c>
      <c r="F953" s="103" t="s">
        <v>4994</v>
      </c>
      <c r="G953" s="104">
        <v>355.75</v>
      </c>
      <c r="H953" s="104">
        <v>214.5</v>
      </c>
      <c r="I953" s="104">
        <v>33.5833333333333</v>
      </c>
      <c r="J953" s="104">
        <v>0</v>
      </c>
      <c r="K953" s="104">
        <v>0</v>
      </c>
      <c r="L953" s="104">
        <v>0</v>
      </c>
      <c r="M953" s="104">
        <v>0</v>
      </c>
      <c r="N953" s="104">
        <v>42.25</v>
      </c>
      <c r="O953" s="104">
        <v>18.4166666666667</v>
      </c>
      <c r="P953" s="104">
        <v>0</v>
      </c>
      <c r="Q953" s="104">
        <v>0</v>
      </c>
      <c r="R953" s="104">
        <v>0</v>
      </c>
      <c r="S953" s="105">
        <f t="shared" si="15"/>
        <v>664.5</v>
      </c>
    </row>
    <row r="954" spans="1:19" x14ac:dyDescent="0.25">
      <c r="A954" s="125">
        <v>23443</v>
      </c>
      <c r="B954" s="103" t="s">
        <v>1850</v>
      </c>
      <c r="C954" s="103" t="s">
        <v>4003</v>
      </c>
      <c r="D954" s="103" t="s">
        <v>2775</v>
      </c>
      <c r="E954" s="103" t="s">
        <v>4004</v>
      </c>
      <c r="F954" s="103" t="s">
        <v>4996</v>
      </c>
      <c r="G954" s="104">
        <v>165</v>
      </c>
      <c r="H954" s="104">
        <v>3344</v>
      </c>
      <c r="I954" s="104">
        <v>43.3333333333333</v>
      </c>
      <c r="J954" s="104">
        <v>1</v>
      </c>
      <c r="K954" s="104">
        <v>0</v>
      </c>
      <c r="L954" s="104">
        <v>0</v>
      </c>
      <c r="M954" s="104">
        <v>22.1428571428571</v>
      </c>
      <c r="N954" s="104">
        <v>1</v>
      </c>
      <c r="O954" s="104">
        <v>35</v>
      </c>
      <c r="P954" s="104">
        <v>0</v>
      </c>
      <c r="Q954" s="104">
        <v>0</v>
      </c>
      <c r="R954" s="104">
        <v>0</v>
      </c>
      <c r="S954" s="105">
        <f t="shared" si="15"/>
        <v>3611.4761904761904</v>
      </c>
    </row>
    <row r="955" spans="1:19" x14ac:dyDescent="0.25">
      <c r="A955" s="125">
        <v>23444</v>
      </c>
      <c r="B955" s="103" t="s">
        <v>1851</v>
      </c>
      <c r="C955" s="103" t="s">
        <v>4005</v>
      </c>
      <c r="D955" s="103" t="s">
        <v>2897</v>
      </c>
      <c r="E955" s="103" t="s">
        <v>4006</v>
      </c>
      <c r="F955" s="103" t="s">
        <v>4994</v>
      </c>
      <c r="G955" s="104">
        <v>129.083333333333</v>
      </c>
      <c r="H955" s="104">
        <v>466.75</v>
      </c>
      <c r="I955" s="104">
        <v>0</v>
      </c>
      <c r="J955" s="104">
        <v>0</v>
      </c>
      <c r="K955" s="104">
        <v>0</v>
      </c>
      <c r="L955" s="104">
        <v>0</v>
      </c>
      <c r="M955" s="104">
        <v>0</v>
      </c>
      <c r="N955" s="104">
        <v>3</v>
      </c>
      <c r="O955" s="104">
        <v>18.8333333333333</v>
      </c>
      <c r="P955" s="104">
        <v>0</v>
      </c>
      <c r="Q955" s="104">
        <v>0</v>
      </c>
      <c r="R955" s="104">
        <v>0</v>
      </c>
      <c r="S955" s="105">
        <f t="shared" si="15"/>
        <v>617.66666666666629</v>
      </c>
    </row>
    <row r="956" spans="1:19" x14ac:dyDescent="0.25">
      <c r="A956" s="125">
        <v>23446</v>
      </c>
      <c r="B956" s="103" t="s">
        <v>1852</v>
      </c>
      <c r="C956" s="103" t="s">
        <v>4007</v>
      </c>
      <c r="D956" s="103" t="s">
        <v>3108</v>
      </c>
      <c r="E956" s="103" t="s">
        <v>4008</v>
      </c>
      <c r="F956" s="103" t="s">
        <v>4994</v>
      </c>
      <c r="G956" s="104">
        <v>206</v>
      </c>
      <c r="H956" s="104">
        <v>0</v>
      </c>
      <c r="I956" s="104">
        <v>0</v>
      </c>
      <c r="J956" s="104">
        <v>0</v>
      </c>
      <c r="K956" s="104">
        <v>0</v>
      </c>
      <c r="L956" s="104">
        <v>0</v>
      </c>
      <c r="M956" s="104">
        <v>0</v>
      </c>
      <c r="N956" s="104">
        <v>6</v>
      </c>
      <c r="O956" s="104">
        <v>9</v>
      </c>
      <c r="P956" s="104">
        <v>1</v>
      </c>
      <c r="Q956" s="104">
        <v>0</v>
      </c>
      <c r="R956" s="104">
        <v>0</v>
      </c>
      <c r="S956" s="105">
        <f t="shared" si="15"/>
        <v>222</v>
      </c>
    </row>
    <row r="957" spans="1:19" x14ac:dyDescent="0.25">
      <c r="A957" s="125">
        <v>23463</v>
      </c>
      <c r="B957" s="103" t="s">
        <v>1855</v>
      </c>
      <c r="C957" s="103" t="s">
        <v>4009</v>
      </c>
      <c r="D957" s="103" t="s">
        <v>3108</v>
      </c>
      <c r="E957" s="103" t="s">
        <v>4010</v>
      </c>
      <c r="F957" s="103" t="s">
        <v>4996</v>
      </c>
      <c r="G957" s="104">
        <v>113</v>
      </c>
      <c r="H957" s="104">
        <v>690.83333333333303</v>
      </c>
      <c r="I957" s="104">
        <v>97.6666666666667</v>
      </c>
      <c r="J957" s="104">
        <v>0</v>
      </c>
      <c r="K957" s="104">
        <v>0</v>
      </c>
      <c r="L957" s="104">
        <v>0</v>
      </c>
      <c r="M957" s="104">
        <v>0</v>
      </c>
      <c r="N957" s="104">
        <v>142</v>
      </c>
      <c r="O957" s="104">
        <v>15</v>
      </c>
      <c r="P957" s="104">
        <v>0</v>
      </c>
      <c r="Q957" s="104">
        <v>0</v>
      </c>
      <c r="R957" s="104">
        <v>0</v>
      </c>
      <c r="S957" s="105">
        <f t="shared" si="15"/>
        <v>1058.4999999999998</v>
      </c>
    </row>
    <row r="958" spans="1:19" x14ac:dyDescent="0.25">
      <c r="A958" s="125">
        <v>23466</v>
      </c>
      <c r="B958" s="103" t="s">
        <v>1858</v>
      </c>
      <c r="C958" s="103" t="s">
        <v>4013</v>
      </c>
      <c r="D958" s="103" t="s">
        <v>2927</v>
      </c>
      <c r="E958" s="103" t="s">
        <v>4014</v>
      </c>
      <c r="F958" s="103" t="s">
        <v>4994</v>
      </c>
      <c r="G958" s="104">
        <v>241.083333333333</v>
      </c>
      <c r="H958" s="104">
        <v>599</v>
      </c>
      <c r="I958" s="104">
        <v>53</v>
      </c>
      <c r="J958" s="104">
        <v>0</v>
      </c>
      <c r="K958" s="104">
        <v>0</v>
      </c>
      <c r="L958" s="104">
        <v>0</v>
      </c>
      <c r="M958" s="104">
        <v>0</v>
      </c>
      <c r="N958" s="104">
        <v>0</v>
      </c>
      <c r="O958" s="104">
        <v>28</v>
      </c>
      <c r="P958" s="104">
        <v>0</v>
      </c>
      <c r="Q958" s="104">
        <v>0</v>
      </c>
      <c r="R958" s="104">
        <v>0</v>
      </c>
      <c r="S958" s="105">
        <f t="shared" si="15"/>
        <v>921.08333333333303</v>
      </c>
    </row>
    <row r="959" spans="1:19" x14ac:dyDescent="0.25">
      <c r="A959" s="125">
        <v>23468</v>
      </c>
      <c r="B959" s="103" t="s">
        <v>1859</v>
      </c>
      <c r="C959" s="103" t="s">
        <v>4015</v>
      </c>
      <c r="D959" s="103" t="s">
        <v>2897</v>
      </c>
      <c r="E959" s="103" t="s">
        <v>4016</v>
      </c>
      <c r="F959" s="103" t="s">
        <v>4994</v>
      </c>
      <c r="G959" s="104">
        <v>23</v>
      </c>
      <c r="H959" s="104">
        <v>312.222222222222</v>
      </c>
      <c r="I959" s="104">
        <v>3.8888888888888902</v>
      </c>
      <c r="J959" s="104">
        <v>0</v>
      </c>
      <c r="K959" s="104">
        <v>0</v>
      </c>
      <c r="L959" s="104">
        <v>0</v>
      </c>
      <c r="M959" s="104">
        <v>0</v>
      </c>
      <c r="N959" s="104">
        <v>6.3333333333333304</v>
      </c>
      <c r="O959" s="104">
        <v>10</v>
      </c>
      <c r="P959" s="104">
        <v>0</v>
      </c>
      <c r="Q959" s="104">
        <v>0</v>
      </c>
      <c r="R959" s="104">
        <v>0</v>
      </c>
      <c r="S959" s="105">
        <f t="shared" si="15"/>
        <v>355.44444444444423</v>
      </c>
    </row>
    <row r="960" spans="1:19" x14ac:dyDescent="0.25">
      <c r="A960" s="125">
        <v>23470</v>
      </c>
      <c r="B960" s="103" t="s">
        <v>1861</v>
      </c>
      <c r="C960" s="103" t="s">
        <v>2886</v>
      </c>
      <c r="D960" s="103" t="s">
        <v>2867</v>
      </c>
      <c r="E960" s="103" t="s">
        <v>2887</v>
      </c>
      <c r="F960" s="103" t="s">
        <v>4994</v>
      </c>
      <c r="G960" s="104">
        <v>1</v>
      </c>
      <c r="H960" s="104">
        <v>240</v>
      </c>
      <c r="I960" s="104">
        <v>25</v>
      </c>
      <c r="J960" s="104">
        <v>0</v>
      </c>
      <c r="K960" s="104">
        <v>0</v>
      </c>
      <c r="L960" s="104">
        <v>0</v>
      </c>
      <c r="M960" s="104">
        <v>0</v>
      </c>
      <c r="N960" s="104">
        <v>15</v>
      </c>
      <c r="O960" s="104">
        <v>0</v>
      </c>
      <c r="P960" s="104">
        <v>0</v>
      </c>
      <c r="Q960" s="104">
        <v>0</v>
      </c>
      <c r="R960" s="104">
        <v>0</v>
      </c>
      <c r="S960" s="105">
        <f t="shared" si="15"/>
        <v>281</v>
      </c>
    </row>
    <row r="961" spans="1:19" x14ac:dyDescent="0.25">
      <c r="A961" s="125">
        <v>23471</v>
      </c>
      <c r="B961" s="103" t="s">
        <v>1862</v>
      </c>
      <c r="C961" s="103" t="s">
        <v>2886</v>
      </c>
      <c r="D961" s="103" t="s">
        <v>2867</v>
      </c>
      <c r="E961" s="103" t="s">
        <v>2887</v>
      </c>
      <c r="F961" s="103" t="s">
        <v>4994</v>
      </c>
      <c r="G961" s="104">
        <v>2</v>
      </c>
      <c r="H961" s="104">
        <v>288.28571428571399</v>
      </c>
      <c r="I961" s="104">
        <v>38.142857142857103</v>
      </c>
      <c r="J961" s="104">
        <v>0</v>
      </c>
      <c r="K961" s="104">
        <v>0</v>
      </c>
      <c r="L961" s="104">
        <v>0</v>
      </c>
      <c r="M961" s="104">
        <v>3</v>
      </c>
      <c r="N961" s="104">
        <v>0</v>
      </c>
      <c r="O961" s="104">
        <v>0</v>
      </c>
      <c r="P961" s="104">
        <v>0</v>
      </c>
      <c r="Q961" s="104">
        <v>0</v>
      </c>
      <c r="R961" s="104">
        <v>0</v>
      </c>
      <c r="S961" s="105">
        <f t="shared" si="15"/>
        <v>331.4285714285711</v>
      </c>
    </row>
    <row r="962" spans="1:19" x14ac:dyDescent="0.25">
      <c r="A962" s="125">
        <v>23474</v>
      </c>
      <c r="B962" s="103" t="s">
        <v>1864</v>
      </c>
      <c r="C962" s="103" t="s">
        <v>2886</v>
      </c>
      <c r="D962" s="103" t="s">
        <v>2867</v>
      </c>
      <c r="E962" s="103" t="s">
        <v>2887</v>
      </c>
      <c r="F962" s="103" t="s">
        <v>4994</v>
      </c>
      <c r="G962" s="104">
        <v>0</v>
      </c>
      <c r="H962" s="104">
        <v>0</v>
      </c>
      <c r="I962" s="104">
        <v>360.66666666666703</v>
      </c>
      <c r="J962" s="104">
        <v>0</v>
      </c>
      <c r="K962" s="104">
        <v>0</v>
      </c>
      <c r="L962" s="104">
        <v>0</v>
      </c>
      <c r="M962" s="104">
        <v>0</v>
      </c>
      <c r="N962" s="104">
        <v>0</v>
      </c>
      <c r="O962" s="104">
        <v>0</v>
      </c>
      <c r="P962" s="104">
        <v>0</v>
      </c>
      <c r="Q962" s="104">
        <v>0</v>
      </c>
      <c r="R962" s="104">
        <v>0</v>
      </c>
      <c r="S962" s="105">
        <f t="shared" si="15"/>
        <v>360.66666666666703</v>
      </c>
    </row>
    <row r="963" spans="1:19" x14ac:dyDescent="0.25">
      <c r="A963" s="125">
        <v>23479</v>
      </c>
      <c r="B963" s="103" t="s">
        <v>1867</v>
      </c>
      <c r="C963" s="103" t="s">
        <v>4019</v>
      </c>
      <c r="D963" s="103" t="s">
        <v>2775</v>
      </c>
      <c r="E963" s="103" t="s">
        <v>4020</v>
      </c>
      <c r="F963" s="103" t="s">
        <v>4994</v>
      </c>
      <c r="G963" s="104">
        <v>588.58333333333303</v>
      </c>
      <c r="H963" s="104">
        <v>1633.25</v>
      </c>
      <c r="I963" s="104">
        <v>1876.75</v>
      </c>
      <c r="J963" s="104">
        <v>163.5</v>
      </c>
      <c r="K963" s="104">
        <v>1</v>
      </c>
      <c r="L963" s="104">
        <v>0</v>
      </c>
      <c r="M963" s="104">
        <v>155.916666666667</v>
      </c>
      <c r="N963" s="104">
        <v>111.416666666667</v>
      </c>
      <c r="O963" s="104">
        <v>43.8333333333333</v>
      </c>
      <c r="P963" s="104">
        <v>0</v>
      </c>
      <c r="Q963" s="104">
        <v>0</v>
      </c>
      <c r="R963" s="104">
        <v>0</v>
      </c>
      <c r="S963" s="105">
        <f t="shared" si="15"/>
        <v>4574.25</v>
      </c>
    </row>
    <row r="964" spans="1:19" x14ac:dyDescent="0.25">
      <c r="A964" s="125">
        <v>23491</v>
      </c>
      <c r="B964" s="103" t="s">
        <v>1869</v>
      </c>
      <c r="C964" s="103" t="s">
        <v>4021</v>
      </c>
      <c r="D964" s="103" t="s">
        <v>2827</v>
      </c>
      <c r="E964" s="103" t="s">
        <v>4022</v>
      </c>
      <c r="F964" s="103" t="s">
        <v>4994</v>
      </c>
      <c r="G964" s="104">
        <v>529.66666666666697</v>
      </c>
      <c r="H964" s="104">
        <v>911</v>
      </c>
      <c r="I964" s="104">
        <v>435.5</v>
      </c>
      <c r="J964" s="104">
        <v>51.5</v>
      </c>
      <c r="K964" s="104">
        <v>83.5</v>
      </c>
      <c r="L964" s="104">
        <v>16</v>
      </c>
      <c r="M964" s="104">
        <v>0</v>
      </c>
      <c r="N964" s="104">
        <v>45.3333333333333</v>
      </c>
      <c r="O964" s="104">
        <v>17.1666666666667</v>
      </c>
      <c r="P964" s="104">
        <v>0</v>
      </c>
      <c r="Q964" s="104">
        <v>0</v>
      </c>
      <c r="R964" s="104">
        <v>0</v>
      </c>
      <c r="S964" s="105">
        <f t="shared" si="15"/>
        <v>2089.666666666667</v>
      </c>
    </row>
    <row r="965" spans="1:19" x14ac:dyDescent="0.25">
      <c r="A965" s="125">
        <v>23499</v>
      </c>
      <c r="B965" s="103" t="s">
        <v>1871</v>
      </c>
      <c r="C965" s="103" t="s">
        <v>4476</v>
      </c>
      <c r="D965" s="103" t="s">
        <v>4477</v>
      </c>
      <c r="E965" s="103" t="s">
        <v>4477</v>
      </c>
      <c r="F965" s="103" t="s">
        <v>4994</v>
      </c>
      <c r="G965" s="104">
        <v>1347.6666666666699</v>
      </c>
      <c r="H965" s="104">
        <v>0</v>
      </c>
      <c r="I965" s="104">
        <v>0</v>
      </c>
      <c r="J965" s="104">
        <v>0</v>
      </c>
      <c r="K965" s="104">
        <v>0</v>
      </c>
      <c r="L965" s="104">
        <v>0</v>
      </c>
      <c r="M965" s="104">
        <v>31</v>
      </c>
      <c r="N965" s="104">
        <v>0</v>
      </c>
      <c r="O965" s="104">
        <v>7</v>
      </c>
      <c r="P965" s="104">
        <v>0</v>
      </c>
      <c r="Q965" s="104">
        <v>0</v>
      </c>
      <c r="R965" s="104">
        <v>0</v>
      </c>
      <c r="S965" s="105">
        <f t="shared" si="15"/>
        <v>1385.6666666666699</v>
      </c>
    </row>
    <row r="966" spans="1:19" x14ac:dyDescent="0.25">
      <c r="A966" s="125">
        <v>23508</v>
      </c>
      <c r="B966" s="103" t="s">
        <v>1875</v>
      </c>
      <c r="C966" s="103" t="s">
        <v>4027</v>
      </c>
      <c r="D966" s="103" t="s">
        <v>2775</v>
      </c>
      <c r="E966" s="103" t="s">
        <v>4028</v>
      </c>
      <c r="F966" s="103" t="s">
        <v>4994</v>
      </c>
      <c r="G966" s="104">
        <v>160</v>
      </c>
      <c r="H966" s="104">
        <v>307.16666666666703</v>
      </c>
      <c r="I966" s="104">
        <v>26.9166666666667</v>
      </c>
      <c r="J966" s="104">
        <v>9</v>
      </c>
      <c r="K966" s="104">
        <v>6</v>
      </c>
      <c r="L966" s="104">
        <v>2</v>
      </c>
      <c r="M966" s="104">
        <v>0</v>
      </c>
      <c r="N966" s="104">
        <v>0</v>
      </c>
      <c r="O966" s="104">
        <v>18</v>
      </c>
      <c r="P966" s="104">
        <v>0</v>
      </c>
      <c r="Q966" s="104">
        <v>0</v>
      </c>
      <c r="R966" s="104">
        <v>0</v>
      </c>
      <c r="S966" s="105">
        <f t="shared" si="15"/>
        <v>529.08333333333371</v>
      </c>
    </row>
    <row r="967" spans="1:19" x14ac:dyDescent="0.25">
      <c r="A967" s="125">
        <v>23509</v>
      </c>
      <c r="B967" s="103" t="s">
        <v>1876</v>
      </c>
      <c r="C967" s="103" t="s">
        <v>4029</v>
      </c>
      <c r="D967" s="103" t="s">
        <v>2856</v>
      </c>
      <c r="E967" s="103" t="s">
        <v>4030</v>
      </c>
      <c r="F967" s="103" t="s">
        <v>4994</v>
      </c>
      <c r="G967" s="104">
        <v>1377.3333333333301</v>
      </c>
      <c r="H967" s="104">
        <v>368</v>
      </c>
      <c r="I967" s="104">
        <v>110</v>
      </c>
      <c r="J967" s="104">
        <v>0</v>
      </c>
      <c r="K967" s="104">
        <v>0</v>
      </c>
      <c r="L967" s="104">
        <v>0</v>
      </c>
      <c r="M967" s="104">
        <v>2</v>
      </c>
      <c r="N967" s="104">
        <v>8</v>
      </c>
      <c r="O967" s="104">
        <v>24</v>
      </c>
      <c r="P967" s="104">
        <v>1</v>
      </c>
      <c r="Q967" s="104">
        <v>7</v>
      </c>
      <c r="R967" s="104">
        <v>0</v>
      </c>
      <c r="S967" s="105">
        <f t="shared" si="15"/>
        <v>1897.3333333333301</v>
      </c>
    </row>
    <row r="968" spans="1:19" x14ac:dyDescent="0.25">
      <c r="A968" s="125">
        <v>23513</v>
      </c>
      <c r="B968" s="103" t="s">
        <v>1877</v>
      </c>
      <c r="C968" s="103" t="s">
        <v>4557</v>
      </c>
      <c r="D968" s="103" t="s">
        <v>2897</v>
      </c>
      <c r="E968" s="103" t="s">
        <v>4558</v>
      </c>
      <c r="F968" s="103" t="s">
        <v>4994</v>
      </c>
      <c r="G968" s="104">
        <v>287.16666666666703</v>
      </c>
      <c r="H968" s="104">
        <v>373</v>
      </c>
      <c r="I968" s="104">
        <v>52</v>
      </c>
      <c r="J968" s="104">
        <v>30</v>
      </c>
      <c r="K968" s="104">
        <v>0</v>
      </c>
      <c r="L968" s="104">
        <v>0</v>
      </c>
      <c r="M968" s="104">
        <v>0</v>
      </c>
      <c r="N968" s="104">
        <v>0</v>
      </c>
      <c r="O968" s="104">
        <v>19</v>
      </c>
      <c r="P968" s="104">
        <v>0</v>
      </c>
      <c r="Q968" s="104">
        <v>0</v>
      </c>
      <c r="R968" s="104">
        <v>0</v>
      </c>
      <c r="S968" s="105">
        <f t="shared" si="15"/>
        <v>761.16666666666697</v>
      </c>
    </row>
    <row r="969" spans="1:19" x14ac:dyDescent="0.25">
      <c r="A969" s="125">
        <v>23522</v>
      </c>
      <c r="B969" s="103" t="s">
        <v>1883</v>
      </c>
      <c r="C969" s="103" t="s">
        <v>4037</v>
      </c>
      <c r="D969" s="103" t="s">
        <v>2897</v>
      </c>
      <c r="E969" s="103" t="s">
        <v>4038</v>
      </c>
      <c r="F969" s="103" t="s">
        <v>4994</v>
      </c>
      <c r="G969" s="104">
        <v>62.454545454545503</v>
      </c>
      <c r="H969" s="104">
        <v>604.63636363636397</v>
      </c>
      <c r="I969" s="104">
        <v>223.18181818181799</v>
      </c>
      <c r="J969" s="104">
        <v>0</v>
      </c>
      <c r="K969" s="104">
        <v>0</v>
      </c>
      <c r="L969" s="104">
        <v>0</v>
      </c>
      <c r="M969" s="104">
        <v>0</v>
      </c>
      <c r="N969" s="104">
        <v>27.363636363636399</v>
      </c>
      <c r="O969" s="104">
        <v>16</v>
      </c>
      <c r="P969" s="104">
        <v>0</v>
      </c>
      <c r="Q969" s="104">
        <v>0</v>
      </c>
      <c r="R969" s="104">
        <v>0</v>
      </c>
      <c r="S969" s="105">
        <f t="shared" si="15"/>
        <v>933.63636363636385</v>
      </c>
    </row>
    <row r="970" spans="1:19" x14ac:dyDescent="0.25">
      <c r="A970" s="125">
        <v>23525</v>
      </c>
      <c r="B970" s="103" t="s">
        <v>1885</v>
      </c>
      <c r="C970" s="103" t="s">
        <v>3809</v>
      </c>
      <c r="D970" s="103" t="s">
        <v>2775</v>
      </c>
      <c r="E970" s="103" t="s">
        <v>3810</v>
      </c>
      <c r="F970" s="103" t="s">
        <v>4994</v>
      </c>
      <c r="G970" s="104">
        <v>382.83333333333297</v>
      </c>
      <c r="H970" s="104">
        <v>0</v>
      </c>
      <c r="I970" s="104">
        <v>0</v>
      </c>
      <c r="J970" s="104">
        <v>0</v>
      </c>
      <c r="K970" s="104">
        <v>0</v>
      </c>
      <c r="L970" s="104">
        <v>0</v>
      </c>
      <c r="M970" s="104">
        <v>0</v>
      </c>
      <c r="N970" s="104">
        <v>0</v>
      </c>
      <c r="O970" s="104">
        <v>0</v>
      </c>
      <c r="P970" s="104">
        <v>0</v>
      </c>
      <c r="Q970" s="104">
        <v>0</v>
      </c>
      <c r="R970" s="104">
        <v>0</v>
      </c>
      <c r="S970" s="105">
        <f t="shared" si="15"/>
        <v>382.83333333333297</v>
      </c>
    </row>
    <row r="971" spans="1:19" x14ac:dyDescent="0.25">
      <c r="A971" s="125">
        <v>23528</v>
      </c>
      <c r="B971" s="103" t="s">
        <v>1886</v>
      </c>
      <c r="C971" s="103" t="s">
        <v>4039</v>
      </c>
      <c r="D971" s="103" t="s">
        <v>2789</v>
      </c>
      <c r="E971" s="103" t="s">
        <v>5126</v>
      </c>
      <c r="F971" s="103" t="s">
        <v>4994</v>
      </c>
      <c r="G971" s="104">
        <v>283.81818181818198</v>
      </c>
      <c r="H971" s="104">
        <v>1162.45454545455</v>
      </c>
      <c r="I971" s="104">
        <v>138.636363636364</v>
      </c>
      <c r="J971" s="104">
        <v>0</v>
      </c>
      <c r="K971" s="104">
        <v>0</v>
      </c>
      <c r="L971" s="104">
        <v>0</v>
      </c>
      <c r="M971" s="104">
        <v>0</v>
      </c>
      <c r="N971" s="104">
        <v>234.272727272727</v>
      </c>
      <c r="O971" s="104">
        <v>2</v>
      </c>
      <c r="P971" s="104">
        <v>0</v>
      </c>
      <c r="Q971" s="104">
        <v>1</v>
      </c>
      <c r="R971" s="104">
        <v>0</v>
      </c>
      <c r="S971" s="105">
        <f t="shared" si="15"/>
        <v>1822.181818181823</v>
      </c>
    </row>
    <row r="972" spans="1:19" x14ac:dyDescent="0.25">
      <c r="A972" s="125">
        <v>24045</v>
      </c>
      <c r="B972" s="103" t="s">
        <v>5127</v>
      </c>
      <c r="C972" s="103" t="s">
        <v>2886</v>
      </c>
      <c r="D972" s="103" t="s">
        <v>2867</v>
      </c>
      <c r="E972" s="103" t="s">
        <v>2887</v>
      </c>
      <c r="F972" s="103" t="s">
        <v>4994</v>
      </c>
      <c r="G972" s="104">
        <v>122.142857142857</v>
      </c>
      <c r="H972" s="104">
        <v>303</v>
      </c>
      <c r="I972" s="104">
        <v>76.714285714285694</v>
      </c>
      <c r="J972" s="104">
        <v>0</v>
      </c>
      <c r="K972" s="104">
        <v>0</v>
      </c>
      <c r="L972" s="104">
        <v>0</v>
      </c>
      <c r="M972" s="104">
        <v>11.1428571428571</v>
      </c>
      <c r="N972" s="104">
        <v>107.428571428571</v>
      </c>
      <c r="O972" s="104">
        <v>9.8571428571428594</v>
      </c>
      <c r="P972" s="104">
        <v>0</v>
      </c>
      <c r="Q972" s="104">
        <v>0</v>
      </c>
      <c r="R972" s="104">
        <v>0</v>
      </c>
      <c r="S972" s="105">
        <f t="shared" si="15"/>
        <v>630.28571428571365</v>
      </c>
    </row>
    <row r="973" spans="1:19" x14ac:dyDescent="0.25">
      <c r="A973" s="125">
        <v>24587</v>
      </c>
      <c r="B973" s="103" t="s">
        <v>2017</v>
      </c>
      <c r="C973" s="103" t="s">
        <v>4043</v>
      </c>
      <c r="D973" s="103" t="s">
        <v>2775</v>
      </c>
      <c r="E973" s="103" t="s">
        <v>2775</v>
      </c>
      <c r="F973" s="103" t="s">
        <v>4994</v>
      </c>
      <c r="G973" s="104">
        <v>54.75</v>
      </c>
      <c r="H973" s="104">
        <v>99.5833333333333</v>
      </c>
      <c r="I973" s="104">
        <v>1.5833333333333299</v>
      </c>
      <c r="J973" s="104">
        <v>0</v>
      </c>
      <c r="K973" s="104">
        <v>0</v>
      </c>
      <c r="L973" s="104">
        <v>0</v>
      </c>
      <c r="M973" s="104">
        <v>0</v>
      </c>
      <c r="N973" s="104">
        <v>0</v>
      </c>
      <c r="O973" s="104">
        <v>2.6666666666666701</v>
      </c>
      <c r="P973" s="104">
        <v>0</v>
      </c>
      <c r="Q973" s="104">
        <v>0</v>
      </c>
      <c r="R973" s="104">
        <v>0</v>
      </c>
      <c r="S973" s="105">
        <f t="shared" si="15"/>
        <v>158.58333333333331</v>
      </c>
    </row>
    <row r="974" spans="1:19" x14ac:dyDescent="0.25">
      <c r="A974" s="125">
        <v>24587</v>
      </c>
      <c r="B974" s="103" t="s">
        <v>2017</v>
      </c>
      <c r="C974" s="103" t="s">
        <v>4044</v>
      </c>
      <c r="D974" s="103" t="s">
        <v>2775</v>
      </c>
      <c r="E974" s="103" t="s">
        <v>4045</v>
      </c>
      <c r="F974" s="103" t="s">
        <v>4994</v>
      </c>
      <c r="G974" s="104">
        <v>62.3333333333333</v>
      </c>
      <c r="H974" s="104">
        <v>224.916666666667</v>
      </c>
      <c r="I974" s="104">
        <v>62.6666666666667</v>
      </c>
      <c r="J974" s="104">
        <v>1</v>
      </c>
      <c r="K974" s="104">
        <v>0</v>
      </c>
      <c r="L974" s="104">
        <v>2</v>
      </c>
      <c r="M974" s="104">
        <v>3</v>
      </c>
      <c r="N974" s="104">
        <v>4.75</v>
      </c>
      <c r="O974" s="104">
        <v>11.1666666666667</v>
      </c>
      <c r="P974" s="104">
        <v>0</v>
      </c>
      <c r="Q974" s="104">
        <v>0</v>
      </c>
      <c r="R974" s="104">
        <v>0</v>
      </c>
      <c r="S974" s="105">
        <f t="shared" si="15"/>
        <v>371.83333333333366</v>
      </c>
    </row>
    <row r="975" spans="1:19" x14ac:dyDescent="0.25">
      <c r="A975" s="125">
        <v>24587</v>
      </c>
      <c r="B975" s="103" t="s">
        <v>2017</v>
      </c>
      <c r="C975" s="103" t="s">
        <v>4046</v>
      </c>
      <c r="D975" s="103" t="s">
        <v>2775</v>
      </c>
      <c r="E975" s="103" t="s">
        <v>4047</v>
      </c>
      <c r="F975" s="103" t="s">
        <v>4994</v>
      </c>
      <c r="G975" s="104">
        <v>106.916666666667</v>
      </c>
      <c r="H975" s="104">
        <v>324.08333333333297</v>
      </c>
      <c r="I975" s="104">
        <v>47.1666666666667</v>
      </c>
      <c r="J975" s="104">
        <v>3.5833333333333299</v>
      </c>
      <c r="K975" s="104">
        <v>0</v>
      </c>
      <c r="L975" s="104">
        <v>0</v>
      </c>
      <c r="M975" s="104">
        <v>1</v>
      </c>
      <c r="N975" s="104">
        <v>1</v>
      </c>
      <c r="O975" s="104">
        <v>14.5833333333333</v>
      </c>
      <c r="P975" s="104">
        <v>0</v>
      </c>
      <c r="Q975" s="104">
        <v>0</v>
      </c>
      <c r="R975" s="104">
        <v>0</v>
      </c>
      <c r="S975" s="105">
        <f t="shared" si="15"/>
        <v>498.33333333333331</v>
      </c>
    </row>
    <row r="976" spans="1:19" x14ac:dyDescent="0.25">
      <c r="A976" s="125">
        <v>24587</v>
      </c>
      <c r="B976" s="103" t="s">
        <v>2017</v>
      </c>
      <c r="C976" s="103" t="s">
        <v>4048</v>
      </c>
      <c r="D976" s="103" t="s">
        <v>2775</v>
      </c>
      <c r="E976" s="103" t="s">
        <v>4049</v>
      </c>
      <c r="F976" s="103" t="s">
        <v>4994</v>
      </c>
      <c r="G976" s="104">
        <v>62</v>
      </c>
      <c r="H976" s="104">
        <v>302.58333333333297</v>
      </c>
      <c r="I976" s="104">
        <v>17</v>
      </c>
      <c r="J976" s="104">
        <v>2</v>
      </c>
      <c r="K976" s="104">
        <v>0</v>
      </c>
      <c r="L976" s="104">
        <v>2</v>
      </c>
      <c r="M976" s="104">
        <v>1</v>
      </c>
      <c r="N976" s="104">
        <v>2.8333333333333299</v>
      </c>
      <c r="O976" s="104">
        <v>6.5833333333333304</v>
      </c>
      <c r="P976" s="104">
        <v>0</v>
      </c>
      <c r="Q976" s="104">
        <v>0</v>
      </c>
      <c r="R976" s="104">
        <v>0</v>
      </c>
      <c r="S976" s="105">
        <f t="shared" si="15"/>
        <v>395.9999999999996</v>
      </c>
    </row>
    <row r="977" spans="1:19" x14ac:dyDescent="0.25">
      <c r="A977" s="125">
        <v>24616</v>
      </c>
      <c r="B977" s="103" t="s">
        <v>2027</v>
      </c>
      <c r="C977" s="103" t="s">
        <v>4050</v>
      </c>
      <c r="D977" s="103" t="s">
        <v>2856</v>
      </c>
      <c r="E977" s="103" t="s">
        <v>4051</v>
      </c>
      <c r="F977" s="103" t="s">
        <v>4994</v>
      </c>
      <c r="G977" s="104">
        <v>1081.25</v>
      </c>
      <c r="H977" s="104">
        <v>544.33333333333303</v>
      </c>
      <c r="I977" s="104">
        <v>1</v>
      </c>
      <c r="J977" s="104">
        <v>0</v>
      </c>
      <c r="K977" s="104">
        <v>0</v>
      </c>
      <c r="L977" s="104">
        <v>0</v>
      </c>
      <c r="M977" s="104">
        <v>5</v>
      </c>
      <c r="N977" s="104">
        <v>25.3333333333333</v>
      </c>
      <c r="O977" s="104">
        <v>30.0833333333333</v>
      </c>
      <c r="P977" s="104">
        <v>0</v>
      </c>
      <c r="Q977" s="104">
        <v>0</v>
      </c>
      <c r="R977" s="104">
        <v>0</v>
      </c>
      <c r="S977" s="105">
        <f t="shared" si="15"/>
        <v>1686.9999999999995</v>
      </c>
    </row>
    <row r="978" spans="1:19" x14ac:dyDescent="0.25">
      <c r="A978" s="125">
        <v>24631</v>
      </c>
      <c r="B978" s="103" t="s">
        <v>2036</v>
      </c>
      <c r="C978" s="103" t="s">
        <v>4052</v>
      </c>
      <c r="D978" s="103" t="s">
        <v>2876</v>
      </c>
      <c r="E978" s="103" t="s">
        <v>4053</v>
      </c>
      <c r="F978" s="103" t="s">
        <v>4994</v>
      </c>
      <c r="G978" s="104">
        <v>904.5</v>
      </c>
      <c r="H978" s="104">
        <v>0</v>
      </c>
      <c r="I978" s="104">
        <v>0</v>
      </c>
      <c r="J978" s="104">
        <v>0</v>
      </c>
      <c r="K978" s="104">
        <v>0</v>
      </c>
      <c r="L978" s="104">
        <v>0</v>
      </c>
      <c r="M978" s="104">
        <v>0</v>
      </c>
      <c r="N978" s="104">
        <v>0</v>
      </c>
      <c r="O978" s="104">
        <v>23.25</v>
      </c>
      <c r="P978" s="104">
        <v>0</v>
      </c>
      <c r="Q978" s="104">
        <v>0</v>
      </c>
      <c r="R978" s="104">
        <v>0</v>
      </c>
      <c r="S978" s="105">
        <f t="shared" si="15"/>
        <v>927.75</v>
      </c>
    </row>
    <row r="979" spans="1:19" x14ac:dyDescent="0.25">
      <c r="A979" s="125">
        <v>24807</v>
      </c>
      <c r="B979" s="103" t="s">
        <v>2062</v>
      </c>
      <c r="C979" s="103" t="s">
        <v>4959</v>
      </c>
      <c r="D979" s="103" t="s">
        <v>3108</v>
      </c>
      <c r="E979" s="103" t="s">
        <v>4960</v>
      </c>
      <c r="F979" s="103" t="s">
        <v>4994</v>
      </c>
      <c r="G979" s="104">
        <v>691</v>
      </c>
      <c r="H979" s="104">
        <v>0</v>
      </c>
      <c r="I979" s="104">
        <v>0</v>
      </c>
      <c r="J979" s="104">
        <v>0</v>
      </c>
      <c r="K979" s="104">
        <v>0</v>
      </c>
      <c r="L979" s="104">
        <v>0</v>
      </c>
      <c r="M979" s="104">
        <v>0</v>
      </c>
      <c r="N979" s="104">
        <v>0</v>
      </c>
      <c r="O979" s="104">
        <v>0</v>
      </c>
      <c r="P979" s="104">
        <v>0</v>
      </c>
      <c r="Q979" s="104">
        <v>0</v>
      </c>
      <c r="R979" s="104">
        <v>0</v>
      </c>
      <c r="S979" s="105">
        <f t="shared" si="15"/>
        <v>691</v>
      </c>
    </row>
    <row r="980" spans="1:19" x14ac:dyDescent="0.25">
      <c r="A980" s="125">
        <v>24850</v>
      </c>
      <c r="B980" s="103" t="s">
        <v>2087</v>
      </c>
      <c r="C980" s="103" t="s">
        <v>4432</v>
      </c>
      <c r="D980" s="103" t="s">
        <v>3438</v>
      </c>
      <c r="E980" s="103" t="s">
        <v>4433</v>
      </c>
      <c r="F980" s="103" t="s">
        <v>4994</v>
      </c>
      <c r="G980" s="104">
        <v>1</v>
      </c>
      <c r="H980" s="104">
        <v>209.857142857143</v>
      </c>
      <c r="I980" s="104">
        <v>0</v>
      </c>
      <c r="J980" s="104">
        <v>0</v>
      </c>
      <c r="K980" s="104">
        <v>1</v>
      </c>
      <c r="L980" s="104">
        <v>0</v>
      </c>
      <c r="M980" s="104">
        <v>0</v>
      </c>
      <c r="N980" s="104">
        <v>0</v>
      </c>
      <c r="O980" s="104">
        <v>0</v>
      </c>
      <c r="P980" s="104">
        <v>0</v>
      </c>
      <c r="Q980" s="104">
        <v>0</v>
      </c>
      <c r="R980" s="104">
        <v>0</v>
      </c>
      <c r="S980" s="105">
        <f t="shared" si="15"/>
        <v>211.857142857143</v>
      </c>
    </row>
    <row r="981" spans="1:19" x14ac:dyDescent="0.25">
      <c r="A981" s="125">
        <v>24852</v>
      </c>
      <c r="B981" s="103" t="s">
        <v>5128</v>
      </c>
      <c r="C981" s="103" t="s">
        <v>4253</v>
      </c>
      <c r="D981" s="103" t="s">
        <v>3332</v>
      </c>
      <c r="E981" s="103" t="s">
        <v>4254</v>
      </c>
      <c r="F981" s="103" t="s">
        <v>4994</v>
      </c>
      <c r="G981" s="104">
        <v>3705.8571428571399</v>
      </c>
      <c r="H981" s="104">
        <v>196.42857142857099</v>
      </c>
      <c r="I981" s="104">
        <v>0</v>
      </c>
      <c r="J981" s="104">
        <v>1.8571428571428601</v>
      </c>
      <c r="K981" s="104">
        <v>0</v>
      </c>
      <c r="L981" s="104">
        <v>0</v>
      </c>
      <c r="M981" s="104">
        <v>1</v>
      </c>
      <c r="N981" s="104">
        <v>54.142857142857203</v>
      </c>
      <c r="O981" s="104">
        <v>15</v>
      </c>
      <c r="P981" s="104">
        <v>0</v>
      </c>
      <c r="Q981" s="104">
        <v>0</v>
      </c>
      <c r="R981" s="104">
        <v>0</v>
      </c>
      <c r="S981" s="105">
        <f t="shared" si="15"/>
        <v>3974.285714285711</v>
      </c>
    </row>
    <row r="982" spans="1:19" x14ac:dyDescent="0.25">
      <c r="A982" s="125">
        <v>24853</v>
      </c>
      <c r="B982" s="103" t="s">
        <v>5129</v>
      </c>
      <c r="C982" s="103" t="s">
        <v>4056</v>
      </c>
      <c r="D982" s="103" t="s">
        <v>3332</v>
      </c>
      <c r="E982" s="103" t="s">
        <v>4057</v>
      </c>
      <c r="F982" s="103" t="s">
        <v>4994</v>
      </c>
      <c r="G982" s="104">
        <v>1124.0833333333301</v>
      </c>
      <c r="H982" s="104">
        <v>14.1666666666667</v>
      </c>
      <c r="I982" s="104">
        <v>0</v>
      </c>
      <c r="J982" s="104">
        <v>0</v>
      </c>
      <c r="K982" s="104">
        <v>0</v>
      </c>
      <c r="L982" s="104">
        <v>0</v>
      </c>
      <c r="M982" s="104">
        <v>0</v>
      </c>
      <c r="N982" s="104">
        <v>37</v>
      </c>
      <c r="O982" s="104">
        <v>19.4166666666667</v>
      </c>
      <c r="P982" s="104">
        <v>0</v>
      </c>
      <c r="Q982" s="104">
        <v>0</v>
      </c>
      <c r="R982" s="104">
        <v>0</v>
      </c>
      <c r="S982" s="105">
        <f t="shared" si="15"/>
        <v>1194.6666666666636</v>
      </c>
    </row>
    <row r="983" spans="1:19" x14ac:dyDescent="0.25">
      <c r="A983" s="125">
        <v>24877</v>
      </c>
      <c r="B983" s="103" t="s">
        <v>2098</v>
      </c>
      <c r="C983" s="103" t="s">
        <v>4816</v>
      </c>
      <c r="D983" s="103" t="s">
        <v>2789</v>
      </c>
      <c r="E983" s="103" t="s">
        <v>4817</v>
      </c>
      <c r="F983" s="103" t="s">
        <v>4996</v>
      </c>
      <c r="G983" s="106">
        <v>0</v>
      </c>
      <c r="H983" s="106">
        <v>0</v>
      </c>
      <c r="I983" s="106">
        <v>0</v>
      </c>
      <c r="J983" s="106">
        <v>0</v>
      </c>
      <c r="K983" s="106">
        <v>0</v>
      </c>
      <c r="L983" s="106">
        <v>0</v>
      </c>
      <c r="M983" s="106">
        <v>0</v>
      </c>
      <c r="N983" s="106">
        <v>0</v>
      </c>
      <c r="O983" s="106">
        <v>0</v>
      </c>
      <c r="P983" s="106">
        <v>0</v>
      </c>
      <c r="Q983" s="106">
        <v>0</v>
      </c>
      <c r="R983" s="106">
        <v>0</v>
      </c>
      <c r="S983" s="105">
        <v>3039.6487791419499</v>
      </c>
    </row>
    <row r="984" spans="1:19" x14ac:dyDescent="0.25">
      <c r="A984" s="125">
        <v>24883</v>
      </c>
      <c r="B984" s="103" t="s">
        <v>2101</v>
      </c>
      <c r="C984" s="103" t="s">
        <v>4859</v>
      </c>
      <c r="D984" s="103" t="s">
        <v>3572</v>
      </c>
      <c r="E984" s="103" t="s">
        <v>4860</v>
      </c>
      <c r="F984" s="103" t="s">
        <v>4994</v>
      </c>
      <c r="G984" s="104">
        <v>963</v>
      </c>
      <c r="H984" s="104">
        <v>709</v>
      </c>
      <c r="I984" s="104">
        <v>10</v>
      </c>
      <c r="J984" s="104">
        <v>0</v>
      </c>
      <c r="K984" s="104">
        <v>0</v>
      </c>
      <c r="L984" s="104">
        <v>0</v>
      </c>
      <c r="M984" s="104">
        <v>0</v>
      </c>
      <c r="N984" s="104">
        <v>17</v>
      </c>
      <c r="O984" s="104">
        <v>18</v>
      </c>
      <c r="P984" s="104">
        <v>0</v>
      </c>
      <c r="Q984" s="104">
        <v>0</v>
      </c>
      <c r="R984" s="104">
        <v>0</v>
      </c>
      <c r="S984" s="105">
        <f t="shared" ref="S984:S1015" si="16">SUM(G984:R984)</f>
        <v>1717</v>
      </c>
    </row>
    <row r="985" spans="1:19" x14ac:dyDescent="0.25">
      <c r="A985" s="125">
        <v>24899</v>
      </c>
      <c r="B985" s="103" t="s">
        <v>2112</v>
      </c>
      <c r="C985" s="103" t="s">
        <v>4060</v>
      </c>
      <c r="D985" s="103" t="s">
        <v>2775</v>
      </c>
      <c r="E985" s="103" t="s">
        <v>4061</v>
      </c>
      <c r="F985" s="103" t="s">
        <v>4994</v>
      </c>
      <c r="G985" s="104">
        <v>188.727272727273</v>
      </c>
      <c r="H985" s="104">
        <v>165.90909090909099</v>
      </c>
      <c r="I985" s="104">
        <v>7.9090909090909101</v>
      </c>
      <c r="J985" s="104">
        <v>0</v>
      </c>
      <c r="K985" s="104">
        <v>0</v>
      </c>
      <c r="L985" s="104">
        <v>0</v>
      </c>
      <c r="M985" s="104">
        <v>0</v>
      </c>
      <c r="N985" s="104">
        <v>0</v>
      </c>
      <c r="O985" s="104">
        <v>13.454545454545499</v>
      </c>
      <c r="P985" s="104">
        <v>0</v>
      </c>
      <c r="Q985" s="104">
        <v>0</v>
      </c>
      <c r="R985" s="104">
        <v>0</v>
      </c>
      <c r="S985" s="105">
        <f t="shared" si="16"/>
        <v>376.0000000000004</v>
      </c>
    </row>
    <row r="986" spans="1:19" x14ac:dyDescent="0.25">
      <c r="A986" s="125">
        <v>24931</v>
      </c>
      <c r="B986" s="103" t="s">
        <v>2135</v>
      </c>
      <c r="C986" s="103" t="s">
        <v>4064</v>
      </c>
      <c r="D986" s="103" t="s">
        <v>3108</v>
      </c>
      <c r="E986" s="103" t="s">
        <v>4065</v>
      </c>
      <c r="F986" s="103" t="s">
        <v>4994</v>
      </c>
      <c r="G986" s="104">
        <v>622</v>
      </c>
      <c r="H986" s="104">
        <v>0</v>
      </c>
      <c r="I986" s="104">
        <v>0</v>
      </c>
      <c r="J986" s="104">
        <v>0</v>
      </c>
      <c r="K986" s="104">
        <v>0</v>
      </c>
      <c r="L986" s="104">
        <v>0</v>
      </c>
      <c r="M986" s="104">
        <v>0</v>
      </c>
      <c r="N986" s="104">
        <v>0</v>
      </c>
      <c r="O986" s="104">
        <v>0</v>
      </c>
      <c r="P986" s="104">
        <v>0</v>
      </c>
      <c r="Q986" s="104">
        <v>0</v>
      </c>
      <c r="R986" s="104">
        <v>0</v>
      </c>
      <c r="S986" s="105">
        <f t="shared" si="16"/>
        <v>622</v>
      </c>
    </row>
    <row r="987" spans="1:19" x14ac:dyDescent="0.25">
      <c r="A987" s="125">
        <v>24933</v>
      </c>
      <c r="B987" s="103" t="s">
        <v>2136</v>
      </c>
      <c r="C987" s="103" t="s">
        <v>4066</v>
      </c>
      <c r="D987" s="103" t="s">
        <v>2897</v>
      </c>
      <c r="E987" s="103" t="s">
        <v>4067</v>
      </c>
      <c r="F987" s="103" t="s">
        <v>4994</v>
      </c>
      <c r="G987" s="104">
        <v>1</v>
      </c>
      <c r="H987" s="104">
        <v>1</v>
      </c>
      <c r="I987" s="104">
        <v>1</v>
      </c>
      <c r="J987" s="104">
        <v>1</v>
      </c>
      <c r="K987" s="104">
        <v>0</v>
      </c>
      <c r="L987" s="104">
        <v>0</v>
      </c>
      <c r="M987" s="104">
        <v>0</v>
      </c>
      <c r="N987" s="104">
        <v>0</v>
      </c>
      <c r="O987" s="104">
        <v>1</v>
      </c>
      <c r="P987" s="104">
        <v>0</v>
      </c>
      <c r="Q987" s="104">
        <v>0</v>
      </c>
      <c r="R987" s="104">
        <v>0</v>
      </c>
      <c r="S987" s="105">
        <f t="shared" si="16"/>
        <v>5</v>
      </c>
    </row>
    <row r="988" spans="1:19" x14ac:dyDescent="0.25">
      <c r="A988" s="125">
        <v>24950</v>
      </c>
      <c r="B988" s="103" t="s">
        <v>2140</v>
      </c>
      <c r="C988" s="103" t="s">
        <v>3860</v>
      </c>
      <c r="D988" s="103" t="s">
        <v>2827</v>
      </c>
      <c r="E988" s="103" t="s">
        <v>3861</v>
      </c>
      <c r="F988" s="103" t="s">
        <v>4994</v>
      </c>
      <c r="G988" s="104">
        <v>4</v>
      </c>
      <c r="H988" s="104">
        <v>182.25</v>
      </c>
      <c r="I988" s="104">
        <v>55.5</v>
      </c>
      <c r="J988" s="104">
        <v>123</v>
      </c>
      <c r="K988" s="104">
        <v>26.9166666666667</v>
      </c>
      <c r="L988" s="104">
        <v>7</v>
      </c>
      <c r="M988" s="104">
        <v>0</v>
      </c>
      <c r="N988" s="104">
        <v>0</v>
      </c>
      <c r="O988" s="104">
        <v>0</v>
      </c>
      <c r="P988" s="104">
        <v>0</v>
      </c>
      <c r="Q988" s="104">
        <v>0</v>
      </c>
      <c r="R988" s="104">
        <v>0</v>
      </c>
      <c r="S988" s="105">
        <f t="shared" si="16"/>
        <v>398.66666666666669</v>
      </c>
    </row>
    <row r="989" spans="1:19" x14ac:dyDescent="0.25">
      <c r="A989" s="125">
        <v>24953</v>
      </c>
      <c r="B989" s="103" t="s">
        <v>2142</v>
      </c>
      <c r="C989" s="103" t="s">
        <v>4070</v>
      </c>
      <c r="D989" s="103" t="s">
        <v>2775</v>
      </c>
      <c r="E989" s="103" t="s">
        <v>4071</v>
      </c>
      <c r="F989" s="103" t="s">
        <v>4994</v>
      </c>
      <c r="G989" s="104">
        <v>107.5</v>
      </c>
      <c r="H989" s="104">
        <v>343.91666666666703</v>
      </c>
      <c r="I989" s="104">
        <v>37.1666666666667</v>
      </c>
      <c r="J989" s="104">
        <v>69.8333333333333</v>
      </c>
      <c r="K989" s="104">
        <v>0</v>
      </c>
      <c r="L989" s="104">
        <v>0</v>
      </c>
      <c r="M989" s="104">
        <v>5.6666666666666696</v>
      </c>
      <c r="N989" s="104">
        <v>25.5833333333333</v>
      </c>
      <c r="O989" s="104">
        <v>16.9166666666667</v>
      </c>
      <c r="P989" s="104">
        <v>0</v>
      </c>
      <c r="Q989" s="104">
        <v>0</v>
      </c>
      <c r="R989" s="104">
        <v>0</v>
      </c>
      <c r="S989" s="105">
        <f t="shared" si="16"/>
        <v>606.5833333333336</v>
      </c>
    </row>
    <row r="990" spans="1:19" x14ac:dyDescent="0.25">
      <c r="A990" s="125">
        <v>24958</v>
      </c>
      <c r="B990" s="103" t="s">
        <v>2143</v>
      </c>
      <c r="C990" s="103" t="s">
        <v>3623</v>
      </c>
      <c r="D990" s="103" t="s">
        <v>2923</v>
      </c>
      <c r="E990" s="103" t="s">
        <v>3624</v>
      </c>
      <c r="F990" s="103" t="s">
        <v>4994</v>
      </c>
      <c r="G990" s="104">
        <v>551.5</v>
      </c>
      <c r="H990" s="104">
        <v>0</v>
      </c>
      <c r="I990" s="104">
        <v>0</v>
      </c>
      <c r="J990" s="104">
        <v>0</v>
      </c>
      <c r="K990" s="104">
        <v>0</v>
      </c>
      <c r="L990" s="104">
        <v>0</v>
      </c>
      <c r="M990" s="104">
        <v>1</v>
      </c>
      <c r="N990" s="104">
        <v>0</v>
      </c>
      <c r="O990" s="104">
        <v>5</v>
      </c>
      <c r="P990" s="104">
        <v>1</v>
      </c>
      <c r="Q990" s="104">
        <v>0</v>
      </c>
      <c r="R990" s="104">
        <v>0</v>
      </c>
      <c r="S990" s="105">
        <f t="shared" si="16"/>
        <v>558.5</v>
      </c>
    </row>
    <row r="991" spans="1:19" x14ac:dyDescent="0.25">
      <c r="A991" s="125">
        <v>24971</v>
      </c>
      <c r="B991" s="103" t="s">
        <v>2146</v>
      </c>
      <c r="C991" s="103" t="s">
        <v>2800</v>
      </c>
      <c r="D991" s="103" t="s">
        <v>2794</v>
      </c>
      <c r="E991" s="103" t="s">
        <v>2801</v>
      </c>
      <c r="F991" s="103" t="s">
        <v>4993</v>
      </c>
      <c r="G991" s="104">
        <v>18305.583333333299</v>
      </c>
      <c r="H991" s="104">
        <v>4885.3333333333303</v>
      </c>
      <c r="I991" s="104">
        <v>161.166666666667</v>
      </c>
      <c r="J991" s="104">
        <v>30.8333333333333</v>
      </c>
      <c r="K991" s="104">
        <v>0</v>
      </c>
      <c r="L991" s="104">
        <v>0</v>
      </c>
      <c r="M991" s="104">
        <v>24.25</v>
      </c>
      <c r="N991" s="104">
        <v>433</v>
      </c>
      <c r="O991" s="104">
        <v>70.6666666666667</v>
      </c>
      <c r="P991" s="104">
        <v>1</v>
      </c>
      <c r="Q991" s="104">
        <v>0</v>
      </c>
      <c r="R991" s="104">
        <v>0</v>
      </c>
      <c r="S991" s="105">
        <f t="shared" si="16"/>
        <v>23911.833333333296</v>
      </c>
    </row>
    <row r="992" spans="1:19" x14ac:dyDescent="0.25">
      <c r="A992" s="125">
        <v>24973</v>
      </c>
      <c r="B992" s="103" t="s">
        <v>2147</v>
      </c>
      <c r="C992" s="103" t="s">
        <v>4961</v>
      </c>
      <c r="D992" s="103" t="s">
        <v>3572</v>
      </c>
      <c r="E992" s="103" t="s">
        <v>4962</v>
      </c>
      <c r="F992" s="103" t="s">
        <v>4994</v>
      </c>
      <c r="G992" s="104">
        <v>3100.2727272727302</v>
      </c>
      <c r="H992" s="104">
        <v>958.36363636363603</v>
      </c>
      <c r="I992" s="104">
        <v>93.636363636363598</v>
      </c>
      <c r="J992" s="104">
        <v>0</v>
      </c>
      <c r="K992" s="104">
        <v>0</v>
      </c>
      <c r="L992" s="104">
        <v>0</v>
      </c>
      <c r="M992" s="104">
        <v>0</v>
      </c>
      <c r="N992" s="104">
        <v>24.727272727272702</v>
      </c>
      <c r="O992" s="104">
        <v>25.4545454545454</v>
      </c>
      <c r="P992" s="104">
        <v>0</v>
      </c>
      <c r="Q992" s="104">
        <v>0</v>
      </c>
      <c r="R992" s="104">
        <v>0</v>
      </c>
      <c r="S992" s="105">
        <f t="shared" si="16"/>
        <v>4202.4545454545478</v>
      </c>
    </row>
    <row r="993" spans="1:19" x14ac:dyDescent="0.25">
      <c r="A993" s="125">
        <v>25138</v>
      </c>
      <c r="B993" s="103" t="s">
        <v>2188</v>
      </c>
      <c r="C993" s="103" t="s">
        <v>4072</v>
      </c>
      <c r="D993" s="103" t="s">
        <v>2775</v>
      </c>
      <c r="E993" s="103" t="s">
        <v>4073</v>
      </c>
      <c r="F993" s="103" t="s">
        <v>4994</v>
      </c>
      <c r="G993" s="104">
        <v>49.25</v>
      </c>
      <c r="H993" s="104">
        <v>398.75</v>
      </c>
      <c r="I993" s="104">
        <v>23.5</v>
      </c>
      <c r="J993" s="104">
        <v>0</v>
      </c>
      <c r="K993" s="104">
        <v>0</v>
      </c>
      <c r="L993" s="104">
        <v>0</v>
      </c>
      <c r="M993" s="104">
        <v>0</v>
      </c>
      <c r="N993" s="104">
        <v>0</v>
      </c>
      <c r="O993" s="104">
        <v>19</v>
      </c>
      <c r="P993" s="104">
        <v>0</v>
      </c>
      <c r="Q993" s="104">
        <v>0</v>
      </c>
      <c r="R993" s="104">
        <v>0</v>
      </c>
      <c r="S993" s="105">
        <f t="shared" si="16"/>
        <v>490.5</v>
      </c>
    </row>
    <row r="994" spans="1:19" x14ac:dyDescent="0.25">
      <c r="A994" s="125">
        <v>25165</v>
      </c>
      <c r="B994" s="103" t="s">
        <v>2199</v>
      </c>
      <c r="C994" s="103" t="s">
        <v>4079</v>
      </c>
      <c r="D994" s="103" t="s">
        <v>2827</v>
      </c>
      <c r="E994" s="103" t="s">
        <v>4080</v>
      </c>
      <c r="F994" s="103" t="s">
        <v>4994</v>
      </c>
      <c r="G994" s="104">
        <v>101.416666666667</v>
      </c>
      <c r="H994" s="104">
        <v>809.16666666666697</v>
      </c>
      <c r="I994" s="104">
        <v>797.41666666666697</v>
      </c>
      <c r="J994" s="104">
        <v>21.1666666666667</v>
      </c>
      <c r="K994" s="104">
        <v>1.25</v>
      </c>
      <c r="L994" s="104">
        <v>1.5</v>
      </c>
      <c r="M994" s="104">
        <v>3.5</v>
      </c>
      <c r="N994" s="104">
        <v>113.416666666667</v>
      </c>
      <c r="O994" s="104">
        <v>32.9166666666667</v>
      </c>
      <c r="P994" s="104">
        <v>0</v>
      </c>
      <c r="Q994" s="104">
        <v>0</v>
      </c>
      <c r="R994" s="104">
        <v>0</v>
      </c>
      <c r="S994" s="105">
        <f t="shared" si="16"/>
        <v>1881.7500000000014</v>
      </c>
    </row>
    <row r="995" spans="1:19" x14ac:dyDescent="0.25">
      <c r="A995" s="125">
        <v>25500</v>
      </c>
      <c r="B995" s="103" t="s">
        <v>2216</v>
      </c>
      <c r="C995" s="103" t="s">
        <v>4081</v>
      </c>
      <c r="D995" s="103" t="s">
        <v>2827</v>
      </c>
      <c r="E995" s="103" t="s">
        <v>4082</v>
      </c>
      <c r="F995" s="103" t="s">
        <v>4994</v>
      </c>
      <c r="G995" s="104">
        <v>165</v>
      </c>
      <c r="H995" s="104">
        <v>1174</v>
      </c>
      <c r="I995" s="104">
        <v>11</v>
      </c>
      <c r="J995" s="104">
        <v>0</v>
      </c>
      <c r="K995" s="104">
        <v>0</v>
      </c>
      <c r="L995" s="104">
        <v>0</v>
      </c>
      <c r="M995" s="104">
        <v>0</v>
      </c>
      <c r="N995" s="104">
        <v>31</v>
      </c>
      <c r="O995" s="104">
        <v>9</v>
      </c>
      <c r="P995" s="104">
        <v>0</v>
      </c>
      <c r="Q995" s="104">
        <v>0</v>
      </c>
      <c r="R995" s="104">
        <v>0</v>
      </c>
      <c r="S995" s="105">
        <f t="shared" si="16"/>
        <v>1390</v>
      </c>
    </row>
    <row r="996" spans="1:19" x14ac:dyDescent="0.25">
      <c r="A996" s="125">
        <v>25501</v>
      </c>
      <c r="B996" s="103" t="s">
        <v>2217</v>
      </c>
      <c r="C996" s="103" t="s">
        <v>4482</v>
      </c>
      <c r="D996" s="103" t="s">
        <v>2789</v>
      </c>
      <c r="E996" s="103" t="s">
        <v>4483</v>
      </c>
      <c r="F996" s="103" t="s">
        <v>4994</v>
      </c>
      <c r="G996" s="104">
        <v>87.75</v>
      </c>
      <c r="H996" s="104">
        <v>493.41666666666703</v>
      </c>
      <c r="I996" s="104">
        <v>88</v>
      </c>
      <c r="J996" s="104">
        <v>3</v>
      </c>
      <c r="K996" s="104">
        <v>1</v>
      </c>
      <c r="L996" s="104">
        <v>0</v>
      </c>
      <c r="M996" s="104">
        <v>2</v>
      </c>
      <c r="N996" s="104">
        <v>8</v>
      </c>
      <c r="O996" s="104">
        <v>8</v>
      </c>
      <c r="P996" s="104">
        <v>0</v>
      </c>
      <c r="Q996" s="104">
        <v>0</v>
      </c>
      <c r="R996" s="104">
        <v>0</v>
      </c>
      <c r="S996" s="105">
        <f t="shared" si="16"/>
        <v>691.16666666666697</v>
      </c>
    </row>
    <row r="997" spans="1:19" x14ac:dyDescent="0.25">
      <c r="A997" s="125">
        <v>25515</v>
      </c>
      <c r="B997" s="103" t="s">
        <v>2220</v>
      </c>
      <c r="C997" s="103" t="s">
        <v>4083</v>
      </c>
      <c r="D997" s="103" t="s">
        <v>2827</v>
      </c>
      <c r="E997" s="103" t="s">
        <v>4084</v>
      </c>
      <c r="F997" s="103" t="s">
        <v>4994</v>
      </c>
      <c r="G997" s="104">
        <v>1289.3333333333301</v>
      </c>
      <c r="H997" s="104">
        <v>3903.3333333333298</v>
      </c>
      <c r="I997" s="104">
        <v>974.5</v>
      </c>
      <c r="J997" s="104">
        <v>273.83333333333297</v>
      </c>
      <c r="K997" s="104">
        <v>0</v>
      </c>
      <c r="L997" s="104">
        <v>0</v>
      </c>
      <c r="M997" s="104">
        <v>0</v>
      </c>
      <c r="N997" s="104">
        <v>504.5</v>
      </c>
      <c r="O997" s="104">
        <v>53.8333333333333</v>
      </c>
      <c r="P997" s="104">
        <v>0</v>
      </c>
      <c r="Q997" s="104">
        <v>0</v>
      </c>
      <c r="R997" s="104">
        <v>0</v>
      </c>
      <c r="S997" s="105">
        <f t="shared" si="16"/>
        <v>6999.3333333333258</v>
      </c>
    </row>
    <row r="998" spans="1:19" x14ac:dyDescent="0.25">
      <c r="A998" s="125">
        <v>25524</v>
      </c>
      <c r="B998" s="103" t="s">
        <v>2222</v>
      </c>
      <c r="C998" s="103" t="s">
        <v>4085</v>
      </c>
      <c r="D998" s="103" t="s">
        <v>2789</v>
      </c>
      <c r="E998" s="103" t="s">
        <v>4086</v>
      </c>
      <c r="F998" s="103" t="s">
        <v>4994</v>
      </c>
      <c r="G998" s="104">
        <v>287.16666666666703</v>
      </c>
      <c r="H998" s="104">
        <v>376.25</v>
      </c>
      <c r="I998" s="104">
        <v>11.4166666666667</v>
      </c>
      <c r="J998" s="104">
        <v>0</v>
      </c>
      <c r="K998" s="104">
        <v>0</v>
      </c>
      <c r="L998" s="104">
        <v>0</v>
      </c>
      <c r="M998" s="104">
        <v>0</v>
      </c>
      <c r="N998" s="104">
        <v>65.75</v>
      </c>
      <c r="O998" s="104">
        <v>19</v>
      </c>
      <c r="P998" s="104">
        <v>0</v>
      </c>
      <c r="Q998" s="104">
        <v>0</v>
      </c>
      <c r="R998" s="104">
        <v>0</v>
      </c>
      <c r="S998" s="105">
        <f t="shared" si="16"/>
        <v>759.58333333333371</v>
      </c>
    </row>
    <row r="999" spans="1:19" x14ac:dyDescent="0.25">
      <c r="A999" s="125">
        <v>25527</v>
      </c>
      <c r="B999" s="103" t="s">
        <v>2223</v>
      </c>
      <c r="C999" s="103" t="s">
        <v>4087</v>
      </c>
      <c r="D999" s="103" t="s">
        <v>2789</v>
      </c>
      <c r="E999" s="103" t="s">
        <v>4088</v>
      </c>
      <c r="F999" s="103" t="s">
        <v>4996</v>
      </c>
      <c r="G999" s="104">
        <v>152</v>
      </c>
      <c r="H999" s="104">
        <v>909</v>
      </c>
      <c r="I999" s="104">
        <v>212</v>
      </c>
      <c r="J999" s="104">
        <v>0</v>
      </c>
      <c r="K999" s="104">
        <v>0</v>
      </c>
      <c r="L999" s="104">
        <v>0</v>
      </c>
      <c r="M999" s="104">
        <v>0</v>
      </c>
      <c r="N999" s="104">
        <v>122</v>
      </c>
      <c r="O999" s="104">
        <v>22</v>
      </c>
      <c r="P999" s="104">
        <v>0</v>
      </c>
      <c r="Q999" s="104">
        <v>0</v>
      </c>
      <c r="R999" s="104">
        <v>0</v>
      </c>
      <c r="S999" s="105">
        <f t="shared" si="16"/>
        <v>1417</v>
      </c>
    </row>
    <row r="1000" spans="1:19" x14ac:dyDescent="0.25">
      <c r="A1000" s="125">
        <v>25539</v>
      </c>
      <c r="B1000" s="103" t="s">
        <v>2228</v>
      </c>
      <c r="C1000" s="103" t="s">
        <v>4089</v>
      </c>
      <c r="D1000" s="103" t="s">
        <v>2897</v>
      </c>
      <c r="E1000" s="103" t="s">
        <v>4090</v>
      </c>
      <c r="F1000" s="103" t="s">
        <v>4994</v>
      </c>
      <c r="G1000" s="104">
        <v>35.181818181818201</v>
      </c>
      <c r="H1000" s="104">
        <v>201.81818181818201</v>
      </c>
      <c r="I1000" s="104">
        <v>4</v>
      </c>
      <c r="J1000" s="104">
        <v>0</v>
      </c>
      <c r="K1000" s="104">
        <v>0</v>
      </c>
      <c r="L1000" s="104">
        <v>0</v>
      </c>
      <c r="M1000" s="104">
        <v>0</v>
      </c>
      <c r="N1000" s="104">
        <v>0</v>
      </c>
      <c r="O1000" s="104">
        <v>17</v>
      </c>
      <c r="P1000" s="104">
        <v>0</v>
      </c>
      <c r="Q1000" s="104">
        <v>0</v>
      </c>
      <c r="R1000" s="104">
        <v>0</v>
      </c>
      <c r="S1000" s="105">
        <f t="shared" si="16"/>
        <v>258.00000000000023</v>
      </c>
    </row>
    <row r="1001" spans="1:19" x14ac:dyDescent="0.25">
      <c r="A1001" s="125">
        <v>25541</v>
      </c>
      <c r="B1001" s="103" t="s">
        <v>2230</v>
      </c>
      <c r="C1001" s="103" t="s">
        <v>4091</v>
      </c>
      <c r="D1001" s="103" t="s">
        <v>2827</v>
      </c>
      <c r="E1001" s="103" t="s">
        <v>4092</v>
      </c>
      <c r="F1001" s="103" t="s">
        <v>4994</v>
      </c>
      <c r="G1001" s="104">
        <v>70.8333333333333</v>
      </c>
      <c r="H1001" s="104">
        <v>230.583333333333</v>
      </c>
      <c r="I1001" s="104">
        <v>453.66666666666703</v>
      </c>
      <c r="J1001" s="104">
        <v>62.3333333333333</v>
      </c>
      <c r="K1001" s="104">
        <v>10.3333333333333</v>
      </c>
      <c r="L1001" s="104">
        <v>16.25</v>
      </c>
      <c r="M1001" s="104">
        <v>0</v>
      </c>
      <c r="N1001" s="104">
        <v>126.583333333333</v>
      </c>
      <c r="O1001" s="104">
        <v>35.4166666666667</v>
      </c>
      <c r="P1001" s="104">
        <v>0</v>
      </c>
      <c r="Q1001" s="104">
        <v>0</v>
      </c>
      <c r="R1001" s="104">
        <v>0</v>
      </c>
      <c r="S1001" s="105">
        <f t="shared" si="16"/>
        <v>1005.9999999999995</v>
      </c>
    </row>
    <row r="1002" spans="1:19" x14ac:dyDescent="0.25">
      <c r="A1002" s="125">
        <v>25653</v>
      </c>
      <c r="B1002" s="103" t="s">
        <v>2237</v>
      </c>
      <c r="C1002" s="103" t="s">
        <v>4093</v>
      </c>
      <c r="D1002" s="103" t="s">
        <v>5006</v>
      </c>
      <c r="E1002" s="103" t="s">
        <v>4094</v>
      </c>
      <c r="F1002" s="103" t="s">
        <v>4994</v>
      </c>
      <c r="G1002" s="104">
        <v>483</v>
      </c>
      <c r="H1002" s="104">
        <v>74</v>
      </c>
      <c r="I1002" s="104">
        <v>8</v>
      </c>
      <c r="J1002" s="104">
        <v>0</v>
      </c>
      <c r="K1002" s="104">
        <v>0</v>
      </c>
      <c r="L1002" s="104">
        <v>0</v>
      </c>
      <c r="M1002" s="104">
        <v>0</v>
      </c>
      <c r="N1002" s="104">
        <v>8</v>
      </c>
      <c r="O1002" s="104">
        <v>28</v>
      </c>
      <c r="P1002" s="104">
        <v>0</v>
      </c>
      <c r="Q1002" s="104">
        <v>0</v>
      </c>
      <c r="R1002" s="104">
        <v>0</v>
      </c>
      <c r="S1002" s="105">
        <f t="shared" si="16"/>
        <v>601</v>
      </c>
    </row>
    <row r="1003" spans="1:19" x14ac:dyDescent="0.25">
      <c r="A1003" s="125">
        <v>25662</v>
      </c>
      <c r="B1003" s="103" t="s">
        <v>2239</v>
      </c>
      <c r="C1003" s="103" t="s">
        <v>4095</v>
      </c>
      <c r="D1003" s="103" t="s">
        <v>2789</v>
      </c>
      <c r="E1003" s="103" t="s">
        <v>3957</v>
      </c>
      <c r="F1003" s="103" t="s">
        <v>4994</v>
      </c>
      <c r="G1003" s="104">
        <v>255.6</v>
      </c>
      <c r="H1003" s="104">
        <v>524.9</v>
      </c>
      <c r="I1003" s="104">
        <v>48.4</v>
      </c>
      <c r="J1003" s="104">
        <v>0</v>
      </c>
      <c r="K1003" s="104">
        <v>0</v>
      </c>
      <c r="L1003" s="104">
        <v>0</v>
      </c>
      <c r="M1003" s="104">
        <v>0</v>
      </c>
      <c r="N1003" s="104">
        <v>73.3</v>
      </c>
      <c r="O1003" s="104">
        <v>24.6</v>
      </c>
      <c r="P1003" s="104">
        <v>0</v>
      </c>
      <c r="Q1003" s="104">
        <v>0</v>
      </c>
      <c r="R1003" s="104">
        <v>0</v>
      </c>
      <c r="S1003" s="105">
        <f t="shared" si="16"/>
        <v>926.8</v>
      </c>
    </row>
    <row r="1004" spans="1:19" x14ac:dyDescent="0.25">
      <c r="A1004" s="125">
        <v>25671</v>
      </c>
      <c r="B1004" s="103" t="s">
        <v>2243</v>
      </c>
      <c r="C1004" s="103" t="s">
        <v>4096</v>
      </c>
      <c r="D1004" s="103" t="s">
        <v>2897</v>
      </c>
      <c r="E1004" s="103" t="s">
        <v>4097</v>
      </c>
      <c r="F1004" s="103" t="s">
        <v>4994</v>
      </c>
      <c r="G1004" s="104">
        <v>422.58333333333297</v>
      </c>
      <c r="H1004" s="104">
        <v>198.583333333333</v>
      </c>
      <c r="I1004" s="104">
        <v>0</v>
      </c>
      <c r="J1004" s="104">
        <v>0</v>
      </c>
      <c r="K1004" s="104">
        <v>0</v>
      </c>
      <c r="L1004" s="104">
        <v>0</v>
      </c>
      <c r="M1004" s="104">
        <v>0</v>
      </c>
      <c r="N1004" s="104">
        <v>0</v>
      </c>
      <c r="O1004" s="104">
        <v>27.25</v>
      </c>
      <c r="P1004" s="104">
        <v>11.2</v>
      </c>
      <c r="Q1004" s="104">
        <v>0</v>
      </c>
      <c r="R1004" s="104">
        <v>0</v>
      </c>
      <c r="S1004" s="105">
        <f t="shared" si="16"/>
        <v>659.61666666666599</v>
      </c>
    </row>
    <row r="1005" spans="1:19" x14ac:dyDescent="0.25">
      <c r="A1005" s="125">
        <v>25674</v>
      </c>
      <c r="B1005" s="103" t="s">
        <v>2245</v>
      </c>
      <c r="C1005" s="103" t="s">
        <v>4098</v>
      </c>
      <c r="D1005" s="103" t="s">
        <v>2789</v>
      </c>
      <c r="E1005" s="103" t="s">
        <v>4099</v>
      </c>
      <c r="F1005" s="103" t="s">
        <v>4994</v>
      </c>
      <c r="G1005" s="104">
        <v>95.9166666666667</v>
      </c>
      <c r="H1005" s="104">
        <v>2674</v>
      </c>
      <c r="I1005" s="104">
        <v>263.5</v>
      </c>
      <c r="J1005" s="104">
        <v>0</v>
      </c>
      <c r="K1005" s="104">
        <v>0</v>
      </c>
      <c r="L1005" s="104">
        <v>0</v>
      </c>
      <c r="M1005" s="104">
        <v>0</v>
      </c>
      <c r="N1005" s="104">
        <v>192.5</v>
      </c>
      <c r="O1005" s="104">
        <v>26</v>
      </c>
      <c r="P1005" s="104">
        <v>0</v>
      </c>
      <c r="Q1005" s="104">
        <v>0</v>
      </c>
      <c r="R1005" s="104">
        <v>0</v>
      </c>
      <c r="S1005" s="105">
        <f t="shared" si="16"/>
        <v>3251.9166666666665</v>
      </c>
    </row>
    <row r="1006" spans="1:19" x14ac:dyDescent="0.25">
      <c r="A1006" s="125">
        <v>25678</v>
      </c>
      <c r="B1006" s="103" t="s">
        <v>2247</v>
      </c>
      <c r="C1006" s="103" t="s">
        <v>4100</v>
      </c>
      <c r="D1006" s="103" t="s">
        <v>2897</v>
      </c>
      <c r="E1006" s="103" t="s">
        <v>4101</v>
      </c>
      <c r="F1006" s="103" t="s">
        <v>4994</v>
      </c>
      <c r="G1006" s="104">
        <v>117</v>
      </c>
      <c r="H1006" s="104">
        <v>209.54545454545499</v>
      </c>
      <c r="I1006" s="104">
        <v>0</v>
      </c>
      <c r="J1006" s="104">
        <v>0</v>
      </c>
      <c r="K1006" s="104">
        <v>0</v>
      </c>
      <c r="L1006" s="104">
        <v>0</v>
      </c>
      <c r="M1006" s="104">
        <v>0</v>
      </c>
      <c r="N1006" s="104">
        <v>4</v>
      </c>
      <c r="O1006" s="104">
        <v>13</v>
      </c>
      <c r="P1006" s="104">
        <v>0</v>
      </c>
      <c r="Q1006" s="104">
        <v>0</v>
      </c>
      <c r="R1006" s="104">
        <v>0</v>
      </c>
      <c r="S1006" s="105">
        <f t="shared" si="16"/>
        <v>343.54545454545496</v>
      </c>
    </row>
    <row r="1007" spans="1:19" x14ac:dyDescent="0.25">
      <c r="A1007" s="125">
        <v>25687</v>
      </c>
      <c r="B1007" s="103" t="s">
        <v>2248</v>
      </c>
      <c r="C1007" s="103" t="s">
        <v>4403</v>
      </c>
      <c r="D1007" s="103" t="s">
        <v>2789</v>
      </c>
      <c r="E1007" s="103" t="s">
        <v>4404</v>
      </c>
      <c r="F1007" s="103" t="s">
        <v>4994</v>
      </c>
      <c r="G1007" s="104">
        <v>39.1666666666667</v>
      </c>
      <c r="H1007" s="104">
        <v>90.75</v>
      </c>
      <c r="I1007" s="104">
        <v>7.75</v>
      </c>
      <c r="J1007" s="104">
        <v>0</v>
      </c>
      <c r="K1007" s="104">
        <v>0</v>
      </c>
      <c r="L1007" s="104">
        <v>0</v>
      </c>
      <c r="M1007" s="104">
        <v>1.25</v>
      </c>
      <c r="N1007" s="104">
        <v>11.0833333333333</v>
      </c>
      <c r="O1007" s="104">
        <v>0</v>
      </c>
      <c r="P1007" s="104">
        <v>0</v>
      </c>
      <c r="Q1007" s="104">
        <v>0</v>
      </c>
      <c r="R1007" s="104">
        <v>0</v>
      </c>
      <c r="S1007" s="105">
        <f t="shared" si="16"/>
        <v>150</v>
      </c>
    </row>
    <row r="1008" spans="1:19" x14ac:dyDescent="0.25">
      <c r="A1008" s="125">
        <v>25900</v>
      </c>
      <c r="B1008" s="103" t="s">
        <v>2269</v>
      </c>
      <c r="C1008" s="103" t="s">
        <v>3264</v>
      </c>
      <c r="D1008" s="103" t="s">
        <v>2827</v>
      </c>
      <c r="E1008" s="103" t="s">
        <v>3265</v>
      </c>
      <c r="F1008" s="103" t="s">
        <v>4994</v>
      </c>
      <c r="G1008" s="104">
        <v>1</v>
      </c>
      <c r="H1008" s="104">
        <v>1</v>
      </c>
      <c r="I1008" s="104">
        <v>1</v>
      </c>
      <c r="J1008" s="104">
        <v>1</v>
      </c>
      <c r="K1008" s="104">
        <v>0</v>
      </c>
      <c r="L1008" s="104">
        <v>0</v>
      </c>
      <c r="M1008" s="104">
        <v>0</v>
      </c>
      <c r="N1008" s="104">
        <v>0</v>
      </c>
      <c r="O1008" s="104">
        <v>1</v>
      </c>
      <c r="P1008" s="104">
        <v>0</v>
      </c>
      <c r="Q1008" s="104">
        <v>0</v>
      </c>
      <c r="R1008" s="104">
        <v>0</v>
      </c>
      <c r="S1008" s="105">
        <f t="shared" si="16"/>
        <v>5</v>
      </c>
    </row>
    <row r="1009" spans="1:19" x14ac:dyDescent="0.25">
      <c r="A1009" s="125">
        <v>25904</v>
      </c>
      <c r="B1009" s="103" t="s">
        <v>2272</v>
      </c>
      <c r="C1009" s="103" t="s">
        <v>4274</v>
      </c>
      <c r="D1009" s="103" t="s">
        <v>2789</v>
      </c>
      <c r="E1009" s="103" t="s">
        <v>4275</v>
      </c>
      <c r="F1009" s="103" t="s">
        <v>4994</v>
      </c>
      <c r="G1009" s="104">
        <v>21.8333333333333</v>
      </c>
      <c r="H1009" s="104">
        <v>435.33333333333297</v>
      </c>
      <c r="I1009" s="104">
        <v>69.75</v>
      </c>
      <c r="J1009" s="104">
        <v>61.25</v>
      </c>
      <c r="K1009" s="104">
        <v>7</v>
      </c>
      <c r="L1009" s="104">
        <v>1.36363636363636</v>
      </c>
      <c r="M1009" s="104">
        <v>0</v>
      </c>
      <c r="N1009" s="104">
        <v>26.0833333333333</v>
      </c>
      <c r="O1009" s="104">
        <v>12.9166666666667</v>
      </c>
      <c r="P1009" s="104">
        <v>1.0833333333333299</v>
      </c>
      <c r="Q1009" s="104">
        <v>0</v>
      </c>
      <c r="R1009" s="104">
        <v>0</v>
      </c>
      <c r="S1009" s="105">
        <f t="shared" si="16"/>
        <v>636.61363636363603</v>
      </c>
    </row>
    <row r="1010" spans="1:19" x14ac:dyDescent="0.25">
      <c r="A1010" s="125">
        <v>25907</v>
      </c>
      <c r="B1010" s="103" t="s">
        <v>2274</v>
      </c>
      <c r="C1010" s="103" t="s">
        <v>3623</v>
      </c>
      <c r="D1010" s="103" t="s">
        <v>2923</v>
      </c>
      <c r="E1010" s="103" t="s">
        <v>3624</v>
      </c>
      <c r="F1010" s="103" t="s">
        <v>4994</v>
      </c>
      <c r="G1010" s="104">
        <v>1064.9166666666699</v>
      </c>
      <c r="H1010" s="104">
        <v>0</v>
      </c>
      <c r="I1010" s="104">
        <v>0</v>
      </c>
      <c r="J1010" s="104">
        <v>0</v>
      </c>
      <c r="K1010" s="104">
        <v>0</v>
      </c>
      <c r="L1010" s="104">
        <v>0</v>
      </c>
      <c r="M1010" s="104">
        <v>6.75</v>
      </c>
      <c r="N1010" s="104">
        <v>27.75</v>
      </c>
      <c r="O1010" s="104">
        <v>8.75</v>
      </c>
      <c r="P1010" s="104">
        <v>0</v>
      </c>
      <c r="Q1010" s="104">
        <v>0</v>
      </c>
      <c r="R1010" s="104">
        <v>0</v>
      </c>
      <c r="S1010" s="105">
        <f t="shared" si="16"/>
        <v>1108.1666666666699</v>
      </c>
    </row>
    <row r="1011" spans="1:19" x14ac:dyDescent="0.25">
      <c r="A1011" s="125">
        <v>25908</v>
      </c>
      <c r="B1011" s="103" t="s">
        <v>2275</v>
      </c>
      <c r="C1011" s="103" t="s">
        <v>4321</v>
      </c>
      <c r="D1011" s="103" t="s">
        <v>2789</v>
      </c>
      <c r="E1011" s="103" t="s">
        <v>4322</v>
      </c>
      <c r="F1011" s="103" t="s">
        <v>4994</v>
      </c>
      <c r="G1011" s="104">
        <v>11.9166666666667</v>
      </c>
      <c r="H1011" s="104">
        <v>156.333333333333</v>
      </c>
      <c r="I1011" s="104">
        <v>64.75</v>
      </c>
      <c r="J1011" s="104">
        <v>115.25</v>
      </c>
      <c r="K1011" s="104">
        <v>18.8333333333333</v>
      </c>
      <c r="L1011" s="104">
        <v>12.9166666666667</v>
      </c>
      <c r="M1011" s="104">
        <v>0</v>
      </c>
      <c r="N1011" s="104">
        <v>12.75</v>
      </c>
      <c r="O1011" s="104">
        <v>2.0833333333333299</v>
      </c>
      <c r="P1011" s="104">
        <v>36.2222222222222</v>
      </c>
      <c r="Q1011" s="104">
        <v>0</v>
      </c>
      <c r="R1011" s="104">
        <v>0</v>
      </c>
      <c r="S1011" s="105">
        <f t="shared" si="16"/>
        <v>431.0555555555552</v>
      </c>
    </row>
    <row r="1012" spans="1:19" x14ac:dyDescent="0.25">
      <c r="A1012" s="125">
        <v>25911</v>
      </c>
      <c r="B1012" s="103" t="s">
        <v>2276</v>
      </c>
      <c r="C1012" s="103" t="s">
        <v>3623</v>
      </c>
      <c r="D1012" s="103" t="s">
        <v>2923</v>
      </c>
      <c r="E1012" s="103" t="s">
        <v>3624</v>
      </c>
      <c r="F1012" s="103" t="s">
        <v>4994</v>
      </c>
      <c r="G1012" s="104">
        <v>356.09090909090901</v>
      </c>
      <c r="H1012" s="104">
        <v>1</v>
      </c>
      <c r="I1012" s="104">
        <v>0</v>
      </c>
      <c r="J1012" s="104">
        <v>0</v>
      </c>
      <c r="K1012" s="104">
        <v>0</v>
      </c>
      <c r="L1012" s="104">
        <v>0</v>
      </c>
      <c r="M1012" s="104">
        <v>0</v>
      </c>
      <c r="N1012" s="104">
        <v>0</v>
      </c>
      <c r="O1012" s="104">
        <v>2</v>
      </c>
      <c r="P1012" s="104">
        <v>0</v>
      </c>
      <c r="Q1012" s="104">
        <v>0</v>
      </c>
      <c r="R1012" s="104">
        <v>0</v>
      </c>
      <c r="S1012" s="105">
        <f t="shared" si="16"/>
        <v>359.09090909090901</v>
      </c>
    </row>
    <row r="1013" spans="1:19" x14ac:dyDescent="0.25">
      <c r="A1013" s="125">
        <v>25938</v>
      </c>
      <c r="B1013" s="103" t="s">
        <v>2282</v>
      </c>
      <c r="C1013" s="103" t="s">
        <v>4108</v>
      </c>
      <c r="D1013" s="103" t="s">
        <v>2827</v>
      </c>
      <c r="E1013" s="103" t="s">
        <v>4109</v>
      </c>
      <c r="F1013" s="103" t="s">
        <v>4994</v>
      </c>
      <c r="G1013" s="104">
        <v>175.75</v>
      </c>
      <c r="H1013" s="104">
        <v>381.25</v>
      </c>
      <c r="I1013" s="104">
        <v>18</v>
      </c>
      <c r="J1013" s="104">
        <v>0</v>
      </c>
      <c r="K1013" s="104">
        <v>0</v>
      </c>
      <c r="L1013" s="104">
        <v>0</v>
      </c>
      <c r="M1013" s="104">
        <v>0</v>
      </c>
      <c r="N1013" s="104">
        <v>20</v>
      </c>
      <c r="O1013" s="104">
        <v>18</v>
      </c>
      <c r="P1013" s="104">
        <v>0</v>
      </c>
      <c r="Q1013" s="104">
        <v>0</v>
      </c>
      <c r="R1013" s="104">
        <v>0</v>
      </c>
      <c r="S1013" s="105">
        <f t="shared" si="16"/>
        <v>613</v>
      </c>
    </row>
    <row r="1014" spans="1:19" x14ac:dyDescent="0.25">
      <c r="A1014" s="125">
        <v>25955</v>
      </c>
      <c r="B1014" s="103" t="s">
        <v>2287</v>
      </c>
      <c r="C1014" s="103" t="s">
        <v>2958</v>
      </c>
      <c r="D1014" s="103" t="s">
        <v>2775</v>
      </c>
      <c r="E1014" s="103" t="s">
        <v>2959</v>
      </c>
      <c r="F1014" s="103" t="s">
        <v>4994</v>
      </c>
      <c r="G1014" s="104">
        <v>70.5</v>
      </c>
      <c r="H1014" s="104">
        <v>53</v>
      </c>
      <c r="I1014" s="104">
        <v>37.8333333333333</v>
      </c>
      <c r="J1014" s="104">
        <v>153.333333333333</v>
      </c>
      <c r="K1014" s="104">
        <v>67.6666666666667</v>
      </c>
      <c r="L1014" s="104">
        <v>1</v>
      </c>
      <c r="M1014" s="104">
        <v>0</v>
      </c>
      <c r="N1014" s="104">
        <v>0</v>
      </c>
      <c r="O1014" s="104">
        <v>0</v>
      </c>
      <c r="P1014" s="104">
        <v>0</v>
      </c>
      <c r="Q1014" s="104">
        <v>0</v>
      </c>
      <c r="R1014" s="104">
        <v>0</v>
      </c>
      <c r="S1014" s="105">
        <f t="shared" si="16"/>
        <v>383.33333333333297</v>
      </c>
    </row>
    <row r="1015" spans="1:19" x14ac:dyDescent="0.25">
      <c r="A1015" s="125">
        <v>25964</v>
      </c>
      <c r="B1015" s="103" t="s">
        <v>2290</v>
      </c>
      <c r="C1015" s="103" t="s">
        <v>4328</v>
      </c>
      <c r="D1015" s="103" t="s">
        <v>2862</v>
      </c>
      <c r="E1015" s="103" t="s">
        <v>4329</v>
      </c>
      <c r="F1015" s="103" t="s">
        <v>4994</v>
      </c>
      <c r="G1015" s="104">
        <v>0</v>
      </c>
      <c r="H1015" s="104">
        <v>0</v>
      </c>
      <c r="I1015" s="104">
        <v>0</v>
      </c>
      <c r="J1015" s="104">
        <v>0</v>
      </c>
      <c r="K1015" s="104">
        <v>0</v>
      </c>
      <c r="L1015" s="104">
        <v>484.16666666666703</v>
      </c>
      <c r="M1015" s="104">
        <v>0</v>
      </c>
      <c r="N1015" s="104">
        <v>0</v>
      </c>
      <c r="O1015" s="104">
        <v>0</v>
      </c>
      <c r="P1015" s="104">
        <v>0</v>
      </c>
      <c r="Q1015" s="104">
        <v>1</v>
      </c>
      <c r="R1015" s="104">
        <v>0</v>
      </c>
      <c r="S1015" s="105">
        <f t="shared" si="16"/>
        <v>485.16666666666703</v>
      </c>
    </row>
    <row r="1016" spans="1:19" x14ac:dyDescent="0.25">
      <c r="A1016" s="125">
        <v>25966</v>
      </c>
      <c r="B1016" s="103" t="s">
        <v>2291</v>
      </c>
      <c r="C1016" s="103" t="s">
        <v>4110</v>
      </c>
      <c r="D1016" s="103" t="s">
        <v>2932</v>
      </c>
      <c r="E1016" s="103" t="s">
        <v>4111</v>
      </c>
      <c r="F1016" s="103" t="s">
        <v>4994</v>
      </c>
      <c r="G1016" s="104">
        <v>2619</v>
      </c>
      <c r="H1016" s="104">
        <v>388.54545454545502</v>
      </c>
      <c r="I1016" s="104">
        <v>906</v>
      </c>
      <c r="J1016" s="104">
        <v>0</v>
      </c>
      <c r="K1016" s="104">
        <v>0</v>
      </c>
      <c r="L1016" s="104">
        <v>0</v>
      </c>
      <c r="M1016" s="104">
        <v>1.3333333333333299</v>
      </c>
      <c r="N1016" s="104">
        <v>296.63636363636402</v>
      </c>
      <c r="O1016" s="104">
        <v>57.909090909090899</v>
      </c>
      <c r="P1016" s="104">
        <v>0</v>
      </c>
      <c r="Q1016" s="104">
        <v>0</v>
      </c>
      <c r="R1016" s="104">
        <v>0</v>
      </c>
      <c r="S1016" s="105">
        <f t="shared" ref="S1016:S1047" si="17">SUM(G1016:R1016)</f>
        <v>4269.4242424242439</v>
      </c>
    </row>
    <row r="1017" spans="1:19" x14ac:dyDescent="0.25">
      <c r="A1017" s="125">
        <v>25974</v>
      </c>
      <c r="B1017" s="103" t="s">
        <v>2293</v>
      </c>
      <c r="C1017" s="103" t="s">
        <v>4112</v>
      </c>
      <c r="D1017" s="103" t="s">
        <v>2827</v>
      </c>
      <c r="E1017" s="103" t="s">
        <v>4113</v>
      </c>
      <c r="F1017" s="103" t="s">
        <v>4994</v>
      </c>
      <c r="G1017" s="104">
        <v>275.5</v>
      </c>
      <c r="H1017" s="104">
        <v>747.33333333333303</v>
      </c>
      <c r="I1017" s="104">
        <v>194.75</v>
      </c>
      <c r="J1017" s="104">
        <v>248.916666666667</v>
      </c>
      <c r="K1017" s="104">
        <v>12</v>
      </c>
      <c r="L1017" s="104">
        <v>1</v>
      </c>
      <c r="M1017" s="104">
        <v>1</v>
      </c>
      <c r="N1017" s="104">
        <v>23.0833333333333</v>
      </c>
      <c r="O1017" s="104">
        <v>43.4166666666667</v>
      </c>
      <c r="P1017" s="104">
        <v>0</v>
      </c>
      <c r="Q1017" s="104">
        <v>0</v>
      </c>
      <c r="R1017" s="104">
        <v>0</v>
      </c>
      <c r="S1017" s="105">
        <f t="shared" si="17"/>
        <v>1547</v>
      </c>
    </row>
    <row r="1018" spans="1:19" x14ac:dyDescent="0.25">
      <c r="A1018" s="125">
        <v>25986</v>
      </c>
      <c r="B1018" s="103" t="s">
        <v>2299</v>
      </c>
      <c r="C1018" s="103" t="s">
        <v>4114</v>
      </c>
      <c r="D1018" s="103" t="s">
        <v>2789</v>
      </c>
      <c r="E1018" s="103" t="s">
        <v>4115</v>
      </c>
      <c r="F1018" s="103" t="s">
        <v>4994</v>
      </c>
      <c r="G1018" s="104">
        <v>115.666666666667</v>
      </c>
      <c r="H1018" s="104">
        <v>1029.25</v>
      </c>
      <c r="I1018" s="104">
        <v>344.25</v>
      </c>
      <c r="J1018" s="104">
        <v>16.1666666666667</v>
      </c>
      <c r="K1018" s="104">
        <v>10.1666666666667</v>
      </c>
      <c r="L1018" s="104">
        <v>0</v>
      </c>
      <c r="M1018" s="104">
        <v>3.9166666666666701</v>
      </c>
      <c r="N1018" s="104">
        <v>113.333333333333</v>
      </c>
      <c r="O1018" s="104">
        <v>30.9166666666667</v>
      </c>
      <c r="P1018" s="104">
        <v>0</v>
      </c>
      <c r="Q1018" s="104">
        <v>0</v>
      </c>
      <c r="R1018" s="104">
        <v>4</v>
      </c>
      <c r="S1018" s="105">
        <f t="shared" si="17"/>
        <v>1667.666666666667</v>
      </c>
    </row>
    <row r="1019" spans="1:19" x14ac:dyDescent="0.25">
      <c r="A1019" s="125">
        <v>25989</v>
      </c>
      <c r="B1019" s="103" t="s">
        <v>2300</v>
      </c>
      <c r="C1019" s="103" t="s">
        <v>4747</v>
      </c>
      <c r="D1019" s="103" t="s">
        <v>2827</v>
      </c>
      <c r="E1019" s="103" t="s">
        <v>3879</v>
      </c>
      <c r="F1019" s="103" t="s">
        <v>4994</v>
      </c>
      <c r="G1019" s="104">
        <v>0</v>
      </c>
      <c r="H1019" s="104">
        <v>0</v>
      </c>
      <c r="I1019" s="104">
        <v>0</v>
      </c>
      <c r="J1019" s="104">
        <v>0</v>
      </c>
      <c r="K1019" s="104">
        <v>53</v>
      </c>
      <c r="L1019" s="104">
        <v>456</v>
      </c>
      <c r="M1019" s="104">
        <v>0</v>
      </c>
      <c r="N1019" s="104">
        <v>9</v>
      </c>
      <c r="O1019" s="104">
        <v>0</v>
      </c>
      <c r="P1019" s="104">
        <v>0</v>
      </c>
      <c r="Q1019" s="104">
        <v>0</v>
      </c>
      <c r="R1019" s="104">
        <v>0</v>
      </c>
      <c r="S1019" s="105">
        <f t="shared" si="17"/>
        <v>518</v>
      </c>
    </row>
    <row r="1020" spans="1:19" x14ac:dyDescent="0.25">
      <c r="A1020" s="125">
        <v>26006</v>
      </c>
      <c r="B1020" s="103" t="s">
        <v>5130</v>
      </c>
      <c r="C1020" s="103" t="s">
        <v>4116</v>
      </c>
      <c r="D1020" s="103" t="s">
        <v>2927</v>
      </c>
      <c r="E1020" s="103" t="s">
        <v>2807</v>
      </c>
      <c r="F1020" s="103" t="s">
        <v>4994</v>
      </c>
      <c r="G1020" s="104">
        <v>74.714285714285694</v>
      </c>
      <c r="H1020" s="104">
        <v>54.571428571428598</v>
      </c>
      <c r="I1020" s="104">
        <v>23.428571428571399</v>
      </c>
      <c r="J1020" s="104">
        <v>0</v>
      </c>
      <c r="K1020" s="104">
        <v>0</v>
      </c>
      <c r="L1020" s="104">
        <v>0</v>
      </c>
      <c r="M1020" s="104">
        <v>0</v>
      </c>
      <c r="N1020" s="104">
        <v>0</v>
      </c>
      <c r="O1020" s="104">
        <v>3.8571428571428599</v>
      </c>
      <c r="P1020" s="104">
        <v>0</v>
      </c>
      <c r="Q1020" s="104">
        <v>0</v>
      </c>
      <c r="R1020" s="104">
        <v>0</v>
      </c>
      <c r="S1020" s="105">
        <f t="shared" si="17"/>
        <v>156.57142857142853</v>
      </c>
    </row>
    <row r="1021" spans="1:19" x14ac:dyDescent="0.25">
      <c r="A1021" s="125">
        <v>26030</v>
      </c>
      <c r="B1021" s="103" t="s">
        <v>2307</v>
      </c>
      <c r="C1021" s="103" t="s">
        <v>4295</v>
      </c>
      <c r="D1021" s="103" t="s">
        <v>2897</v>
      </c>
      <c r="E1021" s="103" t="s">
        <v>4296</v>
      </c>
      <c r="F1021" s="103" t="s">
        <v>4994</v>
      </c>
      <c r="G1021" s="104">
        <v>0</v>
      </c>
      <c r="H1021" s="104">
        <v>0</v>
      </c>
      <c r="I1021" s="104">
        <v>0</v>
      </c>
      <c r="J1021" s="104">
        <v>0</v>
      </c>
      <c r="K1021" s="104">
        <v>0</v>
      </c>
      <c r="L1021" s="104">
        <v>0</v>
      </c>
      <c r="M1021" s="104">
        <v>1</v>
      </c>
      <c r="N1021" s="104">
        <v>0</v>
      </c>
      <c r="O1021" s="104">
        <v>0</v>
      </c>
      <c r="P1021" s="104">
        <v>0</v>
      </c>
      <c r="Q1021" s="104">
        <v>0</v>
      </c>
      <c r="R1021" s="104">
        <v>0</v>
      </c>
      <c r="S1021" s="105">
        <f t="shared" si="17"/>
        <v>1</v>
      </c>
    </row>
    <row r="1022" spans="1:19" x14ac:dyDescent="0.25">
      <c r="A1022" s="125">
        <v>26030</v>
      </c>
      <c r="B1022" s="103" t="s">
        <v>2307</v>
      </c>
      <c r="C1022" s="103" t="s">
        <v>3243</v>
      </c>
      <c r="D1022" s="103" t="s">
        <v>2897</v>
      </c>
      <c r="E1022" s="103" t="s">
        <v>3244</v>
      </c>
      <c r="F1022" s="103" t="s">
        <v>4994</v>
      </c>
      <c r="G1022" s="104">
        <v>17.25</v>
      </c>
      <c r="H1022" s="104">
        <v>35.25</v>
      </c>
      <c r="I1022" s="104">
        <v>55.6666666666667</v>
      </c>
      <c r="J1022" s="104">
        <v>209.25</v>
      </c>
      <c r="K1022" s="104">
        <v>10</v>
      </c>
      <c r="L1022" s="104">
        <v>1</v>
      </c>
      <c r="M1022" s="104">
        <v>2</v>
      </c>
      <c r="N1022" s="104">
        <v>187.75</v>
      </c>
      <c r="O1022" s="104">
        <v>0</v>
      </c>
      <c r="P1022" s="104">
        <v>37.3333333333333</v>
      </c>
      <c r="Q1022" s="104">
        <v>1</v>
      </c>
      <c r="R1022" s="104">
        <v>0</v>
      </c>
      <c r="S1022" s="105">
        <f t="shared" si="17"/>
        <v>556.5</v>
      </c>
    </row>
    <row r="1023" spans="1:19" x14ac:dyDescent="0.25">
      <c r="A1023" s="125">
        <v>26049</v>
      </c>
      <c r="B1023" s="103" t="s">
        <v>2310</v>
      </c>
      <c r="C1023" s="103" t="s">
        <v>4119</v>
      </c>
      <c r="D1023" s="103" t="s">
        <v>2856</v>
      </c>
      <c r="E1023" s="103" t="s">
        <v>4120</v>
      </c>
      <c r="F1023" s="103" t="s">
        <v>4994</v>
      </c>
      <c r="G1023" s="104">
        <v>1183.1666666666699</v>
      </c>
      <c r="H1023" s="104">
        <v>510.66666666666703</v>
      </c>
      <c r="I1023" s="104">
        <v>53.75</v>
      </c>
      <c r="J1023" s="104">
        <v>0</v>
      </c>
      <c r="K1023" s="104">
        <v>0</v>
      </c>
      <c r="L1023" s="104">
        <v>0</v>
      </c>
      <c r="M1023" s="104">
        <v>2</v>
      </c>
      <c r="N1023" s="104">
        <v>83.3333333333333</v>
      </c>
      <c r="O1023" s="104">
        <v>25.4166666666667</v>
      </c>
      <c r="P1023" s="104">
        <v>0</v>
      </c>
      <c r="Q1023" s="104">
        <v>0</v>
      </c>
      <c r="R1023" s="104">
        <v>0</v>
      </c>
      <c r="S1023" s="105">
        <f t="shared" si="17"/>
        <v>1858.3333333333369</v>
      </c>
    </row>
    <row r="1024" spans="1:19" x14ac:dyDescent="0.25">
      <c r="A1024" s="125">
        <v>26072</v>
      </c>
      <c r="B1024" s="103" t="s">
        <v>2315</v>
      </c>
      <c r="C1024" s="103" t="s">
        <v>4123</v>
      </c>
      <c r="D1024" s="103" t="s">
        <v>2789</v>
      </c>
      <c r="E1024" s="103" t="s">
        <v>4024</v>
      </c>
      <c r="F1024" s="103" t="s">
        <v>4994</v>
      </c>
      <c r="G1024" s="104">
        <v>587.33333333333303</v>
      </c>
      <c r="H1024" s="104">
        <v>2078</v>
      </c>
      <c r="I1024" s="104">
        <v>58.5555555555556</v>
      </c>
      <c r="J1024" s="104">
        <v>0</v>
      </c>
      <c r="K1024" s="104">
        <v>0</v>
      </c>
      <c r="L1024" s="104">
        <v>0</v>
      </c>
      <c r="M1024" s="104">
        <v>0</v>
      </c>
      <c r="N1024" s="104">
        <v>225.555555555556</v>
      </c>
      <c r="O1024" s="104">
        <v>25.2222222222222</v>
      </c>
      <c r="P1024" s="104">
        <v>0</v>
      </c>
      <c r="Q1024" s="104">
        <v>0</v>
      </c>
      <c r="R1024" s="104">
        <v>0</v>
      </c>
      <c r="S1024" s="105">
        <f t="shared" si="17"/>
        <v>2974.666666666667</v>
      </c>
    </row>
    <row r="1025" spans="1:19" x14ac:dyDescent="0.25">
      <c r="A1025" s="125">
        <v>26087</v>
      </c>
      <c r="B1025" s="103" t="s">
        <v>2318</v>
      </c>
      <c r="C1025" s="103" t="s">
        <v>3163</v>
      </c>
      <c r="D1025" s="103" t="s">
        <v>2912</v>
      </c>
      <c r="E1025" s="103" t="s">
        <v>3164</v>
      </c>
      <c r="F1025" s="103" t="s">
        <v>4994</v>
      </c>
      <c r="G1025" s="104">
        <v>919.5</v>
      </c>
      <c r="H1025" s="104">
        <v>884.66666666666697</v>
      </c>
      <c r="I1025" s="104">
        <v>462.16666666666703</v>
      </c>
      <c r="J1025" s="104">
        <v>1</v>
      </c>
      <c r="K1025" s="104">
        <v>0</v>
      </c>
      <c r="L1025" s="104">
        <v>0</v>
      </c>
      <c r="M1025" s="104">
        <v>0</v>
      </c>
      <c r="N1025" s="104">
        <v>0</v>
      </c>
      <c r="O1025" s="104">
        <v>0</v>
      </c>
      <c r="P1025" s="104">
        <v>0</v>
      </c>
      <c r="Q1025" s="104">
        <v>0</v>
      </c>
      <c r="R1025" s="104">
        <v>0</v>
      </c>
      <c r="S1025" s="105">
        <f t="shared" si="17"/>
        <v>2267.3333333333339</v>
      </c>
    </row>
    <row r="1026" spans="1:19" x14ac:dyDescent="0.25">
      <c r="A1026" s="125">
        <v>26106</v>
      </c>
      <c r="B1026" s="103" t="s">
        <v>5131</v>
      </c>
      <c r="C1026" s="103" t="s">
        <v>4124</v>
      </c>
      <c r="D1026" s="103" t="s">
        <v>2827</v>
      </c>
      <c r="E1026" s="103" t="s">
        <v>4125</v>
      </c>
      <c r="F1026" s="103" t="s">
        <v>4994</v>
      </c>
      <c r="G1026" s="104">
        <v>323.16666666666703</v>
      </c>
      <c r="H1026" s="104">
        <v>725.16666666666697</v>
      </c>
      <c r="I1026" s="104">
        <v>147.666666666667</v>
      </c>
      <c r="J1026" s="104">
        <v>53.8333333333333</v>
      </c>
      <c r="K1026" s="104">
        <v>5.1666666666666696</v>
      </c>
      <c r="L1026" s="104">
        <v>3.6666666666666701</v>
      </c>
      <c r="M1026" s="104">
        <v>32.1666666666667</v>
      </c>
      <c r="N1026" s="104">
        <v>20.3333333333333</v>
      </c>
      <c r="O1026" s="104">
        <v>33.1666666666667</v>
      </c>
      <c r="P1026" s="104">
        <v>0</v>
      </c>
      <c r="Q1026" s="104">
        <v>0</v>
      </c>
      <c r="R1026" s="104">
        <v>0</v>
      </c>
      <c r="S1026" s="105">
        <f t="shared" si="17"/>
        <v>1344.3333333333344</v>
      </c>
    </row>
    <row r="1027" spans="1:19" x14ac:dyDescent="0.25">
      <c r="A1027" s="125">
        <v>26158</v>
      </c>
      <c r="B1027" s="103" t="s">
        <v>2327</v>
      </c>
      <c r="C1027" s="103" t="s">
        <v>4126</v>
      </c>
      <c r="D1027" s="103" t="s">
        <v>2932</v>
      </c>
      <c r="E1027" s="103" t="s">
        <v>4127</v>
      </c>
      <c r="F1027" s="103" t="s">
        <v>4994</v>
      </c>
      <c r="G1027" s="104">
        <v>760.16666666666697</v>
      </c>
      <c r="H1027" s="104">
        <v>2</v>
      </c>
      <c r="I1027" s="104">
        <v>3.6666666666666701</v>
      </c>
      <c r="J1027" s="104">
        <v>0</v>
      </c>
      <c r="K1027" s="104">
        <v>0</v>
      </c>
      <c r="L1027" s="104">
        <v>0</v>
      </c>
      <c r="M1027" s="104">
        <v>0</v>
      </c>
      <c r="N1027" s="104">
        <v>43.0833333333333</v>
      </c>
      <c r="O1027" s="104">
        <v>18</v>
      </c>
      <c r="P1027" s="104">
        <v>0</v>
      </c>
      <c r="Q1027" s="104">
        <v>0</v>
      </c>
      <c r="R1027" s="104">
        <v>0</v>
      </c>
      <c r="S1027" s="105">
        <f t="shared" si="17"/>
        <v>826.91666666666686</v>
      </c>
    </row>
    <row r="1028" spans="1:19" x14ac:dyDescent="0.25">
      <c r="A1028" s="125">
        <v>26169</v>
      </c>
      <c r="B1028" s="103" t="s">
        <v>2330</v>
      </c>
      <c r="C1028" s="103" t="s">
        <v>4863</v>
      </c>
      <c r="D1028" s="103" t="s">
        <v>2827</v>
      </c>
      <c r="E1028" s="103" t="s">
        <v>4864</v>
      </c>
      <c r="F1028" s="103" t="s">
        <v>4994</v>
      </c>
      <c r="G1028" s="104">
        <v>1044.1818181818201</v>
      </c>
      <c r="H1028" s="104">
        <v>3034.45454545454</v>
      </c>
      <c r="I1028" s="104">
        <v>352.63636363636402</v>
      </c>
      <c r="J1028" s="104">
        <v>59.545454545454596</v>
      </c>
      <c r="K1028" s="104">
        <v>0</v>
      </c>
      <c r="L1028" s="104">
        <v>0</v>
      </c>
      <c r="M1028" s="104">
        <v>0</v>
      </c>
      <c r="N1028" s="104">
        <v>134.363636363636</v>
      </c>
      <c r="O1028" s="104">
        <v>61</v>
      </c>
      <c r="P1028" s="104">
        <v>0</v>
      </c>
      <c r="Q1028" s="104">
        <v>0</v>
      </c>
      <c r="R1028" s="104">
        <v>0</v>
      </c>
      <c r="S1028" s="105">
        <f t="shared" si="17"/>
        <v>4686.1818181818153</v>
      </c>
    </row>
    <row r="1029" spans="1:19" x14ac:dyDescent="0.25">
      <c r="A1029" s="125">
        <v>26169</v>
      </c>
      <c r="B1029" s="103" t="s">
        <v>2330</v>
      </c>
      <c r="C1029" s="103" t="s">
        <v>4286</v>
      </c>
      <c r="D1029" s="103" t="s">
        <v>2827</v>
      </c>
      <c r="E1029" s="103" t="s">
        <v>4287</v>
      </c>
      <c r="F1029" s="103" t="s">
        <v>4994</v>
      </c>
      <c r="G1029" s="104">
        <v>1578.1818181818201</v>
      </c>
      <c r="H1029" s="104">
        <v>2220.45454545455</v>
      </c>
      <c r="I1029" s="104">
        <v>1374.72727272727</v>
      </c>
      <c r="J1029" s="104">
        <v>153.90909090909099</v>
      </c>
      <c r="K1029" s="104">
        <v>0</v>
      </c>
      <c r="L1029" s="104">
        <v>0</v>
      </c>
      <c r="M1029" s="104">
        <v>0</v>
      </c>
      <c r="N1029" s="104">
        <v>240.54545454545499</v>
      </c>
      <c r="O1029" s="104">
        <v>58</v>
      </c>
      <c r="P1029" s="104">
        <v>0</v>
      </c>
      <c r="Q1029" s="104">
        <v>0</v>
      </c>
      <c r="R1029" s="104">
        <v>0</v>
      </c>
      <c r="S1029" s="105">
        <f t="shared" si="17"/>
        <v>5625.8181818181865</v>
      </c>
    </row>
    <row r="1030" spans="1:19" x14ac:dyDescent="0.25">
      <c r="A1030" s="125">
        <v>26171</v>
      </c>
      <c r="B1030" s="103" t="s">
        <v>2331</v>
      </c>
      <c r="C1030" s="103" t="s">
        <v>4128</v>
      </c>
      <c r="D1030" s="103" t="s">
        <v>4129</v>
      </c>
      <c r="E1030" s="103" t="s">
        <v>4130</v>
      </c>
      <c r="F1030" s="103" t="s">
        <v>4994</v>
      </c>
      <c r="G1030" s="104">
        <v>127</v>
      </c>
      <c r="H1030" s="104">
        <v>811.125</v>
      </c>
      <c r="I1030" s="104">
        <v>291</v>
      </c>
      <c r="J1030" s="104">
        <v>75.125</v>
      </c>
      <c r="K1030" s="104">
        <v>17</v>
      </c>
      <c r="L1030" s="104">
        <v>2</v>
      </c>
      <c r="M1030" s="104">
        <v>1</v>
      </c>
      <c r="N1030" s="104">
        <v>56</v>
      </c>
      <c r="O1030" s="104">
        <v>65</v>
      </c>
      <c r="P1030" s="104">
        <v>0</v>
      </c>
      <c r="Q1030" s="104">
        <v>0</v>
      </c>
      <c r="R1030" s="104">
        <v>0</v>
      </c>
      <c r="S1030" s="105">
        <f t="shared" si="17"/>
        <v>1445.25</v>
      </c>
    </row>
    <row r="1031" spans="1:19" x14ac:dyDescent="0.25">
      <c r="A1031" s="125">
        <v>26211</v>
      </c>
      <c r="B1031" s="103" t="s">
        <v>2341</v>
      </c>
      <c r="C1031" s="103" t="s">
        <v>4133</v>
      </c>
      <c r="D1031" s="103" t="s">
        <v>2775</v>
      </c>
      <c r="E1031" s="103" t="s">
        <v>4134</v>
      </c>
      <c r="F1031" s="103" t="s">
        <v>4994</v>
      </c>
      <c r="G1031" s="104">
        <v>85.5833333333334</v>
      </c>
      <c r="H1031" s="104">
        <v>723.91666666666697</v>
      </c>
      <c r="I1031" s="104">
        <v>8</v>
      </c>
      <c r="J1031" s="104">
        <v>1.5</v>
      </c>
      <c r="K1031" s="104">
        <v>0</v>
      </c>
      <c r="L1031" s="104">
        <v>0</v>
      </c>
      <c r="M1031" s="104">
        <v>0</v>
      </c>
      <c r="N1031" s="104">
        <v>4.9166666666666696</v>
      </c>
      <c r="O1031" s="104">
        <v>16</v>
      </c>
      <c r="P1031" s="104">
        <v>0</v>
      </c>
      <c r="Q1031" s="104">
        <v>0</v>
      </c>
      <c r="R1031" s="104">
        <v>0</v>
      </c>
      <c r="S1031" s="105">
        <f t="shared" si="17"/>
        <v>839.91666666666697</v>
      </c>
    </row>
    <row r="1032" spans="1:19" x14ac:dyDescent="0.25">
      <c r="A1032" s="125">
        <v>26314</v>
      </c>
      <c r="B1032" s="103" t="s">
        <v>2350</v>
      </c>
      <c r="C1032" s="103" t="s">
        <v>3361</v>
      </c>
      <c r="D1032" s="103" t="s">
        <v>2827</v>
      </c>
      <c r="E1032" s="103" t="s">
        <v>3362</v>
      </c>
      <c r="F1032" s="103" t="s">
        <v>4994</v>
      </c>
      <c r="G1032" s="104">
        <v>0</v>
      </c>
      <c r="H1032" s="104">
        <v>0</v>
      </c>
      <c r="I1032" s="104">
        <v>0</v>
      </c>
      <c r="J1032" s="104">
        <v>234</v>
      </c>
      <c r="K1032" s="104">
        <v>0</v>
      </c>
      <c r="L1032" s="104">
        <v>0</v>
      </c>
      <c r="M1032" s="104">
        <v>0</v>
      </c>
      <c r="N1032" s="104">
        <v>0</v>
      </c>
      <c r="O1032" s="104">
        <v>0</v>
      </c>
      <c r="P1032" s="104">
        <v>0</v>
      </c>
      <c r="Q1032" s="104">
        <v>0</v>
      </c>
      <c r="R1032" s="104">
        <v>0</v>
      </c>
      <c r="S1032" s="105">
        <f t="shared" si="17"/>
        <v>234</v>
      </c>
    </row>
    <row r="1033" spans="1:19" x14ac:dyDescent="0.25">
      <c r="A1033" s="125">
        <v>26544</v>
      </c>
      <c r="B1033" s="103" t="s">
        <v>2360</v>
      </c>
      <c r="C1033" s="103" t="s">
        <v>4418</v>
      </c>
      <c r="D1033" s="103" t="s">
        <v>3237</v>
      </c>
      <c r="E1033" s="103" t="s">
        <v>4419</v>
      </c>
      <c r="F1033" s="103" t="s">
        <v>4993</v>
      </c>
      <c r="G1033" s="104">
        <v>4922.9166666666697</v>
      </c>
      <c r="H1033" s="104">
        <v>993.66666666666697</v>
      </c>
      <c r="I1033" s="104">
        <v>310.66666666666703</v>
      </c>
      <c r="J1033" s="104">
        <v>0</v>
      </c>
      <c r="K1033" s="104">
        <v>0</v>
      </c>
      <c r="L1033" s="104">
        <v>0</v>
      </c>
      <c r="M1033" s="104">
        <v>0</v>
      </c>
      <c r="N1033" s="104">
        <v>625.75</v>
      </c>
      <c r="O1033" s="104">
        <v>52.4166666666667</v>
      </c>
      <c r="P1033" s="104">
        <v>0</v>
      </c>
      <c r="Q1033" s="104">
        <v>0</v>
      </c>
      <c r="R1033" s="104">
        <v>0</v>
      </c>
      <c r="S1033" s="105">
        <f t="shared" si="17"/>
        <v>6905.4166666666706</v>
      </c>
    </row>
    <row r="1034" spans="1:19" x14ac:dyDescent="0.25">
      <c r="A1034" s="125">
        <v>26545</v>
      </c>
      <c r="B1034" s="103" t="s">
        <v>2361</v>
      </c>
      <c r="C1034" s="103" t="s">
        <v>4137</v>
      </c>
      <c r="D1034" s="103" t="s">
        <v>2789</v>
      </c>
      <c r="E1034" s="103" t="s">
        <v>4138</v>
      </c>
      <c r="F1034" s="103" t="s">
        <v>4994</v>
      </c>
      <c r="G1034" s="104">
        <v>190.083333333333</v>
      </c>
      <c r="H1034" s="104">
        <v>266</v>
      </c>
      <c r="I1034" s="104">
        <v>480.16666666666703</v>
      </c>
      <c r="J1034" s="104">
        <v>0</v>
      </c>
      <c r="K1034" s="104">
        <v>0</v>
      </c>
      <c r="L1034" s="104">
        <v>0</v>
      </c>
      <c r="M1034" s="104">
        <v>1</v>
      </c>
      <c r="N1034" s="104">
        <v>91.0833333333334</v>
      </c>
      <c r="O1034" s="104">
        <v>19</v>
      </c>
      <c r="P1034" s="104">
        <v>0</v>
      </c>
      <c r="Q1034" s="104">
        <v>0</v>
      </c>
      <c r="R1034" s="104">
        <v>0</v>
      </c>
      <c r="S1034" s="105">
        <f t="shared" si="17"/>
        <v>1047.3333333333335</v>
      </c>
    </row>
    <row r="1035" spans="1:19" x14ac:dyDescent="0.25">
      <c r="A1035" s="125">
        <v>26547</v>
      </c>
      <c r="B1035" s="103" t="s">
        <v>2363</v>
      </c>
      <c r="C1035" s="103" t="s">
        <v>4141</v>
      </c>
      <c r="D1035" s="103" t="s">
        <v>2789</v>
      </c>
      <c r="E1035" s="103" t="s">
        <v>4142</v>
      </c>
      <c r="F1035" s="103" t="s">
        <v>4994</v>
      </c>
      <c r="G1035" s="104">
        <v>1</v>
      </c>
      <c r="H1035" s="104">
        <v>1</v>
      </c>
      <c r="I1035" s="104">
        <v>1</v>
      </c>
      <c r="J1035" s="104">
        <v>0</v>
      </c>
      <c r="K1035" s="104">
        <v>0</v>
      </c>
      <c r="L1035" s="104">
        <v>0</v>
      </c>
      <c r="M1035" s="104">
        <v>0</v>
      </c>
      <c r="N1035" s="104">
        <v>1</v>
      </c>
      <c r="O1035" s="104">
        <v>1</v>
      </c>
      <c r="P1035" s="104">
        <v>1</v>
      </c>
      <c r="Q1035" s="104">
        <v>0</v>
      </c>
      <c r="R1035" s="104">
        <v>0</v>
      </c>
      <c r="S1035" s="105">
        <f t="shared" si="17"/>
        <v>6</v>
      </c>
    </row>
    <row r="1036" spans="1:19" x14ac:dyDescent="0.25">
      <c r="A1036" s="125">
        <v>26551</v>
      </c>
      <c r="B1036" s="103" t="s">
        <v>5132</v>
      </c>
      <c r="C1036" s="103" t="s">
        <v>4145</v>
      </c>
      <c r="D1036" s="103" t="s">
        <v>3108</v>
      </c>
      <c r="E1036" s="103" t="s">
        <v>4146</v>
      </c>
      <c r="F1036" s="103" t="s">
        <v>4994</v>
      </c>
      <c r="G1036" s="104">
        <v>1065</v>
      </c>
      <c r="H1036" s="104">
        <v>0</v>
      </c>
      <c r="I1036" s="104">
        <v>0</v>
      </c>
      <c r="J1036" s="104">
        <v>0</v>
      </c>
      <c r="K1036" s="104">
        <v>0</v>
      </c>
      <c r="L1036" s="104">
        <v>0</v>
      </c>
      <c r="M1036" s="104">
        <v>0</v>
      </c>
      <c r="N1036" s="104">
        <v>61</v>
      </c>
      <c r="O1036" s="104">
        <v>12</v>
      </c>
      <c r="P1036" s="104">
        <v>0</v>
      </c>
      <c r="Q1036" s="104">
        <v>0</v>
      </c>
      <c r="R1036" s="104">
        <v>0</v>
      </c>
      <c r="S1036" s="105">
        <f t="shared" si="17"/>
        <v>1138</v>
      </c>
    </row>
    <row r="1037" spans="1:19" x14ac:dyDescent="0.25">
      <c r="A1037" s="125">
        <v>26562</v>
      </c>
      <c r="B1037" s="103" t="s">
        <v>2367</v>
      </c>
      <c r="C1037" s="103" t="s">
        <v>4607</v>
      </c>
      <c r="D1037" s="103" t="s">
        <v>2786</v>
      </c>
      <c r="E1037" s="103" t="s">
        <v>4608</v>
      </c>
      <c r="F1037" s="103" t="s">
        <v>4994</v>
      </c>
      <c r="G1037" s="104">
        <v>3322.75</v>
      </c>
      <c r="H1037" s="104">
        <v>55</v>
      </c>
      <c r="I1037" s="104">
        <v>0</v>
      </c>
      <c r="J1037" s="104">
        <v>0</v>
      </c>
      <c r="K1037" s="104">
        <v>0</v>
      </c>
      <c r="L1037" s="104">
        <v>0</v>
      </c>
      <c r="M1037" s="104">
        <v>4.1666666666666696</v>
      </c>
      <c r="N1037" s="104">
        <v>82.25</v>
      </c>
      <c r="O1037" s="104">
        <v>18.4166666666667</v>
      </c>
      <c r="P1037" s="104">
        <v>0</v>
      </c>
      <c r="Q1037" s="104">
        <v>0</v>
      </c>
      <c r="R1037" s="104">
        <v>0</v>
      </c>
      <c r="S1037" s="105">
        <f t="shared" si="17"/>
        <v>3482.583333333333</v>
      </c>
    </row>
    <row r="1038" spans="1:19" x14ac:dyDescent="0.25">
      <c r="A1038" s="125">
        <v>26562</v>
      </c>
      <c r="B1038" s="103" t="s">
        <v>2367</v>
      </c>
      <c r="C1038" s="103" t="s">
        <v>4428</v>
      </c>
      <c r="D1038" s="103" t="s">
        <v>3157</v>
      </c>
      <c r="E1038" s="103" t="s">
        <v>4429</v>
      </c>
      <c r="F1038" s="103" t="s">
        <v>4994</v>
      </c>
      <c r="G1038" s="104">
        <v>4521</v>
      </c>
      <c r="H1038" s="104">
        <v>1986.5833333333301</v>
      </c>
      <c r="I1038" s="104">
        <v>657.25</v>
      </c>
      <c r="J1038" s="104">
        <v>0</v>
      </c>
      <c r="K1038" s="104">
        <v>0</v>
      </c>
      <c r="L1038" s="104">
        <v>0</v>
      </c>
      <c r="M1038" s="104">
        <v>1</v>
      </c>
      <c r="N1038" s="104">
        <v>146.75</v>
      </c>
      <c r="O1038" s="104">
        <v>37.25</v>
      </c>
      <c r="P1038" s="104">
        <v>0</v>
      </c>
      <c r="Q1038" s="104">
        <v>0</v>
      </c>
      <c r="R1038" s="104">
        <v>0</v>
      </c>
      <c r="S1038" s="105">
        <f t="shared" si="17"/>
        <v>7349.8333333333303</v>
      </c>
    </row>
    <row r="1039" spans="1:19" x14ac:dyDescent="0.25">
      <c r="A1039" s="125">
        <v>26562</v>
      </c>
      <c r="B1039" s="103" t="s">
        <v>2367</v>
      </c>
      <c r="C1039" s="103" t="s">
        <v>4430</v>
      </c>
      <c r="D1039" s="103" t="s">
        <v>3157</v>
      </c>
      <c r="E1039" s="103" t="s">
        <v>4431</v>
      </c>
      <c r="F1039" s="103" t="s">
        <v>4994</v>
      </c>
      <c r="G1039" s="104">
        <v>2994.0833333333298</v>
      </c>
      <c r="H1039" s="104">
        <v>846.25</v>
      </c>
      <c r="I1039" s="104">
        <v>12.8333333333333</v>
      </c>
      <c r="J1039" s="104">
        <v>0</v>
      </c>
      <c r="K1039" s="104">
        <v>0</v>
      </c>
      <c r="L1039" s="104">
        <v>0</v>
      </c>
      <c r="M1039" s="104">
        <v>2</v>
      </c>
      <c r="N1039" s="104">
        <v>80</v>
      </c>
      <c r="O1039" s="104">
        <v>38</v>
      </c>
      <c r="P1039" s="104">
        <v>6</v>
      </c>
      <c r="Q1039" s="104">
        <v>0</v>
      </c>
      <c r="R1039" s="104">
        <v>0</v>
      </c>
      <c r="S1039" s="105">
        <f t="shared" si="17"/>
        <v>3979.1666666666633</v>
      </c>
    </row>
    <row r="1040" spans="1:19" x14ac:dyDescent="0.25">
      <c r="A1040" s="125">
        <v>26591</v>
      </c>
      <c r="B1040" s="103" t="s">
        <v>2368</v>
      </c>
      <c r="C1040" s="103" t="s">
        <v>4147</v>
      </c>
      <c r="D1040" s="103" t="s">
        <v>3108</v>
      </c>
      <c r="E1040" s="103" t="s">
        <v>4148</v>
      </c>
      <c r="F1040" s="103" t="s">
        <v>4994</v>
      </c>
      <c r="G1040" s="104">
        <v>473</v>
      </c>
      <c r="H1040" s="104">
        <v>0</v>
      </c>
      <c r="I1040" s="104">
        <v>0</v>
      </c>
      <c r="J1040" s="104">
        <v>0</v>
      </c>
      <c r="K1040" s="104">
        <v>0</v>
      </c>
      <c r="L1040" s="104">
        <v>0</v>
      </c>
      <c r="M1040" s="104">
        <v>0</v>
      </c>
      <c r="N1040" s="104">
        <v>33</v>
      </c>
      <c r="O1040" s="104">
        <v>11</v>
      </c>
      <c r="P1040" s="104">
        <v>4</v>
      </c>
      <c r="Q1040" s="104">
        <v>0</v>
      </c>
      <c r="R1040" s="104">
        <v>0</v>
      </c>
      <c r="S1040" s="105">
        <f t="shared" si="17"/>
        <v>521</v>
      </c>
    </row>
    <row r="1041" spans="1:19" x14ac:dyDescent="0.25">
      <c r="A1041" s="125">
        <v>26593</v>
      </c>
      <c r="B1041" s="103" t="s">
        <v>2369</v>
      </c>
      <c r="C1041" s="103" t="s">
        <v>4328</v>
      </c>
      <c r="D1041" s="103" t="s">
        <v>2862</v>
      </c>
      <c r="E1041" s="103" t="s">
        <v>4329</v>
      </c>
      <c r="F1041" s="103" t="s">
        <v>4994</v>
      </c>
      <c r="G1041" s="104">
        <v>0</v>
      </c>
      <c r="H1041" s="104">
        <v>0</v>
      </c>
      <c r="I1041" s="104">
        <v>28</v>
      </c>
      <c r="J1041" s="104">
        <v>0</v>
      </c>
      <c r="K1041" s="104">
        <v>0</v>
      </c>
      <c r="L1041" s="104">
        <v>0</v>
      </c>
      <c r="M1041" s="104">
        <v>0</v>
      </c>
      <c r="N1041" s="104">
        <v>0</v>
      </c>
      <c r="O1041" s="104">
        <v>0</v>
      </c>
      <c r="P1041" s="104">
        <v>0</v>
      </c>
      <c r="Q1041" s="104">
        <v>0</v>
      </c>
      <c r="R1041" s="104">
        <v>0</v>
      </c>
      <c r="S1041" s="105">
        <f t="shared" si="17"/>
        <v>28</v>
      </c>
    </row>
    <row r="1042" spans="1:19" x14ac:dyDescent="0.25">
      <c r="A1042" s="125">
        <v>26602</v>
      </c>
      <c r="B1042" s="103" t="s">
        <v>5133</v>
      </c>
      <c r="C1042" s="103" t="s">
        <v>4149</v>
      </c>
      <c r="D1042" s="103" t="s">
        <v>2932</v>
      </c>
      <c r="E1042" s="103" t="s">
        <v>4115</v>
      </c>
      <c r="F1042" s="103" t="s">
        <v>4994</v>
      </c>
      <c r="G1042" s="104">
        <v>611.875</v>
      </c>
      <c r="H1042" s="104">
        <v>211.875</v>
      </c>
      <c r="I1042" s="104">
        <v>1</v>
      </c>
      <c r="J1042" s="104">
        <v>0</v>
      </c>
      <c r="K1042" s="104">
        <v>0</v>
      </c>
      <c r="L1042" s="104">
        <v>0</v>
      </c>
      <c r="M1042" s="104">
        <v>2</v>
      </c>
      <c r="N1042" s="104">
        <v>23.875</v>
      </c>
      <c r="O1042" s="104">
        <v>18</v>
      </c>
      <c r="P1042" s="104">
        <v>0</v>
      </c>
      <c r="Q1042" s="104">
        <v>0</v>
      </c>
      <c r="R1042" s="104">
        <v>0</v>
      </c>
      <c r="S1042" s="105">
        <f t="shared" si="17"/>
        <v>868.625</v>
      </c>
    </row>
    <row r="1043" spans="1:19" x14ac:dyDescent="0.25">
      <c r="A1043" s="125">
        <v>26606</v>
      </c>
      <c r="B1043" s="103" t="s">
        <v>2373</v>
      </c>
      <c r="C1043" s="103" t="s">
        <v>3431</v>
      </c>
      <c r="D1043" s="103" t="s">
        <v>2912</v>
      </c>
      <c r="E1043" s="103" t="s">
        <v>3432</v>
      </c>
      <c r="F1043" s="103" t="s">
        <v>4994</v>
      </c>
      <c r="G1043" s="104">
        <v>313.63636363636402</v>
      </c>
      <c r="H1043" s="104">
        <v>265.27272727272702</v>
      </c>
      <c r="I1043" s="104">
        <v>23.909090909090899</v>
      </c>
      <c r="J1043" s="104">
        <v>0</v>
      </c>
      <c r="K1043" s="104">
        <v>0</v>
      </c>
      <c r="L1043" s="104">
        <v>0</v>
      </c>
      <c r="M1043" s="104">
        <v>2.9090909090909101</v>
      </c>
      <c r="N1043" s="104">
        <v>0</v>
      </c>
      <c r="O1043" s="104">
        <v>22.545454545454501</v>
      </c>
      <c r="P1043" s="104">
        <v>0</v>
      </c>
      <c r="Q1043" s="104">
        <v>0</v>
      </c>
      <c r="R1043" s="104">
        <v>0</v>
      </c>
      <c r="S1043" s="105">
        <f t="shared" si="17"/>
        <v>628.27272727272725</v>
      </c>
    </row>
    <row r="1044" spans="1:19" x14ac:dyDescent="0.25">
      <c r="A1044" s="125">
        <v>26629</v>
      </c>
      <c r="B1044" s="103" t="s">
        <v>2378</v>
      </c>
      <c r="C1044" s="103" t="s">
        <v>4152</v>
      </c>
      <c r="D1044" s="103" t="s">
        <v>5006</v>
      </c>
      <c r="E1044" s="103" t="s">
        <v>4130</v>
      </c>
      <c r="F1044" s="103" t="s">
        <v>4994</v>
      </c>
      <c r="G1044" s="104">
        <v>296.25</v>
      </c>
      <c r="H1044" s="104">
        <v>2</v>
      </c>
      <c r="I1044" s="104">
        <v>0</v>
      </c>
      <c r="J1044" s="104">
        <v>0</v>
      </c>
      <c r="K1044" s="104">
        <v>0</v>
      </c>
      <c r="L1044" s="104">
        <v>0</v>
      </c>
      <c r="M1044" s="104">
        <v>0</v>
      </c>
      <c r="N1044" s="104">
        <v>0</v>
      </c>
      <c r="O1044" s="104">
        <v>10</v>
      </c>
      <c r="P1044" s="104">
        <v>0</v>
      </c>
      <c r="Q1044" s="104">
        <v>0</v>
      </c>
      <c r="R1044" s="104">
        <v>0</v>
      </c>
      <c r="S1044" s="105">
        <f t="shared" si="17"/>
        <v>308.25</v>
      </c>
    </row>
    <row r="1045" spans="1:19" x14ac:dyDescent="0.25">
      <c r="A1045" s="125">
        <v>26649</v>
      </c>
      <c r="B1045" s="103" t="s">
        <v>2381</v>
      </c>
      <c r="C1045" s="103" t="s">
        <v>4153</v>
      </c>
      <c r="D1045" s="103" t="s">
        <v>2789</v>
      </c>
      <c r="E1045" s="103" t="s">
        <v>4154</v>
      </c>
      <c r="F1045" s="103" t="s">
        <v>4994</v>
      </c>
      <c r="G1045" s="104">
        <v>556.16666666666697</v>
      </c>
      <c r="H1045" s="104">
        <v>1545.3333333333301</v>
      </c>
      <c r="I1045" s="104">
        <v>398.41666666666703</v>
      </c>
      <c r="J1045" s="104">
        <v>0</v>
      </c>
      <c r="K1045" s="104">
        <v>0</v>
      </c>
      <c r="L1045" s="104">
        <v>0</v>
      </c>
      <c r="M1045" s="104">
        <v>0</v>
      </c>
      <c r="N1045" s="104">
        <v>307.83333333333297</v>
      </c>
      <c r="O1045" s="104">
        <v>31.5</v>
      </c>
      <c r="P1045" s="104">
        <v>0</v>
      </c>
      <c r="Q1045" s="104">
        <v>0</v>
      </c>
      <c r="R1045" s="104">
        <v>0</v>
      </c>
      <c r="S1045" s="105">
        <f t="shared" si="17"/>
        <v>2839.2499999999973</v>
      </c>
    </row>
    <row r="1046" spans="1:19" x14ac:dyDescent="0.25">
      <c r="A1046" s="125">
        <v>26667</v>
      </c>
      <c r="B1046" s="103" t="s">
        <v>5134</v>
      </c>
      <c r="C1046" s="103" t="s">
        <v>4158</v>
      </c>
      <c r="D1046" s="103" t="s">
        <v>2862</v>
      </c>
      <c r="E1046" s="103" t="s">
        <v>4159</v>
      </c>
      <c r="F1046" s="103" t="s">
        <v>4993</v>
      </c>
      <c r="G1046" s="104">
        <v>1001.41666666667</v>
      </c>
      <c r="H1046" s="104">
        <v>3734.5</v>
      </c>
      <c r="I1046" s="104">
        <v>1212.0833333333301</v>
      </c>
      <c r="J1046" s="104">
        <v>17.8333333333333</v>
      </c>
      <c r="K1046" s="104">
        <v>0</v>
      </c>
      <c r="L1046" s="104">
        <v>0</v>
      </c>
      <c r="M1046" s="104">
        <v>12.5833333333333</v>
      </c>
      <c r="N1046" s="104">
        <v>219.583333333333</v>
      </c>
      <c r="O1046" s="104">
        <v>53.3333333333333</v>
      </c>
      <c r="P1046" s="104">
        <v>0</v>
      </c>
      <c r="Q1046" s="104">
        <v>0</v>
      </c>
      <c r="R1046" s="104">
        <v>0</v>
      </c>
      <c r="S1046" s="105">
        <f t="shared" si="17"/>
        <v>6251.3333333333321</v>
      </c>
    </row>
    <row r="1047" spans="1:19" x14ac:dyDescent="0.25">
      <c r="A1047" s="125">
        <v>26680</v>
      </c>
      <c r="B1047" s="103" t="s">
        <v>2387</v>
      </c>
      <c r="C1047" s="103" t="s">
        <v>4282</v>
      </c>
      <c r="D1047" s="103" t="s">
        <v>2817</v>
      </c>
      <c r="E1047" s="103" t="s">
        <v>4283</v>
      </c>
      <c r="F1047" s="103" t="s">
        <v>4994</v>
      </c>
      <c r="G1047" s="104">
        <v>414.08333333333297</v>
      </c>
      <c r="H1047" s="104">
        <v>0</v>
      </c>
      <c r="I1047" s="104">
        <v>692.5</v>
      </c>
      <c r="J1047" s="104">
        <v>0</v>
      </c>
      <c r="K1047" s="104">
        <v>0</v>
      </c>
      <c r="L1047" s="104">
        <v>0</v>
      </c>
      <c r="M1047" s="104">
        <v>0</v>
      </c>
      <c r="N1047" s="104">
        <v>3.25</v>
      </c>
      <c r="O1047" s="104">
        <v>0</v>
      </c>
      <c r="P1047" s="104">
        <v>0</v>
      </c>
      <c r="Q1047" s="104">
        <v>0</v>
      </c>
      <c r="R1047" s="104">
        <v>0</v>
      </c>
      <c r="S1047" s="105">
        <f t="shared" si="17"/>
        <v>1109.833333333333</v>
      </c>
    </row>
    <row r="1048" spans="1:19" x14ac:dyDescent="0.25">
      <c r="A1048" s="125">
        <v>26684</v>
      </c>
      <c r="B1048" s="103" t="s">
        <v>2388</v>
      </c>
      <c r="C1048" s="103" t="s">
        <v>4865</v>
      </c>
      <c r="D1048" s="103" t="s">
        <v>2897</v>
      </c>
      <c r="E1048" s="103" t="s">
        <v>4866</v>
      </c>
      <c r="F1048" s="103" t="s">
        <v>4993</v>
      </c>
      <c r="G1048" s="104">
        <v>359.5</v>
      </c>
      <c r="H1048" s="104">
        <v>6022</v>
      </c>
      <c r="I1048" s="104">
        <v>2192.5</v>
      </c>
      <c r="J1048" s="104">
        <v>456.5</v>
      </c>
      <c r="K1048" s="104">
        <v>31.5833333333333</v>
      </c>
      <c r="L1048" s="104">
        <v>0</v>
      </c>
      <c r="M1048" s="104">
        <v>0</v>
      </c>
      <c r="N1048" s="104">
        <v>625.83333333333303</v>
      </c>
      <c r="O1048" s="104">
        <v>68.9166666666667</v>
      </c>
      <c r="P1048" s="104">
        <v>0</v>
      </c>
      <c r="Q1048" s="104">
        <v>0</v>
      </c>
      <c r="R1048" s="104">
        <v>0</v>
      </c>
      <c r="S1048" s="105">
        <f t="shared" ref="S1048:S1055" si="18">SUM(G1048:R1048)</f>
        <v>9756.8333333333339</v>
      </c>
    </row>
    <row r="1049" spans="1:19" x14ac:dyDescent="0.25">
      <c r="A1049" s="125">
        <v>26688</v>
      </c>
      <c r="B1049" s="103" t="s">
        <v>2390</v>
      </c>
      <c r="C1049" s="103" t="s">
        <v>4160</v>
      </c>
      <c r="D1049" s="103" t="s">
        <v>2897</v>
      </c>
      <c r="E1049" s="103" t="s">
        <v>3957</v>
      </c>
      <c r="F1049" s="103" t="s">
        <v>4994</v>
      </c>
      <c r="G1049" s="104">
        <v>265.08333333333297</v>
      </c>
      <c r="H1049" s="104">
        <v>445</v>
      </c>
      <c r="I1049" s="104">
        <v>13.1666666666667</v>
      </c>
      <c r="J1049" s="104">
        <v>0</v>
      </c>
      <c r="K1049" s="104">
        <v>0</v>
      </c>
      <c r="L1049" s="104">
        <v>0</v>
      </c>
      <c r="M1049" s="104">
        <v>0</v>
      </c>
      <c r="N1049" s="104">
        <v>0</v>
      </c>
      <c r="O1049" s="104">
        <v>0</v>
      </c>
      <c r="P1049" s="104">
        <v>0</v>
      </c>
      <c r="Q1049" s="104">
        <v>0</v>
      </c>
      <c r="R1049" s="104">
        <v>0</v>
      </c>
      <c r="S1049" s="105">
        <f t="shared" si="18"/>
        <v>723.24999999999977</v>
      </c>
    </row>
    <row r="1050" spans="1:19" x14ac:dyDescent="0.25">
      <c r="A1050" s="125">
        <v>26721</v>
      </c>
      <c r="B1050" s="103" t="s">
        <v>2395</v>
      </c>
      <c r="C1050" s="103" t="s">
        <v>4679</v>
      </c>
      <c r="D1050" s="103" t="s">
        <v>2789</v>
      </c>
      <c r="E1050" s="103" t="s">
        <v>4680</v>
      </c>
      <c r="F1050" s="103" t="s">
        <v>4996</v>
      </c>
      <c r="G1050" s="104">
        <v>5889.3</v>
      </c>
      <c r="H1050" s="104">
        <v>2136.6999999999998</v>
      </c>
      <c r="I1050" s="104">
        <v>119</v>
      </c>
      <c r="J1050" s="104">
        <v>0</v>
      </c>
      <c r="K1050" s="104">
        <v>0</v>
      </c>
      <c r="L1050" s="104">
        <v>0</v>
      </c>
      <c r="M1050" s="104">
        <v>0</v>
      </c>
      <c r="N1050" s="104">
        <v>283.7</v>
      </c>
      <c r="O1050" s="104">
        <v>44.4</v>
      </c>
      <c r="P1050" s="104">
        <v>0</v>
      </c>
      <c r="Q1050" s="104">
        <v>0</v>
      </c>
      <c r="R1050" s="104">
        <v>0</v>
      </c>
      <c r="S1050" s="105">
        <f t="shared" si="18"/>
        <v>8473.1</v>
      </c>
    </row>
    <row r="1051" spans="1:19" x14ac:dyDescent="0.25">
      <c r="A1051" s="125">
        <v>26722</v>
      </c>
      <c r="B1051" s="103" t="s">
        <v>2396</v>
      </c>
      <c r="C1051" s="103" t="s">
        <v>4383</v>
      </c>
      <c r="D1051" s="103" t="s">
        <v>3438</v>
      </c>
      <c r="E1051" s="103" t="s">
        <v>4384</v>
      </c>
      <c r="F1051" s="103" t="s">
        <v>4994</v>
      </c>
      <c r="G1051" s="104">
        <v>5626.3333333333403</v>
      </c>
      <c r="H1051" s="104">
        <v>49885.75</v>
      </c>
      <c r="I1051" s="104">
        <v>25924</v>
      </c>
      <c r="J1051" s="104">
        <v>7591.5</v>
      </c>
      <c r="K1051" s="104">
        <v>1197.0833333333301</v>
      </c>
      <c r="L1051" s="104">
        <v>0</v>
      </c>
      <c r="M1051" s="104">
        <v>69.5833333333333</v>
      </c>
      <c r="N1051" s="104">
        <v>4792.3333333333303</v>
      </c>
      <c r="O1051" s="104">
        <v>359</v>
      </c>
      <c r="P1051" s="104">
        <v>120.75</v>
      </c>
      <c r="Q1051" s="104">
        <v>0</v>
      </c>
      <c r="R1051" s="104">
        <v>0</v>
      </c>
      <c r="S1051" s="105">
        <f t="shared" si="18"/>
        <v>95566.333333333328</v>
      </c>
    </row>
    <row r="1052" spans="1:19" x14ac:dyDescent="0.25">
      <c r="A1052" s="125">
        <v>26733</v>
      </c>
      <c r="B1052" s="103" t="s">
        <v>2397</v>
      </c>
      <c r="C1052" s="103" t="s">
        <v>4163</v>
      </c>
      <c r="D1052" s="103" t="s">
        <v>2817</v>
      </c>
      <c r="E1052" s="103" t="s">
        <v>4164</v>
      </c>
      <c r="F1052" s="103" t="s">
        <v>4994</v>
      </c>
      <c r="G1052" s="104">
        <v>60.8</v>
      </c>
      <c r="H1052" s="104">
        <v>21</v>
      </c>
      <c r="I1052" s="104">
        <v>0</v>
      </c>
      <c r="J1052" s="104">
        <v>0</v>
      </c>
      <c r="K1052" s="104">
        <v>0</v>
      </c>
      <c r="L1052" s="104">
        <v>0</v>
      </c>
      <c r="M1052" s="104">
        <v>2.1</v>
      </c>
      <c r="N1052" s="104">
        <v>4.7</v>
      </c>
      <c r="O1052" s="104">
        <v>5</v>
      </c>
      <c r="P1052" s="104">
        <v>0</v>
      </c>
      <c r="Q1052" s="104">
        <v>0</v>
      </c>
      <c r="R1052" s="104">
        <v>0</v>
      </c>
      <c r="S1052" s="105">
        <f t="shared" si="18"/>
        <v>93.6</v>
      </c>
    </row>
    <row r="1053" spans="1:19" x14ac:dyDescent="0.25">
      <c r="A1053" s="125">
        <v>26741</v>
      </c>
      <c r="B1053" s="103" t="s">
        <v>5135</v>
      </c>
      <c r="C1053" s="103" t="s">
        <v>4117</v>
      </c>
      <c r="D1053" s="103" t="s">
        <v>2789</v>
      </c>
      <c r="E1053" s="103" t="s">
        <v>4118</v>
      </c>
      <c r="F1053" s="103" t="s">
        <v>4996</v>
      </c>
      <c r="G1053" s="104">
        <v>683.25</v>
      </c>
      <c r="H1053" s="104">
        <v>3306.3333333333298</v>
      </c>
      <c r="I1053" s="104">
        <v>2280</v>
      </c>
      <c r="J1053" s="104">
        <v>55.3333333333333</v>
      </c>
      <c r="K1053" s="104">
        <v>0</v>
      </c>
      <c r="L1053" s="104">
        <v>0</v>
      </c>
      <c r="M1053" s="104">
        <v>6</v>
      </c>
      <c r="N1053" s="104">
        <v>687.25</v>
      </c>
      <c r="O1053" s="104">
        <v>77</v>
      </c>
      <c r="P1053" s="104">
        <v>20</v>
      </c>
      <c r="Q1053" s="104">
        <v>0</v>
      </c>
      <c r="R1053" s="104">
        <v>0</v>
      </c>
      <c r="S1053" s="105">
        <f t="shared" si="18"/>
        <v>7115.1666666666633</v>
      </c>
    </row>
    <row r="1054" spans="1:19" x14ac:dyDescent="0.25">
      <c r="A1054" s="125">
        <v>26742</v>
      </c>
      <c r="B1054" s="103" t="s">
        <v>2399</v>
      </c>
      <c r="C1054" s="103" t="s">
        <v>4165</v>
      </c>
      <c r="D1054" s="103" t="s">
        <v>2789</v>
      </c>
      <c r="E1054" s="103" t="s">
        <v>4166</v>
      </c>
      <c r="F1054" s="103" t="s">
        <v>4994</v>
      </c>
      <c r="G1054" s="104">
        <v>323.63636363636402</v>
      </c>
      <c r="H1054" s="104">
        <v>584.54545454545405</v>
      </c>
      <c r="I1054" s="104">
        <v>57.454545454545503</v>
      </c>
      <c r="J1054" s="104">
        <v>0</v>
      </c>
      <c r="K1054" s="104">
        <v>0</v>
      </c>
      <c r="L1054" s="104">
        <v>0</v>
      </c>
      <c r="M1054" s="104">
        <v>0</v>
      </c>
      <c r="N1054" s="104">
        <v>57.454545454545503</v>
      </c>
      <c r="O1054" s="104">
        <v>15.7272727272727</v>
      </c>
      <c r="P1054" s="104">
        <v>0</v>
      </c>
      <c r="Q1054" s="104">
        <v>0</v>
      </c>
      <c r="R1054" s="104">
        <v>0</v>
      </c>
      <c r="S1054" s="105">
        <f t="shared" si="18"/>
        <v>1038.8181818181818</v>
      </c>
    </row>
    <row r="1055" spans="1:19" x14ac:dyDescent="0.25">
      <c r="A1055" s="125">
        <v>26743</v>
      </c>
      <c r="B1055" s="103" t="s">
        <v>2400</v>
      </c>
      <c r="C1055" s="103" t="s">
        <v>4614</v>
      </c>
      <c r="D1055" s="103" t="s">
        <v>5006</v>
      </c>
      <c r="E1055" s="103" t="s">
        <v>4615</v>
      </c>
      <c r="F1055" s="103" t="s">
        <v>4994</v>
      </c>
      <c r="G1055" s="104">
        <v>598</v>
      </c>
      <c r="H1055" s="104">
        <v>5</v>
      </c>
      <c r="I1055" s="104">
        <v>0</v>
      </c>
      <c r="J1055" s="104">
        <v>0</v>
      </c>
      <c r="K1055" s="104">
        <v>0</v>
      </c>
      <c r="L1055" s="104">
        <v>0</v>
      </c>
      <c r="M1055" s="104">
        <v>0</v>
      </c>
      <c r="N1055" s="104">
        <v>11</v>
      </c>
      <c r="O1055" s="104">
        <v>17</v>
      </c>
      <c r="P1055" s="104">
        <v>0</v>
      </c>
      <c r="Q1055" s="104">
        <v>0</v>
      </c>
      <c r="R1055" s="104">
        <v>0</v>
      </c>
      <c r="S1055" s="105">
        <f t="shared" si="18"/>
        <v>631</v>
      </c>
    </row>
    <row r="1056" spans="1:19" x14ac:dyDescent="0.25">
      <c r="A1056" s="125">
        <v>26770</v>
      </c>
      <c r="B1056" s="103" t="s">
        <v>2406</v>
      </c>
      <c r="C1056" s="103" t="s">
        <v>4282</v>
      </c>
      <c r="D1056" s="103" t="s">
        <v>2817</v>
      </c>
      <c r="E1056" s="103" t="s">
        <v>4283</v>
      </c>
      <c r="F1056" s="103" t="s">
        <v>4996</v>
      </c>
      <c r="G1056" s="104">
        <v>0</v>
      </c>
      <c r="H1056" s="104">
        <v>0</v>
      </c>
      <c r="I1056" s="104">
        <v>0</v>
      </c>
      <c r="J1056" s="104">
        <v>0</v>
      </c>
      <c r="K1056" s="104">
        <v>0</v>
      </c>
      <c r="L1056" s="104">
        <v>0</v>
      </c>
      <c r="M1056" s="104">
        <v>0</v>
      </c>
      <c r="N1056" s="104">
        <v>0</v>
      </c>
      <c r="O1056" s="104">
        <v>0</v>
      </c>
      <c r="P1056" s="104">
        <v>0</v>
      </c>
      <c r="Q1056" s="104">
        <v>0</v>
      </c>
      <c r="R1056" s="104">
        <v>0</v>
      </c>
      <c r="S1056" s="107">
        <v>10032.9496575754</v>
      </c>
    </row>
    <row r="1057" spans="1:19" x14ac:dyDescent="0.25">
      <c r="A1057" s="125">
        <v>26772</v>
      </c>
      <c r="B1057" s="103" t="s">
        <v>2407</v>
      </c>
      <c r="C1057" s="103" t="s">
        <v>4171</v>
      </c>
      <c r="D1057" s="103" t="s">
        <v>2897</v>
      </c>
      <c r="E1057" s="103" t="s">
        <v>4172</v>
      </c>
      <c r="F1057" s="103" t="s">
        <v>4994</v>
      </c>
      <c r="G1057" s="104">
        <v>69.5</v>
      </c>
      <c r="H1057" s="104">
        <v>183.333333333333</v>
      </c>
      <c r="I1057" s="104">
        <v>0</v>
      </c>
      <c r="J1057" s="104">
        <v>0</v>
      </c>
      <c r="K1057" s="104">
        <v>0</v>
      </c>
      <c r="L1057" s="104">
        <v>0</v>
      </c>
      <c r="M1057" s="104">
        <v>0</v>
      </c>
      <c r="N1057" s="104">
        <v>0</v>
      </c>
      <c r="O1057" s="104">
        <v>9.5</v>
      </c>
      <c r="P1057" s="104">
        <v>0</v>
      </c>
      <c r="Q1057" s="104">
        <v>0</v>
      </c>
      <c r="R1057" s="104">
        <v>0</v>
      </c>
      <c r="S1057" s="105">
        <f t="shared" ref="S1057:S1088" si="19">SUM(G1057:R1057)</f>
        <v>262.33333333333303</v>
      </c>
    </row>
    <row r="1058" spans="1:19" x14ac:dyDescent="0.25">
      <c r="A1058" s="125">
        <v>26772</v>
      </c>
      <c r="B1058" s="103" t="s">
        <v>2407</v>
      </c>
      <c r="C1058" s="103" t="s">
        <v>4867</v>
      </c>
      <c r="D1058" s="103" t="s">
        <v>2897</v>
      </c>
      <c r="E1058" s="103" t="s">
        <v>4868</v>
      </c>
      <c r="F1058" s="103" t="s">
        <v>4994</v>
      </c>
      <c r="G1058" s="104">
        <v>101.666666666667</v>
      </c>
      <c r="H1058" s="104">
        <v>292.66666666666703</v>
      </c>
      <c r="I1058" s="104">
        <v>47</v>
      </c>
      <c r="J1058" s="104">
        <v>5</v>
      </c>
      <c r="K1058" s="104">
        <v>12.1666666666667</v>
      </c>
      <c r="L1058" s="104">
        <v>0</v>
      </c>
      <c r="M1058" s="104">
        <v>0</v>
      </c>
      <c r="N1058" s="104">
        <v>14</v>
      </c>
      <c r="O1058" s="104">
        <v>13</v>
      </c>
      <c r="P1058" s="104">
        <v>0</v>
      </c>
      <c r="Q1058" s="104">
        <v>0</v>
      </c>
      <c r="R1058" s="104">
        <v>0</v>
      </c>
      <c r="S1058" s="105">
        <f t="shared" si="19"/>
        <v>485.50000000000074</v>
      </c>
    </row>
    <row r="1059" spans="1:19" x14ac:dyDescent="0.25">
      <c r="A1059" s="125">
        <v>26792</v>
      </c>
      <c r="B1059" s="103" t="s">
        <v>2415</v>
      </c>
      <c r="C1059" s="103" t="s">
        <v>4177</v>
      </c>
      <c r="D1059" s="103" t="s">
        <v>5006</v>
      </c>
      <c r="E1059" s="103" t="s">
        <v>4178</v>
      </c>
      <c r="F1059" s="103" t="s">
        <v>4994</v>
      </c>
      <c r="G1059" s="104">
        <v>452.75</v>
      </c>
      <c r="H1059" s="104">
        <v>43.3333333333333</v>
      </c>
      <c r="I1059" s="104">
        <v>1</v>
      </c>
      <c r="J1059" s="104">
        <v>0</v>
      </c>
      <c r="K1059" s="104">
        <v>0</v>
      </c>
      <c r="L1059" s="104">
        <v>0</v>
      </c>
      <c r="M1059" s="104">
        <v>0</v>
      </c>
      <c r="N1059" s="104">
        <v>3.6666666666666701</v>
      </c>
      <c r="O1059" s="104">
        <v>17.5</v>
      </c>
      <c r="P1059" s="104">
        <v>0</v>
      </c>
      <c r="Q1059" s="104">
        <v>0</v>
      </c>
      <c r="R1059" s="104">
        <v>0</v>
      </c>
      <c r="S1059" s="105">
        <f t="shared" si="19"/>
        <v>518.25</v>
      </c>
    </row>
    <row r="1060" spans="1:19" x14ac:dyDescent="0.25">
      <c r="A1060" s="125">
        <v>26842</v>
      </c>
      <c r="B1060" s="103" t="s">
        <v>2427</v>
      </c>
      <c r="C1060" s="103" t="s">
        <v>4179</v>
      </c>
      <c r="D1060" s="103" t="s">
        <v>2789</v>
      </c>
      <c r="E1060" s="103" t="s">
        <v>4180</v>
      </c>
      <c r="F1060" s="103" t="s">
        <v>4996</v>
      </c>
      <c r="G1060" s="104">
        <v>257.83333333333297</v>
      </c>
      <c r="H1060" s="104">
        <v>859.25</v>
      </c>
      <c r="I1060" s="104">
        <v>1715</v>
      </c>
      <c r="J1060" s="104">
        <v>58.6666666666667</v>
      </c>
      <c r="K1060" s="104">
        <v>0</v>
      </c>
      <c r="L1060" s="104">
        <v>0</v>
      </c>
      <c r="M1060" s="104">
        <v>0</v>
      </c>
      <c r="N1060" s="104">
        <v>185</v>
      </c>
      <c r="O1060" s="104">
        <v>36</v>
      </c>
      <c r="P1060" s="104">
        <v>1</v>
      </c>
      <c r="Q1060" s="104">
        <v>0</v>
      </c>
      <c r="R1060" s="104">
        <v>0</v>
      </c>
      <c r="S1060" s="105">
        <f t="shared" si="19"/>
        <v>3112.7499999999995</v>
      </c>
    </row>
    <row r="1061" spans="1:19" x14ac:dyDescent="0.25">
      <c r="A1061" s="125">
        <v>26951</v>
      </c>
      <c r="B1061" s="103" t="s">
        <v>5136</v>
      </c>
      <c r="C1061" s="103" t="s">
        <v>3860</v>
      </c>
      <c r="D1061" s="103" t="s">
        <v>2827</v>
      </c>
      <c r="E1061" s="103" t="s">
        <v>3861</v>
      </c>
      <c r="F1061" s="103" t="s">
        <v>4994</v>
      </c>
      <c r="G1061" s="104">
        <v>47.8333333333333</v>
      </c>
      <c r="H1061" s="104">
        <v>0</v>
      </c>
      <c r="I1061" s="104">
        <v>0</v>
      </c>
      <c r="J1061" s="104">
        <v>81.6666666666667</v>
      </c>
      <c r="K1061" s="104">
        <v>0</v>
      </c>
      <c r="L1061" s="104">
        <v>0</v>
      </c>
      <c r="M1061" s="104">
        <v>0</v>
      </c>
      <c r="N1061" s="104">
        <v>0</v>
      </c>
      <c r="O1061" s="104">
        <v>0</v>
      </c>
      <c r="P1061" s="104">
        <v>0</v>
      </c>
      <c r="Q1061" s="104">
        <v>0</v>
      </c>
      <c r="R1061" s="104">
        <v>0</v>
      </c>
      <c r="S1061" s="105">
        <f t="shared" si="19"/>
        <v>129.5</v>
      </c>
    </row>
    <row r="1062" spans="1:19" x14ac:dyDescent="0.25">
      <c r="A1062" s="125">
        <v>26991</v>
      </c>
      <c r="B1062" s="103" t="s">
        <v>2436</v>
      </c>
      <c r="C1062" s="103" t="s">
        <v>4181</v>
      </c>
      <c r="D1062" s="103" t="s">
        <v>2789</v>
      </c>
      <c r="E1062" s="103" t="s">
        <v>4182</v>
      </c>
      <c r="F1062" s="103" t="s">
        <v>4994</v>
      </c>
      <c r="G1062" s="104">
        <v>1725.1666666666699</v>
      </c>
      <c r="H1062" s="104">
        <v>3796.1666666666702</v>
      </c>
      <c r="I1062" s="104">
        <v>1138.3333333333301</v>
      </c>
      <c r="J1062" s="104">
        <v>167.75</v>
      </c>
      <c r="K1062" s="104">
        <v>0</v>
      </c>
      <c r="L1062" s="104">
        <v>0</v>
      </c>
      <c r="M1062" s="104">
        <v>11.75</v>
      </c>
      <c r="N1062" s="104">
        <v>717.58333333333303</v>
      </c>
      <c r="O1062" s="104">
        <v>49.4166666666667</v>
      </c>
      <c r="P1062" s="104">
        <v>7.5</v>
      </c>
      <c r="Q1062" s="104">
        <v>0</v>
      </c>
      <c r="R1062" s="104">
        <v>0</v>
      </c>
      <c r="S1062" s="105">
        <f t="shared" si="19"/>
        <v>7613.6666666666706</v>
      </c>
    </row>
    <row r="1063" spans="1:19" x14ac:dyDescent="0.25">
      <c r="A1063" s="125">
        <v>27171</v>
      </c>
      <c r="B1063" s="103" t="s">
        <v>2438</v>
      </c>
      <c r="C1063" s="103" t="s">
        <v>4383</v>
      </c>
      <c r="D1063" s="103" t="s">
        <v>3438</v>
      </c>
      <c r="E1063" s="103" t="s">
        <v>4384</v>
      </c>
      <c r="F1063" s="103" t="s">
        <v>4994</v>
      </c>
      <c r="G1063" s="104">
        <v>0</v>
      </c>
      <c r="H1063" s="104">
        <v>0</v>
      </c>
      <c r="I1063" s="104">
        <v>0</v>
      </c>
      <c r="J1063" s="104">
        <v>400.41666666666703</v>
      </c>
      <c r="K1063" s="104">
        <v>183.166666666667</v>
      </c>
      <c r="L1063" s="104">
        <v>0</v>
      </c>
      <c r="M1063" s="104">
        <v>0</v>
      </c>
      <c r="N1063" s="104">
        <v>26.4166666666667</v>
      </c>
      <c r="O1063" s="104">
        <v>0</v>
      </c>
      <c r="P1063" s="104">
        <v>0</v>
      </c>
      <c r="Q1063" s="104">
        <v>0</v>
      </c>
      <c r="R1063" s="104">
        <v>0</v>
      </c>
      <c r="S1063" s="105">
        <f t="shared" si="19"/>
        <v>610.0000000000008</v>
      </c>
    </row>
    <row r="1064" spans="1:19" x14ac:dyDescent="0.25">
      <c r="A1064" s="125">
        <v>27271</v>
      </c>
      <c r="B1064" s="103" t="s">
        <v>2440</v>
      </c>
      <c r="C1064" s="103" t="s">
        <v>4183</v>
      </c>
      <c r="D1064" s="103" t="s">
        <v>3237</v>
      </c>
      <c r="E1064" s="103" t="s">
        <v>4184</v>
      </c>
      <c r="F1064" s="103" t="s">
        <v>4994</v>
      </c>
      <c r="G1064" s="104">
        <v>1</v>
      </c>
      <c r="H1064" s="104">
        <v>1</v>
      </c>
      <c r="I1064" s="104">
        <v>0</v>
      </c>
      <c r="J1064" s="104">
        <v>0</v>
      </c>
      <c r="K1064" s="104">
        <v>0</v>
      </c>
      <c r="L1064" s="104">
        <v>0</v>
      </c>
      <c r="M1064" s="104">
        <v>0</v>
      </c>
      <c r="N1064" s="104">
        <v>0</v>
      </c>
      <c r="O1064" s="104">
        <v>0</v>
      </c>
      <c r="P1064" s="104">
        <v>0</v>
      </c>
      <c r="Q1064" s="104">
        <v>0</v>
      </c>
      <c r="R1064" s="104">
        <v>0</v>
      </c>
      <c r="S1064" s="105">
        <f t="shared" si="19"/>
        <v>2</v>
      </c>
    </row>
    <row r="1065" spans="1:19" x14ac:dyDescent="0.25">
      <c r="A1065" s="125">
        <v>27471</v>
      </c>
      <c r="B1065" s="103" t="s">
        <v>5137</v>
      </c>
      <c r="C1065" s="103" t="s">
        <v>4328</v>
      </c>
      <c r="D1065" s="103" t="s">
        <v>2862</v>
      </c>
      <c r="E1065" s="103" t="s">
        <v>4329</v>
      </c>
      <c r="F1065" s="103" t="s">
        <v>4994</v>
      </c>
      <c r="G1065" s="104">
        <v>52.75</v>
      </c>
      <c r="H1065" s="104">
        <v>51.9166666666667</v>
      </c>
      <c r="I1065" s="104">
        <v>191.666666666667</v>
      </c>
      <c r="J1065" s="104">
        <v>17.25</v>
      </c>
      <c r="K1065" s="104">
        <v>0</v>
      </c>
      <c r="L1065" s="104">
        <v>0</v>
      </c>
      <c r="M1065" s="104">
        <v>0</v>
      </c>
      <c r="N1065" s="104">
        <v>48.0833333333333</v>
      </c>
      <c r="O1065" s="104">
        <v>1.9</v>
      </c>
      <c r="P1065" s="104">
        <v>0</v>
      </c>
      <c r="Q1065" s="104">
        <v>5.5</v>
      </c>
      <c r="R1065" s="104">
        <v>0</v>
      </c>
      <c r="S1065" s="105">
        <f t="shared" si="19"/>
        <v>369.066666666667</v>
      </c>
    </row>
    <row r="1066" spans="1:19" x14ac:dyDescent="0.25">
      <c r="A1066" s="125">
        <v>27592</v>
      </c>
      <c r="B1066" s="103" t="s">
        <v>2449</v>
      </c>
      <c r="C1066" s="103" t="s">
        <v>3369</v>
      </c>
      <c r="D1066" s="103" t="s">
        <v>2772</v>
      </c>
      <c r="E1066" s="103" t="s">
        <v>3370</v>
      </c>
      <c r="F1066" s="103" t="s">
        <v>4994</v>
      </c>
      <c r="G1066" s="104">
        <v>241.363636363636</v>
      </c>
      <c r="H1066" s="104">
        <v>533.36363636363603</v>
      </c>
      <c r="I1066" s="104">
        <v>224.09090909090901</v>
      </c>
      <c r="J1066" s="104">
        <v>0</v>
      </c>
      <c r="K1066" s="104">
        <v>0</v>
      </c>
      <c r="L1066" s="104">
        <v>0</v>
      </c>
      <c r="M1066" s="104">
        <v>0</v>
      </c>
      <c r="N1066" s="104">
        <v>48.818181818181799</v>
      </c>
      <c r="O1066" s="104">
        <v>25.909090909090899</v>
      </c>
      <c r="P1066" s="104">
        <v>0</v>
      </c>
      <c r="Q1066" s="104">
        <v>0</v>
      </c>
      <c r="R1066" s="104">
        <v>0</v>
      </c>
      <c r="S1066" s="105">
        <f t="shared" si="19"/>
        <v>1073.5454545454538</v>
      </c>
    </row>
    <row r="1067" spans="1:19" x14ac:dyDescent="0.25">
      <c r="A1067" s="125">
        <v>28331</v>
      </c>
      <c r="B1067" s="103" t="s">
        <v>2464</v>
      </c>
      <c r="C1067" s="103" t="s">
        <v>4189</v>
      </c>
      <c r="D1067" s="103" t="s">
        <v>2827</v>
      </c>
      <c r="E1067" s="103" t="s">
        <v>4190</v>
      </c>
      <c r="F1067" s="103" t="s">
        <v>4993</v>
      </c>
      <c r="G1067" s="104">
        <v>697.33333333333303</v>
      </c>
      <c r="H1067" s="104">
        <v>3922.8333333333298</v>
      </c>
      <c r="I1067" s="104">
        <v>3672.5</v>
      </c>
      <c r="J1067" s="104">
        <v>300.5</v>
      </c>
      <c r="K1067" s="104">
        <v>0</v>
      </c>
      <c r="L1067" s="104">
        <v>0</v>
      </c>
      <c r="M1067" s="104">
        <v>11</v>
      </c>
      <c r="N1067" s="104">
        <v>1086.1666666666699</v>
      </c>
      <c r="O1067" s="104">
        <v>62</v>
      </c>
      <c r="P1067" s="104">
        <v>0</v>
      </c>
      <c r="Q1067" s="104">
        <v>0</v>
      </c>
      <c r="R1067" s="104">
        <v>0</v>
      </c>
      <c r="S1067" s="105">
        <f t="shared" si="19"/>
        <v>9752.3333333333321</v>
      </c>
    </row>
    <row r="1068" spans="1:19" x14ac:dyDescent="0.25">
      <c r="A1068" s="125">
        <v>28431</v>
      </c>
      <c r="B1068" s="103" t="s">
        <v>2467</v>
      </c>
      <c r="C1068" s="103" t="s">
        <v>4873</v>
      </c>
      <c r="D1068" s="103" t="s">
        <v>2822</v>
      </c>
      <c r="E1068" s="103" t="s">
        <v>4874</v>
      </c>
      <c r="F1068" s="103" t="s">
        <v>4994</v>
      </c>
      <c r="G1068" s="104">
        <v>6040.4166666666697</v>
      </c>
      <c r="H1068" s="104">
        <v>737</v>
      </c>
      <c r="I1068" s="104">
        <v>24</v>
      </c>
      <c r="J1068" s="104">
        <v>0</v>
      </c>
      <c r="K1068" s="104">
        <v>0</v>
      </c>
      <c r="L1068" s="104">
        <v>0</v>
      </c>
      <c r="M1068" s="104">
        <v>0</v>
      </c>
      <c r="N1068" s="104">
        <v>119</v>
      </c>
      <c r="O1068" s="104">
        <v>19</v>
      </c>
      <c r="P1068" s="104">
        <v>0</v>
      </c>
      <c r="Q1068" s="104">
        <v>0</v>
      </c>
      <c r="R1068" s="104">
        <v>0</v>
      </c>
      <c r="S1068" s="105">
        <f t="shared" si="19"/>
        <v>6939.4166666666697</v>
      </c>
    </row>
    <row r="1069" spans="1:19" x14ac:dyDescent="0.25">
      <c r="A1069" s="125">
        <v>28531</v>
      </c>
      <c r="B1069" s="103" t="s">
        <v>5138</v>
      </c>
      <c r="C1069" s="103" t="s">
        <v>4618</v>
      </c>
      <c r="D1069" s="103" t="s">
        <v>2789</v>
      </c>
      <c r="E1069" s="103" t="s">
        <v>4619</v>
      </c>
      <c r="F1069" s="103" t="s">
        <v>4994</v>
      </c>
      <c r="G1069" s="104">
        <v>2820.8333333333298</v>
      </c>
      <c r="H1069" s="104">
        <v>2864.9166666666702</v>
      </c>
      <c r="I1069" s="104">
        <v>908.83333333333303</v>
      </c>
      <c r="J1069" s="104">
        <v>10.25</v>
      </c>
      <c r="K1069" s="104">
        <v>0</v>
      </c>
      <c r="L1069" s="104">
        <v>0</v>
      </c>
      <c r="M1069" s="104">
        <v>6</v>
      </c>
      <c r="N1069" s="104">
        <v>311.16666666666703</v>
      </c>
      <c r="O1069" s="104">
        <v>40.75</v>
      </c>
      <c r="P1069" s="104">
        <v>6</v>
      </c>
      <c r="Q1069" s="104">
        <v>0</v>
      </c>
      <c r="R1069" s="104">
        <v>0</v>
      </c>
      <c r="S1069" s="105">
        <f t="shared" si="19"/>
        <v>6968.75</v>
      </c>
    </row>
    <row r="1070" spans="1:19" x14ac:dyDescent="0.25">
      <c r="A1070" s="125">
        <v>28533</v>
      </c>
      <c r="B1070" s="103" t="s">
        <v>2471</v>
      </c>
      <c r="C1070" s="103" t="s">
        <v>4195</v>
      </c>
      <c r="D1070" s="103" t="s">
        <v>2827</v>
      </c>
      <c r="E1070" s="103" t="s">
        <v>4196</v>
      </c>
      <c r="F1070" s="103" t="s">
        <v>4994</v>
      </c>
      <c r="G1070" s="104">
        <v>618.5</v>
      </c>
      <c r="H1070" s="104">
        <v>17</v>
      </c>
      <c r="I1070" s="104">
        <v>4</v>
      </c>
      <c r="J1070" s="104">
        <v>0</v>
      </c>
      <c r="K1070" s="104">
        <v>0</v>
      </c>
      <c r="L1070" s="104">
        <v>0</v>
      </c>
      <c r="M1070" s="104">
        <v>3</v>
      </c>
      <c r="N1070" s="104">
        <v>4.5</v>
      </c>
      <c r="O1070" s="104">
        <v>24</v>
      </c>
      <c r="P1070" s="104">
        <v>0</v>
      </c>
      <c r="Q1070" s="104">
        <v>0</v>
      </c>
      <c r="R1070" s="104">
        <v>0</v>
      </c>
      <c r="S1070" s="105">
        <f t="shared" si="19"/>
        <v>671</v>
      </c>
    </row>
    <row r="1071" spans="1:19" x14ac:dyDescent="0.25">
      <c r="A1071" s="125">
        <v>28911</v>
      </c>
      <c r="B1071" s="103" t="s">
        <v>2476</v>
      </c>
      <c r="C1071" s="103" t="s">
        <v>3504</v>
      </c>
      <c r="D1071" s="103" t="s">
        <v>2859</v>
      </c>
      <c r="E1071" s="103" t="s">
        <v>3505</v>
      </c>
      <c r="F1071" s="103" t="s">
        <v>4994</v>
      </c>
      <c r="G1071" s="104">
        <v>338</v>
      </c>
      <c r="H1071" s="104">
        <v>0</v>
      </c>
      <c r="I1071" s="104">
        <v>0</v>
      </c>
      <c r="J1071" s="104">
        <v>0</v>
      </c>
      <c r="K1071" s="104">
        <v>0</v>
      </c>
      <c r="L1071" s="104">
        <v>0</v>
      </c>
      <c r="M1071" s="104">
        <v>0</v>
      </c>
      <c r="N1071" s="104">
        <v>0</v>
      </c>
      <c r="O1071" s="104">
        <v>0</v>
      </c>
      <c r="P1071" s="104">
        <v>0</v>
      </c>
      <c r="Q1071" s="104">
        <v>0</v>
      </c>
      <c r="R1071" s="104">
        <v>0</v>
      </c>
      <c r="S1071" s="105">
        <f t="shared" si="19"/>
        <v>338</v>
      </c>
    </row>
    <row r="1072" spans="1:19" x14ac:dyDescent="0.25">
      <c r="A1072" s="125">
        <v>29531</v>
      </c>
      <c r="B1072" s="103" t="s">
        <v>2482</v>
      </c>
      <c r="C1072" s="103" t="s">
        <v>4199</v>
      </c>
      <c r="D1072" s="103" t="s">
        <v>2789</v>
      </c>
      <c r="E1072" s="103" t="s">
        <v>4200</v>
      </c>
      <c r="F1072" s="103" t="s">
        <v>4996</v>
      </c>
      <c r="G1072" s="104">
        <v>4</v>
      </c>
      <c r="H1072" s="104">
        <v>2406.4</v>
      </c>
      <c r="I1072" s="104">
        <v>1239</v>
      </c>
      <c r="J1072" s="104">
        <v>886.5</v>
      </c>
      <c r="K1072" s="104">
        <v>0</v>
      </c>
      <c r="L1072" s="104">
        <v>0</v>
      </c>
      <c r="M1072" s="104">
        <v>3</v>
      </c>
      <c r="N1072" s="104">
        <v>610.66666666666697</v>
      </c>
      <c r="O1072" s="104">
        <v>28</v>
      </c>
      <c r="P1072" s="104">
        <v>0</v>
      </c>
      <c r="Q1072" s="104">
        <v>0</v>
      </c>
      <c r="R1072" s="104">
        <v>0</v>
      </c>
      <c r="S1072" s="105">
        <f t="shared" si="19"/>
        <v>5177.5666666666666</v>
      </c>
    </row>
    <row r="1073" spans="1:19" x14ac:dyDescent="0.25">
      <c r="A1073" s="125">
        <v>29711</v>
      </c>
      <c r="B1073" s="103" t="s">
        <v>2483</v>
      </c>
      <c r="C1073" s="103" t="s">
        <v>4201</v>
      </c>
      <c r="D1073" s="103" t="s">
        <v>5006</v>
      </c>
      <c r="E1073" s="103" t="s">
        <v>4202</v>
      </c>
      <c r="F1073" s="103" t="s">
        <v>4994</v>
      </c>
      <c r="G1073" s="104">
        <v>2600</v>
      </c>
      <c r="H1073" s="104">
        <v>0</v>
      </c>
      <c r="I1073" s="104">
        <v>0</v>
      </c>
      <c r="J1073" s="104">
        <v>0</v>
      </c>
      <c r="K1073" s="104">
        <v>0</v>
      </c>
      <c r="L1073" s="104">
        <v>0</v>
      </c>
      <c r="M1073" s="104">
        <v>0</v>
      </c>
      <c r="N1073" s="104">
        <v>585</v>
      </c>
      <c r="O1073" s="104">
        <v>30</v>
      </c>
      <c r="P1073" s="104">
        <v>0</v>
      </c>
      <c r="Q1073" s="104">
        <v>0</v>
      </c>
      <c r="R1073" s="104">
        <v>0</v>
      </c>
      <c r="S1073" s="105">
        <f t="shared" si="19"/>
        <v>3215</v>
      </c>
    </row>
    <row r="1074" spans="1:19" x14ac:dyDescent="0.25">
      <c r="A1074" s="125">
        <v>29931</v>
      </c>
      <c r="B1074" s="103" t="s">
        <v>2488</v>
      </c>
      <c r="C1074" s="103" t="s">
        <v>4611</v>
      </c>
      <c r="D1074" s="103" t="s">
        <v>2859</v>
      </c>
      <c r="E1074" s="103" t="s">
        <v>4612</v>
      </c>
      <c r="F1074" s="103" t="s">
        <v>4996</v>
      </c>
      <c r="G1074" s="104">
        <v>5402</v>
      </c>
      <c r="H1074" s="104">
        <v>378.75</v>
      </c>
      <c r="I1074" s="104">
        <v>0</v>
      </c>
      <c r="J1074" s="104">
        <v>0</v>
      </c>
      <c r="K1074" s="104">
        <v>0</v>
      </c>
      <c r="L1074" s="104">
        <v>0</v>
      </c>
      <c r="M1074" s="104">
        <v>1</v>
      </c>
      <c r="N1074" s="104">
        <v>134</v>
      </c>
      <c r="O1074" s="104">
        <v>56</v>
      </c>
      <c r="P1074" s="104">
        <v>8</v>
      </c>
      <c r="Q1074" s="104">
        <v>0</v>
      </c>
      <c r="R1074" s="104">
        <v>0</v>
      </c>
      <c r="S1074" s="105">
        <f t="shared" si="19"/>
        <v>5979.75</v>
      </c>
    </row>
    <row r="1075" spans="1:19" x14ac:dyDescent="0.25">
      <c r="A1075" s="125">
        <v>30011</v>
      </c>
      <c r="B1075" s="103" t="s">
        <v>2489</v>
      </c>
      <c r="C1075" s="103" t="s">
        <v>4356</v>
      </c>
      <c r="D1075" s="103" t="s">
        <v>2789</v>
      </c>
      <c r="E1075" s="103" t="s">
        <v>4357</v>
      </c>
      <c r="F1075" s="103" t="s">
        <v>4994</v>
      </c>
      <c r="G1075" s="104">
        <v>1474.3333333333301</v>
      </c>
      <c r="H1075" s="104">
        <v>1577.8333333333301</v>
      </c>
      <c r="I1075" s="104">
        <v>888.25</v>
      </c>
      <c r="J1075" s="104">
        <v>0</v>
      </c>
      <c r="K1075" s="104">
        <v>0</v>
      </c>
      <c r="L1075" s="104">
        <v>0</v>
      </c>
      <c r="M1075" s="104">
        <v>2.1666666666666701</v>
      </c>
      <c r="N1075" s="104">
        <v>275.16666666666703</v>
      </c>
      <c r="O1075" s="104">
        <v>30.6666666666667</v>
      </c>
      <c r="P1075" s="104">
        <v>2.75</v>
      </c>
      <c r="Q1075" s="104">
        <v>0</v>
      </c>
      <c r="R1075" s="104">
        <v>0</v>
      </c>
      <c r="S1075" s="105">
        <f t="shared" si="19"/>
        <v>4251.1666666666606</v>
      </c>
    </row>
    <row r="1076" spans="1:19" x14ac:dyDescent="0.25">
      <c r="A1076" s="125">
        <v>30271</v>
      </c>
      <c r="B1076" s="103" t="s">
        <v>5139</v>
      </c>
      <c r="C1076" s="103" t="s">
        <v>4203</v>
      </c>
      <c r="D1076" s="103" t="s">
        <v>2912</v>
      </c>
      <c r="E1076" s="103" t="s">
        <v>4204</v>
      </c>
      <c r="F1076" s="103" t="s">
        <v>4994</v>
      </c>
      <c r="G1076" s="104">
        <v>918.08333333333303</v>
      </c>
      <c r="H1076" s="104">
        <v>978.16666666666595</v>
      </c>
      <c r="I1076" s="104">
        <v>48.5833333333333</v>
      </c>
      <c r="J1076" s="104">
        <v>0</v>
      </c>
      <c r="K1076" s="104">
        <v>0</v>
      </c>
      <c r="L1076" s="104">
        <v>0</v>
      </c>
      <c r="M1076" s="104">
        <v>0</v>
      </c>
      <c r="N1076" s="104">
        <v>217.75</v>
      </c>
      <c r="O1076" s="104">
        <v>10</v>
      </c>
      <c r="P1076" s="104">
        <v>0</v>
      </c>
      <c r="Q1076" s="104">
        <v>0</v>
      </c>
      <c r="R1076" s="104">
        <v>0</v>
      </c>
      <c r="S1076" s="105">
        <f t="shared" si="19"/>
        <v>2172.5833333333321</v>
      </c>
    </row>
    <row r="1077" spans="1:19" x14ac:dyDescent="0.25">
      <c r="A1077" s="125">
        <v>30351</v>
      </c>
      <c r="B1077" s="103" t="s">
        <v>2492</v>
      </c>
      <c r="C1077" s="103" t="s">
        <v>4259</v>
      </c>
      <c r="D1077" s="103" t="s">
        <v>2897</v>
      </c>
      <c r="E1077" s="103" t="s">
        <v>4260</v>
      </c>
      <c r="F1077" s="103" t="s">
        <v>4994</v>
      </c>
      <c r="G1077" s="104">
        <v>736</v>
      </c>
      <c r="H1077" s="104">
        <v>0</v>
      </c>
      <c r="I1077" s="104">
        <v>0</v>
      </c>
      <c r="J1077" s="104">
        <v>0</v>
      </c>
      <c r="K1077" s="104">
        <v>0</v>
      </c>
      <c r="L1077" s="104">
        <v>0</v>
      </c>
      <c r="M1077" s="104">
        <v>0</v>
      </c>
      <c r="N1077" s="104">
        <v>9</v>
      </c>
      <c r="O1077" s="104">
        <v>3</v>
      </c>
      <c r="P1077" s="104">
        <v>0</v>
      </c>
      <c r="Q1077" s="104">
        <v>0</v>
      </c>
      <c r="R1077" s="104">
        <v>0</v>
      </c>
      <c r="S1077" s="105">
        <f t="shared" si="19"/>
        <v>748</v>
      </c>
    </row>
    <row r="1078" spans="1:19" x14ac:dyDescent="0.25">
      <c r="A1078" s="125">
        <v>31091</v>
      </c>
      <c r="B1078" s="103" t="s">
        <v>2498</v>
      </c>
      <c r="C1078" s="103" t="s">
        <v>4205</v>
      </c>
      <c r="D1078" s="103" t="s">
        <v>2786</v>
      </c>
      <c r="E1078" s="103" t="s">
        <v>4206</v>
      </c>
      <c r="F1078" s="103" t="s">
        <v>4994</v>
      </c>
      <c r="G1078" s="104">
        <v>1445</v>
      </c>
      <c r="H1078" s="104">
        <v>70.9166666666667</v>
      </c>
      <c r="I1078" s="104">
        <v>0</v>
      </c>
      <c r="J1078" s="104">
        <v>0</v>
      </c>
      <c r="K1078" s="104">
        <v>0</v>
      </c>
      <c r="L1078" s="104">
        <v>0</v>
      </c>
      <c r="M1078" s="104">
        <v>0</v>
      </c>
      <c r="N1078" s="104">
        <v>45.25</v>
      </c>
      <c r="O1078" s="104">
        <v>42</v>
      </c>
      <c r="P1078" s="104">
        <v>3</v>
      </c>
      <c r="Q1078" s="104">
        <v>0</v>
      </c>
      <c r="R1078" s="104">
        <v>0</v>
      </c>
      <c r="S1078" s="105">
        <f t="shared" si="19"/>
        <v>1606.1666666666667</v>
      </c>
    </row>
    <row r="1079" spans="1:19" x14ac:dyDescent="0.25">
      <c r="A1079" s="125">
        <v>31593</v>
      </c>
      <c r="B1079" s="103" t="s">
        <v>2501</v>
      </c>
      <c r="C1079" s="103" t="s">
        <v>4875</v>
      </c>
      <c r="D1079" s="103" t="s">
        <v>3572</v>
      </c>
      <c r="E1079" s="103" t="s">
        <v>3491</v>
      </c>
      <c r="F1079" s="103" t="s">
        <v>4994</v>
      </c>
      <c r="G1079" s="104">
        <v>1171.1666666666699</v>
      </c>
      <c r="H1079" s="104">
        <v>1743</v>
      </c>
      <c r="I1079" s="104">
        <v>0</v>
      </c>
      <c r="J1079" s="104">
        <v>0</v>
      </c>
      <c r="K1079" s="104">
        <v>0</v>
      </c>
      <c r="L1079" s="104">
        <v>0</v>
      </c>
      <c r="M1079" s="104">
        <v>1</v>
      </c>
      <c r="N1079" s="104">
        <v>64.0833333333333</v>
      </c>
      <c r="O1079" s="104">
        <v>26.8333333333333</v>
      </c>
      <c r="P1079" s="104">
        <v>4</v>
      </c>
      <c r="Q1079" s="104">
        <v>0</v>
      </c>
      <c r="R1079" s="104">
        <v>0</v>
      </c>
      <c r="S1079" s="105">
        <f t="shared" si="19"/>
        <v>3010.0833333333367</v>
      </c>
    </row>
    <row r="1080" spans="1:19" x14ac:dyDescent="0.25">
      <c r="A1080" s="125">
        <v>32293</v>
      </c>
      <c r="B1080" s="103" t="s">
        <v>2511</v>
      </c>
      <c r="C1080" s="103" t="s">
        <v>4211</v>
      </c>
      <c r="D1080" s="103" t="s">
        <v>2827</v>
      </c>
      <c r="E1080" s="103" t="s">
        <v>4212</v>
      </c>
      <c r="F1080" s="103" t="s">
        <v>4994</v>
      </c>
      <c r="G1080" s="104">
        <v>672.33333333333303</v>
      </c>
      <c r="H1080" s="104">
        <v>1259.3333333333301</v>
      </c>
      <c r="I1080" s="104">
        <v>159.833333333333</v>
      </c>
      <c r="J1080" s="104">
        <v>18.6666666666667</v>
      </c>
      <c r="K1080" s="104">
        <v>4</v>
      </c>
      <c r="L1080" s="104">
        <v>0</v>
      </c>
      <c r="M1080" s="104">
        <v>0</v>
      </c>
      <c r="N1080" s="104">
        <v>67.3333333333333</v>
      </c>
      <c r="O1080" s="104">
        <v>22</v>
      </c>
      <c r="P1080" s="104">
        <v>0</v>
      </c>
      <c r="Q1080" s="104">
        <v>0</v>
      </c>
      <c r="R1080" s="104">
        <v>0</v>
      </c>
      <c r="S1080" s="105">
        <f t="shared" si="19"/>
        <v>2203.4999999999959</v>
      </c>
    </row>
    <row r="1081" spans="1:19" x14ac:dyDescent="0.25">
      <c r="A1081" s="125">
        <v>33693</v>
      </c>
      <c r="B1081" s="103" t="s">
        <v>5140</v>
      </c>
      <c r="C1081" s="103" t="s">
        <v>4405</v>
      </c>
      <c r="D1081" s="103" t="s">
        <v>2789</v>
      </c>
      <c r="E1081" s="103" t="s">
        <v>4406</v>
      </c>
      <c r="F1081" s="103" t="s">
        <v>4994</v>
      </c>
      <c r="G1081" s="104">
        <v>38.4166666666667</v>
      </c>
      <c r="H1081" s="104">
        <v>744.91666666666697</v>
      </c>
      <c r="I1081" s="104">
        <v>117.083333333333</v>
      </c>
      <c r="J1081" s="104">
        <v>82.1666666666667</v>
      </c>
      <c r="K1081" s="104">
        <v>12.9166666666667</v>
      </c>
      <c r="L1081" s="104">
        <v>4</v>
      </c>
      <c r="M1081" s="104">
        <v>0</v>
      </c>
      <c r="N1081" s="104">
        <v>12</v>
      </c>
      <c r="O1081" s="104">
        <v>5</v>
      </c>
      <c r="P1081" s="104">
        <v>0</v>
      </c>
      <c r="Q1081" s="104">
        <v>0</v>
      </c>
      <c r="R1081" s="104">
        <v>0</v>
      </c>
      <c r="S1081" s="105">
        <f t="shared" si="19"/>
        <v>1016.5000000000002</v>
      </c>
    </row>
    <row r="1082" spans="1:19" x14ac:dyDescent="0.25">
      <c r="A1082" s="125">
        <v>33893</v>
      </c>
      <c r="B1082" s="103" t="s">
        <v>2521</v>
      </c>
      <c r="C1082" s="103" t="s">
        <v>3440</v>
      </c>
      <c r="D1082" s="103" t="s">
        <v>3438</v>
      </c>
      <c r="E1082" s="103" t="s">
        <v>3441</v>
      </c>
      <c r="F1082" s="103" t="s">
        <v>4994</v>
      </c>
      <c r="G1082" s="104">
        <v>1</v>
      </c>
      <c r="H1082" s="104">
        <v>0</v>
      </c>
      <c r="I1082" s="104">
        <v>0</v>
      </c>
      <c r="J1082" s="104">
        <v>1609.27272727273</v>
      </c>
      <c r="K1082" s="104">
        <v>0</v>
      </c>
      <c r="L1082" s="104">
        <v>0</v>
      </c>
      <c r="M1082" s="104">
        <v>0</v>
      </c>
      <c r="N1082" s="104">
        <v>2</v>
      </c>
      <c r="O1082" s="104">
        <v>0</v>
      </c>
      <c r="P1082" s="104">
        <v>10</v>
      </c>
      <c r="Q1082" s="104">
        <v>2</v>
      </c>
      <c r="R1082" s="104">
        <v>0</v>
      </c>
      <c r="S1082" s="105">
        <f t="shared" si="19"/>
        <v>1624.27272727273</v>
      </c>
    </row>
    <row r="1083" spans="1:19" x14ac:dyDescent="0.25">
      <c r="A1083" s="125">
        <v>33993</v>
      </c>
      <c r="B1083" s="103" t="s">
        <v>5141</v>
      </c>
      <c r="C1083" s="103" t="s">
        <v>2996</v>
      </c>
      <c r="D1083" s="103" t="s">
        <v>2867</v>
      </c>
      <c r="E1083" s="103" t="s">
        <v>2997</v>
      </c>
      <c r="F1083" s="103" t="s">
        <v>4994</v>
      </c>
      <c r="G1083" s="104">
        <v>2.6363636363636398</v>
      </c>
      <c r="H1083" s="104">
        <v>0</v>
      </c>
      <c r="I1083" s="104">
        <v>0</v>
      </c>
      <c r="J1083" s="104">
        <v>0</v>
      </c>
      <c r="K1083" s="104">
        <v>0</v>
      </c>
      <c r="L1083" s="104">
        <v>0</v>
      </c>
      <c r="M1083" s="104">
        <v>0</v>
      </c>
      <c r="N1083" s="104">
        <v>0</v>
      </c>
      <c r="O1083" s="104">
        <v>1</v>
      </c>
      <c r="P1083" s="104">
        <v>0</v>
      </c>
      <c r="Q1083" s="104">
        <v>0</v>
      </c>
      <c r="R1083" s="104">
        <v>0</v>
      </c>
      <c r="S1083" s="105">
        <f t="shared" si="19"/>
        <v>3.6363636363636398</v>
      </c>
    </row>
    <row r="1084" spans="1:19" x14ac:dyDescent="0.25">
      <c r="A1084" s="125">
        <v>34793</v>
      </c>
      <c r="B1084" s="103" t="s">
        <v>5142</v>
      </c>
      <c r="C1084" s="103" t="s">
        <v>3243</v>
      </c>
      <c r="D1084" s="103" t="s">
        <v>2897</v>
      </c>
      <c r="E1084" s="103" t="s">
        <v>3244</v>
      </c>
      <c r="F1084" s="103" t="s">
        <v>4994</v>
      </c>
      <c r="G1084" s="104">
        <v>0</v>
      </c>
      <c r="H1084" s="104">
        <v>0</v>
      </c>
      <c r="I1084" s="104">
        <v>1256.9166666666699</v>
      </c>
      <c r="J1084" s="104">
        <v>0</v>
      </c>
      <c r="K1084" s="104">
        <v>0</v>
      </c>
      <c r="L1084" s="104">
        <v>0</v>
      </c>
      <c r="M1084" s="104">
        <v>0</v>
      </c>
      <c r="N1084" s="104">
        <v>6</v>
      </c>
      <c r="O1084" s="104">
        <v>0</v>
      </c>
      <c r="P1084" s="104">
        <v>4</v>
      </c>
      <c r="Q1084" s="104">
        <v>0</v>
      </c>
      <c r="R1084" s="104">
        <v>0</v>
      </c>
      <c r="S1084" s="105">
        <f t="shared" si="19"/>
        <v>1266.9166666666699</v>
      </c>
    </row>
    <row r="1085" spans="1:19" x14ac:dyDescent="0.25">
      <c r="A1085" s="125">
        <v>35733</v>
      </c>
      <c r="B1085" s="103" t="s">
        <v>2534</v>
      </c>
      <c r="C1085" s="103" t="s">
        <v>2934</v>
      </c>
      <c r="D1085" s="103" t="s">
        <v>2856</v>
      </c>
      <c r="E1085" s="103" t="s">
        <v>2935</v>
      </c>
      <c r="F1085" s="103" t="s">
        <v>4994</v>
      </c>
      <c r="G1085" s="104">
        <v>0</v>
      </c>
      <c r="H1085" s="104">
        <v>0</v>
      </c>
      <c r="I1085" s="104">
        <v>447.16666666666703</v>
      </c>
      <c r="J1085" s="104">
        <v>539.66666666666697</v>
      </c>
      <c r="K1085" s="104">
        <v>0</v>
      </c>
      <c r="L1085" s="104">
        <v>0</v>
      </c>
      <c r="M1085" s="104">
        <v>0</v>
      </c>
      <c r="N1085" s="104">
        <v>1</v>
      </c>
      <c r="O1085" s="104">
        <v>0</v>
      </c>
      <c r="P1085" s="104">
        <v>0</v>
      </c>
      <c r="Q1085" s="104">
        <v>0</v>
      </c>
      <c r="R1085" s="104">
        <v>0</v>
      </c>
      <c r="S1085" s="105">
        <f t="shared" si="19"/>
        <v>987.83333333333394</v>
      </c>
    </row>
    <row r="1086" spans="1:19" x14ac:dyDescent="0.25">
      <c r="A1086" s="125">
        <v>36534</v>
      </c>
      <c r="B1086" s="103" t="s">
        <v>2546</v>
      </c>
      <c r="C1086" s="103" t="s">
        <v>4630</v>
      </c>
      <c r="D1086" s="103" t="s">
        <v>3237</v>
      </c>
      <c r="E1086" s="103" t="s">
        <v>4631</v>
      </c>
      <c r="F1086" s="103" t="s">
        <v>4994</v>
      </c>
      <c r="G1086" s="104">
        <v>1958.6363636363601</v>
      </c>
      <c r="H1086" s="104">
        <v>753.45454545454595</v>
      </c>
      <c r="I1086" s="104">
        <v>1</v>
      </c>
      <c r="J1086" s="104">
        <v>0</v>
      </c>
      <c r="K1086" s="104">
        <v>0</v>
      </c>
      <c r="L1086" s="104">
        <v>2.6363636363636398</v>
      </c>
      <c r="M1086" s="104">
        <v>2</v>
      </c>
      <c r="N1086" s="104">
        <v>9.9090909090909101</v>
      </c>
      <c r="O1086" s="104">
        <v>9</v>
      </c>
      <c r="P1086" s="104">
        <v>0</v>
      </c>
      <c r="Q1086" s="104">
        <v>0</v>
      </c>
      <c r="R1086" s="104">
        <v>0</v>
      </c>
      <c r="S1086" s="105">
        <f t="shared" si="19"/>
        <v>2736.6363636363608</v>
      </c>
    </row>
    <row r="1087" spans="1:19" x14ac:dyDescent="0.25">
      <c r="A1087" s="125">
        <v>36554</v>
      </c>
      <c r="B1087" s="103" t="s">
        <v>2547</v>
      </c>
      <c r="C1087" s="103" t="s">
        <v>4215</v>
      </c>
      <c r="D1087" s="103" t="s">
        <v>5006</v>
      </c>
      <c r="E1087" s="103" t="s">
        <v>4216</v>
      </c>
      <c r="F1087" s="103" t="s">
        <v>4994</v>
      </c>
      <c r="G1087" s="104">
        <v>668</v>
      </c>
      <c r="H1087" s="104">
        <v>0</v>
      </c>
      <c r="I1087" s="104">
        <v>0</v>
      </c>
      <c r="J1087" s="104">
        <v>0</v>
      </c>
      <c r="K1087" s="104">
        <v>0</v>
      </c>
      <c r="L1087" s="104">
        <v>0</v>
      </c>
      <c r="M1087" s="104">
        <v>0</v>
      </c>
      <c r="N1087" s="104">
        <v>0</v>
      </c>
      <c r="O1087" s="104">
        <v>0</v>
      </c>
      <c r="P1087" s="104">
        <v>0</v>
      </c>
      <c r="Q1087" s="104">
        <v>0</v>
      </c>
      <c r="R1087" s="104">
        <v>0</v>
      </c>
      <c r="S1087" s="105">
        <f t="shared" si="19"/>
        <v>668</v>
      </c>
    </row>
    <row r="1088" spans="1:19" x14ac:dyDescent="0.25">
      <c r="A1088" s="125">
        <v>37213</v>
      </c>
      <c r="B1088" s="103" t="s">
        <v>2556</v>
      </c>
      <c r="C1088" s="103" t="s">
        <v>3850</v>
      </c>
      <c r="D1088" s="103" t="s">
        <v>2775</v>
      </c>
      <c r="E1088" s="103" t="s">
        <v>3851</v>
      </c>
      <c r="F1088" s="103" t="s">
        <v>4994</v>
      </c>
      <c r="G1088" s="104">
        <v>374.5</v>
      </c>
      <c r="H1088" s="104">
        <v>0</v>
      </c>
      <c r="I1088" s="104">
        <v>0</v>
      </c>
      <c r="J1088" s="104">
        <v>0</v>
      </c>
      <c r="K1088" s="104">
        <v>0</v>
      </c>
      <c r="L1088" s="104">
        <v>0</v>
      </c>
      <c r="M1088" s="104">
        <v>0</v>
      </c>
      <c r="N1088" s="104">
        <v>0</v>
      </c>
      <c r="O1088" s="104">
        <v>0</v>
      </c>
      <c r="P1088" s="104">
        <v>0</v>
      </c>
      <c r="Q1088" s="104">
        <v>0</v>
      </c>
      <c r="R1088" s="104">
        <v>0</v>
      </c>
      <c r="S1088" s="105">
        <f t="shared" si="19"/>
        <v>374.5</v>
      </c>
    </row>
    <row r="1089" spans="1:19" x14ac:dyDescent="0.25">
      <c r="A1089" s="125">
        <v>37773</v>
      </c>
      <c r="B1089" s="103" t="s">
        <v>2558</v>
      </c>
      <c r="C1089" s="103" t="s">
        <v>4970</v>
      </c>
      <c r="D1089" s="103" t="s">
        <v>2786</v>
      </c>
      <c r="E1089" s="103" t="s">
        <v>4971</v>
      </c>
      <c r="F1089" s="103" t="s">
        <v>4994</v>
      </c>
      <c r="G1089" s="104">
        <v>1051</v>
      </c>
      <c r="H1089" s="104">
        <v>38</v>
      </c>
      <c r="I1089" s="104">
        <v>0</v>
      </c>
      <c r="J1089" s="104">
        <v>0</v>
      </c>
      <c r="K1089" s="104">
        <v>0</v>
      </c>
      <c r="L1089" s="104">
        <v>0</v>
      </c>
      <c r="M1089" s="104">
        <v>0</v>
      </c>
      <c r="N1089" s="104">
        <v>1</v>
      </c>
      <c r="O1089" s="104">
        <v>9</v>
      </c>
      <c r="P1089" s="104">
        <v>0</v>
      </c>
      <c r="Q1089" s="104">
        <v>0</v>
      </c>
      <c r="R1089" s="104">
        <v>0</v>
      </c>
      <c r="S1089" s="105">
        <f t="shared" ref="S1089:S1117" si="20">SUM(G1089:R1089)</f>
        <v>1099</v>
      </c>
    </row>
    <row r="1090" spans="1:19" x14ac:dyDescent="0.25">
      <c r="A1090" s="125">
        <v>38273</v>
      </c>
      <c r="B1090" s="103" t="s">
        <v>2562</v>
      </c>
      <c r="C1090" s="103" t="s">
        <v>4222</v>
      </c>
      <c r="D1090" s="103" t="s">
        <v>2912</v>
      </c>
      <c r="E1090" s="103" t="s">
        <v>4223</v>
      </c>
      <c r="F1090" s="103" t="s">
        <v>4994</v>
      </c>
      <c r="G1090" s="104">
        <v>523.41666666666697</v>
      </c>
      <c r="H1090" s="104">
        <v>674.5</v>
      </c>
      <c r="I1090" s="104">
        <v>10.5</v>
      </c>
      <c r="J1090" s="104">
        <v>0</v>
      </c>
      <c r="K1090" s="104">
        <v>0</v>
      </c>
      <c r="L1090" s="104">
        <v>0</v>
      </c>
      <c r="M1090" s="104">
        <v>0</v>
      </c>
      <c r="N1090" s="104">
        <v>0</v>
      </c>
      <c r="O1090" s="104">
        <v>15.4166666666667</v>
      </c>
      <c r="P1090" s="104">
        <v>0</v>
      </c>
      <c r="Q1090" s="104">
        <v>0</v>
      </c>
      <c r="R1090" s="104">
        <v>0</v>
      </c>
      <c r="S1090" s="105">
        <f t="shared" si="20"/>
        <v>1223.8333333333337</v>
      </c>
    </row>
    <row r="1091" spans="1:19" x14ac:dyDescent="0.25">
      <c r="A1091" s="125">
        <v>38621</v>
      </c>
      <c r="B1091" s="103" t="s">
        <v>5143</v>
      </c>
      <c r="C1091" s="103" t="s">
        <v>3440</v>
      </c>
      <c r="D1091" s="103" t="s">
        <v>3438</v>
      </c>
      <c r="E1091" s="103" t="s">
        <v>3441</v>
      </c>
      <c r="F1091" s="103" t="s">
        <v>4994</v>
      </c>
      <c r="G1091" s="104">
        <v>0</v>
      </c>
      <c r="H1091" s="104">
        <v>0</v>
      </c>
      <c r="I1091" s="104">
        <v>683.5</v>
      </c>
      <c r="J1091" s="104">
        <v>0</v>
      </c>
      <c r="K1091" s="104">
        <v>0</v>
      </c>
      <c r="L1091" s="104">
        <v>0</v>
      </c>
      <c r="M1091" s="104">
        <v>0</v>
      </c>
      <c r="N1091" s="104">
        <v>0</v>
      </c>
      <c r="O1091" s="104">
        <v>0</v>
      </c>
      <c r="P1091" s="104">
        <v>0</v>
      </c>
      <c r="Q1091" s="104">
        <v>3</v>
      </c>
      <c r="R1091" s="104">
        <v>0</v>
      </c>
      <c r="S1091" s="105">
        <f t="shared" si="20"/>
        <v>686.5</v>
      </c>
    </row>
    <row r="1092" spans="1:19" x14ac:dyDescent="0.25">
      <c r="A1092" s="125">
        <v>38622</v>
      </c>
      <c r="B1092" s="103" t="s">
        <v>2564</v>
      </c>
      <c r="C1092" s="103" t="s">
        <v>4224</v>
      </c>
      <c r="D1092" s="103" t="s">
        <v>2859</v>
      </c>
      <c r="E1092" s="103" t="s">
        <v>4225</v>
      </c>
      <c r="F1092" s="103" t="s">
        <v>4994</v>
      </c>
      <c r="G1092" s="104">
        <v>1602</v>
      </c>
      <c r="H1092" s="104">
        <v>0</v>
      </c>
      <c r="I1092" s="104">
        <v>0</v>
      </c>
      <c r="J1092" s="104">
        <v>0</v>
      </c>
      <c r="K1092" s="104">
        <v>0</v>
      </c>
      <c r="L1092" s="104">
        <v>0</v>
      </c>
      <c r="M1092" s="104">
        <v>0</v>
      </c>
      <c r="N1092" s="104">
        <v>0</v>
      </c>
      <c r="O1092" s="104">
        <v>5</v>
      </c>
      <c r="P1092" s="104">
        <v>0</v>
      </c>
      <c r="Q1092" s="104">
        <v>0</v>
      </c>
      <c r="R1092" s="104">
        <v>0</v>
      </c>
      <c r="S1092" s="105">
        <f t="shared" si="20"/>
        <v>1607</v>
      </c>
    </row>
    <row r="1093" spans="1:19" x14ac:dyDescent="0.25">
      <c r="A1093" s="125">
        <v>38930</v>
      </c>
      <c r="B1093" s="103" t="s">
        <v>2567</v>
      </c>
      <c r="C1093" s="103" t="s">
        <v>4226</v>
      </c>
      <c r="D1093" s="103" t="s">
        <v>2862</v>
      </c>
      <c r="E1093" s="103" t="s">
        <v>4227</v>
      </c>
      <c r="F1093" s="103" t="s">
        <v>4994</v>
      </c>
      <c r="G1093" s="104">
        <v>459.58333333333297</v>
      </c>
      <c r="H1093" s="104">
        <v>561.25</v>
      </c>
      <c r="I1093" s="104">
        <v>1</v>
      </c>
      <c r="J1093" s="104">
        <v>0</v>
      </c>
      <c r="K1093" s="104">
        <v>0</v>
      </c>
      <c r="L1093" s="104">
        <v>0</v>
      </c>
      <c r="M1093" s="104">
        <v>0</v>
      </c>
      <c r="N1093" s="104">
        <v>25.3333333333333</v>
      </c>
      <c r="O1093" s="104">
        <v>14.25</v>
      </c>
      <c r="P1093" s="104">
        <v>5</v>
      </c>
      <c r="Q1093" s="104">
        <v>0</v>
      </c>
      <c r="R1093" s="104">
        <v>0</v>
      </c>
      <c r="S1093" s="105">
        <f t="shared" si="20"/>
        <v>1066.4166666666663</v>
      </c>
    </row>
    <row r="1094" spans="1:19" x14ac:dyDescent="0.25">
      <c r="A1094" s="125">
        <v>39410</v>
      </c>
      <c r="B1094" s="103" t="s">
        <v>5144</v>
      </c>
      <c r="C1094" s="103" t="s">
        <v>3930</v>
      </c>
      <c r="D1094" s="103" t="s">
        <v>2789</v>
      </c>
      <c r="E1094" s="103" t="s">
        <v>2898</v>
      </c>
      <c r="F1094" s="103" t="s">
        <v>4994</v>
      </c>
      <c r="G1094" s="104">
        <v>404.6</v>
      </c>
      <c r="H1094" s="104">
        <v>401.6</v>
      </c>
      <c r="I1094" s="104">
        <v>42.2</v>
      </c>
      <c r="J1094" s="104">
        <v>1</v>
      </c>
      <c r="K1094" s="104">
        <v>12.1</v>
      </c>
      <c r="L1094" s="104">
        <v>0</v>
      </c>
      <c r="M1094" s="104">
        <v>0</v>
      </c>
      <c r="N1094" s="104">
        <v>66.5</v>
      </c>
      <c r="O1094" s="104">
        <v>5</v>
      </c>
      <c r="P1094" s="104">
        <v>7</v>
      </c>
      <c r="Q1094" s="104">
        <v>0</v>
      </c>
      <c r="R1094" s="104">
        <v>0</v>
      </c>
      <c r="S1094" s="105">
        <f t="shared" si="20"/>
        <v>940.00000000000011</v>
      </c>
    </row>
    <row r="1095" spans="1:19" x14ac:dyDescent="0.25">
      <c r="A1095" s="125">
        <v>39475</v>
      </c>
      <c r="B1095" s="103" t="s">
        <v>2572</v>
      </c>
      <c r="C1095" s="103" t="s">
        <v>4963</v>
      </c>
      <c r="D1095" s="103" t="s">
        <v>2859</v>
      </c>
      <c r="E1095" s="103" t="s">
        <v>4964</v>
      </c>
      <c r="F1095" s="103" t="s">
        <v>4994</v>
      </c>
      <c r="G1095" s="104">
        <v>4435</v>
      </c>
      <c r="H1095" s="104">
        <v>0</v>
      </c>
      <c r="I1095" s="104">
        <v>0</v>
      </c>
      <c r="J1095" s="104">
        <v>0</v>
      </c>
      <c r="K1095" s="104">
        <v>0</v>
      </c>
      <c r="L1095" s="104">
        <v>0</v>
      </c>
      <c r="M1095" s="104">
        <v>0</v>
      </c>
      <c r="N1095" s="104">
        <v>15</v>
      </c>
      <c r="O1095" s="104">
        <v>26</v>
      </c>
      <c r="P1095" s="104">
        <v>0</v>
      </c>
      <c r="Q1095" s="104">
        <v>0</v>
      </c>
      <c r="R1095" s="104">
        <v>0</v>
      </c>
      <c r="S1095" s="105">
        <f t="shared" si="20"/>
        <v>4476</v>
      </c>
    </row>
    <row r="1096" spans="1:19" x14ac:dyDescent="0.25">
      <c r="A1096" s="125">
        <v>39692</v>
      </c>
      <c r="B1096" s="103" t="s">
        <v>2574</v>
      </c>
      <c r="C1096" s="103" t="s">
        <v>3494</v>
      </c>
      <c r="D1096" s="103" t="s">
        <v>2859</v>
      </c>
      <c r="E1096" s="103" t="s">
        <v>5145</v>
      </c>
      <c r="F1096" s="103" t="s">
        <v>4994</v>
      </c>
      <c r="G1096" s="104">
        <v>1861.1666666666699</v>
      </c>
      <c r="H1096" s="104">
        <v>0</v>
      </c>
      <c r="I1096" s="104">
        <v>0</v>
      </c>
      <c r="J1096" s="104">
        <v>0</v>
      </c>
      <c r="K1096" s="104">
        <v>0</v>
      </c>
      <c r="L1096" s="104">
        <v>0</v>
      </c>
      <c r="M1096" s="104">
        <v>0</v>
      </c>
      <c r="N1096" s="104">
        <v>5</v>
      </c>
      <c r="O1096" s="104">
        <v>21</v>
      </c>
      <c r="P1096" s="104">
        <v>0</v>
      </c>
      <c r="Q1096" s="104">
        <v>0</v>
      </c>
      <c r="R1096" s="104">
        <v>0</v>
      </c>
      <c r="S1096" s="105">
        <f t="shared" si="20"/>
        <v>1887.1666666666699</v>
      </c>
    </row>
    <row r="1097" spans="1:19" x14ac:dyDescent="0.25">
      <c r="A1097" s="125">
        <v>39774</v>
      </c>
      <c r="B1097" s="103" t="s">
        <v>2575</v>
      </c>
      <c r="C1097" s="103" t="s">
        <v>3748</v>
      </c>
      <c r="D1097" s="103" t="s">
        <v>2923</v>
      </c>
      <c r="E1097" s="103" t="s">
        <v>3749</v>
      </c>
      <c r="F1097" s="103" t="s">
        <v>4994</v>
      </c>
      <c r="G1097" s="104">
        <v>963.2</v>
      </c>
      <c r="H1097" s="104">
        <v>30.6</v>
      </c>
      <c r="I1097" s="104">
        <v>0</v>
      </c>
      <c r="J1097" s="104">
        <v>0</v>
      </c>
      <c r="K1097" s="104">
        <v>0</v>
      </c>
      <c r="L1097" s="104">
        <v>0</v>
      </c>
      <c r="M1097" s="104">
        <v>0</v>
      </c>
      <c r="N1097" s="104">
        <v>66</v>
      </c>
      <c r="O1097" s="104">
        <v>48</v>
      </c>
      <c r="P1097" s="104">
        <v>0</v>
      </c>
      <c r="Q1097" s="104">
        <v>0</v>
      </c>
      <c r="R1097" s="104">
        <v>0</v>
      </c>
      <c r="S1097" s="105">
        <f t="shared" si="20"/>
        <v>1107.8000000000002</v>
      </c>
    </row>
    <row r="1098" spans="1:19" x14ac:dyDescent="0.25">
      <c r="A1098" s="125">
        <v>39816</v>
      </c>
      <c r="B1098" s="103" t="s">
        <v>2576</v>
      </c>
      <c r="C1098" s="103" t="s">
        <v>4228</v>
      </c>
      <c r="D1098" s="103" t="s">
        <v>2789</v>
      </c>
      <c r="E1098" s="103" t="s">
        <v>5006</v>
      </c>
      <c r="F1098" s="103" t="s">
        <v>4994</v>
      </c>
      <c r="G1098" s="104">
        <v>392.18181818181802</v>
      </c>
      <c r="H1098" s="104">
        <v>715.54545454545405</v>
      </c>
      <c r="I1098" s="104">
        <v>79.181818181818201</v>
      </c>
      <c r="J1098" s="104">
        <v>0</v>
      </c>
      <c r="K1098" s="104">
        <v>0</v>
      </c>
      <c r="L1098" s="104">
        <v>0</v>
      </c>
      <c r="M1098" s="104">
        <v>0</v>
      </c>
      <c r="N1098" s="104">
        <v>138.90909090909099</v>
      </c>
      <c r="O1098" s="104">
        <v>27.909090909090899</v>
      </c>
      <c r="P1098" s="104">
        <v>0</v>
      </c>
      <c r="Q1098" s="104">
        <v>0</v>
      </c>
      <c r="R1098" s="104">
        <v>0</v>
      </c>
      <c r="S1098" s="105">
        <f t="shared" si="20"/>
        <v>1353.7272727272723</v>
      </c>
    </row>
    <row r="1099" spans="1:19" x14ac:dyDescent="0.25">
      <c r="A1099" s="125">
        <v>39835</v>
      </c>
      <c r="B1099" s="103" t="s">
        <v>2577</v>
      </c>
      <c r="C1099" s="103" t="s">
        <v>2980</v>
      </c>
      <c r="D1099" s="103" t="s">
        <v>2789</v>
      </c>
      <c r="E1099" s="103" t="s">
        <v>2981</v>
      </c>
      <c r="F1099" s="103" t="s">
        <v>4994</v>
      </c>
      <c r="G1099" s="104">
        <v>5</v>
      </c>
      <c r="H1099" s="104">
        <v>88</v>
      </c>
      <c r="I1099" s="104">
        <v>87</v>
      </c>
      <c r="J1099" s="104">
        <v>86</v>
      </c>
      <c r="K1099" s="104">
        <v>1</v>
      </c>
      <c r="L1099" s="104">
        <v>0</v>
      </c>
      <c r="M1099" s="104">
        <v>0</v>
      </c>
      <c r="N1099" s="104">
        <v>0</v>
      </c>
      <c r="O1099" s="104">
        <v>2.6666666666666701</v>
      </c>
      <c r="P1099" s="104">
        <v>0</v>
      </c>
      <c r="Q1099" s="104">
        <v>0</v>
      </c>
      <c r="R1099" s="104">
        <v>0</v>
      </c>
      <c r="S1099" s="105">
        <f t="shared" si="20"/>
        <v>269.66666666666669</v>
      </c>
    </row>
    <row r="1100" spans="1:19" x14ac:dyDescent="0.25">
      <c r="A1100" s="125">
        <v>39914</v>
      </c>
      <c r="B1100" s="103" t="s">
        <v>5146</v>
      </c>
      <c r="C1100" s="103" t="s">
        <v>4229</v>
      </c>
      <c r="D1100" s="103" t="s">
        <v>2897</v>
      </c>
      <c r="E1100" s="103" t="s">
        <v>4230</v>
      </c>
      <c r="F1100" s="103" t="s">
        <v>4994</v>
      </c>
      <c r="G1100" s="104">
        <v>714.3</v>
      </c>
      <c r="H1100" s="104">
        <v>383.3</v>
      </c>
      <c r="I1100" s="104">
        <v>251.1</v>
      </c>
      <c r="J1100" s="104">
        <v>0</v>
      </c>
      <c r="K1100" s="104">
        <v>0</v>
      </c>
      <c r="L1100" s="104">
        <v>0</v>
      </c>
      <c r="M1100" s="104">
        <v>0</v>
      </c>
      <c r="N1100" s="104">
        <v>36.5</v>
      </c>
      <c r="O1100" s="104">
        <v>21</v>
      </c>
      <c r="P1100" s="104">
        <v>0</v>
      </c>
      <c r="Q1100" s="104">
        <v>0</v>
      </c>
      <c r="R1100" s="104">
        <v>0</v>
      </c>
      <c r="S1100" s="105">
        <f t="shared" si="20"/>
        <v>1406.1999999999998</v>
      </c>
    </row>
    <row r="1101" spans="1:19" x14ac:dyDescent="0.25">
      <c r="A1101" s="125">
        <v>40497</v>
      </c>
      <c r="B1101" s="103" t="s">
        <v>2585</v>
      </c>
      <c r="C1101" s="103" t="s">
        <v>4883</v>
      </c>
      <c r="D1101" s="103" t="s">
        <v>2794</v>
      </c>
      <c r="E1101" s="103" t="s">
        <v>4884</v>
      </c>
      <c r="F1101" s="103" t="s">
        <v>4994</v>
      </c>
      <c r="G1101" s="104">
        <v>2745.1666666666702</v>
      </c>
      <c r="H1101" s="104">
        <v>1152.4166666666699</v>
      </c>
      <c r="I1101" s="104">
        <v>11</v>
      </c>
      <c r="J1101" s="104">
        <v>0</v>
      </c>
      <c r="K1101" s="104">
        <v>0</v>
      </c>
      <c r="L1101" s="104">
        <v>0</v>
      </c>
      <c r="M1101" s="104">
        <v>0</v>
      </c>
      <c r="N1101" s="104">
        <v>41</v>
      </c>
      <c r="O1101" s="104">
        <v>17.1666666666667</v>
      </c>
      <c r="P1101" s="104">
        <v>0</v>
      </c>
      <c r="Q1101" s="104">
        <v>0</v>
      </c>
      <c r="R1101" s="104">
        <v>0</v>
      </c>
      <c r="S1101" s="105">
        <f t="shared" si="20"/>
        <v>3966.7500000000068</v>
      </c>
    </row>
    <row r="1102" spans="1:19" x14ac:dyDescent="0.25">
      <c r="A1102" s="125">
        <v>40497</v>
      </c>
      <c r="B1102" s="103" t="s">
        <v>2585</v>
      </c>
      <c r="C1102" s="103" t="s">
        <v>4885</v>
      </c>
      <c r="D1102" s="103" t="s">
        <v>2794</v>
      </c>
      <c r="E1102" s="103" t="s">
        <v>3439</v>
      </c>
      <c r="F1102" s="103" t="s">
        <v>4994</v>
      </c>
      <c r="G1102" s="104">
        <v>2602.3333333333298</v>
      </c>
      <c r="H1102" s="104">
        <v>333.25</v>
      </c>
      <c r="I1102" s="104">
        <v>0</v>
      </c>
      <c r="J1102" s="104">
        <v>0</v>
      </c>
      <c r="K1102" s="104">
        <v>0</v>
      </c>
      <c r="L1102" s="104">
        <v>0</v>
      </c>
      <c r="M1102" s="104">
        <v>0</v>
      </c>
      <c r="N1102" s="104">
        <v>11.1666666666667</v>
      </c>
      <c r="O1102" s="104">
        <v>13.6666666666667</v>
      </c>
      <c r="P1102" s="104">
        <v>0</v>
      </c>
      <c r="Q1102" s="104">
        <v>0</v>
      </c>
      <c r="R1102" s="104">
        <v>0</v>
      </c>
      <c r="S1102" s="105">
        <f t="shared" si="20"/>
        <v>2960.4166666666629</v>
      </c>
    </row>
    <row r="1103" spans="1:19" x14ac:dyDescent="0.25">
      <c r="A1103" s="125">
        <v>40497</v>
      </c>
      <c r="B1103" s="103" t="s">
        <v>2585</v>
      </c>
      <c r="C1103" s="103" t="s">
        <v>4508</v>
      </c>
      <c r="D1103" s="103" t="s">
        <v>2794</v>
      </c>
      <c r="E1103" s="103" t="s">
        <v>4509</v>
      </c>
      <c r="F1103" s="103" t="s">
        <v>4994</v>
      </c>
      <c r="G1103" s="104">
        <v>4631.9166666666697</v>
      </c>
      <c r="H1103" s="104">
        <v>718.25</v>
      </c>
      <c r="I1103" s="104">
        <v>103.333333333333</v>
      </c>
      <c r="J1103" s="104">
        <v>0</v>
      </c>
      <c r="K1103" s="104">
        <v>0</v>
      </c>
      <c r="L1103" s="104">
        <v>0</v>
      </c>
      <c r="M1103" s="104">
        <v>5.1666666666666696</v>
      </c>
      <c r="N1103" s="104">
        <v>68</v>
      </c>
      <c r="O1103" s="104">
        <v>29.6666666666667</v>
      </c>
      <c r="P1103" s="104">
        <v>0</v>
      </c>
      <c r="Q1103" s="104">
        <v>0</v>
      </c>
      <c r="R1103" s="104">
        <v>0</v>
      </c>
      <c r="S1103" s="105">
        <f t="shared" si="20"/>
        <v>5556.3333333333367</v>
      </c>
    </row>
    <row r="1104" spans="1:19" x14ac:dyDescent="0.25">
      <c r="A1104" s="125">
        <v>40497</v>
      </c>
      <c r="B1104" s="103" t="s">
        <v>2585</v>
      </c>
      <c r="C1104" s="103" t="s">
        <v>4886</v>
      </c>
      <c r="D1104" s="103" t="s">
        <v>2794</v>
      </c>
      <c r="E1104" s="103" t="s">
        <v>4887</v>
      </c>
      <c r="F1104" s="103" t="s">
        <v>4994</v>
      </c>
      <c r="G1104" s="104">
        <v>3203.5833333333298</v>
      </c>
      <c r="H1104" s="104">
        <v>725.75</v>
      </c>
      <c r="I1104" s="104">
        <v>0</v>
      </c>
      <c r="J1104" s="104">
        <v>0</v>
      </c>
      <c r="K1104" s="104">
        <v>0</v>
      </c>
      <c r="L1104" s="104">
        <v>0</v>
      </c>
      <c r="M1104" s="104">
        <v>0</v>
      </c>
      <c r="N1104" s="104">
        <v>30</v>
      </c>
      <c r="O1104" s="104">
        <v>22.9166666666667</v>
      </c>
      <c r="P1104" s="104">
        <v>0</v>
      </c>
      <c r="Q1104" s="104">
        <v>0</v>
      </c>
      <c r="R1104" s="104">
        <v>0</v>
      </c>
      <c r="S1104" s="105">
        <f t="shared" si="20"/>
        <v>3982.2499999999964</v>
      </c>
    </row>
    <row r="1105" spans="1:19" x14ac:dyDescent="0.25">
      <c r="A1105" s="125">
        <v>40497</v>
      </c>
      <c r="B1105" s="103" t="s">
        <v>2585</v>
      </c>
      <c r="C1105" s="103" t="s">
        <v>4426</v>
      </c>
      <c r="D1105" s="103" t="s">
        <v>2794</v>
      </c>
      <c r="E1105" s="103" t="s">
        <v>4427</v>
      </c>
      <c r="F1105" s="103" t="s">
        <v>4994</v>
      </c>
      <c r="G1105" s="104">
        <v>3825</v>
      </c>
      <c r="H1105" s="104">
        <v>417.66666666666703</v>
      </c>
      <c r="I1105" s="104">
        <v>6</v>
      </c>
      <c r="J1105" s="104">
        <v>0</v>
      </c>
      <c r="K1105" s="104">
        <v>0</v>
      </c>
      <c r="L1105" s="104">
        <v>0</v>
      </c>
      <c r="M1105" s="104">
        <v>0</v>
      </c>
      <c r="N1105" s="104">
        <v>18.5833333333333</v>
      </c>
      <c r="O1105" s="104">
        <v>20</v>
      </c>
      <c r="P1105" s="104">
        <v>1.8333333333333299</v>
      </c>
      <c r="Q1105" s="104">
        <v>0</v>
      </c>
      <c r="R1105" s="104">
        <v>0</v>
      </c>
      <c r="S1105" s="105">
        <f t="shared" si="20"/>
        <v>4289.083333333333</v>
      </c>
    </row>
    <row r="1106" spans="1:19" x14ac:dyDescent="0.25">
      <c r="A1106" s="125">
        <v>40497</v>
      </c>
      <c r="B1106" s="103" t="s">
        <v>2585</v>
      </c>
      <c r="C1106" s="103" t="s">
        <v>4636</v>
      </c>
      <c r="D1106" s="103" t="s">
        <v>2794</v>
      </c>
      <c r="E1106" s="103" t="s">
        <v>4637</v>
      </c>
      <c r="F1106" s="103" t="s">
        <v>4994</v>
      </c>
      <c r="G1106" s="104">
        <v>1974.5833333333301</v>
      </c>
      <c r="H1106" s="104">
        <v>390.41666666666703</v>
      </c>
      <c r="I1106" s="104">
        <v>6</v>
      </c>
      <c r="J1106" s="104">
        <v>0</v>
      </c>
      <c r="K1106" s="104">
        <v>0</v>
      </c>
      <c r="L1106" s="104">
        <v>0</v>
      </c>
      <c r="M1106" s="104">
        <v>0</v>
      </c>
      <c r="N1106" s="104">
        <v>3</v>
      </c>
      <c r="O1106" s="104">
        <v>11</v>
      </c>
      <c r="P1106" s="104">
        <v>0</v>
      </c>
      <c r="Q1106" s="104">
        <v>0</v>
      </c>
      <c r="R1106" s="104">
        <v>0</v>
      </c>
      <c r="S1106" s="105">
        <f t="shared" si="20"/>
        <v>2384.9999999999973</v>
      </c>
    </row>
    <row r="1107" spans="1:19" x14ac:dyDescent="0.25">
      <c r="A1107" s="125">
        <v>41219</v>
      </c>
      <c r="B1107" s="103" t="s">
        <v>2591</v>
      </c>
      <c r="C1107" s="103" t="s">
        <v>4234</v>
      </c>
      <c r="D1107" s="103" t="s">
        <v>2789</v>
      </c>
      <c r="E1107" s="103" t="s">
        <v>4235</v>
      </c>
      <c r="F1107" s="103" t="s">
        <v>4994</v>
      </c>
      <c r="G1107" s="104">
        <v>247.25</v>
      </c>
      <c r="H1107" s="104">
        <v>1688.8333333333301</v>
      </c>
      <c r="I1107" s="104">
        <v>495.08333333333297</v>
      </c>
      <c r="J1107" s="104">
        <v>5.5833333333333401</v>
      </c>
      <c r="K1107" s="104">
        <v>0</v>
      </c>
      <c r="L1107" s="104">
        <v>0</v>
      </c>
      <c r="M1107" s="104">
        <v>0</v>
      </c>
      <c r="N1107" s="104">
        <v>258.16666666666703</v>
      </c>
      <c r="O1107" s="104">
        <v>28.5</v>
      </c>
      <c r="P1107" s="104">
        <v>0</v>
      </c>
      <c r="Q1107" s="104">
        <v>0</v>
      </c>
      <c r="R1107" s="104">
        <v>0</v>
      </c>
      <c r="S1107" s="105">
        <f t="shared" si="20"/>
        <v>2723.4166666666633</v>
      </c>
    </row>
    <row r="1108" spans="1:19" x14ac:dyDescent="0.25">
      <c r="A1108" s="125">
        <v>41340</v>
      </c>
      <c r="B1108" s="103" t="s">
        <v>2594</v>
      </c>
      <c r="C1108" s="103" t="s">
        <v>2847</v>
      </c>
      <c r="D1108" s="103" t="s">
        <v>2827</v>
      </c>
      <c r="E1108" s="103" t="s">
        <v>2848</v>
      </c>
      <c r="F1108" s="103" t="s">
        <v>4994</v>
      </c>
      <c r="G1108" s="104">
        <v>0</v>
      </c>
      <c r="H1108" s="104">
        <v>0</v>
      </c>
      <c r="I1108" s="104">
        <v>389.5</v>
      </c>
      <c r="J1108" s="104">
        <v>4584.0833333333303</v>
      </c>
      <c r="K1108" s="104">
        <v>0</v>
      </c>
      <c r="L1108" s="104">
        <v>0</v>
      </c>
      <c r="M1108" s="104">
        <v>0</v>
      </c>
      <c r="N1108" s="104">
        <v>14</v>
      </c>
      <c r="O1108" s="104">
        <v>0</v>
      </c>
      <c r="P1108" s="104">
        <v>0</v>
      </c>
      <c r="Q1108" s="104">
        <v>0</v>
      </c>
      <c r="R1108" s="104">
        <v>0</v>
      </c>
      <c r="S1108" s="105">
        <f t="shared" si="20"/>
        <v>4987.5833333333303</v>
      </c>
    </row>
    <row r="1109" spans="1:19" x14ac:dyDescent="0.25">
      <c r="A1109" s="125">
        <v>41696</v>
      </c>
      <c r="B1109" s="103" t="s">
        <v>5147</v>
      </c>
      <c r="C1109" s="103" t="s">
        <v>4238</v>
      </c>
      <c r="D1109" s="103" t="s">
        <v>2827</v>
      </c>
      <c r="E1109" s="103" t="s">
        <v>4239</v>
      </c>
      <c r="F1109" s="103" t="s">
        <v>4994</v>
      </c>
      <c r="G1109" s="104">
        <v>88.5833333333334</v>
      </c>
      <c r="H1109" s="104">
        <v>507</v>
      </c>
      <c r="I1109" s="104">
        <v>100.083333333333</v>
      </c>
      <c r="J1109" s="104">
        <v>13.8888888888889</v>
      </c>
      <c r="K1109" s="104">
        <v>0</v>
      </c>
      <c r="L1109" s="104">
        <v>0</v>
      </c>
      <c r="M1109" s="104">
        <v>0</v>
      </c>
      <c r="N1109" s="104">
        <v>0</v>
      </c>
      <c r="O1109" s="104">
        <v>14.1666666666667</v>
      </c>
      <c r="P1109" s="104">
        <v>0</v>
      </c>
      <c r="Q1109" s="104">
        <v>0</v>
      </c>
      <c r="R1109" s="104">
        <v>0</v>
      </c>
      <c r="S1109" s="105">
        <f t="shared" si="20"/>
        <v>723.72222222222206</v>
      </c>
    </row>
    <row r="1110" spans="1:19" x14ac:dyDescent="0.25">
      <c r="A1110" s="125">
        <v>41857</v>
      </c>
      <c r="B1110" s="103" t="s">
        <v>2600</v>
      </c>
      <c r="C1110" s="103" t="s">
        <v>4240</v>
      </c>
      <c r="D1110" s="103" t="s">
        <v>2862</v>
      </c>
      <c r="E1110" s="103" t="s">
        <v>4241</v>
      </c>
      <c r="F1110" s="103" t="s">
        <v>4994</v>
      </c>
      <c r="G1110" s="104">
        <v>928.25</v>
      </c>
      <c r="H1110" s="104">
        <v>587.08333333333303</v>
      </c>
      <c r="I1110" s="104">
        <v>6.8333333333333304</v>
      </c>
      <c r="J1110" s="104">
        <v>0</v>
      </c>
      <c r="K1110" s="104">
        <v>0</v>
      </c>
      <c r="L1110" s="104">
        <v>0</v>
      </c>
      <c r="M1110" s="104">
        <v>5.5833333333333401</v>
      </c>
      <c r="N1110" s="104">
        <v>109.416666666667</v>
      </c>
      <c r="O1110" s="104">
        <v>18.4166666666667</v>
      </c>
      <c r="P1110" s="104">
        <v>23.25</v>
      </c>
      <c r="Q1110" s="104">
        <v>0</v>
      </c>
      <c r="R1110" s="104">
        <v>0</v>
      </c>
      <c r="S1110" s="105">
        <f t="shared" si="20"/>
        <v>1678.8333333333333</v>
      </c>
    </row>
    <row r="1111" spans="1:19" x14ac:dyDescent="0.25">
      <c r="A1111" s="125">
        <v>42176</v>
      </c>
      <c r="B1111" s="103" t="s">
        <v>5148</v>
      </c>
      <c r="C1111" s="103" t="s">
        <v>3241</v>
      </c>
      <c r="D1111" s="103" t="s">
        <v>2789</v>
      </c>
      <c r="E1111" s="103" t="s">
        <v>3242</v>
      </c>
      <c r="F1111" s="103" t="s">
        <v>4994</v>
      </c>
      <c r="G1111" s="104">
        <v>48.4166666666667</v>
      </c>
      <c r="H1111" s="104">
        <v>446.16666666666703</v>
      </c>
      <c r="I1111" s="104">
        <v>6</v>
      </c>
      <c r="J1111" s="104">
        <v>0</v>
      </c>
      <c r="K1111" s="104">
        <v>0</v>
      </c>
      <c r="L1111" s="104">
        <v>0</v>
      </c>
      <c r="M1111" s="104">
        <v>0</v>
      </c>
      <c r="N1111" s="104">
        <v>0</v>
      </c>
      <c r="O1111" s="104">
        <v>0</v>
      </c>
      <c r="P1111" s="104">
        <v>0</v>
      </c>
      <c r="Q1111" s="104">
        <v>0</v>
      </c>
      <c r="R1111" s="104">
        <v>0</v>
      </c>
      <c r="S1111" s="105">
        <f t="shared" si="20"/>
        <v>500.58333333333371</v>
      </c>
    </row>
    <row r="1112" spans="1:19" x14ac:dyDescent="0.25">
      <c r="A1112" s="125">
        <v>42699</v>
      </c>
      <c r="B1112" s="103" t="s">
        <v>2607</v>
      </c>
      <c r="C1112" s="103" t="s">
        <v>4395</v>
      </c>
      <c r="D1112" s="103" t="s">
        <v>2789</v>
      </c>
      <c r="E1112" s="103" t="s">
        <v>4396</v>
      </c>
      <c r="F1112" s="103" t="s">
        <v>4994</v>
      </c>
      <c r="G1112" s="104">
        <v>167.5</v>
      </c>
      <c r="H1112" s="104">
        <v>0</v>
      </c>
      <c r="I1112" s="104">
        <v>0</v>
      </c>
      <c r="J1112" s="104">
        <v>0</v>
      </c>
      <c r="K1112" s="104">
        <v>0</v>
      </c>
      <c r="L1112" s="104">
        <v>0</v>
      </c>
      <c r="M1112" s="104">
        <v>0</v>
      </c>
      <c r="N1112" s="104">
        <v>0</v>
      </c>
      <c r="O1112" s="104">
        <v>0</v>
      </c>
      <c r="P1112" s="104">
        <v>0</v>
      </c>
      <c r="Q1112" s="104">
        <v>0</v>
      </c>
      <c r="R1112" s="104">
        <v>0</v>
      </c>
      <c r="S1112" s="105">
        <f t="shared" si="20"/>
        <v>167.5</v>
      </c>
    </row>
    <row r="1113" spans="1:19" x14ac:dyDescent="0.25">
      <c r="A1113" s="125">
        <v>43456</v>
      </c>
      <c r="B1113" s="103" t="s">
        <v>5149</v>
      </c>
      <c r="C1113" s="103" t="s">
        <v>4242</v>
      </c>
      <c r="D1113" s="103" t="s">
        <v>2876</v>
      </c>
      <c r="E1113" s="103" t="s">
        <v>4243</v>
      </c>
      <c r="F1113" s="103" t="s">
        <v>4994</v>
      </c>
      <c r="G1113" s="104">
        <v>0</v>
      </c>
      <c r="H1113" s="104">
        <v>244.333333333333</v>
      </c>
      <c r="I1113" s="104">
        <v>0</v>
      </c>
      <c r="J1113" s="104">
        <v>0</v>
      </c>
      <c r="K1113" s="104">
        <v>0</v>
      </c>
      <c r="L1113" s="104">
        <v>0</v>
      </c>
      <c r="M1113" s="104">
        <v>0</v>
      </c>
      <c r="N1113" s="104">
        <v>0</v>
      </c>
      <c r="O1113" s="104">
        <v>15.0833333333333</v>
      </c>
      <c r="P1113" s="104">
        <v>0</v>
      </c>
      <c r="Q1113" s="104">
        <v>0</v>
      </c>
      <c r="R1113" s="104">
        <v>0</v>
      </c>
      <c r="S1113" s="105">
        <f t="shared" si="20"/>
        <v>259.41666666666629</v>
      </c>
    </row>
    <row r="1114" spans="1:19" x14ac:dyDescent="0.25">
      <c r="A1114" s="125">
        <v>43576</v>
      </c>
      <c r="B1114" s="103" t="s">
        <v>2615</v>
      </c>
      <c r="C1114" s="103" t="s">
        <v>2798</v>
      </c>
      <c r="D1114" s="103" t="s">
        <v>2794</v>
      </c>
      <c r="E1114" s="103" t="s">
        <v>2799</v>
      </c>
      <c r="F1114" s="103" t="s">
        <v>4994</v>
      </c>
      <c r="G1114" s="104">
        <v>3012.1666666666702</v>
      </c>
      <c r="H1114" s="104">
        <v>251</v>
      </c>
      <c r="I1114" s="104">
        <v>1549.1666666666699</v>
      </c>
      <c r="J1114" s="104">
        <v>0</v>
      </c>
      <c r="K1114" s="104">
        <v>0</v>
      </c>
      <c r="L1114" s="104">
        <v>0</v>
      </c>
      <c r="M1114" s="104">
        <v>37.25</v>
      </c>
      <c r="N1114" s="104">
        <v>35</v>
      </c>
      <c r="O1114" s="104">
        <v>8.4166666666666696</v>
      </c>
      <c r="P1114" s="104">
        <v>0</v>
      </c>
      <c r="Q1114" s="104">
        <v>0</v>
      </c>
      <c r="R1114" s="104">
        <v>0</v>
      </c>
      <c r="S1114" s="105">
        <f t="shared" si="20"/>
        <v>4893.0000000000073</v>
      </c>
    </row>
    <row r="1115" spans="1:19" x14ac:dyDescent="0.25">
      <c r="A1115" s="125">
        <v>44219</v>
      </c>
      <c r="B1115" s="103" t="s">
        <v>2619</v>
      </c>
      <c r="C1115" s="103" t="s">
        <v>4652</v>
      </c>
      <c r="D1115" s="103" t="s">
        <v>2789</v>
      </c>
      <c r="E1115" s="103" t="s">
        <v>4653</v>
      </c>
      <c r="F1115" s="103" t="s">
        <v>4994</v>
      </c>
      <c r="G1115" s="104">
        <v>354.33333333333297</v>
      </c>
      <c r="H1115" s="104">
        <v>12.5833333333333</v>
      </c>
      <c r="I1115" s="104">
        <v>0</v>
      </c>
      <c r="J1115" s="104">
        <v>0</v>
      </c>
      <c r="K1115" s="104">
        <v>0</v>
      </c>
      <c r="L1115" s="104">
        <v>0</v>
      </c>
      <c r="M1115" s="104">
        <v>0</v>
      </c>
      <c r="N1115" s="104">
        <v>6.6666666666666696</v>
      </c>
      <c r="O1115" s="104">
        <v>4</v>
      </c>
      <c r="P1115" s="104">
        <v>1</v>
      </c>
      <c r="Q1115" s="104">
        <v>0</v>
      </c>
      <c r="R1115" s="104">
        <v>0</v>
      </c>
      <c r="S1115" s="105">
        <f t="shared" si="20"/>
        <v>378.58333333333297</v>
      </c>
    </row>
    <row r="1116" spans="1:19" x14ac:dyDescent="0.25">
      <c r="A1116" s="125">
        <v>44557</v>
      </c>
      <c r="B1116" s="103" t="s">
        <v>2624</v>
      </c>
      <c r="C1116" s="103" t="s">
        <v>3600</v>
      </c>
      <c r="D1116" s="103" t="s">
        <v>2856</v>
      </c>
      <c r="E1116" s="103" t="s">
        <v>3601</v>
      </c>
      <c r="F1116" s="103" t="s">
        <v>4994</v>
      </c>
      <c r="G1116" s="104">
        <v>417.45454545454498</v>
      </c>
      <c r="H1116" s="104">
        <v>317</v>
      </c>
      <c r="I1116" s="104">
        <v>52.181818181818201</v>
      </c>
      <c r="J1116" s="104">
        <v>1.1818181818181801</v>
      </c>
      <c r="K1116" s="104">
        <v>0</v>
      </c>
      <c r="L1116" s="104">
        <v>0</v>
      </c>
      <c r="M1116" s="104">
        <v>0</v>
      </c>
      <c r="N1116" s="104">
        <v>18.090909090909101</v>
      </c>
      <c r="O1116" s="104">
        <v>29.090909090909101</v>
      </c>
      <c r="P1116" s="104">
        <v>0</v>
      </c>
      <c r="Q1116" s="104">
        <v>0</v>
      </c>
      <c r="R1116" s="104">
        <v>0</v>
      </c>
      <c r="S1116" s="105">
        <f t="shared" si="20"/>
        <v>834.99999999999966</v>
      </c>
    </row>
    <row r="1117" spans="1:19" x14ac:dyDescent="0.25">
      <c r="A1117" s="125">
        <v>45757</v>
      </c>
      <c r="B1117" s="103" t="s">
        <v>2638</v>
      </c>
      <c r="C1117" s="103" t="s">
        <v>4246</v>
      </c>
      <c r="D1117" s="103" t="s">
        <v>3108</v>
      </c>
      <c r="E1117" s="103" t="s">
        <v>4247</v>
      </c>
      <c r="F1117" s="103" t="s">
        <v>4994</v>
      </c>
      <c r="G1117" s="104">
        <v>1931.3333333333301</v>
      </c>
      <c r="H1117" s="104">
        <v>0</v>
      </c>
      <c r="I1117" s="104">
        <v>0</v>
      </c>
      <c r="J1117" s="104">
        <v>0</v>
      </c>
      <c r="K1117" s="104">
        <v>0</v>
      </c>
      <c r="L1117" s="104">
        <v>0</v>
      </c>
      <c r="M1117" s="104">
        <v>0</v>
      </c>
      <c r="N1117" s="104">
        <v>175</v>
      </c>
      <c r="O1117" s="104">
        <v>30</v>
      </c>
      <c r="P1117" s="104">
        <v>0</v>
      </c>
      <c r="Q1117" s="104">
        <v>0</v>
      </c>
      <c r="R1117" s="104">
        <v>0</v>
      </c>
      <c r="S1117" s="105">
        <f t="shared" si="20"/>
        <v>2136.3333333333303</v>
      </c>
    </row>
    <row r="1118" spans="1:19" x14ac:dyDescent="0.25">
      <c r="A1118" s="125">
        <v>45836</v>
      </c>
      <c r="B1118" s="103" t="s">
        <v>2640</v>
      </c>
      <c r="C1118" s="103" t="s">
        <v>4248</v>
      </c>
      <c r="D1118" s="103" t="s">
        <v>2897</v>
      </c>
      <c r="E1118" s="103" t="s">
        <v>4249</v>
      </c>
      <c r="F1118" s="103" t="s">
        <v>4996</v>
      </c>
      <c r="G1118" s="104">
        <v>0</v>
      </c>
      <c r="H1118" s="104">
        <v>0</v>
      </c>
      <c r="I1118" s="104">
        <v>0</v>
      </c>
      <c r="J1118" s="104">
        <v>0</v>
      </c>
      <c r="K1118" s="104">
        <v>0</v>
      </c>
      <c r="L1118" s="104">
        <v>0</v>
      </c>
      <c r="M1118" s="104">
        <v>0</v>
      </c>
      <c r="N1118" s="104">
        <v>0</v>
      </c>
      <c r="O1118" s="104">
        <v>0</v>
      </c>
      <c r="P1118" s="104">
        <v>0</v>
      </c>
      <c r="Q1118" s="104">
        <v>0</v>
      </c>
      <c r="R1118" s="104">
        <v>0</v>
      </c>
      <c r="S1118" s="105">
        <v>3975.5895832700999</v>
      </c>
    </row>
    <row r="1119" spans="1:19" x14ac:dyDescent="0.25">
      <c r="A1119" s="125">
        <v>48243</v>
      </c>
      <c r="B1119" s="103" t="s">
        <v>2666</v>
      </c>
      <c r="C1119" s="103" t="s">
        <v>3417</v>
      </c>
      <c r="D1119" s="103" t="s">
        <v>2876</v>
      </c>
      <c r="E1119" s="103" t="s">
        <v>3418</v>
      </c>
      <c r="F1119" s="103" t="s">
        <v>4993</v>
      </c>
      <c r="G1119" s="104">
        <v>8527.2222222222208</v>
      </c>
      <c r="H1119" s="104">
        <v>5390</v>
      </c>
      <c r="I1119" s="104">
        <v>4811.3333333333303</v>
      </c>
      <c r="J1119" s="104">
        <v>346.444444444444</v>
      </c>
      <c r="K1119" s="104">
        <v>201.111111111111</v>
      </c>
      <c r="L1119" s="104">
        <v>0</v>
      </c>
      <c r="M1119" s="104">
        <v>21.1111111111111</v>
      </c>
      <c r="N1119" s="104">
        <v>305.555555555556</v>
      </c>
      <c r="O1119" s="104">
        <v>61.7777777777778</v>
      </c>
      <c r="P1119" s="104">
        <v>0</v>
      </c>
      <c r="Q1119" s="104">
        <v>0</v>
      </c>
      <c r="R1119" s="104">
        <v>0</v>
      </c>
      <c r="S1119" s="105">
        <f t="shared" ref="S1119:S1133" si="21">SUM(G1119:R1119)</f>
        <v>19664.555555555547</v>
      </c>
    </row>
    <row r="1120" spans="1:19" x14ac:dyDescent="0.25">
      <c r="A1120" s="125">
        <v>48244</v>
      </c>
      <c r="B1120" s="103" t="s">
        <v>2667</v>
      </c>
      <c r="C1120" s="103" t="s">
        <v>4891</v>
      </c>
      <c r="D1120" s="103" t="s">
        <v>3332</v>
      </c>
      <c r="E1120" s="103" t="s">
        <v>4892</v>
      </c>
      <c r="F1120" s="103" t="s">
        <v>4994</v>
      </c>
      <c r="G1120" s="104">
        <v>12203.9</v>
      </c>
      <c r="H1120" s="104">
        <v>5558.1</v>
      </c>
      <c r="I1120" s="104">
        <v>1436.8</v>
      </c>
      <c r="J1120" s="104">
        <v>286.7</v>
      </c>
      <c r="K1120" s="104">
        <v>4</v>
      </c>
      <c r="L1120" s="104">
        <v>0</v>
      </c>
      <c r="M1120" s="104">
        <v>18</v>
      </c>
      <c r="N1120" s="104">
        <v>863.5</v>
      </c>
      <c r="O1120" s="104">
        <v>110.3</v>
      </c>
      <c r="P1120" s="104">
        <v>44</v>
      </c>
      <c r="Q1120" s="104">
        <v>0</v>
      </c>
      <c r="R1120" s="104">
        <v>0</v>
      </c>
      <c r="S1120" s="105">
        <f t="shared" si="21"/>
        <v>20525.3</v>
      </c>
    </row>
    <row r="1121" spans="1:19" x14ac:dyDescent="0.25">
      <c r="A1121" s="125">
        <v>48244</v>
      </c>
      <c r="B1121" s="103" t="s">
        <v>2667</v>
      </c>
      <c r="C1121" s="103" t="s">
        <v>4893</v>
      </c>
      <c r="D1121" s="103" t="s">
        <v>3332</v>
      </c>
      <c r="E1121" s="103" t="s">
        <v>3665</v>
      </c>
      <c r="F1121" s="103" t="s">
        <v>4994</v>
      </c>
      <c r="G1121" s="104">
        <v>983.6</v>
      </c>
      <c r="H1121" s="104">
        <v>42.1</v>
      </c>
      <c r="I1121" s="104">
        <v>0</v>
      </c>
      <c r="J1121" s="104">
        <v>2</v>
      </c>
      <c r="K1121" s="104">
        <v>0</v>
      </c>
      <c r="L1121" s="104">
        <v>0</v>
      </c>
      <c r="M1121" s="104">
        <v>0</v>
      </c>
      <c r="N1121" s="104">
        <v>5.6</v>
      </c>
      <c r="O1121" s="104">
        <v>9.8000000000000007</v>
      </c>
      <c r="P1121" s="104">
        <v>0</v>
      </c>
      <c r="Q1121" s="104">
        <v>0</v>
      </c>
      <c r="R1121" s="104">
        <v>0</v>
      </c>
      <c r="S1121" s="105">
        <f t="shared" si="21"/>
        <v>1043.0999999999999</v>
      </c>
    </row>
    <row r="1122" spans="1:19" x14ac:dyDescent="0.25">
      <c r="A1122" s="125">
        <v>48244</v>
      </c>
      <c r="B1122" s="103" t="s">
        <v>2667</v>
      </c>
      <c r="C1122" s="103" t="s">
        <v>4894</v>
      </c>
      <c r="D1122" s="103" t="s">
        <v>3332</v>
      </c>
      <c r="E1122" s="103" t="s">
        <v>4895</v>
      </c>
      <c r="F1122" s="103" t="s">
        <v>4994</v>
      </c>
      <c r="G1122" s="104">
        <v>6393.6</v>
      </c>
      <c r="H1122" s="104">
        <v>1059.9000000000001</v>
      </c>
      <c r="I1122" s="104">
        <v>331.8</v>
      </c>
      <c r="J1122" s="104">
        <v>0</v>
      </c>
      <c r="K1122" s="104">
        <v>0</v>
      </c>
      <c r="L1122" s="104">
        <v>0</v>
      </c>
      <c r="M1122" s="104">
        <v>4</v>
      </c>
      <c r="N1122" s="104">
        <v>131.6</v>
      </c>
      <c r="O1122" s="104">
        <v>50.9</v>
      </c>
      <c r="P1122" s="104">
        <v>13</v>
      </c>
      <c r="Q1122" s="104">
        <v>0</v>
      </c>
      <c r="R1122" s="104">
        <v>0</v>
      </c>
      <c r="S1122" s="105">
        <f t="shared" si="21"/>
        <v>7984.8</v>
      </c>
    </row>
    <row r="1123" spans="1:19" x14ac:dyDescent="0.25">
      <c r="A1123" s="125">
        <v>48244</v>
      </c>
      <c r="B1123" s="103" t="s">
        <v>2667</v>
      </c>
      <c r="C1123" s="103" t="s">
        <v>4446</v>
      </c>
      <c r="D1123" s="103" t="s">
        <v>3332</v>
      </c>
      <c r="E1123" s="103" t="s">
        <v>4447</v>
      </c>
      <c r="F1123" s="103" t="s">
        <v>4994</v>
      </c>
      <c r="G1123" s="104">
        <v>8923.7999999999993</v>
      </c>
      <c r="H1123" s="104">
        <v>3058.7</v>
      </c>
      <c r="I1123" s="104">
        <v>302.60000000000002</v>
      </c>
      <c r="J1123" s="104">
        <v>28</v>
      </c>
      <c r="K1123" s="104">
        <v>0</v>
      </c>
      <c r="L1123" s="104">
        <v>0</v>
      </c>
      <c r="M1123" s="104">
        <v>8</v>
      </c>
      <c r="N1123" s="104">
        <v>743.6</v>
      </c>
      <c r="O1123" s="104">
        <v>80.7</v>
      </c>
      <c r="P1123" s="104">
        <v>1</v>
      </c>
      <c r="Q1123" s="104">
        <v>0</v>
      </c>
      <c r="R1123" s="104">
        <v>0</v>
      </c>
      <c r="S1123" s="105">
        <f t="shared" si="21"/>
        <v>13146.400000000001</v>
      </c>
    </row>
    <row r="1124" spans="1:19" x14ac:dyDescent="0.25">
      <c r="A1124" s="125">
        <v>48244</v>
      </c>
      <c r="B1124" s="103" t="s">
        <v>2667</v>
      </c>
      <c r="C1124" s="103" t="s">
        <v>4896</v>
      </c>
      <c r="D1124" s="103" t="s">
        <v>3332</v>
      </c>
      <c r="E1124" s="103" t="s">
        <v>4897</v>
      </c>
      <c r="F1124" s="103" t="s">
        <v>4994</v>
      </c>
      <c r="G1124" s="104">
        <v>2245.9</v>
      </c>
      <c r="H1124" s="104">
        <v>239</v>
      </c>
      <c r="I1124" s="104">
        <v>0</v>
      </c>
      <c r="J1124" s="104">
        <v>1</v>
      </c>
      <c r="K1124" s="104">
        <v>0</v>
      </c>
      <c r="L1124" s="104">
        <v>0</v>
      </c>
      <c r="M1124" s="104">
        <v>2</v>
      </c>
      <c r="N1124" s="104">
        <v>8</v>
      </c>
      <c r="O1124" s="104">
        <v>22</v>
      </c>
      <c r="P1124" s="104">
        <v>0</v>
      </c>
      <c r="Q1124" s="104">
        <v>0</v>
      </c>
      <c r="R1124" s="104">
        <v>0</v>
      </c>
      <c r="S1124" s="105">
        <f t="shared" si="21"/>
        <v>2517.9</v>
      </c>
    </row>
    <row r="1125" spans="1:19" x14ac:dyDescent="0.25">
      <c r="A1125" s="125">
        <v>48244</v>
      </c>
      <c r="B1125" s="103" t="s">
        <v>2667</v>
      </c>
      <c r="C1125" s="103" t="s">
        <v>4800</v>
      </c>
      <c r="D1125" s="103" t="s">
        <v>3332</v>
      </c>
      <c r="E1125" s="103" t="s">
        <v>4801</v>
      </c>
      <c r="F1125" s="103" t="s">
        <v>4994</v>
      </c>
      <c r="G1125" s="104">
        <v>1243.75</v>
      </c>
      <c r="H1125" s="104">
        <v>1136</v>
      </c>
      <c r="I1125" s="104">
        <v>328.75</v>
      </c>
      <c r="J1125" s="104">
        <v>2</v>
      </c>
      <c r="K1125" s="104">
        <v>0</v>
      </c>
      <c r="L1125" s="104">
        <v>0</v>
      </c>
      <c r="M1125" s="104">
        <v>1</v>
      </c>
      <c r="N1125" s="104">
        <v>99.5</v>
      </c>
      <c r="O1125" s="104">
        <v>17.75</v>
      </c>
      <c r="P1125" s="104">
        <v>3.6666666666666701</v>
      </c>
      <c r="Q1125" s="104">
        <v>0</v>
      </c>
      <c r="R1125" s="104">
        <v>0</v>
      </c>
      <c r="S1125" s="105">
        <f t="shared" si="21"/>
        <v>2832.4166666666665</v>
      </c>
    </row>
    <row r="1126" spans="1:19" x14ac:dyDescent="0.25">
      <c r="A1126" s="125">
        <v>48244</v>
      </c>
      <c r="B1126" s="103" t="s">
        <v>2667</v>
      </c>
      <c r="C1126" s="103" t="s">
        <v>4898</v>
      </c>
      <c r="D1126" s="103" t="s">
        <v>3332</v>
      </c>
      <c r="E1126" s="103" t="s">
        <v>4899</v>
      </c>
      <c r="F1126" s="103" t="s">
        <v>4994</v>
      </c>
      <c r="G1126" s="104">
        <v>1929.4</v>
      </c>
      <c r="H1126" s="104">
        <v>226</v>
      </c>
      <c r="I1126" s="104">
        <v>10</v>
      </c>
      <c r="J1126" s="104">
        <v>1</v>
      </c>
      <c r="K1126" s="104">
        <v>0</v>
      </c>
      <c r="L1126" s="104">
        <v>0</v>
      </c>
      <c r="M1126" s="104">
        <v>0</v>
      </c>
      <c r="N1126" s="104">
        <v>16.2</v>
      </c>
      <c r="O1126" s="104">
        <v>16</v>
      </c>
      <c r="P1126" s="104">
        <v>0</v>
      </c>
      <c r="Q1126" s="104">
        <v>0</v>
      </c>
      <c r="R1126" s="104">
        <v>0</v>
      </c>
      <c r="S1126" s="105">
        <f t="shared" si="21"/>
        <v>2198.6</v>
      </c>
    </row>
    <row r="1127" spans="1:19" x14ac:dyDescent="0.25">
      <c r="A1127" s="125">
        <v>48244</v>
      </c>
      <c r="B1127" s="103" t="s">
        <v>2667</v>
      </c>
      <c r="C1127" s="103" t="s">
        <v>4900</v>
      </c>
      <c r="D1127" s="103" t="s">
        <v>3332</v>
      </c>
      <c r="E1127" s="103" t="s">
        <v>4901</v>
      </c>
      <c r="F1127" s="103" t="s">
        <v>4994</v>
      </c>
      <c r="G1127" s="104">
        <v>4645.3</v>
      </c>
      <c r="H1127" s="104">
        <v>4871.1000000000004</v>
      </c>
      <c r="I1127" s="104">
        <v>1424.5</v>
      </c>
      <c r="J1127" s="104">
        <v>342.9</v>
      </c>
      <c r="K1127" s="104">
        <v>0</v>
      </c>
      <c r="L1127" s="104">
        <v>0</v>
      </c>
      <c r="M1127" s="104">
        <v>6</v>
      </c>
      <c r="N1127" s="104">
        <v>292.2</v>
      </c>
      <c r="O1127" s="104">
        <v>59</v>
      </c>
      <c r="P1127" s="104">
        <v>6</v>
      </c>
      <c r="Q1127" s="104">
        <v>0</v>
      </c>
      <c r="R1127" s="104">
        <v>0</v>
      </c>
      <c r="S1127" s="105">
        <f t="shared" si="21"/>
        <v>11647.000000000002</v>
      </c>
    </row>
    <row r="1128" spans="1:19" x14ac:dyDescent="0.25">
      <c r="A1128" s="125">
        <v>48244</v>
      </c>
      <c r="B1128" s="103" t="s">
        <v>2667</v>
      </c>
      <c r="C1128" s="103" t="s">
        <v>4902</v>
      </c>
      <c r="D1128" s="103" t="s">
        <v>3332</v>
      </c>
      <c r="E1128" s="103" t="s">
        <v>4903</v>
      </c>
      <c r="F1128" s="103" t="s">
        <v>4994</v>
      </c>
      <c r="G1128" s="104">
        <v>1460.3333333333301</v>
      </c>
      <c r="H1128" s="104">
        <v>281.555555555556</v>
      </c>
      <c r="I1128" s="104">
        <v>24.6666666666667</v>
      </c>
      <c r="J1128" s="104">
        <v>1</v>
      </c>
      <c r="K1128" s="104">
        <v>0</v>
      </c>
      <c r="L1128" s="104">
        <v>0</v>
      </c>
      <c r="M1128" s="104">
        <v>0</v>
      </c>
      <c r="N1128" s="104">
        <v>55.6666666666667</v>
      </c>
      <c r="O1128" s="104">
        <v>16.6666666666667</v>
      </c>
      <c r="P1128" s="104">
        <v>0</v>
      </c>
      <c r="Q1128" s="104">
        <v>0</v>
      </c>
      <c r="R1128" s="104">
        <v>0</v>
      </c>
      <c r="S1128" s="105">
        <f t="shared" si="21"/>
        <v>1839.8888888888862</v>
      </c>
    </row>
    <row r="1129" spans="1:19" x14ac:dyDescent="0.25">
      <c r="A1129" s="125">
        <v>48244</v>
      </c>
      <c r="B1129" s="103" t="s">
        <v>2667</v>
      </c>
      <c r="C1129" s="103" t="s">
        <v>4904</v>
      </c>
      <c r="D1129" s="103" t="s">
        <v>3332</v>
      </c>
      <c r="E1129" s="103" t="s">
        <v>4905</v>
      </c>
      <c r="F1129" s="103" t="s">
        <v>4994</v>
      </c>
      <c r="G1129" s="104">
        <v>4372.8999999999996</v>
      </c>
      <c r="H1129" s="104">
        <v>484</v>
      </c>
      <c r="I1129" s="104">
        <v>184.3</v>
      </c>
      <c r="J1129" s="104">
        <v>12.2</v>
      </c>
      <c r="K1129" s="104">
        <v>0</v>
      </c>
      <c r="L1129" s="104">
        <v>0</v>
      </c>
      <c r="M1129" s="104">
        <v>1</v>
      </c>
      <c r="N1129" s="104">
        <v>51.4</v>
      </c>
      <c r="O1129" s="104">
        <v>47.6</v>
      </c>
      <c r="P1129" s="104">
        <v>0</v>
      </c>
      <c r="Q1129" s="104">
        <v>0</v>
      </c>
      <c r="R1129" s="104">
        <v>0</v>
      </c>
      <c r="S1129" s="105">
        <f t="shared" si="21"/>
        <v>5153.3999999999996</v>
      </c>
    </row>
    <row r="1130" spans="1:19" x14ac:dyDescent="0.25">
      <c r="A1130" s="125">
        <v>48244</v>
      </c>
      <c r="B1130" s="103" t="s">
        <v>2667</v>
      </c>
      <c r="C1130" s="103" t="s">
        <v>4666</v>
      </c>
      <c r="D1130" s="103" t="s">
        <v>3332</v>
      </c>
      <c r="E1130" s="103" t="s">
        <v>3503</v>
      </c>
      <c r="F1130" s="103" t="s">
        <v>4994</v>
      </c>
      <c r="G1130" s="104">
        <v>2034.8</v>
      </c>
      <c r="H1130" s="104">
        <v>97.4</v>
      </c>
      <c r="I1130" s="104">
        <v>0</v>
      </c>
      <c r="J1130" s="104">
        <v>0</v>
      </c>
      <c r="K1130" s="104">
        <v>0</v>
      </c>
      <c r="L1130" s="104">
        <v>0</v>
      </c>
      <c r="M1130" s="104">
        <v>0</v>
      </c>
      <c r="N1130" s="104">
        <v>17</v>
      </c>
      <c r="O1130" s="104">
        <v>22</v>
      </c>
      <c r="P1130" s="104">
        <v>2</v>
      </c>
      <c r="Q1130" s="104">
        <v>0</v>
      </c>
      <c r="R1130" s="104">
        <v>0</v>
      </c>
      <c r="S1130" s="105">
        <f t="shared" si="21"/>
        <v>2173.1999999999998</v>
      </c>
    </row>
    <row r="1131" spans="1:19" x14ac:dyDescent="0.25">
      <c r="A1131" s="125">
        <v>48244</v>
      </c>
      <c r="B1131" s="103" t="s">
        <v>2667</v>
      </c>
      <c r="C1131" s="103" t="s">
        <v>5150</v>
      </c>
      <c r="D1131" s="103" t="s">
        <v>3332</v>
      </c>
      <c r="E1131" s="103" t="s">
        <v>4906</v>
      </c>
      <c r="F1131" s="103" t="s">
        <v>4994</v>
      </c>
      <c r="G1131" s="104">
        <v>875.5</v>
      </c>
      <c r="H1131" s="104">
        <v>0</v>
      </c>
      <c r="I1131" s="104">
        <v>0</v>
      </c>
      <c r="J1131" s="104">
        <v>4.6666666666666696</v>
      </c>
      <c r="K1131" s="104">
        <v>0</v>
      </c>
      <c r="L1131" s="104">
        <v>0</v>
      </c>
      <c r="M1131" s="104">
        <v>1</v>
      </c>
      <c r="N1131" s="104">
        <v>14.6666666666667</v>
      </c>
      <c r="O1131" s="104">
        <v>13.6666666666667</v>
      </c>
      <c r="P1131" s="104">
        <v>0</v>
      </c>
      <c r="Q1131" s="104">
        <v>0</v>
      </c>
      <c r="R1131" s="104">
        <v>0</v>
      </c>
      <c r="S1131" s="105">
        <f t="shared" si="21"/>
        <v>909.50000000000011</v>
      </c>
    </row>
    <row r="1132" spans="1:19" x14ac:dyDescent="0.25">
      <c r="A1132" s="125">
        <v>49168</v>
      </c>
      <c r="B1132" s="103" t="s">
        <v>2693</v>
      </c>
      <c r="C1132" s="103" t="s">
        <v>2829</v>
      </c>
      <c r="D1132" s="103" t="s">
        <v>2827</v>
      </c>
      <c r="E1132" s="103" t="s">
        <v>2830</v>
      </c>
      <c r="F1132" s="103" t="s">
        <v>4994</v>
      </c>
      <c r="G1132" s="104">
        <v>51.0833333333333</v>
      </c>
      <c r="H1132" s="104">
        <v>216.333333333333</v>
      </c>
      <c r="I1132" s="104">
        <v>0</v>
      </c>
      <c r="J1132" s="104">
        <v>0</v>
      </c>
      <c r="K1132" s="104">
        <v>0</v>
      </c>
      <c r="L1132" s="104">
        <v>0</v>
      </c>
      <c r="M1132" s="104">
        <v>1</v>
      </c>
      <c r="N1132" s="104">
        <v>0</v>
      </c>
      <c r="O1132" s="104">
        <v>0</v>
      </c>
      <c r="P1132" s="104">
        <v>0</v>
      </c>
      <c r="Q1132" s="104">
        <v>0</v>
      </c>
      <c r="R1132" s="104">
        <v>0</v>
      </c>
      <c r="S1132" s="105">
        <f t="shared" si="21"/>
        <v>268.41666666666629</v>
      </c>
    </row>
    <row r="1133" spans="1:19" x14ac:dyDescent="0.25">
      <c r="A1133" s="125">
        <v>49173</v>
      </c>
      <c r="B1133" s="103" t="s">
        <v>4250</v>
      </c>
      <c r="C1133" s="103" t="s">
        <v>4197</v>
      </c>
      <c r="D1133" s="103" t="s">
        <v>2859</v>
      </c>
      <c r="E1133" s="103" t="s">
        <v>4198</v>
      </c>
      <c r="F1133" s="103" t="s">
        <v>4994</v>
      </c>
      <c r="G1133" s="104">
        <v>2215</v>
      </c>
      <c r="H1133" s="104">
        <v>11</v>
      </c>
      <c r="I1133" s="104">
        <v>0</v>
      </c>
      <c r="J1133" s="104">
        <v>0</v>
      </c>
      <c r="K1133" s="104">
        <v>0</v>
      </c>
      <c r="L1133" s="104">
        <v>0</v>
      </c>
      <c r="M1133" s="104">
        <v>0</v>
      </c>
      <c r="N1133" s="104">
        <v>0</v>
      </c>
      <c r="O1133" s="104">
        <v>16</v>
      </c>
      <c r="P1133" s="104">
        <v>0</v>
      </c>
      <c r="Q1133" s="104">
        <v>0</v>
      </c>
      <c r="R1133" s="104">
        <v>0</v>
      </c>
      <c r="S1133" s="105">
        <f t="shared" si="21"/>
        <v>2242</v>
      </c>
    </row>
    <row r="1134" spans="1:19" x14ac:dyDescent="0.25">
      <c r="A1134" s="125">
        <v>8</v>
      </c>
      <c r="B1134" s="103" t="s">
        <v>26</v>
      </c>
      <c r="C1134" s="103" t="s">
        <v>3257</v>
      </c>
      <c r="D1134" s="103" t="s">
        <v>2775</v>
      </c>
      <c r="E1134" s="103" t="s">
        <v>3258</v>
      </c>
      <c r="F1134" s="103" t="s">
        <v>4996</v>
      </c>
      <c r="G1134" s="104">
        <v>1196.63995372561</v>
      </c>
      <c r="H1134" s="104">
        <v>0</v>
      </c>
      <c r="I1134" s="104">
        <v>0</v>
      </c>
      <c r="J1134" s="104">
        <v>0</v>
      </c>
      <c r="K1134" s="104">
        <v>0</v>
      </c>
      <c r="L1134" s="104">
        <v>0</v>
      </c>
      <c r="M1134" s="104">
        <v>0</v>
      </c>
      <c r="N1134" s="104">
        <v>53.083767155702802</v>
      </c>
      <c r="O1134" s="104">
        <v>8.3268654361886707</v>
      </c>
      <c r="P1134" s="104">
        <v>0</v>
      </c>
      <c r="Q1134" s="104">
        <v>0</v>
      </c>
      <c r="R1134" s="104">
        <v>0</v>
      </c>
      <c r="S1134" s="105">
        <v>1258.0505863175099</v>
      </c>
    </row>
    <row r="1135" spans="1:19" x14ac:dyDescent="0.25">
      <c r="A1135" s="125">
        <v>104</v>
      </c>
      <c r="B1135" s="103" t="s">
        <v>5151</v>
      </c>
      <c r="C1135" s="103" t="s">
        <v>4272</v>
      </c>
      <c r="D1135" s="103" t="s">
        <v>2912</v>
      </c>
      <c r="E1135" s="103" t="s">
        <v>4273</v>
      </c>
      <c r="F1135" s="103" t="s">
        <v>4996</v>
      </c>
      <c r="G1135" s="104">
        <v>190</v>
      </c>
      <c r="H1135" s="104">
        <v>0</v>
      </c>
      <c r="I1135" s="104">
        <v>0</v>
      </c>
      <c r="J1135" s="104">
        <v>0</v>
      </c>
      <c r="K1135" s="104">
        <v>0</v>
      </c>
      <c r="L1135" s="104">
        <v>0</v>
      </c>
      <c r="M1135" s="104">
        <v>0</v>
      </c>
      <c r="N1135" s="104">
        <v>3</v>
      </c>
      <c r="O1135" s="104">
        <v>0</v>
      </c>
      <c r="P1135" s="104">
        <v>0</v>
      </c>
      <c r="Q1135" s="104">
        <v>0</v>
      </c>
      <c r="R1135" s="104">
        <v>0</v>
      </c>
      <c r="S1135" s="105">
        <v>193</v>
      </c>
    </row>
    <row r="1136" spans="1:19" x14ac:dyDescent="0.25">
      <c r="A1136" s="125">
        <v>114</v>
      </c>
      <c r="B1136" s="103" t="s">
        <v>5152</v>
      </c>
      <c r="C1136" s="103" t="s">
        <v>4272</v>
      </c>
      <c r="D1136" s="103" t="s">
        <v>2912</v>
      </c>
      <c r="E1136" s="103" t="s">
        <v>4273</v>
      </c>
      <c r="F1136" s="103" t="s">
        <v>4996</v>
      </c>
      <c r="G1136" s="104">
        <v>4</v>
      </c>
      <c r="H1136" s="104">
        <v>100</v>
      </c>
      <c r="I1136" s="104">
        <v>0</v>
      </c>
      <c r="J1136" s="104">
        <v>0</v>
      </c>
      <c r="K1136" s="104">
        <v>0</v>
      </c>
      <c r="L1136" s="104">
        <v>0</v>
      </c>
      <c r="M1136" s="104">
        <v>0</v>
      </c>
      <c r="N1136" s="104">
        <v>0</v>
      </c>
      <c r="O1136" s="104">
        <v>0</v>
      </c>
      <c r="P1136" s="104">
        <v>0</v>
      </c>
      <c r="Q1136" s="104">
        <v>0</v>
      </c>
      <c r="R1136" s="104">
        <v>0</v>
      </c>
      <c r="S1136" s="105">
        <v>104</v>
      </c>
    </row>
    <row r="1137" spans="1:19" x14ac:dyDescent="0.25">
      <c r="A1137" s="125">
        <v>131</v>
      </c>
      <c r="B1137" s="103" t="s">
        <v>80</v>
      </c>
      <c r="C1137" s="103" t="s">
        <v>4740</v>
      </c>
      <c r="D1137" s="103" t="s">
        <v>2822</v>
      </c>
      <c r="E1137" s="103" t="s">
        <v>4741</v>
      </c>
      <c r="F1137" s="103" t="s">
        <v>4996</v>
      </c>
      <c r="G1137" s="104">
        <v>4333.4395540831902</v>
      </c>
      <c r="H1137" s="104">
        <v>1806.9297996529399</v>
      </c>
      <c r="I1137" s="104">
        <v>611.851133196614</v>
      </c>
      <c r="J1137" s="104">
        <v>0</v>
      </c>
      <c r="K1137" s="104">
        <v>0</v>
      </c>
      <c r="L1137" s="104">
        <v>0</v>
      </c>
      <c r="M1137" s="104">
        <v>32.787032654992899</v>
      </c>
      <c r="N1137" s="104">
        <v>286.496213913867</v>
      </c>
      <c r="O1137" s="104">
        <v>40.3852973655151</v>
      </c>
      <c r="P1137" s="104">
        <v>0</v>
      </c>
      <c r="Q1137" s="104">
        <v>0</v>
      </c>
      <c r="R1137" s="104">
        <v>0</v>
      </c>
      <c r="S1137" s="105">
        <v>7111.8890308671198</v>
      </c>
    </row>
    <row r="1138" spans="1:19" x14ac:dyDescent="0.25">
      <c r="A1138" s="125">
        <v>141</v>
      </c>
      <c r="B1138" s="103" t="s">
        <v>5153</v>
      </c>
      <c r="C1138" s="103" t="s">
        <v>4744</v>
      </c>
      <c r="D1138" s="103" t="s">
        <v>2822</v>
      </c>
      <c r="E1138" s="103" t="s">
        <v>4593</v>
      </c>
      <c r="F1138" s="103" t="s">
        <v>4996</v>
      </c>
      <c r="G1138" s="104">
        <v>1010.08861990706</v>
      </c>
      <c r="H1138" s="104">
        <v>0</v>
      </c>
      <c r="I1138" s="104">
        <v>383.315681400627</v>
      </c>
      <c r="J1138" s="104">
        <v>0</v>
      </c>
      <c r="K1138" s="104">
        <v>0</v>
      </c>
      <c r="L1138" s="104">
        <v>0</v>
      </c>
      <c r="M1138" s="104">
        <v>15.539824921647</v>
      </c>
      <c r="N1138" s="104">
        <v>102.56284448287001</v>
      </c>
      <c r="O1138" s="104">
        <v>39.367556468172502</v>
      </c>
      <c r="P1138" s="104">
        <v>0</v>
      </c>
      <c r="Q1138" s="104">
        <v>0</v>
      </c>
      <c r="R1138" s="104">
        <v>0</v>
      </c>
      <c r="S1138" s="105">
        <v>1550.87452718037</v>
      </c>
    </row>
    <row r="1139" spans="1:19" x14ac:dyDescent="0.25">
      <c r="A1139" s="125">
        <v>187</v>
      </c>
      <c r="B1139" s="103" t="s">
        <v>5154</v>
      </c>
      <c r="C1139" s="103" t="s">
        <v>2849</v>
      </c>
      <c r="D1139" s="103" t="s">
        <v>2827</v>
      </c>
      <c r="E1139" s="103" t="s">
        <v>2850</v>
      </c>
      <c r="F1139" s="103" t="s">
        <v>4996</v>
      </c>
      <c r="G1139" s="104">
        <v>32</v>
      </c>
      <c r="H1139" s="104">
        <v>302</v>
      </c>
      <c r="I1139" s="104">
        <v>19</v>
      </c>
      <c r="J1139" s="104">
        <v>0</v>
      </c>
      <c r="K1139" s="104">
        <v>0</v>
      </c>
      <c r="L1139" s="104">
        <v>0</v>
      </c>
      <c r="M1139" s="104">
        <v>0</v>
      </c>
      <c r="N1139" s="104">
        <v>41</v>
      </c>
      <c r="O1139" s="104">
        <v>20</v>
      </c>
      <c r="P1139" s="104">
        <v>0</v>
      </c>
      <c r="Q1139" s="104">
        <v>0</v>
      </c>
      <c r="R1139" s="104">
        <v>0</v>
      </c>
      <c r="S1139" s="105">
        <v>414</v>
      </c>
    </row>
    <row r="1140" spans="1:19" x14ac:dyDescent="0.25">
      <c r="A1140" s="125">
        <v>251</v>
      </c>
      <c r="B1140" s="103" t="s">
        <v>5155</v>
      </c>
      <c r="C1140" s="103" t="s">
        <v>2864</v>
      </c>
      <c r="D1140" s="103" t="s">
        <v>2862</v>
      </c>
      <c r="E1140" s="103" t="s">
        <v>2865</v>
      </c>
      <c r="F1140" s="103" t="s">
        <v>4996</v>
      </c>
      <c r="G1140" s="104">
        <v>1311.4813061997199</v>
      </c>
      <c r="H1140" s="104">
        <v>1877.7081558605501</v>
      </c>
      <c r="I1140" s="104">
        <v>265.93926486827598</v>
      </c>
      <c r="J1140" s="104">
        <v>0</v>
      </c>
      <c r="K1140" s="104">
        <v>0</v>
      </c>
      <c r="L1140" s="104">
        <v>0</v>
      </c>
      <c r="M1140" s="104">
        <v>0</v>
      </c>
      <c r="N1140" s="104">
        <v>240.438239469948</v>
      </c>
      <c r="O1140" s="104">
        <v>0</v>
      </c>
      <c r="P1140" s="104">
        <v>0</v>
      </c>
      <c r="Q1140" s="104">
        <v>0</v>
      </c>
      <c r="R1140" s="104">
        <v>0</v>
      </c>
      <c r="S1140" s="105">
        <v>3695.56696639849</v>
      </c>
    </row>
    <row r="1141" spans="1:19" x14ac:dyDescent="0.25">
      <c r="A1141" s="125">
        <v>313</v>
      </c>
      <c r="B1141" s="103" t="s">
        <v>138</v>
      </c>
      <c r="C1141" s="103" t="s">
        <v>2871</v>
      </c>
      <c r="D1141" s="103" t="s">
        <v>5006</v>
      </c>
      <c r="E1141" s="103" t="s">
        <v>2872</v>
      </c>
      <c r="F1141" s="103" t="s">
        <v>4996</v>
      </c>
      <c r="G1141" s="104">
        <v>323</v>
      </c>
      <c r="H1141" s="104">
        <v>245</v>
      </c>
      <c r="I1141" s="104">
        <v>28</v>
      </c>
      <c r="J1141" s="104">
        <v>0</v>
      </c>
      <c r="K1141" s="104">
        <v>0</v>
      </c>
      <c r="L1141" s="104">
        <v>0</v>
      </c>
      <c r="M1141" s="104">
        <v>1</v>
      </c>
      <c r="N1141" s="104">
        <v>18</v>
      </c>
      <c r="O1141" s="104">
        <v>15</v>
      </c>
      <c r="P1141" s="104">
        <v>0</v>
      </c>
      <c r="Q1141" s="104">
        <v>0</v>
      </c>
      <c r="R1141" s="104">
        <v>0</v>
      </c>
      <c r="S1141" s="105">
        <v>630</v>
      </c>
    </row>
    <row r="1142" spans="1:19" x14ac:dyDescent="0.25">
      <c r="A1142" s="125">
        <v>322</v>
      </c>
      <c r="B1142" s="103" t="s">
        <v>5156</v>
      </c>
      <c r="C1142" s="103" t="s">
        <v>2878</v>
      </c>
      <c r="D1142" s="103" t="s">
        <v>2876</v>
      </c>
      <c r="E1142" s="103" t="s">
        <v>2879</v>
      </c>
      <c r="F1142" s="103" t="s">
        <v>4996</v>
      </c>
      <c r="G1142" s="104">
        <v>704.08462871689301</v>
      </c>
      <c r="H1142" s="104">
        <v>657.45650760981403</v>
      </c>
      <c r="I1142" s="104">
        <v>3.1085414071385999</v>
      </c>
      <c r="J1142" s="104">
        <v>0</v>
      </c>
      <c r="K1142" s="104">
        <v>0</v>
      </c>
      <c r="L1142" s="104">
        <v>0</v>
      </c>
      <c r="M1142" s="104">
        <v>0</v>
      </c>
      <c r="N1142" s="104">
        <v>0</v>
      </c>
      <c r="O1142" s="104">
        <v>0</v>
      </c>
      <c r="P1142" s="104">
        <v>0</v>
      </c>
      <c r="Q1142" s="104">
        <v>0</v>
      </c>
      <c r="R1142" s="104">
        <v>0</v>
      </c>
      <c r="S1142" s="105">
        <v>1364.64967773385</v>
      </c>
    </row>
    <row r="1143" spans="1:19" x14ac:dyDescent="0.25">
      <c r="A1143" s="125">
        <v>369</v>
      </c>
      <c r="B1143" s="103" t="s">
        <v>161</v>
      </c>
      <c r="C1143" s="103" t="s">
        <v>4272</v>
      </c>
      <c r="D1143" s="103" t="s">
        <v>2912</v>
      </c>
      <c r="E1143" s="103" t="s">
        <v>4273</v>
      </c>
      <c r="F1143" s="103" t="s">
        <v>4996</v>
      </c>
      <c r="G1143" s="104">
        <v>786.46539409215802</v>
      </c>
      <c r="H1143" s="104">
        <v>881.81293607862006</v>
      </c>
      <c r="I1143" s="104">
        <v>0</v>
      </c>
      <c r="J1143" s="104">
        <v>0</v>
      </c>
      <c r="K1143" s="104">
        <v>0</v>
      </c>
      <c r="L1143" s="104">
        <v>0</v>
      </c>
      <c r="M1143" s="104">
        <v>0</v>
      </c>
      <c r="N1143" s="104">
        <v>0</v>
      </c>
      <c r="O1143" s="104">
        <v>0</v>
      </c>
      <c r="P1143" s="104">
        <v>0</v>
      </c>
      <c r="Q1143" s="104">
        <v>0</v>
      </c>
      <c r="R1143" s="104">
        <v>0</v>
      </c>
      <c r="S1143" s="105">
        <v>1668.27833017078</v>
      </c>
    </row>
    <row r="1144" spans="1:19" x14ac:dyDescent="0.25">
      <c r="A1144" s="125">
        <v>622</v>
      </c>
      <c r="B1144" s="103" t="s">
        <v>193</v>
      </c>
      <c r="C1144" s="103" t="s">
        <v>2942</v>
      </c>
      <c r="D1144" s="103" t="s">
        <v>2923</v>
      </c>
      <c r="E1144" s="103" t="s">
        <v>2943</v>
      </c>
      <c r="F1144" s="103" t="s">
        <v>4996</v>
      </c>
      <c r="G1144" s="104">
        <v>7928.2167534311402</v>
      </c>
      <c r="H1144" s="104">
        <v>4919.0957564284599</v>
      </c>
      <c r="I1144" s="104">
        <v>432.99700268181101</v>
      </c>
      <c r="J1144" s="104">
        <v>2.0817163590471699</v>
      </c>
      <c r="K1144" s="104">
        <v>0</v>
      </c>
      <c r="L1144" s="104">
        <v>0</v>
      </c>
      <c r="M1144" s="104">
        <v>35.389178103801903</v>
      </c>
      <c r="N1144" s="104">
        <v>931.56807067360796</v>
      </c>
      <c r="O1144" s="104">
        <v>0</v>
      </c>
      <c r="P1144" s="104">
        <v>0</v>
      </c>
      <c r="Q1144" s="104">
        <v>28.6235999368986</v>
      </c>
      <c r="R1144" s="104">
        <v>0</v>
      </c>
      <c r="S1144" s="105">
        <v>14277.972077614801</v>
      </c>
    </row>
    <row r="1145" spans="1:19" x14ac:dyDescent="0.25">
      <c r="A1145" s="125">
        <v>766</v>
      </c>
      <c r="B1145" s="103" t="s">
        <v>249</v>
      </c>
      <c r="C1145" s="103" t="s">
        <v>4305</v>
      </c>
      <c r="D1145" s="103" t="s">
        <v>2912</v>
      </c>
      <c r="E1145" s="103" t="s">
        <v>4306</v>
      </c>
      <c r="F1145" s="103" t="s">
        <v>4996</v>
      </c>
      <c r="G1145" s="104">
        <v>694.77283483199199</v>
      </c>
      <c r="H1145" s="104">
        <v>1260.4792554030601</v>
      </c>
      <c r="I1145" s="104">
        <v>190.13009412630799</v>
      </c>
      <c r="J1145" s="104">
        <v>0</v>
      </c>
      <c r="K1145" s="104">
        <v>0</v>
      </c>
      <c r="L1145" s="104">
        <v>0</v>
      </c>
      <c r="M1145" s="104">
        <v>0</v>
      </c>
      <c r="N1145" s="104">
        <v>153.00615238996701</v>
      </c>
      <c r="O1145" s="104">
        <v>34.868749014040098</v>
      </c>
      <c r="P1145" s="104">
        <v>0</v>
      </c>
      <c r="Q1145" s="104">
        <v>0</v>
      </c>
      <c r="R1145" s="104">
        <v>0</v>
      </c>
      <c r="S1145" s="105">
        <v>2333.25708576537</v>
      </c>
    </row>
    <row r="1146" spans="1:19" x14ac:dyDescent="0.25">
      <c r="A1146" s="125">
        <v>849</v>
      </c>
      <c r="B1146" s="103" t="s">
        <v>272</v>
      </c>
      <c r="C1146" s="103" t="s">
        <v>3043</v>
      </c>
      <c r="D1146" s="103" t="s">
        <v>2817</v>
      </c>
      <c r="E1146" s="103" t="s">
        <v>3044</v>
      </c>
      <c r="F1146" s="103" t="s">
        <v>4996</v>
      </c>
      <c r="G1146" s="104">
        <v>1866.8190946591401</v>
      </c>
      <c r="H1146" s="104">
        <v>1525.7462006078999</v>
      </c>
      <c r="I1146" s="104">
        <v>93.172772832537305</v>
      </c>
      <c r="J1146" s="104">
        <v>0</v>
      </c>
      <c r="K1146" s="104">
        <v>0</v>
      </c>
      <c r="L1146" s="104">
        <v>0</v>
      </c>
      <c r="M1146" s="104">
        <v>0</v>
      </c>
      <c r="N1146" s="104">
        <v>175.58190403821101</v>
      </c>
      <c r="O1146" s="104">
        <v>0</v>
      </c>
      <c r="P1146" s="104">
        <v>0</v>
      </c>
      <c r="Q1146" s="104">
        <v>0</v>
      </c>
      <c r="R1146" s="104">
        <v>0</v>
      </c>
      <c r="S1146" s="105">
        <v>3661.31997213779</v>
      </c>
    </row>
    <row r="1147" spans="1:19" x14ac:dyDescent="0.25">
      <c r="A1147" s="125">
        <v>876</v>
      </c>
      <c r="B1147" s="103" t="s">
        <v>5157</v>
      </c>
      <c r="C1147" s="103" t="s">
        <v>2833</v>
      </c>
      <c r="D1147" s="103" t="s">
        <v>2827</v>
      </c>
      <c r="E1147" s="103" t="s">
        <v>2834</v>
      </c>
      <c r="F1147" s="103" t="s">
        <v>4996</v>
      </c>
      <c r="G1147" s="104">
        <v>0</v>
      </c>
      <c r="H1147" s="104">
        <v>0</v>
      </c>
      <c r="I1147" s="104">
        <v>0</v>
      </c>
      <c r="J1147" s="104">
        <v>0</v>
      </c>
      <c r="K1147" s="104">
        <v>0</v>
      </c>
      <c r="L1147" s="104">
        <v>0</v>
      </c>
      <c r="M1147" s="104">
        <v>0</v>
      </c>
      <c r="N1147" s="104">
        <v>0</v>
      </c>
      <c r="O1147" s="104">
        <v>0</v>
      </c>
      <c r="P1147" s="104">
        <v>0</v>
      </c>
      <c r="Q1147" s="104">
        <v>0</v>
      </c>
      <c r="R1147" s="104">
        <v>0</v>
      </c>
      <c r="S1147" s="105">
        <v>0</v>
      </c>
    </row>
    <row r="1148" spans="1:19" x14ac:dyDescent="0.25">
      <c r="A1148" s="125">
        <v>1011</v>
      </c>
      <c r="B1148" s="103" t="s">
        <v>318</v>
      </c>
      <c r="C1148" s="103" t="s">
        <v>4328</v>
      </c>
      <c r="D1148" s="103" t="s">
        <v>2862</v>
      </c>
      <c r="E1148" s="103" t="s">
        <v>4329</v>
      </c>
      <c r="F1148" s="103" t="s">
        <v>4996</v>
      </c>
      <c r="G1148" s="104">
        <v>34.145043527363399</v>
      </c>
      <c r="H1148" s="104">
        <v>190.671332172604</v>
      </c>
      <c r="I1148" s="104">
        <v>21.298393487365299</v>
      </c>
      <c r="J1148" s="104">
        <v>0</v>
      </c>
      <c r="K1148" s="104">
        <v>0</v>
      </c>
      <c r="L1148" s="104">
        <v>0</v>
      </c>
      <c r="M1148" s="104">
        <v>2.4341021128417499</v>
      </c>
      <c r="N1148" s="104">
        <v>9.1278829231565606</v>
      </c>
      <c r="O1148" s="104">
        <v>0</v>
      </c>
      <c r="P1148" s="104">
        <v>0</v>
      </c>
      <c r="Q1148" s="104">
        <v>0</v>
      </c>
      <c r="R1148" s="104">
        <v>0</v>
      </c>
      <c r="S1148" s="105">
        <v>257.67675422333099</v>
      </c>
    </row>
    <row r="1149" spans="1:19" x14ac:dyDescent="0.25">
      <c r="A1149" s="125">
        <v>1162</v>
      </c>
      <c r="B1149" s="103" t="s">
        <v>346</v>
      </c>
      <c r="C1149" s="103" t="s">
        <v>4284</v>
      </c>
      <c r="D1149" s="103" t="s">
        <v>2827</v>
      </c>
      <c r="E1149" s="103" t="s">
        <v>4285</v>
      </c>
      <c r="F1149" s="103" t="s">
        <v>4996</v>
      </c>
      <c r="G1149" s="104">
        <v>0</v>
      </c>
      <c r="H1149" s="104">
        <v>326</v>
      </c>
      <c r="I1149" s="104">
        <v>0</v>
      </c>
      <c r="J1149" s="104">
        <v>0</v>
      </c>
      <c r="K1149" s="104">
        <v>0</v>
      </c>
      <c r="L1149" s="104">
        <v>0</v>
      </c>
      <c r="M1149" s="104">
        <v>0</v>
      </c>
      <c r="N1149" s="104">
        <v>0</v>
      </c>
      <c r="O1149" s="104">
        <v>0</v>
      </c>
      <c r="P1149" s="104">
        <v>0</v>
      </c>
      <c r="Q1149" s="104">
        <v>0</v>
      </c>
      <c r="R1149" s="104">
        <v>0</v>
      </c>
      <c r="S1149" s="105">
        <v>326</v>
      </c>
    </row>
    <row r="1150" spans="1:19" x14ac:dyDescent="0.25">
      <c r="A1150" s="125">
        <v>1233</v>
      </c>
      <c r="B1150" s="103" t="s">
        <v>364</v>
      </c>
      <c r="C1150" s="103" t="s">
        <v>3850</v>
      </c>
      <c r="D1150" s="103" t="s">
        <v>2775</v>
      </c>
      <c r="E1150" s="103" t="s">
        <v>3851</v>
      </c>
      <c r="F1150" s="103" t="s">
        <v>4996</v>
      </c>
      <c r="G1150" s="104">
        <v>633.88263132986299</v>
      </c>
      <c r="H1150" s="104">
        <v>0</v>
      </c>
      <c r="I1150" s="104">
        <v>0</v>
      </c>
      <c r="J1150" s="104">
        <v>0</v>
      </c>
      <c r="K1150" s="104">
        <v>0</v>
      </c>
      <c r="L1150" s="104">
        <v>0</v>
      </c>
      <c r="M1150" s="104">
        <v>0</v>
      </c>
      <c r="N1150" s="104">
        <v>0</v>
      </c>
      <c r="O1150" s="104">
        <v>0</v>
      </c>
      <c r="P1150" s="104">
        <v>0</v>
      </c>
      <c r="Q1150" s="104">
        <v>0</v>
      </c>
      <c r="R1150" s="104">
        <v>0</v>
      </c>
      <c r="S1150" s="105">
        <v>633.88263132986299</v>
      </c>
    </row>
    <row r="1151" spans="1:19" x14ac:dyDescent="0.25">
      <c r="A1151" s="125">
        <v>1258</v>
      </c>
      <c r="B1151" s="103" t="s">
        <v>370</v>
      </c>
      <c r="C1151" s="103" t="s">
        <v>2980</v>
      </c>
      <c r="D1151" s="103" t="s">
        <v>2789</v>
      </c>
      <c r="E1151" s="103" t="s">
        <v>2981</v>
      </c>
      <c r="F1151" s="103" t="s">
        <v>4996</v>
      </c>
      <c r="G1151" s="104">
        <v>123.59862847190701</v>
      </c>
      <c r="H1151" s="104">
        <v>101.968868489324</v>
      </c>
      <c r="I1151" s="104">
        <v>75.189165653743601</v>
      </c>
      <c r="J1151" s="104">
        <v>37.0795885415722</v>
      </c>
      <c r="K1151" s="104">
        <v>5.1499428529961397</v>
      </c>
      <c r="L1151" s="104">
        <v>1.02998857059923</v>
      </c>
      <c r="M1151" s="104">
        <v>0</v>
      </c>
      <c r="N1151" s="104">
        <v>0</v>
      </c>
      <c r="O1151" s="104">
        <v>0</v>
      </c>
      <c r="P1151" s="104">
        <v>0</v>
      </c>
      <c r="Q1151" s="104">
        <v>0</v>
      </c>
      <c r="R1151" s="104">
        <v>0</v>
      </c>
      <c r="S1151" s="105">
        <v>344.01618258014202</v>
      </c>
    </row>
    <row r="1152" spans="1:19" x14ac:dyDescent="0.25">
      <c r="A1152" s="125">
        <v>1339</v>
      </c>
      <c r="B1152" s="103" t="s">
        <v>393</v>
      </c>
      <c r="C1152" s="103" t="s">
        <v>3249</v>
      </c>
      <c r="D1152" s="103" t="s">
        <v>2789</v>
      </c>
      <c r="E1152" s="103" t="s">
        <v>3250</v>
      </c>
      <c r="F1152" s="103" t="s">
        <v>4996</v>
      </c>
      <c r="G1152" s="104">
        <v>4.1085312089102004</v>
      </c>
      <c r="H1152" s="104">
        <v>0</v>
      </c>
      <c r="I1152" s="104">
        <v>1090.40418284477</v>
      </c>
      <c r="J1152" s="104">
        <v>1.0271328022275501</v>
      </c>
      <c r="K1152" s="104">
        <v>0</v>
      </c>
      <c r="L1152" s="104">
        <v>0</v>
      </c>
      <c r="M1152" s="104">
        <v>0</v>
      </c>
      <c r="N1152" s="104">
        <v>0</v>
      </c>
      <c r="O1152" s="104">
        <v>4.1085312089102004</v>
      </c>
      <c r="P1152" s="104">
        <v>0</v>
      </c>
      <c r="Q1152" s="104">
        <v>0</v>
      </c>
      <c r="R1152" s="104">
        <v>0</v>
      </c>
      <c r="S1152" s="105">
        <v>1099.64837806482</v>
      </c>
    </row>
    <row r="1153" spans="1:19" x14ac:dyDescent="0.25">
      <c r="A1153" s="125">
        <v>1381</v>
      </c>
      <c r="B1153" s="103" t="s">
        <v>5158</v>
      </c>
      <c r="C1153" s="103" t="s">
        <v>3146</v>
      </c>
      <c r="D1153" s="103" t="s">
        <v>2775</v>
      </c>
      <c r="E1153" s="103" t="s">
        <v>3147</v>
      </c>
      <c r="F1153" s="103" t="s">
        <v>4996</v>
      </c>
      <c r="G1153" s="104">
        <v>362</v>
      </c>
      <c r="H1153" s="104">
        <v>422</v>
      </c>
      <c r="I1153" s="104">
        <v>72</v>
      </c>
      <c r="J1153" s="104">
        <v>2</v>
      </c>
      <c r="K1153" s="104">
        <v>0</v>
      </c>
      <c r="L1153" s="104">
        <v>1</v>
      </c>
      <c r="M1153" s="104">
        <v>0</v>
      </c>
      <c r="N1153" s="104">
        <v>61</v>
      </c>
      <c r="O1153" s="104">
        <v>19</v>
      </c>
      <c r="P1153" s="104">
        <v>20</v>
      </c>
      <c r="Q1153" s="104">
        <v>0</v>
      </c>
      <c r="R1153" s="104">
        <v>0</v>
      </c>
      <c r="S1153" s="105">
        <v>947</v>
      </c>
    </row>
    <row r="1154" spans="1:19" x14ac:dyDescent="0.25">
      <c r="A1154" s="125">
        <v>1494</v>
      </c>
      <c r="B1154" s="103" t="s">
        <v>426</v>
      </c>
      <c r="C1154" s="103" t="s">
        <v>3167</v>
      </c>
      <c r="D1154" s="103" t="s">
        <v>2827</v>
      </c>
      <c r="E1154" s="103" t="s">
        <v>3168</v>
      </c>
      <c r="F1154" s="103" t="s">
        <v>4996</v>
      </c>
      <c r="G1154" s="104">
        <v>181</v>
      </c>
      <c r="H1154" s="104">
        <v>1128</v>
      </c>
      <c r="I1154" s="104">
        <v>47</v>
      </c>
      <c r="J1154" s="104">
        <v>0</v>
      </c>
      <c r="K1154" s="104">
        <v>0</v>
      </c>
      <c r="L1154" s="104">
        <v>0</v>
      </c>
      <c r="M1154" s="104">
        <v>0</v>
      </c>
      <c r="N1154" s="104">
        <v>41</v>
      </c>
      <c r="O1154" s="104">
        <v>7</v>
      </c>
      <c r="P1154" s="104">
        <v>0</v>
      </c>
      <c r="Q1154" s="104">
        <v>0</v>
      </c>
      <c r="R1154" s="104">
        <v>0</v>
      </c>
      <c r="S1154" s="105">
        <v>1404</v>
      </c>
    </row>
    <row r="1155" spans="1:19" x14ac:dyDescent="0.25">
      <c r="A1155" s="125">
        <v>2087</v>
      </c>
      <c r="B1155" s="103" t="s">
        <v>500</v>
      </c>
      <c r="C1155" s="103" t="s">
        <v>4321</v>
      </c>
      <c r="D1155" s="103" t="s">
        <v>2789</v>
      </c>
      <c r="E1155" s="103" t="s">
        <v>4322</v>
      </c>
      <c r="F1155" s="103" t="s">
        <v>4996</v>
      </c>
      <c r="G1155" s="104">
        <v>2.0817163590471699</v>
      </c>
      <c r="H1155" s="104">
        <v>586.597931174363</v>
      </c>
      <c r="I1155" s="104">
        <v>115.405150654677</v>
      </c>
      <c r="J1155" s="104">
        <v>363.25950465373103</v>
      </c>
      <c r="K1155" s="104">
        <v>58.288058053320697</v>
      </c>
      <c r="L1155" s="104">
        <v>0</v>
      </c>
      <c r="M1155" s="104">
        <v>0</v>
      </c>
      <c r="N1155" s="104">
        <v>29.6644581164221</v>
      </c>
      <c r="O1155" s="104">
        <v>13.2709417889257</v>
      </c>
      <c r="P1155" s="104">
        <v>0</v>
      </c>
      <c r="Q1155" s="104">
        <v>0</v>
      </c>
      <c r="R1155" s="104">
        <v>0</v>
      </c>
      <c r="S1155" s="105">
        <v>1168.5677608004901</v>
      </c>
    </row>
    <row r="1156" spans="1:19" x14ac:dyDescent="0.25">
      <c r="A1156" s="125">
        <v>2130</v>
      </c>
      <c r="B1156" s="103" t="s">
        <v>507</v>
      </c>
      <c r="C1156" s="103" t="s">
        <v>4320</v>
      </c>
      <c r="D1156" s="103" t="s">
        <v>2789</v>
      </c>
      <c r="E1156" s="103" t="s">
        <v>2906</v>
      </c>
      <c r="F1156" s="103" t="s">
        <v>4996</v>
      </c>
      <c r="G1156" s="104">
        <v>0</v>
      </c>
      <c r="H1156" s="104">
        <v>0</v>
      </c>
      <c r="I1156" s="104">
        <v>0</v>
      </c>
      <c r="J1156" s="104">
        <v>0</v>
      </c>
      <c r="K1156" s="104">
        <v>0</v>
      </c>
      <c r="L1156" s="104">
        <v>0</v>
      </c>
      <c r="M1156" s="104">
        <v>185.27275595519799</v>
      </c>
      <c r="N1156" s="104">
        <v>0</v>
      </c>
      <c r="O1156" s="104">
        <v>0</v>
      </c>
      <c r="P1156" s="104">
        <v>0</v>
      </c>
      <c r="Q1156" s="104">
        <v>0</v>
      </c>
      <c r="R1156" s="104">
        <v>0</v>
      </c>
      <c r="S1156" s="105">
        <v>185.27275595519799</v>
      </c>
    </row>
    <row r="1157" spans="1:19" x14ac:dyDescent="0.25">
      <c r="A1157" s="125">
        <v>2306</v>
      </c>
      <c r="B1157" s="103" t="s">
        <v>549</v>
      </c>
      <c r="C1157" s="103" t="s">
        <v>4272</v>
      </c>
      <c r="D1157" s="103" t="s">
        <v>2912</v>
      </c>
      <c r="E1157" s="103" t="s">
        <v>4273</v>
      </c>
      <c r="F1157" s="103" t="s">
        <v>4996</v>
      </c>
      <c r="G1157" s="104">
        <v>750.364237005988</v>
      </c>
      <c r="H1157" s="104">
        <v>1651.12184570506</v>
      </c>
      <c r="I1157" s="104">
        <v>1.01218197437858</v>
      </c>
      <c r="J1157" s="104">
        <v>0</v>
      </c>
      <c r="K1157" s="104">
        <v>0</v>
      </c>
      <c r="L1157" s="104">
        <v>0</v>
      </c>
      <c r="M1157" s="104">
        <v>0</v>
      </c>
      <c r="N1157" s="104">
        <v>2.0243639487571601</v>
      </c>
      <c r="O1157" s="104">
        <v>0</v>
      </c>
      <c r="P1157" s="104">
        <v>0</v>
      </c>
      <c r="Q1157" s="104">
        <v>0</v>
      </c>
      <c r="R1157" s="104">
        <v>0</v>
      </c>
      <c r="S1157" s="105">
        <v>2404.5226286341899</v>
      </c>
    </row>
    <row r="1158" spans="1:19" x14ac:dyDescent="0.25">
      <c r="A1158" s="125">
        <v>2335</v>
      </c>
      <c r="B1158" s="103" t="s">
        <v>554</v>
      </c>
      <c r="C1158" s="103" t="s">
        <v>4804</v>
      </c>
      <c r="D1158" s="103" t="s">
        <v>5006</v>
      </c>
      <c r="E1158" s="103" t="s">
        <v>4805</v>
      </c>
      <c r="F1158" s="103" t="s">
        <v>4996</v>
      </c>
      <c r="G1158" s="104">
        <v>2303.6666666666702</v>
      </c>
      <c r="H1158" s="104">
        <v>423.33333333333297</v>
      </c>
      <c r="I1158" s="104">
        <v>17</v>
      </c>
      <c r="J1158" s="104">
        <v>0</v>
      </c>
      <c r="K1158" s="104">
        <v>0</v>
      </c>
      <c r="L1158" s="104">
        <v>2.5</v>
      </c>
      <c r="M1158" s="104">
        <v>0</v>
      </c>
      <c r="N1158" s="104">
        <v>13.25</v>
      </c>
      <c r="O1158" s="104">
        <v>48.25</v>
      </c>
      <c r="P1158" s="104">
        <v>0</v>
      </c>
      <c r="Q1158" s="104">
        <v>0</v>
      </c>
      <c r="R1158" s="104">
        <v>0</v>
      </c>
      <c r="S1158" s="105">
        <v>2808</v>
      </c>
    </row>
    <row r="1159" spans="1:19" x14ac:dyDescent="0.25">
      <c r="A1159" s="125">
        <v>2338</v>
      </c>
      <c r="B1159" s="103" t="s">
        <v>556</v>
      </c>
      <c r="C1159" s="103" t="s">
        <v>2980</v>
      </c>
      <c r="D1159" s="103" t="s">
        <v>2789</v>
      </c>
      <c r="E1159" s="103" t="s">
        <v>2981</v>
      </c>
      <c r="F1159" s="103" t="s">
        <v>4996</v>
      </c>
      <c r="G1159" s="104">
        <v>18.5397942707861</v>
      </c>
      <c r="H1159" s="104">
        <v>63.344297091852503</v>
      </c>
      <c r="I1159" s="104">
        <v>50.984434244661699</v>
      </c>
      <c r="J1159" s="104">
        <v>77.5066399375918</v>
      </c>
      <c r="K1159" s="104">
        <v>8.2399085647938204</v>
      </c>
      <c r="L1159" s="104">
        <v>2.0599771411984502</v>
      </c>
      <c r="M1159" s="104">
        <v>1.02998857059923</v>
      </c>
      <c r="N1159" s="104">
        <v>2.8324685691478702</v>
      </c>
      <c r="O1159" s="104">
        <v>3.0899657117976802</v>
      </c>
      <c r="P1159" s="104">
        <v>0</v>
      </c>
      <c r="Q1159" s="104">
        <v>0</v>
      </c>
      <c r="R1159" s="104">
        <v>0</v>
      </c>
      <c r="S1159" s="105">
        <v>227.62747410242901</v>
      </c>
    </row>
    <row r="1160" spans="1:19" x14ac:dyDescent="0.25">
      <c r="A1160" s="125">
        <v>2338</v>
      </c>
      <c r="B1160" s="103" t="s">
        <v>5159</v>
      </c>
      <c r="C1160" s="103" t="s">
        <v>4320</v>
      </c>
      <c r="D1160" s="103" t="s">
        <v>2789</v>
      </c>
      <c r="E1160" s="103" t="s">
        <v>2906</v>
      </c>
      <c r="F1160" s="103" t="s">
        <v>4996</v>
      </c>
      <c r="G1160" s="104">
        <v>308.280627837449</v>
      </c>
      <c r="H1160" s="104">
        <v>420.82752371461299</v>
      </c>
      <c r="I1160" s="104">
        <v>519.98211161554696</v>
      </c>
      <c r="J1160" s="104">
        <v>576.212635490102</v>
      </c>
      <c r="K1160" s="104">
        <v>41.207101465323198</v>
      </c>
      <c r="L1160" s="104">
        <v>4.1207101465323204</v>
      </c>
      <c r="M1160" s="104">
        <v>8.2414202930646301</v>
      </c>
      <c r="N1160" s="104">
        <v>3.9146746392057001</v>
      </c>
      <c r="O1160" s="104">
        <v>6.6961539881150101</v>
      </c>
      <c r="P1160" s="104">
        <v>0</v>
      </c>
      <c r="Q1160" s="104">
        <v>0</v>
      </c>
      <c r="R1160" s="104">
        <v>0</v>
      </c>
      <c r="S1160" s="105">
        <v>1889.48295918995</v>
      </c>
    </row>
    <row r="1161" spans="1:19" x14ac:dyDescent="0.25">
      <c r="A1161" s="125">
        <v>2420</v>
      </c>
      <c r="B1161" s="103" t="s">
        <v>579</v>
      </c>
      <c r="C1161" s="103" t="s">
        <v>4328</v>
      </c>
      <c r="D1161" s="103" t="s">
        <v>2862</v>
      </c>
      <c r="E1161" s="103" t="s">
        <v>4329</v>
      </c>
      <c r="F1161" s="103" t="s">
        <v>4996</v>
      </c>
      <c r="G1161" s="104">
        <v>0</v>
      </c>
      <c r="H1161" s="104">
        <v>0</v>
      </c>
      <c r="I1161" s="104">
        <v>556.85912604511805</v>
      </c>
      <c r="J1161" s="104">
        <v>96.799810695693296</v>
      </c>
      <c r="K1161" s="104">
        <v>0</v>
      </c>
      <c r="L1161" s="104">
        <v>0</v>
      </c>
      <c r="M1161" s="104">
        <v>0</v>
      </c>
      <c r="N1161" s="104">
        <v>7.2860072566650897</v>
      </c>
      <c r="O1161" s="104">
        <v>0</v>
      </c>
      <c r="P1161" s="104">
        <v>6.6912311540801799</v>
      </c>
      <c r="Q1161" s="104">
        <v>0</v>
      </c>
      <c r="R1161" s="104">
        <v>0</v>
      </c>
      <c r="S1161" s="105">
        <v>667.63617515155602</v>
      </c>
    </row>
    <row r="1162" spans="1:19" x14ac:dyDescent="0.25">
      <c r="A1162" s="125">
        <v>2426</v>
      </c>
      <c r="B1162" s="103" t="s">
        <v>580</v>
      </c>
      <c r="C1162" s="103" t="s">
        <v>3261</v>
      </c>
      <c r="D1162" s="103" t="s">
        <v>3262</v>
      </c>
      <c r="E1162" s="103" t="s">
        <v>3263</v>
      </c>
      <c r="F1162" s="103" t="s">
        <v>4996</v>
      </c>
      <c r="G1162" s="104">
        <v>928.72096958357997</v>
      </c>
      <c r="H1162" s="104">
        <v>0</v>
      </c>
      <c r="I1162" s="104">
        <v>0</v>
      </c>
      <c r="J1162" s="104">
        <v>0</v>
      </c>
      <c r="K1162" s="104">
        <v>0</v>
      </c>
      <c r="L1162" s="104">
        <v>0</v>
      </c>
      <c r="M1162" s="104">
        <v>0</v>
      </c>
      <c r="N1162" s="104">
        <v>10.691821545996101</v>
      </c>
      <c r="O1162" s="104">
        <v>15.373861046530299</v>
      </c>
      <c r="P1162" s="104">
        <v>0</v>
      </c>
      <c r="Q1162" s="104">
        <v>1.5723266979406001</v>
      </c>
      <c r="R1162" s="104">
        <v>0</v>
      </c>
      <c r="S1162" s="105">
        <v>956.35897887404701</v>
      </c>
    </row>
    <row r="1163" spans="1:19" x14ac:dyDescent="0.25">
      <c r="A1163" s="125">
        <v>2479</v>
      </c>
      <c r="B1163" s="103" t="s">
        <v>596</v>
      </c>
      <c r="C1163" s="103" t="s">
        <v>3437</v>
      </c>
      <c r="D1163" s="103" t="s">
        <v>3438</v>
      </c>
      <c r="E1163" s="103" t="s">
        <v>3439</v>
      </c>
      <c r="F1163" s="103" t="s">
        <v>4996</v>
      </c>
      <c r="G1163" s="104">
        <v>190.268875216911</v>
      </c>
      <c r="H1163" s="104">
        <v>694.25240574223096</v>
      </c>
      <c r="I1163" s="104">
        <v>0</v>
      </c>
      <c r="J1163" s="104">
        <v>0</v>
      </c>
      <c r="K1163" s="104">
        <v>0</v>
      </c>
      <c r="L1163" s="104">
        <v>0</v>
      </c>
      <c r="M1163" s="104">
        <v>6.6614923489509401</v>
      </c>
      <c r="N1163" s="104">
        <v>1.0408581795235801</v>
      </c>
      <c r="O1163" s="104">
        <v>3.12257453857075</v>
      </c>
      <c r="P1163" s="104">
        <v>0</v>
      </c>
      <c r="Q1163" s="104">
        <v>0</v>
      </c>
      <c r="R1163" s="104">
        <v>0</v>
      </c>
      <c r="S1163" s="105">
        <v>895.34620602618702</v>
      </c>
    </row>
    <row r="1164" spans="1:19" x14ac:dyDescent="0.25">
      <c r="A1164" s="125">
        <v>2522</v>
      </c>
      <c r="B1164" s="103" t="s">
        <v>612</v>
      </c>
      <c r="C1164" s="103" t="s">
        <v>3293</v>
      </c>
      <c r="D1164" s="103" t="s">
        <v>2912</v>
      </c>
      <c r="E1164" s="103" t="s">
        <v>3294</v>
      </c>
      <c r="F1164" s="103" t="s">
        <v>4996</v>
      </c>
      <c r="G1164" s="104">
        <v>252</v>
      </c>
      <c r="H1164" s="104">
        <v>207</v>
      </c>
      <c r="I1164" s="104">
        <v>23</v>
      </c>
      <c r="J1164" s="104">
        <v>0</v>
      </c>
      <c r="K1164" s="104">
        <v>0</v>
      </c>
      <c r="L1164" s="104">
        <v>0</v>
      </c>
      <c r="M1164" s="104">
        <v>0</v>
      </c>
      <c r="N1164" s="104">
        <v>40</v>
      </c>
      <c r="O1164" s="104">
        <v>5</v>
      </c>
      <c r="P1164" s="104">
        <v>0</v>
      </c>
      <c r="Q1164" s="104">
        <v>0</v>
      </c>
      <c r="R1164" s="104">
        <v>0</v>
      </c>
      <c r="S1164" s="105">
        <v>527</v>
      </c>
    </row>
    <row r="1165" spans="1:19" x14ac:dyDescent="0.25">
      <c r="A1165" s="125">
        <v>2595</v>
      </c>
      <c r="B1165" s="103" t="s">
        <v>640</v>
      </c>
      <c r="C1165" s="103" t="s">
        <v>4399</v>
      </c>
      <c r="D1165" s="103" t="s">
        <v>2912</v>
      </c>
      <c r="E1165" s="103" t="s">
        <v>4400</v>
      </c>
      <c r="F1165" s="103" t="s">
        <v>4996</v>
      </c>
      <c r="G1165" s="104">
        <v>0</v>
      </c>
      <c r="H1165" s="104">
        <v>0</v>
      </c>
      <c r="I1165" s="104">
        <v>2.6021454488089599</v>
      </c>
      <c r="J1165" s="104">
        <v>304.37667049782499</v>
      </c>
      <c r="K1165" s="104">
        <v>0</v>
      </c>
      <c r="L1165" s="104">
        <v>0</v>
      </c>
      <c r="M1165" s="104">
        <v>0</v>
      </c>
      <c r="N1165" s="104">
        <v>0</v>
      </c>
      <c r="O1165" s="104">
        <v>0</v>
      </c>
      <c r="P1165" s="104">
        <v>0</v>
      </c>
      <c r="Q1165" s="104">
        <v>0</v>
      </c>
      <c r="R1165" s="104">
        <v>0</v>
      </c>
      <c r="S1165" s="105">
        <v>306.97881594663397</v>
      </c>
    </row>
    <row r="1166" spans="1:19" x14ac:dyDescent="0.25">
      <c r="A1166" s="125">
        <v>2674</v>
      </c>
      <c r="B1166" s="103" t="s">
        <v>670</v>
      </c>
      <c r="C1166" s="103" t="s">
        <v>4274</v>
      </c>
      <c r="D1166" s="103" t="s">
        <v>2789</v>
      </c>
      <c r="E1166" s="103" t="s">
        <v>4275</v>
      </c>
      <c r="F1166" s="103" t="s">
        <v>4996</v>
      </c>
      <c r="G1166" s="104">
        <v>190</v>
      </c>
      <c r="H1166" s="104">
        <v>363.66666666666703</v>
      </c>
      <c r="I1166" s="104">
        <v>0</v>
      </c>
      <c r="J1166" s="104">
        <v>0</v>
      </c>
      <c r="K1166" s="104">
        <v>0</v>
      </c>
      <c r="L1166" s="104">
        <v>0</v>
      </c>
      <c r="M1166" s="104">
        <v>0</v>
      </c>
      <c r="N1166" s="104">
        <v>0</v>
      </c>
      <c r="O1166" s="104">
        <v>0</v>
      </c>
      <c r="P1166" s="104">
        <v>0</v>
      </c>
      <c r="Q1166" s="104">
        <v>0</v>
      </c>
      <c r="R1166" s="104">
        <v>0</v>
      </c>
      <c r="S1166" s="105">
        <v>553.66666666666697</v>
      </c>
    </row>
    <row r="1167" spans="1:19" x14ac:dyDescent="0.25">
      <c r="A1167" s="125">
        <v>2751</v>
      </c>
      <c r="B1167" s="103" t="s">
        <v>688</v>
      </c>
      <c r="C1167" s="103" t="s">
        <v>4321</v>
      </c>
      <c r="D1167" s="103" t="s">
        <v>2789</v>
      </c>
      <c r="E1167" s="103" t="s">
        <v>4322</v>
      </c>
      <c r="F1167" s="103" t="s">
        <v>4996</v>
      </c>
      <c r="G1167" s="104">
        <v>10.408581795235801</v>
      </c>
      <c r="H1167" s="104">
        <v>145.19971604354001</v>
      </c>
      <c r="I1167" s="104">
        <v>9.3677236157122596</v>
      </c>
      <c r="J1167" s="104">
        <v>1.0408581795235801</v>
      </c>
      <c r="K1167" s="104">
        <v>0</v>
      </c>
      <c r="L1167" s="104">
        <v>0</v>
      </c>
      <c r="M1167" s="104">
        <v>1.0408581795235801</v>
      </c>
      <c r="N1167" s="104">
        <v>2.0817163590471699</v>
      </c>
      <c r="O1167" s="104">
        <v>0</v>
      </c>
      <c r="P1167" s="104">
        <v>0</v>
      </c>
      <c r="Q1167" s="104">
        <v>0</v>
      </c>
      <c r="R1167" s="104">
        <v>0</v>
      </c>
      <c r="S1167" s="105">
        <v>169.13945417258199</v>
      </c>
    </row>
    <row r="1168" spans="1:19" x14ac:dyDescent="0.25">
      <c r="A1168" s="125">
        <v>2754</v>
      </c>
      <c r="B1168" s="103" t="s">
        <v>689</v>
      </c>
      <c r="C1168" s="103" t="s">
        <v>4266</v>
      </c>
      <c r="D1168" s="103" t="s">
        <v>2789</v>
      </c>
      <c r="E1168" s="103" t="s">
        <v>4267</v>
      </c>
      <c r="F1168" s="103" t="s">
        <v>4996</v>
      </c>
      <c r="G1168" s="104">
        <v>0</v>
      </c>
      <c r="H1168" s="104">
        <v>22.627796206515299</v>
      </c>
      <c r="I1168" s="104">
        <v>0</v>
      </c>
      <c r="J1168" s="104">
        <v>1.02853619120524</v>
      </c>
      <c r="K1168" s="104">
        <v>0</v>
      </c>
      <c r="L1168" s="104">
        <v>0</v>
      </c>
      <c r="M1168" s="104">
        <v>0</v>
      </c>
      <c r="N1168" s="104">
        <v>0</v>
      </c>
      <c r="O1168" s="104">
        <v>0</v>
      </c>
      <c r="P1168" s="104">
        <v>0</v>
      </c>
      <c r="Q1168" s="104">
        <v>0</v>
      </c>
      <c r="R1168" s="104">
        <v>0</v>
      </c>
      <c r="S1168" s="105">
        <v>23.656332397720501</v>
      </c>
    </row>
    <row r="1169" spans="1:19" x14ac:dyDescent="0.25">
      <c r="A1169" s="125">
        <v>2821</v>
      </c>
      <c r="B1169" s="103" t="s">
        <v>5160</v>
      </c>
      <c r="C1169" s="103" t="s">
        <v>4369</v>
      </c>
      <c r="D1169" s="103" t="s">
        <v>3438</v>
      </c>
      <c r="E1169" s="103" t="s">
        <v>4370</v>
      </c>
      <c r="F1169" s="103" t="s">
        <v>4996</v>
      </c>
      <c r="G1169" s="104">
        <v>26.1701485137358</v>
      </c>
      <c r="H1169" s="104">
        <v>591.72787505915801</v>
      </c>
      <c r="I1169" s="104">
        <v>75.774475469316897</v>
      </c>
      <c r="J1169" s="104">
        <v>930.87416522059198</v>
      </c>
      <c r="K1169" s="104">
        <v>110.3309670295</v>
      </c>
      <c r="L1169" s="104">
        <v>0</v>
      </c>
      <c r="M1169" s="104">
        <v>8.3268654361886707</v>
      </c>
      <c r="N1169" s="104">
        <v>32.440079928484998</v>
      </c>
      <c r="O1169" s="104">
        <v>6.2451490771415097</v>
      </c>
      <c r="P1169" s="104">
        <v>1.0408581795235801</v>
      </c>
      <c r="Q1169" s="104">
        <v>18.735447231424502</v>
      </c>
      <c r="R1169" s="104">
        <v>0</v>
      </c>
      <c r="S1169" s="105">
        <v>1801.6660311450701</v>
      </c>
    </row>
    <row r="1170" spans="1:19" x14ac:dyDescent="0.25">
      <c r="A1170" s="125">
        <v>2839</v>
      </c>
      <c r="B1170" s="103" t="s">
        <v>718</v>
      </c>
      <c r="C1170" s="103" t="s">
        <v>4334</v>
      </c>
      <c r="D1170" s="103" t="s">
        <v>2789</v>
      </c>
      <c r="E1170" s="103" t="s">
        <v>4335</v>
      </c>
      <c r="F1170" s="103" t="s">
        <v>4996</v>
      </c>
      <c r="G1170" s="104">
        <v>0</v>
      </c>
      <c r="H1170" s="104">
        <v>86.726645400690103</v>
      </c>
      <c r="I1170" s="104">
        <v>0</v>
      </c>
      <c r="J1170" s="104">
        <v>0</v>
      </c>
      <c r="K1170" s="104">
        <v>0</v>
      </c>
      <c r="L1170" s="104">
        <v>0</v>
      </c>
      <c r="M1170" s="104">
        <v>0</v>
      </c>
      <c r="N1170" s="104">
        <v>0</v>
      </c>
      <c r="O1170" s="104">
        <v>0</v>
      </c>
      <c r="P1170" s="104">
        <v>0</v>
      </c>
      <c r="Q1170" s="104">
        <v>0</v>
      </c>
      <c r="R1170" s="104">
        <v>0</v>
      </c>
      <c r="S1170" s="105">
        <v>86.726645400690103</v>
      </c>
    </row>
    <row r="1171" spans="1:19" x14ac:dyDescent="0.25">
      <c r="A1171" s="125">
        <v>2843</v>
      </c>
      <c r="B1171" s="103" t="s">
        <v>721</v>
      </c>
      <c r="C1171" s="103" t="s">
        <v>4321</v>
      </c>
      <c r="D1171" s="103" t="s">
        <v>2789</v>
      </c>
      <c r="E1171" s="103" t="s">
        <v>4322</v>
      </c>
      <c r="F1171" s="103" t="s">
        <v>4996</v>
      </c>
      <c r="G1171" s="104">
        <v>45.397014612319097</v>
      </c>
      <c r="H1171" s="104">
        <v>0</v>
      </c>
      <c r="I1171" s="104">
        <v>25.793758302453998</v>
      </c>
      <c r="J1171" s="104">
        <v>248.65183003565701</v>
      </c>
      <c r="K1171" s="104">
        <v>3.61112616234356</v>
      </c>
      <c r="L1171" s="104">
        <v>19</v>
      </c>
      <c r="M1171" s="104">
        <v>0</v>
      </c>
      <c r="N1171" s="104">
        <v>0</v>
      </c>
      <c r="O1171" s="104">
        <v>0</v>
      </c>
      <c r="P1171" s="104">
        <v>0</v>
      </c>
      <c r="Q1171" s="104">
        <v>0</v>
      </c>
      <c r="R1171" s="104">
        <v>0</v>
      </c>
      <c r="S1171" s="105">
        <v>323.453729112774</v>
      </c>
    </row>
    <row r="1172" spans="1:19" x14ac:dyDescent="0.25">
      <c r="A1172" s="125">
        <v>2869</v>
      </c>
      <c r="B1172" s="103" t="s">
        <v>732</v>
      </c>
      <c r="C1172" s="103" t="s">
        <v>3367</v>
      </c>
      <c r="D1172" s="103" t="s">
        <v>2822</v>
      </c>
      <c r="E1172" s="103" t="s">
        <v>3368</v>
      </c>
      <c r="F1172" s="103" t="s">
        <v>4996</v>
      </c>
      <c r="G1172" s="104">
        <v>2450</v>
      </c>
      <c r="H1172" s="104">
        <v>988</v>
      </c>
      <c r="I1172" s="104">
        <v>1</v>
      </c>
      <c r="J1172" s="104">
        <v>1</v>
      </c>
      <c r="K1172" s="104">
        <v>0</v>
      </c>
      <c r="L1172" s="104">
        <v>0</v>
      </c>
      <c r="M1172" s="104">
        <v>0</v>
      </c>
      <c r="N1172" s="104">
        <v>11</v>
      </c>
      <c r="O1172" s="104">
        <v>19</v>
      </c>
      <c r="P1172" s="104">
        <v>7</v>
      </c>
      <c r="Q1172" s="104">
        <v>7</v>
      </c>
      <c r="R1172" s="104">
        <v>0</v>
      </c>
      <c r="S1172" s="105">
        <v>3484</v>
      </c>
    </row>
    <row r="1173" spans="1:19" x14ac:dyDescent="0.25">
      <c r="A1173" s="125">
        <v>2885</v>
      </c>
      <c r="B1173" s="103" t="s">
        <v>738</v>
      </c>
      <c r="C1173" s="103" t="s">
        <v>4266</v>
      </c>
      <c r="D1173" s="103" t="s">
        <v>2789</v>
      </c>
      <c r="E1173" s="103" t="s">
        <v>4267</v>
      </c>
      <c r="F1173" s="103" t="s">
        <v>4996</v>
      </c>
      <c r="G1173" s="104">
        <v>2.0817163590471699</v>
      </c>
      <c r="H1173" s="104">
        <v>17.694589051900898</v>
      </c>
      <c r="I1173" s="104">
        <v>39.552610821896202</v>
      </c>
      <c r="J1173" s="104">
        <v>20.817163590471701</v>
      </c>
      <c r="K1173" s="104">
        <v>75.982647105221602</v>
      </c>
      <c r="L1173" s="104">
        <v>0</v>
      </c>
      <c r="M1173" s="104">
        <v>0</v>
      </c>
      <c r="N1173" s="104">
        <v>26.021454488089599</v>
      </c>
      <c r="O1173" s="104">
        <v>3.12257453857075</v>
      </c>
      <c r="P1173" s="104">
        <v>0</v>
      </c>
      <c r="Q1173" s="104">
        <v>0</v>
      </c>
      <c r="R1173" s="104">
        <v>0</v>
      </c>
      <c r="S1173" s="105">
        <v>185.27275595519799</v>
      </c>
    </row>
    <row r="1174" spans="1:19" x14ac:dyDescent="0.25">
      <c r="A1174" s="125">
        <v>2888</v>
      </c>
      <c r="B1174" s="103" t="s">
        <v>739</v>
      </c>
      <c r="C1174" s="103" t="s">
        <v>3371</v>
      </c>
      <c r="D1174" s="103" t="s">
        <v>2775</v>
      </c>
      <c r="E1174" s="103" t="s">
        <v>3372</v>
      </c>
      <c r="F1174" s="103" t="s">
        <v>4996</v>
      </c>
      <c r="G1174" s="104">
        <v>122.333333333333</v>
      </c>
      <c r="H1174" s="104">
        <v>404</v>
      </c>
      <c r="I1174" s="104">
        <v>0</v>
      </c>
      <c r="J1174" s="104">
        <v>0</v>
      </c>
      <c r="K1174" s="104">
        <v>0</v>
      </c>
      <c r="L1174" s="104">
        <v>0</v>
      </c>
      <c r="M1174" s="104">
        <v>1</v>
      </c>
      <c r="N1174" s="104">
        <v>9</v>
      </c>
      <c r="O1174" s="104">
        <v>24</v>
      </c>
      <c r="P1174" s="104">
        <v>0</v>
      </c>
      <c r="Q1174" s="104">
        <v>0</v>
      </c>
      <c r="R1174" s="104">
        <v>0</v>
      </c>
      <c r="S1174" s="105">
        <v>559.5</v>
      </c>
    </row>
    <row r="1175" spans="1:19" x14ac:dyDescent="0.25">
      <c r="A1175" s="125">
        <v>2891</v>
      </c>
      <c r="B1175" s="103" t="s">
        <v>741</v>
      </c>
      <c r="C1175" s="103" t="s">
        <v>3375</v>
      </c>
      <c r="D1175" s="103" t="s">
        <v>2775</v>
      </c>
      <c r="E1175" s="103" t="s">
        <v>3376</v>
      </c>
      <c r="F1175" s="103" t="s">
        <v>4996</v>
      </c>
      <c r="G1175" s="104">
        <v>232</v>
      </c>
      <c r="H1175" s="104">
        <v>0</v>
      </c>
      <c r="I1175" s="104">
        <v>0</v>
      </c>
      <c r="J1175" s="104">
        <v>0</v>
      </c>
      <c r="K1175" s="104">
        <v>0</v>
      </c>
      <c r="L1175" s="104">
        <v>0</v>
      </c>
      <c r="M1175" s="104">
        <v>0</v>
      </c>
      <c r="N1175" s="104">
        <v>0</v>
      </c>
      <c r="O1175" s="104">
        <v>0</v>
      </c>
      <c r="P1175" s="104">
        <v>0</v>
      </c>
      <c r="Q1175" s="104">
        <v>0</v>
      </c>
      <c r="R1175" s="104">
        <v>0</v>
      </c>
      <c r="S1175" s="105">
        <v>232</v>
      </c>
    </row>
    <row r="1176" spans="1:19" x14ac:dyDescent="0.25">
      <c r="A1176" s="125">
        <v>2897</v>
      </c>
      <c r="B1176" s="103" t="s">
        <v>744</v>
      </c>
      <c r="C1176" s="103" t="s">
        <v>3379</v>
      </c>
      <c r="D1176" s="103" t="s">
        <v>2817</v>
      </c>
      <c r="E1176" s="103" t="s">
        <v>3380</v>
      </c>
      <c r="F1176" s="103" t="s">
        <v>4996</v>
      </c>
      <c r="G1176" s="104">
        <v>1939.86225858067</v>
      </c>
      <c r="H1176" s="104">
        <v>547.49140242940496</v>
      </c>
      <c r="I1176" s="104">
        <v>0</v>
      </c>
      <c r="J1176" s="104">
        <v>0</v>
      </c>
      <c r="K1176" s="104">
        <v>0</v>
      </c>
      <c r="L1176" s="104">
        <v>0</v>
      </c>
      <c r="M1176" s="104">
        <v>23.592785402534599</v>
      </c>
      <c r="N1176" s="104">
        <v>42.675185360466998</v>
      </c>
      <c r="O1176" s="104">
        <v>0</v>
      </c>
      <c r="P1176" s="104">
        <v>0</v>
      </c>
      <c r="Q1176" s="104">
        <v>0</v>
      </c>
      <c r="R1176" s="104">
        <v>0</v>
      </c>
      <c r="S1176" s="105">
        <v>2553.62163177307</v>
      </c>
    </row>
    <row r="1177" spans="1:19" x14ac:dyDescent="0.25">
      <c r="A1177" s="125">
        <v>2910</v>
      </c>
      <c r="B1177" s="103" t="s">
        <v>5161</v>
      </c>
      <c r="C1177" s="103" t="s">
        <v>3387</v>
      </c>
      <c r="D1177" s="103" t="s">
        <v>2897</v>
      </c>
      <c r="E1177" s="103" t="s">
        <v>3388</v>
      </c>
      <c r="F1177" s="103" t="s">
        <v>4996</v>
      </c>
      <c r="G1177" s="104">
        <v>176.529957690733</v>
      </c>
      <c r="H1177" s="104">
        <v>766.80724261862497</v>
      </c>
      <c r="I1177" s="104">
        <v>663.370410809335</v>
      </c>
      <c r="J1177" s="104">
        <v>0</v>
      </c>
      <c r="K1177" s="104">
        <v>0</v>
      </c>
      <c r="L1177" s="104">
        <v>0</v>
      </c>
      <c r="M1177" s="104">
        <v>0</v>
      </c>
      <c r="N1177" s="104">
        <v>21.123242800600501</v>
      </c>
      <c r="O1177" s="104">
        <v>30.176061143715</v>
      </c>
      <c r="P1177" s="104">
        <v>0</v>
      </c>
      <c r="Q1177" s="104">
        <v>0</v>
      </c>
      <c r="R1177" s="104">
        <v>0</v>
      </c>
      <c r="S1177" s="105">
        <v>1658.00691506301</v>
      </c>
    </row>
    <row r="1178" spans="1:19" x14ac:dyDescent="0.25">
      <c r="A1178" s="125">
        <v>2934</v>
      </c>
      <c r="B1178" s="103" t="s">
        <v>5162</v>
      </c>
      <c r="C1178" s="103" t="s">
        <v>3766</v>
      </c>
      <c r="D1178" s="103" t="s">
        <v>2789</v>
      </c>
      <c r="E1178" s="103" t="s">
        <v>3767</v>
      </c>
      <c r="F1178" s="103" t="s">
        <v>4996</v>
      </c>
      <c r="G1178" s="104">
        <v>107.208392490929</v>
      </c>
      <c r="H1178" s="104">
        <v>887.85202713361696</v>
      </c>
      <c r="I1178" s="104">
        <v>32.917139927433297</v>
      </c>
      <c r="J1178" s="104">
        <v>0</v>
      </c>
      <c r="K1178" s="104">
        <v>0</v>
      </c>
      <c r="L1178" s="104">
        <v>0</v>
      </c>
      <c r="M1178" s="104">
        <v>13.977238410745301</v>
      </c>
      <c r="N1178" s="104">
        <v>81.707367092601402</v>
      </c>
      <c r="O1178" s="104">
        <v>7.2860072566650897</v>
      </c>
      <c r="P1178" s="104">
        <v>0</v>
      </c>
      <c r="Q1178" s="104">
        <v>0</v>
      </c>
      <c r="R1178" s="104">
        <v>0</v>
      </c>
      <c r="S1178" s="105">
        <v>1130.94817231199</v>
      </c>
    </row>
    <row r="1179" spans="1:19" x14ac:dyDescent="0.25">
      <c r="A1179" s="125">
        <v>2965</v>
      </c>
      <c r="B1179" s="103" t="s">
        <v>773</v>
      </c>
      <c r="C1179" s="103" t="s">
        <v>4320</v>
      </c>
      <c r="D1179" s="103" t="s">
        <v>2789</v>
      </c>
      <c r="E1179" s="103" t="s">
        <v>2906</v>
      </c>
      <c r="F1179" s="103" t="s">
        <v>4996</v>
      </c>
      <c r="G1179" s="104">
        <v>32.266603565231101</v>
      </c>
      <c r="H1179" s="104">
        <v>50.377535888941502</v>
      </c>
      <c r="I1179" s="104">
        <v>175.90503233948601</v>
      </c>
      <c r="J1179" s="104">
        <v>214.93721407161999</v>
      </c>
      <c r="K1179" s="104">
        <v>292.828101172635</v>
      </c>
      <c r="L1179" s="104">
        <v>185.96666140821401</v>
      </c>
      <c r="M1179" s="104">
        <v>0</v>
      </c>
      <c r="N1179" s="104">
        <v>24.980596308566</v>
      </c>
      <c r="O1179" s="104">
        <v>9.3677236157122596</v>
      </c>
      <c r="P1179" s="104">
        <v>1.0408581795235801</v>
      </c>
      <c r="Q1179" s="104">
        <v>160.292159646632</v>
      </c>
      <c r="R1179" s="104">
        <v>0</v>
      </c>
      <c r="S1179" s="105">
        <v>1147.9624861965599</v>
      </c>
    </row>
    <row r="1180" spans="1:19" x14ac:dyDescent="0.25">
      <c r="A1180" s="125">
        <v>2997</v>
      </c>
      <c r="B1180" s="103" t="s">
        <v>5163</v>
      </c>
      <c r="C1180" s="103" t="s">
        <v>4274</v>
      </c>
      <c r="D1180" s="103" t="s">
        <v>2789</v>
      </c>
      <c r="E1180" s="103" t="s">
        <v>4275</v>
      </c>
      <c r="F1180" s="103" t="s">
        <v>4996</v>
      </c>
      <c r="G1180" s="104">
        <v>0</v>
      </c>
      <c r="H1180" s="104">
        <v>0</v>
      </c>
      <c r="I1180" s="104">
        <v>11.2556831548715</v>
      </c>
      <c r="J1180" s="104">
        <v>11.2556831548715</v>
      </c>
      <c r="K1180" s="104">
        <v>0</v>
      </c>
      <c r="L1180" s="104">
        <v>0</v>
      </c>
      <c r="M1180" s="104">
        <v>1.02324392317013</v>
      </c>
      <c r="N1180" s="104">
        <v>0</v>
      </c>
      <c r="O1180" s="104">
        <v>0</v>
      </c>
      <c r="P1180" s="104">
        <v>0</v>
      </c>
      <c r="Q1180" s="104">
        <v>0</v>
      </c>
      <c r="R1180" s="104">
        <v>0</v>
      </c>
      <c r="S1180" s="105">
        <v>23.534610232913</v>
      </c>
    </row>
    <row r="1181" spans="1:19" x14ac:dyDescent="0.25">
      <c r="A1181" s="125">
        <v>3047</v>
      </c>
      <c r="B1181" s="103" t="s">
        <v>798</v>
      </c>
      <c r="C1181" s="103" t="s">
        <v>3440</v>
      </c>
      <c r="D1181" s="103" t="s">
        <v>3438</v>
      </c>
      <c r="E1181" s="103" t="s">
        <v>3441</v>
      </c>
      <c r="F1181" s="103" t="s">
        <v>4996</v>
      </c>
      <c r="G1181" s="104">
        <v>2695.82268496608</v>
      </c>
      <c r="H1181" s="104">
        <v>343.48319924278297</v>
      </c>
      <c r="I1181" s="104">
        <v>0</v>
      </c>
      <c r="J1181" s="104">
        <v>23.9397381290424</v>
      </c>
      <c r="K1181" s="104">
        <v>0</v>
      </c>
      <c r="L1181" s="104">
        <v>0</v>
      </c>
      <c r="M1181" s="104">
        <v>0</v>
      </c>
      <c r="N1181" s="104">
        <v>0</v>
      </c>
      <c r="O1181" s="104">
        <v>38.511752642372599</v>
      </c>
      <c r="P1181" s="104">
        <v>0</v>
      </c>
      <c r="Q1181" s="104">
        <v>0</v>
      </c>
      <c r="R1181" s="104">
        <v>0</v>
      </c>
      <c r="S1181" s="105">
        <v>3101.75737498028</v>
      </c>
    </row>
    <row r="1182" spans="1:19" x14ac:dyDescent="0.25">
      <c r="A1182" s="125">
        <v>3071</v>
      </c>
      <c r="B1182" s="103" t="s">
        <v>5164</v>
      </c>
      <c r="C1182" s="103" t="s">
        <v>4274</v>
      </c>
      <c r="D1182" s="103" t="s">
        <v>2789</v>
      </c>
      <c r="E1182" s="103" t="s">
        <v>4275</v>
      </c>
      <c r="F1182" s="103" t="s">
        <v>4996</v>
      </c>
      <c r="G1182" s="104">
        <v>0</v>
      </c>
      <c r="H1182" s="104">
        <v>187.35447231424499</v>
      </c>
      <c r="I1182" s="104">
        <v>12.490298154283</v>
      </c>
      <c r="J1182" s="104">
        <v>3.12257453857075</v>
      </c>
      <c r="K1182" s="104">
        <v>0</v>
      </c>
      <c r="L1182" s="104">
        <v>0</v>
      </c>
      <c r="M1182" s="104">
        <v>0</v>
      </c>
      <c r="N1182" s="104">
        <v>0</v>
      </c>
      <c r="O1182" s="104">
        <v>4.1634327180943398</v>
      </c>
      <c r="P1182" s="104">
        <v>0</v>
      </c>
      <c r="Q1182" s="104">
        <v>0</v>
      </c>
      <c r="R1182" s="104">
        <v>0</v>
      </c>
      <c r="S1182" s="105">
        <v>207.13077772519301</v>
      </c>
    </row>
    <row r="1183" spans="1:19" x14ac:dyDescent="0.25">
      <c r="A1183" s="125">
        <v>3097</v>
      </c>
      <c r="B1183" s="103" t="s">
        <v>809</v>
      </c>
      <c r="C1183" s="103" t="s">
        <v>4264</v>
      </c>
      <c r="D1183" s="103" t="s">
        <v>2827</v>
      </c>
      <c r="E1183" s="103" t="s">
        <v>4265</v>
      </c>
      <c r="F1183" s="103" t="s">
        <v>4996</v>
      </c>
      <c r="G1183" s="104">
        <v>45</v>
      </c>
      <c r="H1183" s="104">
        <v>82</v>
      </c>
      <c r="I1183" s="104">
        <v>198</v>
      </c>
      <c r="J1183" s="104">
        <v>21</v>
      </c>
      <c r="K1183" s="104">
        <v>6</v>
      </c>
      <c r="L1183" s="104">
        <v>0</v>
      </c>
      <c r="M1183" s="104">
        <v>9</v>
      </c>
      <c r="N1183" s="104">
        <v>3</v>
      </c>
      <c r="O1183" s="104">
        <v>2</v>
      </c>
      <c r="P1183" s="104">
        <v>0</v>
      </c>
      <c r="Q1183" s="104">
        <v>0</v>
      </c>
      <c r="R1183" s="104">
        <v>0</v>
      </c>
      <c r="S1183" s="105">
        <v>366</v>
      </c>
    </row>
    <row r="1184" spans="1:19" x14ac:dyDescent="0.25">
      <c r="A1184" s="125">
        <v>3203</v>
      </c>
      <c r="B1184" s="103" t="s">
        <v>840</v>
      </c>
      <c r="C1184" s="103" t="s">
        <v>2800</v>
      </c>
      <c r="D1184" s="103" t="s">
        <v>2794</v>
      </c>
      <c r="E1184" s="103" t="s">
        <v>2801</v>
      </c>
      <c r="F1184" s="103" t="s">
        <v>4996</v>
      </c>
      <c r="G1184" s="104">
        <v>0</v>
      </c>
      <c r="H1184" s="104">
        <v>0</v>
      </c>
      <c r="I1184" s="104">
        <v>0</v>
      </c>
      <c r="J1184" s="104">
        <v>0</v>
      </c>
      <c r="K1184" s="104">
        <v>0</v>
      </c>
      <c r="L1184" s="104">
        <v>0</v>
      </c>
      <c r="M1184" s="104">
        <v>62.932068672340002</v>
      </c>
      <c r="N1184" s="104">
        <v>0</v>
      </c>
      <c r="O1184" s="104">
        <v>0</v>
      </c>
      <c r="P1184" s="104">
        <v>0</v>
      </c>
      <c r="Q1184" s="104">
        <v>0</v>
      </c>
      <c r="R1184" s="104">
        <v>0</v>
      </c>
      <c r="S1184" s="105">
        <v>62.932068672340002</v>
      </c>
    </row>
    <row r="1185" spans="1:19" x14ac:dyDescent="0.25">
      <c r="A1185" s="125">
        <v>3208</v>
      </c>
      <c r="B1185" s="103" t="s">
        <v>841</v>
      </c>
      <c r="C1185" s="103" t="s">
        <v>4424</v>
      </c>
      <c r="D1185" s="103" t="s">
        <v>2897</v>
      </c>
      <c r="E1185" s="103" t="s">
        <v>4425</v>
      </c>
      <c r="F1185" s="103" t="s">
        <v>4996</v>
      </c>
      <c r="G1185" s="104">
        <v>3774.1517589525201</v>
      </c>
      <c r="H1185" s="104">
        <v>0</v>
      </c>
      <c r="I1185" s="104">
        <v>0</v>
      </c>
      <c r="J1185" s="104">
        <v>0</v>
      </c>
      <c r="K1185" s="104">
        <v>0</v>
      </c>
      <c r="L1185" s="104">
        <v>0</v>
      </c>
      <c r="M1185" s="104">
        <v>0</v>
      </c>
      <c r="N1185" s="104">
        <v>0</v>
      </c>
      <c r="O1185" s="104">
        <v>0</v>
      </c>
      <c r="P1185" s="104">
        <v>0</v>
      </c>
      <c r="Q1185" s="104">
        <v>0</v>
      </c>
      <c r="R1185" s="104">
        <v>0</v>
      </c>
      <c r="S1185" s="105">
        <v>3774.1517589525201</v>
      </c>
    </row>
    <row r="1186" spans="1:19" x14ac:dyDescent="0.25">
      <c r="A1186" s="125">
        <v>3235</v>
      </c>
      <c r="B1186" s="103" t="s">
        <v>5165</v>
      </c>
      <c r="C1186" s="103" t="s">
        <v>3440</v>
      </c>
      <c r="D1186" s="103" t="s">
        <v>3438</v>
      </c>
      <c r="E1186" s="103" t="s">
        <v>3441</v>
      </c>
      <c r="F1186" s="103" t="s">
        <v>4996</v>
      </c>
      <c r="G1186" s="104">
        <v>363.25950465373103</v>
      </c>
      <c r="H1186" s="104">
        <v>0</v>
      </c>
      <c r="I1186" s="104">
        <v>0</v>
      </c>
      <c r="J1186" s="104">
        <v>0</v>
      </c>
      <c r="K1186" s="104">
        <v>0</v>
      </c>
      <c r="L1186" s="104">
        <v>0</v>
      </c>
      <c r="M1186" s="104">
        <v>0</v>
      </c>
      <c r="N1186" s="104">
        <v>0</v>
      </c>
      <c r="O1186" s="104">
        <v>2.0817163590471699</v>
      </c>
      <c r="P1186" s="104">
        <v>0</v>
      </c>
      <c r="Q1186" s="104">
        <v>0</v>
      </c>
      <c r="R1186" s="104">
        <v>0</v>
      </c>
      <c r="S1186" s="105">
        <v>365.34122101277802</v>
      </c>
    </row>
    <row r="1187" spans="1:19" x14ac:dyDescent="0.25">
      <c r="A1187" s="125">
        <v>3301</v>
      </c>
      <c r="B1187" s="103" t="s">
        <v>875</v>
      </c>
      <c r="C1187" s="103" t="s">
        <v>4436</v>
      </c>
      <c r="D1187" s="103" t="s">
        <v>2859</v>
      </c>
      <c r="E1187" s="103" t="s">
        <v>4437</v>
      </c>
      <c r="F1187" s="103" t="s">
        <v>4996</v>
      </c>
      <c r="G1187" s="104">
        <v>1778.8266288058101</v>
      </c>
      <c r="H1187" s="104">
        <v>2095.2475153809701</v>
      </c>
      <c r="I1187" s="104">
        <v>308.09402113898102</v>
      </c>
      <c r="J1187" s="104">
        <v>0</v>
      </c>
      <c r="K1187" s="104">
        <v>0</v>
      </c>
      <c r="L1187" s="104">
        <v>0</v>
      </c>
      <c r="M1187" s="104">
        <v>0</v>
      </c>
      <c r="N1187" s="104">
        <v>0</v>
      </c>
      <c r="O1187" s="104">
        <v>0</v>
      </c>
      <c r="P1187" s="104">
        <v>0</v>
      </c>
      <c r="Q1187" s="104">
        <v>0</v>
      </c>
      <c r="R1187" s="104">
        <v>0</v>
      </c>
      <c r="S1187" s="105">
        <v>4182.1681653257601</v>
      </c>
    </row>
    <row r="1188" spans="1:19" x14ac:dyDescent="0.25">
      <c r="A1188" s="125">
        <v>3345</v>
      </c>
      <c r="B1188" s="103" t="s">
        <v>885</v>
      </c>
      <c r="C1188" s="103" t="s">
        <v>4365</v>
      </c>
      <c r="D1188" s="103" t="s">
        <v>3438</v>
      </c>
      <c r="E1188" s="103" t="s">
        <v>4366</v>
      </c>
      <c r="F1188" s="103" t="s">
        <v>4996</v>
      </c>
      <c r="G1188" s="104">
        <v>173</v>
      </c>
      <c r="H1188" s="104">
        <v>227</v>
      </c>
      <c r="I1188" s="104">
        <v>139</v>
      </c>
      <c r="J1188" s="104">
        <v>122.333333333333</v>
      </c>
      <c r="K1188" s="104">
        <v>0</v>
      </c>
      <c r="L1188" s="104">
        <v>0</v>
      </c>
      <c r="M1188" s="104">
        <v>0</v>
      </c>
      <c r="N1188" s="104">
        <v>0</v>
      </c>
      <c r="O1188" s="104">
        <v>0</v>
      </c>
      <c r="P1188" s="104">
        <v>0</v>
      </c>
      <c r="Q1188" s="104">
        <v>0</v>
      </c>
      <c r="R1188" s="104">
        <v>0</v>
      </c>
      <c r="S1188" s="105">
        <v>661.33333333333303</v>
      </c>
    </row>
    <row r="1189" spans="1:19" x14ac:dyDescent="0.25">
      <c r="A1189" s="125">
        <v>3345</v>
      </c>
      <c r="B1189" s="103" t="s">
        <v>885</v>
      </c>
      <c r="C1189" s="103" t="s">
        <v>4432</v>
      </c>
      <c r="D1189" s="103" t="s">
        <v>3438</v>
      </c>
      <c r="E1189" s="103" t="s">
        <v>4433</v>
      </c>
      <c r="F1189" s="103" t="s">
        <v>4996</v>
      </c>
      <c r="G1189" s="104">
        <v>211</v>
      </c>
      <c r="H1189" s="104">
        <v>326</v>
      </c>
      <c r="I1189" s="104">
        <v>199</v>
      </c>
      <c r="J1189" s="104">
        <v>120</v>
      </c>
      <c r="K1189" s="104">
        <v>0</v>
      </c>
      <c r="L1189" s="104">
        <v>0</v>
      </c>
      <c r="M1189" s="104">
        <v>0</v>
      </c>
      <c r="N1189" s="104">
        <v>0</v>
      </c>
      <c r="O1189" s="104">
        <v>0</v>
      </c>
      <c r="P1189" s="104">
        <v>0</v>
      </c>
      <c r="Q1189" s="104">
        <v>0</v>
      </c>
      <c r="R1189" s="104">
        <v>0</v>
      </c>
      <c r="S1189" s="105">
        <v>856</v>
      </c>
    </row>
    <row r="1190" spans="1:19" x14ac:dyDescent="0.25">
      <c r="A1190" s="125">
        <v>3357</v>
      </c>
      <c r="B1190" s="103" t="s">
        <v>891</v>
      </c>
      <c r="C1190" s="103" t="s">
        <v>3228</v>
      </c>
      <c r="D1190" s="103" t="s">
        <v>2862</v>
      </c>
      <c r="E1190" s="103" t="s">
        <v>3229</v>
      </c>
      <c r="F1190" s="103" t="s">
        <v>4996</v>
      </c>
      <c r="G1190" s="104">
        <v>214</v>
      </c>
      <c r="H1190" s="104">
        <v>534</v>
      </c>
      <c r="I1190" s="104">
        <v>170</v>
      </c>
      <c r="J1190" s="104">
        <v>44</v>
      </c>
      <c r="K1190" s="104">
        <v>37.883144178226097</v>
      </c>
      <c r="L1190" s="104">
        <v>0</v>
      </c>
      <c r="M1190" s="104">
        <v>0</v>
      </c>
      <c r="N1190" s="104">
        <v>6.1432125694420803</v>
      </c>
      <c r="O1190" s="104">
        <v>9.21481885416312</v>
      </c>
      <c r="P1190" s="104">
        <v>0</v>
      </c>
      <c r="Q1190" s="104">
        <v>0</v>
      </c>
      <c r="R1190" s="104">
        <v>0</v>
      </c>
      <c r="S1190" s="105">
        <v>1014</v>
      </c>
    </row>
    <row r="1191" spans="1:19" x14ac:dyDescent="0.25">
      <c r="A1191" s="125">
        <v>3373</v>
      </c>
      <c r="B1191" s="103" t="s">
        <v>898</v>
      </c>
      <c r="C1191" s="103" t="s">
        <v>3031</v>
      </c>
      <c r="D1191" s="103" t="s">
        <v>2827</v>
      </c>
      <c r="E1191" s="103" t="s">
        <v>3032</v>
      </c>
      <c r="F1191" s="103" t="s">
        <v>4996</v>
      </c>
      <c r="G1191" s="104">
        <v>8.4189098700950904</v>
      </c>
      <c r="H1191" s="104">
        <v>293.60948171956602</v>
      </c>
      <c r="I1191" s="104">
        <v>89.450917369760305</v>
      </c>
      <c r="J1191" s="104">
        <v>0</v>
      </c>
      <c r="K1191" s="104">
        <v>0</v>
      </c>
      <c r="L1191" s="104">
        <v>0</v>
      </c>
      <c r="M1191" s="104">
        <v>0</v>
      </c>
      <c r="N1191" s="104">
        <v>0</v>
      </c>
      <c r="O1191" s="104">
        <v>12.628364805142599</v>
      </c>
      <c r="P1191" s="104">
        <v>0</v>
      </c>
      <c r="Q1191" s="104">
        <v>0</v>
      </c>
      <c r="R1191" s="104">
        <v>0</v>
      </c>
      <c r="S1191" s="105">
        <v>404.10767376456403</v>
      </c>
    </row>
    <row r="1192" spans="1:19" x14ac:dyDescent="0.25">
      <c r="A1192" s="125">
        <v>3390</v>
      </c>
      <c r="B1192" s="103" t="s">
        <v>907</v>
      </c>
      <c r="C1192" s="103" t="s">
        <v>4276</v>
      </c>
      <c r="D1192" s="103" t="s">
        <v>2789</v>
      </c>
      <c r="E1192" s="108" t="s">
        <v>4277</v>
      </c>
      <c r="F1192" s="103" t="s">
        <v>4996</v>
      </c>
      <c r="G1192" s="104">
        <v>358.74426836933901</v>
      </c>
      <c r="H1192" s="104">
        <v>713.75515267806895</v>
      </c>
      <c r="I1192" s="104">
        <v>126.510809871969</v>
      </c>
      <c r="J1192" s="104">
        <v>39.7096304628312</v>
      </c>
      <c r="K1192" s="104">
        <v>11.200152181824199</v>
      </c>
      <c r="L1192" s="104">
        <v>0</v>
      </c>
      <c r="M1192" s="104">
        <v>16.291130446289699</v>
      </c>
      <c r="N1192" s="104">
        <v>30.545869586793302</v>
      </c>
      <c r="O1192" s="104">
        <v>6.1091739173586497</v>
      </c>
      <c r="P1192" s="104">
        <v>0</v>
      </c>
      <c r="Q1192" s="104">
        <v>0</v>
      </c>
      <c r="R1192" s="104">
        <v>0</v>
      </c>
      <c r="S1192" s="105">
        <v>1302.8661875144701</v>
      </c>
    </row>
    <row r="1193" spans="1:19" x14ac:dyDescent="0.25">
      <c r="A1193" s="125">
        <v>5126</v>
      </c>
      <c r="B1193" s="103" t="s">
        <v>914</v>
      </c>
      <c r="C1193" s="103" t="s">
        <v>3453</v>
      </c>
      <c r="D1193" s="103" t="s">
        <v>2817</v>
      </c>
      <c r="E1193" s="103" t="s">
        <v>3454</v>
      </c>
      <c r="F1193" s="103" t="s">
        <v>4996</v>
      </c>
      <c r="G1193" s="104">
        <v>829.375</v>
      </c>
      <c r="H1193" s="104">
        <v>252.666666666667</v>
      </c>
      <c r="I1193" s="104">
        <v>139</v>
      </c>
      <c r="J1193" s="104">
        <v>0</v>
      </c>
      <c r="K1193" s="104">
        <v>1</v>
      </c>
      <c r="L1193" s="104">
        <v>0</v>
      </c>
      <c r="M1193" s="104">
        <v>0</v>
      </c>
      <c r="N1193" s="104">
        <v>8</v>
      </c>
      <c r="O1193" s="104">
        <v>17.3333333333333</v>
      </c>
      <c r="P1193" s="104">
        <v>0</v>
      </c>
      <c r="Q1193" s="104">
        <v>0</v>
      </c>
      <c r="R1193" s="104">
        <v>0</v>
      </c>
      <c r="S1193" s="105">
        <v>1247.375</v>
      </c>
    </row>
    <row r="1194" spans="1:19" x14ac:dyDescent="0.25">
      <c r="A1194" s="125">
        <v>20042</v>
      </c>
      <c r="B1194" s="103" t="s">
        <v>933</v>
      </c>
      <c r="C1194" s="103" t="s">
        <v>3015</v>
      </c>
      <c r="D1194" s="103" t="s">
        <v>2827</v>
      </c>
      <c r="E1194" s="103" t="s">
        <v>3016</v>
      </c>
      <c r="F1194" s="103" t="s">
        <v>4996</v>
      </c>
      <c r="G1194" s="104">
        <v>0</v>
      </c>
      <c r="H1194" s="104">
        <v>641</v>
      </c>
      <c r="I1194" s="104">
        <v>224</v>
      </c>
      <c r="J1194" s="104">
        <v>0</v>
      </c>
      <c r="K1194" s="104">
        <v>0</v>
      </c>
      <c r="L1194" s="104">
        <v>0</v>
      </c>
      <c r="M1194" s="104">
        <v>0</v>
      </c>
      <c r="N1194" s="104">
        <v>0</v>
      </c>
      <c r="O1194" s="104">
        <v>0</v>
      </c>
      <c r="P1194" s="104">
        <v>0</v>
      </c>
      <c r="Q1194" s="104">
        <v>0</v>
      </c>
      <c r="R1194" s="104">
        <v>0</v>
      </c>
      <c r="S1194" s="105">
        <v>865</v>
      </c>
    </row>
    <row r="1195" spans="1:19" x14ac:dyDescent="0.25">
      <c r="A1195" s="125">
        <v>20043</v>
      </c>
      <c r="B1195" s="103" t="s">
        <v>934</v>
      </c>
      <c r="C1195" s="103" t="s">
        <v>2956</v>
      </c>
      <c r="D1195" s="103" t="s">
        <v>2817</v>
      </c>
      <c r="E1195" s="103" t="s">
        <v>2957</v>
      </c>
      <c r="F1195" s="103" t="s">
        <v>4996</v>
      </c>
      <c r="G1195" s="104">
        <v>0</v>
      </c>
      <c r="H1195" s="104">
        <v>259.17368670137199</v>
      </c>
      <c r="I1195" s="104">
        <v>0</v>
      </c>
      <c r="J1195" s="104">
        <v>0</v>
      </c>
      <c r="K1195" s="104">
        <v>0</v>
      </c>
      <c r="L1195" s="104">
        <v>0</v>
      </c>
      <c r="M1195" s="104">
        <v>0</v>
      </c>
      <c r="N1195" s="104">
        <v>0</v>
      </c>
      <c r="O1195" s="104">
        <v>0</v>
      </c>
      <c r="P1195" s="104">
        <v>0</v>
      </c>
      <c r="Q1195" s="104">
        <v>0</v>
      </c>
      <c r="R1195" s="104">
        <v>0</v>
      </c>
      <c r="S1195" s="105">
        <v>259.17368670137199</v>
      </c>
    </row>
    <row r="1196" spans="1:19" x14ac:dyDescent="0.25">
      <c r="A1196" s="125">
        <v>20064</v>
      </c>
      <c r="B1196" s="103" t="s">
        <v>5166</v>
      </c>
      <c r="C1196" s="103" t="s">
        <v>4919</v>
      </c>
      <c r="D1196" s="103" t="s">
        <v>3332</v>
      </c>
      <c r="E1196" s="103" t="s">
        <v>4920</v>
      </c>
      <c r="F1196" s="103" t="s">
        <v>4996</v>
      </c>
      <c r="G1196" s="104">
        <v>1113</v>
      </c>
      <c r="H1196" s="104">
        <v>148.5</v>
      </c>
      <c r="I1196" s="104">
        <v>0</v>
      </c>
      <c r="J1196" s="104">
        <v>0</v>
      </c>
      <c r="K1196" s="104">
        <v>0</v>
      </c>
      <c r="L1196" s="104">
        <v>0</v>
      </c>
      <c r="M1196" s="104">
        <v>0</v>
      </c>
      <c r="N1196" s="104">
        <v>63.5</v>
      </c>
      <c r="O1196" s="104">
        <v>19</v>
      </c>
      <c r="P1196" s="104">
        <v>0</v>
      </c>
      <c r="Q1196" s="104">
        <v>0</v>
      </c>
      <c r="R1196" s="104">
        <v>0</v>
      </c>
      <c r="S1196" s="105">
        <v>1344</v>
      </c>
    </row>
    <row r="1197" spans="1:19" x14ac:dyDescent="0.25">
      <c r="A1197" s="125">
        <v>20180</v>
      </c>
      <c r="B1197" s="103" t="s">
        <v>974</v>
      </c>
      <c r="C1197" s="103" t="s">
        <v>3517</v>
      </c>
      <c r="D1197" s="103" t="s">
        <v>2912</v>
      </c>
      <c r="E1197" s="103" t="s">
        <v>3518</v>
      </c>
      <c r="F1197" s="103" t="s">
        <v>4996</v>
      </c>
      <c r="G1197" s="104">
        <v>284</v>
      </c>
      <c r="H1197" s="104">
        <v>523</v>
      </c>
      <c r="I1197" s="104">
        <v>54</v>
      </c>
      <c r="J1197" s="104">
        <v>0</v>
      </c>
      <c r="K1197" s="104">
        <v>0</v>
      </c>
      <c r="L1197" s="104">
        <v>1</v>
      </c>
      <c r="M1197" s="104">
        <v>5</v>
      </c>
      <c r="N1197" s="104">
        <v>18</v>
      </c>
      <c r="O1197" s="104">
        <v>4</v>
      </c>
      <c r="P1197" s="104">
        <v>0</v>
      </c>
      <c r="Q1197" s="104">
        <v>0</v>
      </c>
      <c r="R1197" s="104">
        <v>0</v>
      </c>
      <c r="S1197" s="105">
        <v>888</v>
      </c>
    </row>
    <row r="1198" spans="1:19" x14ac:dyDescent="0.25">
      <c r="A1198" s="125">
        <v>20304</v>
      </c>
      <c r="B1198" s="103" t="s">
        <v>1002</v>
      </c>
      <c r="C1198" s="103" t="s">
        <v>4403</v>
      </c>
      <c r="D1198" s="103" t="s">
        <v>2789</v>
      </c>
      <c r="E1198" s="108" t="s">
        <v>4404</v>
      </c>
      <c r="F1198" s="103" t="s">
        <v>4996</v>
      </c>
      <c r="G1198" s="104">
        <v>0</v>
      </c>
      <c r="H1198" s="104">
        <v>14.380360536182</v>
      </c>
      <c r="I1198" s="104">
        <v>148.939448410457</v>
      </c>
      <c r="J1198" s="104">
        <v>103.74402958245599</v>
      </c>
      <c r="K1198" s="104">
        <v>43.483471145121797</v>
      </c>
      <c r="L1198" s="104">
        <v>0</v>
      </c>
      <c r="M1198" s="104">
        <v>0</v>
      </c>
      <c r="N1198" s="104">
        <v>0</v>
      </c>
      <c r="O1198" s="104">
        <v>0</v>
      </c>
      <c r="P1198" s="104">
        <v>0</v>
      </c>
      <c r="Q1198" s="104">
        <v>0</v>
      </c>
      <c r="R1198" s="104">
        <v>0</v>
      </c>
      <c r="S1198" s="105">
        <v>310.54730967421602</v>
      </c>
    </row>
    <row r="1199" spans="1:19" x14ac:dyDescent="0.25">
      <c r="A1199" s="125">
        <v>20368</v>
      </c>
      <c r="B1199" s="103" t="s">
        <v>1018</v>
      </c>
      <c r="C1199" s="103" t="s">
        <v>3553</v>
      </c>
      <c r="D1199" s="103" t="s">
        <v>2775</v>
      </c>
      <c r="E1199" s="103" t="s">
        <v>3554</v>
      </c>
      <c r="F1199" s="103" t="s">
        <v>4996</v>
      </c>
      <c r="G1199" s="104">
        <v>198.5</v>
      </c>
      <c r="H1199" s="104">
        <v>434</v>
      </c>
      <c r="I1199" s="104">
        <v>51</v>
      </c>
      <c r="J1199" s="104">
        <v>0</v>
      </c>
      <c r="K1199" s="104">
        <v>0</v>
      </c>
      <c r="L1199" s="104">
        <v>0</v>
      </c>
      <c r="M1199" s="104">
        <v>11</v>
      </c>
      <c r="N1199" s="104">
        <v>64</v>
      </c>
      <c r="O1199" s="104">
        <v>26.3333333333333</v>
      </c>
      <c r="P1199" s="104">
        <v>0</v>
      </c>
      <c r="Q1199" s="104">
        <v>0</v>
      </c>
      <c r="R1199" s="104">
        <v>0</v>
      </c>
      <c r="S1199" s="105">
        <v>784</v>
      </c>
    </row>
    <row r="1200" spans="1:19" x14ac:dyDescent="0.25">
      <c r="A1200" s="125">
        <v>20382</v>
      </c>
      <c r="B1200" s="103" t="s">
        <v>1021</v>
      </c>
      <c r="C1200" s="103" t="s">
        <v>3086</v>
      </c>
      <c r="D1200" s="103" t="s">
        <v>2827</v>
      </c>
      <c r="E1200" s="103" t="s">
        <v>3087</v>
      </c>
      <c r="F1200" s="103" t="s">
        <v>4996</v>
      </c>
      <c r="G1200" s="104">
        <v>0</v>
      </c>
      <c r="H1200" s="104">
        <v>0</v>
      </c>
      <c r="I1200" s="104">
        <v>0</v>
      </c>
      <c r="J1200" s="104">
        <v>0</v>
      </c>
      <c r="K1200" s="104">
        <v>0</v>
      </c>
      <c r="L1200" s="104">
        <v>0</v>
      </c>
      <c r="M1200" s="104">
        <v>0</v>
      </c>
      <c r="N1200" s="104">
        <v>0</v>
      </c>
      <c r="O1200" s="104">
        <v>0</v>
      </c>
      <c r="P1200" s="104">
        <v>0</v>
      </c>
      <c r="Q1200" s="104">
        <v>0</v>
      </c>
      <c r="R1200" s="104">
        <v>0</v>
      </c>
      <c r="S1200" s="105">
        <v>0</v>
      </c>
    </row>
    <row r="1201" spans="1:19" x14ac:dyDescent="0.25">
      <c r="A1201" s="125">
        <v>20382</v>
      </c>
      <c r="B1201" s="103" t="s">
        <v>1021</v>
      </c>
      <c r="C1201" s="103" t="s">
        <v>3063</v>
      </c>
      <c r="D1201" s="103" t="s">
        <v>2827</v>
      </c>
      <c r="E1201" s="103" t="s">
        <v>3064</v>
      </c>
      <c r="F1201" s="103" t="s">
        <v>4996</v>
      </c>
      <c r="G1201" s="104">
        <v>0</v>
      </c>
      <c r="H1201" s="104">
        <v>0</v>
      </c>
      <c r="I1201" s="104">
        <v>0</v>
      </c>
      <c r="J1201" s="104">
        <v>0</v>
      </c>
      <c r="K1201" s="104">
        <v>0</v>
      </c>
      <c r="L1201" s="104">
        <v>0</v>
      </c>
      <c r="M1201" s="104">
        <v>0</v>
      </c>
      <c r="N1201" s="104">
        <v>0</v>
      </c>
      <c r="O1201" s="104">
        <v>0</v>
      </c>
      <c r="P1201" s="104">
        <v>0</v>
      </c>
      <c r="Q1201" s="104">
        <v>0</v>
      </c>
      <c r="R1201" s="104">
        <v>0</v>
      </c>
      <c r="S1201" s="105">
        <v>0</v>
      </c>
    </row>
    <row r="1202" spans="1:19" x14ac:dyDescent="0.25">
      <c r="A1202" s="125">
        <v>20382</v>
      </c>
      <c r="B1202" s="103" t="s">
        <v>1021</v>
      </c>
      <c r="C1202" s="103" t="s">
        <v>3941</v>
      </c>
      <c r="D1202" s="103" t="s">
        <v>2827</v>
      </c>
      <c r="E1202" s="103" t="s">
        <v>3942</v>
      </c>
      <c r="F1202" s="103" t="s">
        <v>4996</v>
      </c>
      <c r="G1202" s="104">
        <v>0</v>
      </c>
      <c r="H1202" s="104">
        <v>0</v>
      </c>
      <c r="I1202" s="104">
        <v>0</v>
      </c>
      <c r="J1202" s="104">
        <v>0</v>
      </c>
      <c r="K1202" s="104">
        <v>0</v>
      </c>
      <c r="L1202" s="104">
        <v>0</v>
      </c>
      <c r="M1202" s="104">
        <v>0</v>
      </c>
      <c r="N1202" s="104">
        <v>0</v>
      </c>
      <c r="O1202" s="104">
        <v>0</v>
      </c>
      <c r="P1202" s="104">
        <v>0</v>
      </c>
      <c r="Q1202" s="104">
        <v>0</v>
      </c>
      <c r="R1202" s="104">
        <v>0</v>
      </c>
      <c r="S1202" s="105">
        <v>0</v>
      </c>
    </row>
    <row r="1203" spans="1:19" x14ac:dyDescent="0.25">
      <c r="A1203" s="125">
        <v>20388</v>
      </c>
      <c r="B1203" s="103" t="s">
        <v>5167</v>
      </c>
      <c r="C1203" s="103" t="s">
        <v>3557</v>
      </c>
      <c r="D1203" s="103" t="s">
        <v>5006</v>
      </c>
      <c r="E1203" s="103" t="s">
        <v>3558</v>
      </c>
      <c r="F1203" s="103" t="s">
        <v>4996</v>
      </c>
      <c r="G1203" s="104">
        <v>569.5</v>
      </c>
      <c r="H1203" s="104">
        <v>561.33333333333303</v>
      </c>
      <c r="I1203" s="104">
        <v>0</v>
      </c>
      <c r="J1203" s="104">
        <v>0</v>
      </c>
      <c r="K1203" s="104">
        <v>0</v>
      </c>
      <c r="L1203" s="104">
        <v>0</v>
      </c>
      <c r="M1203" s="104">
        <v>0</v>
      </c>
      <c r="N1203" s="104">
        <v>5</v>
      </c>
      <c r="O1203" s="104">
        <v>31</v>
      </c>
      <c r="P1203" s="104">
        <v>0</v>
      </c>
      <c r="Q1203" s="104">
        <v>0</v>
      </c>
      <c r="R1203" s="104">
        <v>0</v>
      </c>
      <c r="S1203" s="105">
        <v>1166.8333333333301</v>
      </c>
    </row>
    <row r="1204" spans="1:19" x14ac:dyDescent="0.25">
      <c r="A1204" s="125">
        <v>20397</v>
      </c>
      <c r="B1204" s="103" t="s">
        <v>1026</v>
      </c>
      <c r="C1204" s="103" t="s">
        <v>3561</v>
      </c>
      <c r="D1204" s="103" t="s">
        <v>5006</v>
      </c>
      <c r="E1204" s="103" t="s">
        <v>3562</v>
      </c>
      <c r="F1204" s="103" t="s">
        <v>4996</v>
      </c>
      <c r="G1204" s="104">
        <v>0</v>
      </c>
      <c r="H1204" s="104">
        <v>164.59147180192599</v>
      </c>
      <c r="I1204" s="104">
        <v>1.99504814305365</v>
      </c>
      <c r="J1204" s="104">
        <v>0</v>
      </c>
      <c r="K1204" s="104">
        <v>0</v>
      </c>
      <c r="L1204" s="104">
        <v>0</v>
      </c>
      <c r="M1204" s="104">
        <v>0</v>
      </c>
      <c r="N1204" s="104">
        <v>0</v>
      </c>
      <c r="O1204" s="104">
        <v>14.962861072902299</v>
      </c>
      <c r="P1204" s="104">
        <v>0</v>
      </c>
      <c r="Q1204" s="104">
        <v>0</v>
      </c>
      <c r="R1204" s="104">
        <v>0</v>
      </c>
      <c r="S1204" s="105">
        <v>181.54938101788201</v>
      </c>
    </row>
    <row r="1205" spans="1:19" x14ac:dyDescent="0.25">
      <c r="A1205" s="125">
        <v>20421</v>
      </c>
      <c r="B1205" s="103" t="s">
        <v>1031</v>
      </c>
      <c r="C1205" s="103" t="s">
        <v>3569</v>
      </c>
      <c r="D1205" s="103" t="s">
        <v>2775</v>
      </c>
      <c r="E1205" s="103" t="s">
        <v>3570</v>
      </c>
      <c r="F1205" s="103" t="s">
        <v>4996</v>
      </c>
      <c r="G1205" s="104">
        <v>24.980596308566</v>
      </c>
      <c r="H1205" s="104">
        <v>519.38823158226899</v>
      </c>
      <c r="I1205" s="104">
        <v>2.0817163590471699</v>
      </c>
      <c r="J1205" s="104">
        <v>0</v>
      </c>
      <c r="K1205" s="104">
        <v>0</v>
      </c>
      <c r="L1205" s="104">
        <v>0</v>
      </c>
      <c r="M1205" s="104">
        <v>0</v>
      </c>
      <c r="N1205" s="104">
        <v>0</v>
      </c>
      <c r="O1205" s="104">
        <v>26.021454488089599</v>
      </c>
      <c r="P1205" s="104">
        <v>0</v>
      </c>
      <c r="Q1205" s="104">
        <v>0</v>
      </c>
      <c r="R1205" s="104">
        <v>0</v>
      </c>
      <c r="S1205" s="105">
        <v>572.47199873797103</v>
      </c>
    </row>
    <row r="1206" spans="1:19" x14ac:dyDescent="0.25">
      <c r="A1206" s="125">
        <v>20444</v>
      </c>
      <c r="B1206" s="103" t="s">
        <v>5168</v>
      </c>
      <c r="C1206" s="103" t="s">
        <v>3576</v>
      </c>
      <c r="D1206" s="103" t="s">
        <v>2912</v>
      </c>
      <c r="E1206" s="103" t="s">
        <v>3577</v>
      </c>
      <c r="F1206" s="103" t="s">
        <v>4996</v>
      </c>
      <c r="G1206" s="104">
        <v>0</v>
      </c>
      <c r="H1206" s="104">
        <v>495</v>
      </c>
      <c r="I1206" s="104">
        <v>16.25</v>
      </c>
      <c r="J1206" s="104">
        <v>0</v>
      </c>
      <c r="K1206" s="104">
        <v>0</v>
      </c>
      <c r="L1206" s="104">
        <v>0</v>
      </c>
      <c r="M1206" s="104">
        <v>0</v>
      </c>
      <c r="N1206" s="104">
        <v>82</v>
      </c>
      <c r="O1206" s="104">
        <v>15.3333333333333</v>
      </c>
      <c r="P1206" s="104">
        <v>0</v>
      </c>
      <c r="Q1206" s="104">
        <v>0</v>
      </c>
      <c r="R1206" s="104">
        <v>0</v>
      </c>
      <c r="S1206" s="105">
        <v>608.58333333333303</v>
      </c>
    </row>
    <row r="1207" spans="1:19" x14ac:dyDescent="0.25">
      <c r="A1207" s="125">
        <v>20478</v>
      </c>
      <c r="B1207" s="103" t="s">
        <v>1047</v>
      </c>
      <c r="C1207" s="103" t="s">
        <v>3586</v>
      </c>
      <c r="D1207" s="103" t="s">
        <v>2775</v>
      </c>
      <c r="E1207" s="103" t="s">
        <v>5117</v>
      </c>
      <c r="F1207" s="103" t="s">
        <v>4996</v>
      </c>
      <c r="G1207" s="104">
        <v>164</v>
      </c>
      <c r="H1207" s="104">
        <v>0</v>
      </c>
      <c r="I1207" s="104">
        <v>0</v>
      </c>
      <c r="J1207" s="104">
        <v>0</v>
      </c>
      <c r="K1207" s="104">
        <v>0</v>
      </c>
      <c r="L1207" s="104">
        <v>0</v>
      </c>
      <c r="M1207" s="104">
        <v>0</v>
      </c>
      <c r="N1207" s="104">
        <v>0</v>
      </c>
      <c r="O1207" s="104">
        <v>0</v>
      </c>
      <c r="P1207" s="104">
        <v>0</v>
      </c>
      <c r="Q1207" s="104">
        <v>0</v>
      </c>
      <c r="R1207" s="104">
        <v>0</v>
      </c>
      <c r="S1207" s="105">
        <v>164</v>
      </c>
    </row>
    <row r="1208" spans="1:19" x14ac:dyDescent="0.25">
      <c r="A1208" s="125">
        <v>20486</v>
      </c>
      <c r="B1208" s="103" t="s">
        <v>1048</v>
      </c>
      <c r="C1208" s="103" t="s">
        <v>3588</v>
      </c>
      <c r="D1208" s="103" t="s">
        <v>2775</v>
      </c>
      <c r="E1208" s="103" t="s">
        <v>3589</v>
      </c>
      <c r="F1208" s="103" t="s">
        <v>4996</v>
      </c>
      <c r="G1208" s="104">
        <v>144.67928695377799</v>
      </c>
      <c r="H1208" s="104">
        <v>359.09607193563699</v>
      </c>
      <c r="I1208" s="104">
        <v>126.984697901877</v>
      </c>
      <c r="J1208" s="104">
        <v>0</v>
      </c>
      <c r="K1208" s="104">
        <v>0</v>
      </c>
      <c r="L1208" s="104">
        <v>0</v>
      </c>
      <c r="M1208" s="104">
        <v>53.083767155702802</v>
      </c>
      <c r="N1208" s="104">
        <v>16.653730872377299</v>
      </c>
      <c r="O1208" s="104">
        <v>24.980596308566</v>
      </c>
      <c r="P1208" s="104">
        <v>0</v>
      </c>
      <c r="Q1208" s="104">
        <v>0</v>
      </c>
      <c r="R1208" s="104">
        <v>0</v>
      </c>
      <c r="S1208" s="105">
        <v>725.47815112793796</v>
      </c>
    </row>
    <row r="1209" spans="1:19" x14ac:dyDescent="0.25">
      <c r="A1209" s="125">
        <v>20501</v>
      </c>
      <c r="B1209" s="103" t="s">
        <v>1055</v>
      </c>
      <c r="C1209" s="103" t="s">
        <v>2980</v>
      </c>
      <c r="D1209" s="103" t="s">
        <v>2789</v>
      </c>
      <c r="E1209" s="103" t="s">
        <v>2981</v>
      </c>
      <c r="F1209" s="103" t="s">
        <v>4996</v>
      </c>
      <c r="G1209" s="104">
        <v>336.45740653099898</v>
      </c>
      <c r="H1209" s="104">
        <v>516.26565704369796</v>
      </c>
      <c r="I1209" s="104">
        <v>237.66261765788499</v>
      </c>
      <c r="J1209" s="104">
        <v>128.71946153441701</v>
      </c>
      <c r="K1209" s="104">
        <v>12.490298154283</v>
      </c>
      <c r="L1209" s="104">
        <v>0</v>
      </c>
      <c r="M1209" s="104">
        <v>0</v>
      </c>
      <c r="N1209" s="104">
        <v>11.241268338854701</v>
      </c>
      <c r="O1209" s="104">
        <v>4.9961192617131998</v>
      </c>
      <c r="P1209" s="104">
        <v>0</v>
      </c>
      <c r="Q1209" s="104">
        <v>0</v>
      </c>
      <c r="R1209" s="104">
        <v>0</v>
      </c>
      <c r="S1209" s="105">
        <v>1247.8328285218499</v>
      </c>
    </row>
    <row r="1210" spans="1:19" x14ac:dyDescent="0.25">
      <c r="A1210" s="125">
        <v>20515</v>
      </c>
      <c r="B1210" s="103" t="s">
        <v>5169</v>
      </c>
      <c r="C1210" s="103" t="s">
        <v>3598</v>
      </c>
      <c r="D1210" s="103" t="s">
        <v>2817</v>
      </c>
      <c r="E1210" s="103" t="s">
        <v>3599</v>
      </c>
      <c r="F1210" s="103" t="s">
        <v>4996</v>
      </c>
      <c r="G1210" s="104">
        <v>0</v>
      </c>
      <c r="H1210" s="104">
        <v>140.5</v>
      </c>
      <c r="I1210" s="104">
        <v>21</v>
      </c>
      <c r="J1210" s="104">
        <v>0</v>
      </c>
      <c r="K1210" s="104">
        <v>0</v>
      </c>
      <c r="L1210" s="104">
        <v>0</v>
      </c>
      <c r="M1210" s="104">
        <v>0</v>
      </c>
      <c r="N1210" s="104">
        <v>63</v>
      </c>
      <c r="O1210" s="104">
        <v>37</v>
      </c>
      <c r="P1210" s="104">
        <v>0</v>
      </c>
      <c r="Q1210" s="104">
        <v>0</v>
      </c>
      <c r="R1210" s="104">
        <v>0</v>
      </c>
      <c r="S1210" s="105">
        <v>261.5</v>
      </c>
    </row>
    <row r="1211" spans="1:19" x14ac:dyDescent="0.25">
      <c r="A1211" s="125">
        <v>20566</v>
      </c>
      <c r="B1211" s="103" t="s">
        <v>1086</v>
      </c>
      <c r="C1211" s="103" t="s">
        <v>4320</v>
      </c>
      <c r="D1211" s="103" t="s">
        <v>2789</v>
      </c>
      <c r="E1211" s="103" t="s">
        <v>2906</v>
      </c>
      <c r="F1211" s="103" t="s">
        <v>4996</v>
      </c>
      <c r="G1211" s="104">
        <v>24.724260879193899</v>
      </c>
      <c r="H1211" s="104">
        <v>64.901184807883993</v>
      </c>
      <c r="I1211" s="104">
        <v>56.659764514819301</v>
      </c>
      <c r="J1211" s="104">
        <v>119.243049865279</v>
      </c>
      <c r="K1211" s="104">
        <v>37.086391318790803</v>
      </c>
      <c r="L1211" s="104">
        <v>9.2715978296977095</v>
      </c>
      <c r="M1211" s="104">
        <v>0</v>
      </c>
      <c r="N1211" s="104">
        <v>2.0603550732661602</v>
      </c>
      <c r="O1211" s="104">
        <v>1.0301775366330801</v>
      </c>
      <c r="P1211" s="104">
        <v>0</v>
      </c>
      <c r="Q1211" s="104">
        <v>0</v>
      </c>
      <c r="R1211" s="104">
        <v>0</v>
      </c>
      <c r="S1211" s="105">
        <v>314.97678182556399</v>
      </c>
    </row>
    <row r="1212" spans="1:19" x14ac:dyDescent="0.25">
      <c r="A1212" s="125">
        <v>20574</v>
      </c>
      <c r="B1212" s="103" t="s">
        <v>1089</v>
      </c>
      <c r="C1212" s="103" t="s">
        <v>3615</v>
      </c>
      <c r="D1212" s="103" t="s">
        <v>2912</v>
      </c>
      <c r="E1212" s="103" t="s">
        <v>3616</v>
      </c>
      <c r="F1212" s="103" t="s">
        <v>4996</v>
      </c>
      <c r="G1212" s="104">
        <v>1</v>
      </c>
      <c r="H1212" s="104">
        <v>0</v>
      </c>
      <c r="I1212" s="104">
        <v>0</v>
      </c>
      <c r="J1212" s="104">
        <v>0</v>
      </c>
      <c r="K1212" s="104">
        <v>0</v>
      </c>
      <c r="L1212" s="104">
        <v>0</v>
      </c>
      <c r="M1212" s="104">
        <v>0</v>
      </c>
      <c r="N1212" s="104">
        <v>0</v>
      </c>
      <c r="O1212" s="104">
        <v>0</v>
      </c>
      <c r="P1212" s="104">
        <v>0</v>
      </c>
      <c r="Q1212" s="104">
        <v>0</v>
      </c>
      <c r="R1212" s="104">
        <v>0</v>
      </c>
      <c r="S1212" s="105">
        <v>1</v>
      </c>
    </row>
    <row r="1213" spans="1:19" x14ac:dyDescent="0.25">
      <c r="A1213" s="125">
        <v>20697</v>
      </c>
      <c r="B1213" s="103" t="s">
        <v>1132</v>
      </c>
      <c r="C1213" s="103" t="s">
        <v>3636</v>
      </c>
      <c r="D1213" s="103" t="s">
        <v>2932</v>
      </c>
      <c r="E1213" s="103" t="s">
        <v>3637</v>
      </c>
      <c r="F1213" s="103" t="s">
        <v>4996</v>
      </c>
      <c r="G1213" s="104">
        <v>323.70689383183498</v>
      </c>
      <c r="H1213" s="104">
        <v>0</v>
      </c>
      <c r="I1213" s="104">
        <v>0</v>
      </c>
      <c r="J1213" s="104">
        <v>0</v>
      </c>
      <c r="K1213" s="104">
        <v>0</v>
      </c>
      <c r="L1213" s="104">
        <v>0</v>
      </c>
      <c r="M1213" s="104">
        <v>0</v>
      </c>
      <c r="N1213" s="104">
        <v>17.694589051900898</v>
      </c>
      <c r="O1213" s="104">
        <v>0</v>
      </c>
      <c r="P1213" s="104">
        <v>0</v>
      </c>
      <c r="Q1213" s="104">
        <v>0</v>
      </c>
      <c r="R1213" s="104">
        <v>0</v>
      </c>
      <c r="S1213" s="105">
        <v>341.40148288373598</v>
      </c>
    </row>
    <row r="1214" spans="1:19" x14ac:dyDescent="0.25">
      <c r="A1214" s="125">
        <v>20791</v>
      </c>
      <c r="B1214" s="103" t="s">
        <v>1159</v>
      </c>
      <c r="C1214" s="103" t="s">
        <v>4117</v>
      </c>
      <c r="D1214" s="103" t="s">
        <v>2789</v>
      </c>
      <c r="E1214" s="103" t="s">
        <v>4118</v>
      </c>
      <c r="F1214" s="103" t="s">
        <v>4996</v>
      </c>
      <c r="G1214" s="104">
        <v>131.14813061997199</v>
      </c>
      <c r="H1214" s="104">
        <v>376.79066098753702</v>
      </c>
      <c r="I1214" s="104">
        <v>0</v>
      </c>
      <c r="J1214" s="104">
        <v>0</v>
      </c>
      <c r="K1214" s="104">
        <v>12.490298154283</v>
      </c>
      <c r="L1214" s="104">
        <v>1.0408581795235801</v>
      </c>
      <c r="M1214" s="104">
        <v>0</v>
      </c>
      <c r="N1214" s="104">
        <v>52.042908976179199</v>
      </c>
      <c r="O1214" s="104">
        <v>16.653730872377299</v>
      </c>
      <c r="P1214" s="104">
        <v>0</v>
      </c>
      <c r="Q1214" s="104">
        <v>0</v>
      </c>
      <c r="R1214" s="104">
        <v>0</v>
      </c>
      <c r="S1214" s="105">
        <v>590.16658778987198</v>
      </c>
    </row>
    <row r="1215" spans="1:19" x14ac:dyDescent="0.25">
      <c r="A1215" s="125">
        <v>20925</v>
      </c>
      <c r="B1215" s="103" t="s">
        <v>1197</v>
      </c>
      <c r="C1215" s="103" t="s">
        <v>4492</v>
      </c>
      <c r="D1215" s="103" t="s">
        <v>2786</v>
      </c>
      <c r="E1215" s="103" t="s">
        <v>4493</v>
      </c>
      <c r="F1215" s="103" t="s">
        <v>4996</v>
      </c>
      <c r="G1215" s="104">
        <v>633</v>
      </c>
      <c r="H1215" s="104">
        <v>255</v>
      </c>
      <c r="I1215" s="104">
        <v>2</v>
      </c>
      <c r="J1215" s="104">
        <v>0</v>
      </c>
      <c r="K1215" s="104">
        <v>0</v>
      </c>
      <c r="L1215" s="104">
        <v>0</v>
      </c>
      <c r="M1215" s="104">
        <v>0</v>
      </c>
      <c r="N1215" s="104">
        <v>43</v>
      </c>
      <c r="O1215" s="104">
        <v>9</v>
      </c>
      <c r="P1215" s="104">
        <v>0</v>
      </c>
      <c r="Q1215" s="104">
        <v>0</v>
      </c>
      <c r="R1215" s="104">
        <v>0</v>
      </c>
      <c r="S1215" s="105">
        <v>942</v>
      </c>
    </row>
    <row r="1216" spans="1:19" x14ac:dyDescent="0.25">
      <c r="A1216" s="125">
        <v>20938</v>
      </c>
      <c r="B1216" s="103" t="s">
        <v>1202</v>
      </c>
      <c r="C1216" s="103" t="s">
        <v>3159</v>
      </c>
      <c r="D1216" s="103" t="s">
        <v>2827</v>
      </c>
      <c r="E1216" s="103" t="s">
        <v>3160</v>
      </c>
      <c r="F1216" s="103" t="s">
        <v>4996</v>
      </c>
      <c r="G1216" s="104">
        <v>26.541883577851401</v>
      </c>
      <c r="H1216" s="104">
        <v>164.45559236472599</v>
      </c>
      <c r="I1216" s="104">
        <v>9.3677236157122596</v>
      </c>
      <c r="J1216" s="104">
        <v>57.247199873797101</v>
      </c>
      <c r="K1216" s="104">
        <v>0</v>
      </c>
      <c r="L1216" s="104">
        <v>0</v>
      </c>
      <c r="M1216" s="104">
        <v>0</v>
      </c>
      <c r="N1216" s="104">
        <v>0</v>
      </c>
      <c r="O1216" s="104">
        <v>0</v>
      </c>
      <c r="P1216" s="104">
        <v>0</v>
      </c>
      <c r="Q1216" s="104">
        <v>0</v>
      </c>
      <c r="R1216" s="104">
        <v>0</v>
      </c>
      <c r="S1216" s="105">
        <v>257.61239943208699</v>
      </c>
    </row>
    <row r="1217" spans="1:19" x14ac:dyDescent="0.25">
      <c r="A1217" s="125">
        <v>21021</v>
      </c>
      <c r="B1217" s="103" t="s">
        <v>5170</v>
      </c>
      <c r="C1217" s="103" t="s">
        <v>3670</v>
      </c>
      <c r="D1217" s="103" t="s">
        <v>2775</v>
      </c>
      <c r="E1217" s="103" t="s">
        <v>3671</v>
      </c>
      <c r="F1217" s="103" t="s">
        <v>4996</v>
      </c>
      <c r="G1217" s="104">
        <v>687.83504235399005</v>
      </c>
      <c r="H1217" s="104">
        <v>184.49219794917499</v>
      </c>
      <c r="I1217" s="104">
        <v>5.01337494427107</v>
      </c>
      <c r="J1217" s="104">
        <v>81.216674097191301</v>
      </c>
      <c r="K1217" s="104">
        <v>0</v>
      </c>
      <c r="L1217" s="104">
        <v>0</v>
      </c>
      <c r="M1217" s="104">
        <v>42.112349531877001</v>
      </c>
      <c r="N1217" s="104">
        <v>0</v>
      </c>
      <c r="O1217" s="104">
        <v>0</v>
      </c>
      <c r="P1217" s="104">
        <v>0</v>
      </c>
      <c r="Q1217" s="104">
        <v>0</v>
      </c>
      <c r="R1217" s="104">
        <v>0</v>
      </c>
      <c r="S1217" s="105">
        <v>1000.6696388765</v>
      </c>
    </row>
    <row r="1218" spans="1:19" x14ac:dyDescent="0.25">
      <c r="A1218" s="125">
        <v>21034</v>
      </c>
      <c r="B1218" s="103" t="s">
        <v>1225</v>
      </c>
      <c r="C1218" s="103" t="s">
        <v>4411</v>
      </c>
      <c r="D1218" s="103" t="s">
        <v>2775</v>
      </c>
      <c r="E1218" s="103" t="s">
        <v>4412</v>
      </c>
      <c r="F1218" s="103" t="s">
        <v>4996</v>
      </c>
      <c r="G1218" s="104">
        <v>354</v>
      </c>
      <c r="H1218" s="104">
        <v>0</v>
      </c>
      <c r="I1218" s="104">
        <v>0</v>
      </c>
      <c r="J1218" s="104">
        <v>0</v>
      </c>
      <c r="K1218" s="104">
        <v>0</v>
      </c>
      <c r="L1218" s="104">
        <v>0</v>
      </c>
      <c r="M1218" s="104">
        <v>0</v>
      </c>
      <c r="N1218" s="104">
        <v>0</v>
      </c>
      <c r="O1218" s="104">
        <v>0</v>
      </c>
      <c r="P1218" s="104">
        <v>0</v>
      </c>
      <c r="Q1218" s="104">
        <v>0</v>
      </c>
      <c r="R1218" s="104">
        <v>0</v>
      </c>
      <c r="S1218" s="105">
        <v>354</v>
      </c>
    </row>
    <row r="1219" spans="1:19" x14ac:dyDescent="0.25">
      <c r="A1219" s="125">
        <v>21038</v>
      </c>
      <c r="B1219" s="103" t="s">
        <v>5171</v>
      </c>
      <c r="C1219" s="103" t="s">
        <v>4411</v>
      </c>
      <c r="D1219" s="103" t="s">
        <v>2775</v>
      </c>
      <c r="E1219" s="103" t="s">
        <v>4412</v>
      </c>
      <c r="F1219" s="103" t="s">
        <v>4996</v>
      </c>
      <c r="G1219" s="104">
        <v>430</v>
      </c>
      <c r="H1219" s="104">
        <v>0</v>
      </c>
      <c r="I1219" s="104">
        <v>0</v>
      </c>
      <c r="J1219" s="104">
        <v>0</v>
      </c>
      <c r="K1219" s="104">
        <v>0</v>
      </c>
      <c r="L1219" s="104">
        <v>0</v>
      </c>
      <c r="M1219" s="104">
        <v>0</v>
      </c>
      <c r="N1219" s="104">
        <v>0</v>
      </c>
      <c r="O1219" s="104">
        <v>0</v>
      </c>
      <c r="P1219" s="104">
        <v>0</v>
      </c>
      <c r="Q1219" s="104">
        <v>0</v>
      </c>
      <c r="R1219" s="104">
        <v>0</v>
      </c>
      <c r="S1219" s="105">
        <v>430</v>
      </c>
    </row>
    <row r="1220" spans="1:19" x14ac:dyDescent="0.25">
      <c r="A1220" s="125">
        <v>21079</v>
      </c>
      <c r="B1220" s="103" t="s">
        <v>1238</v>
      </c>
      <c r="C1220" s="103" t="s">
        <v>3086</v>
      </c>
      <c r="D1220" s="103" t="s">
        <v>2827</v>
      </c>
      <c r="E1220" s="103" t="s">
        <v>3087</v>
      </c>
      <c r="F1220" s="103" t="s">
        <v>4996</v>
      </c>
      <c r="G1220" s="104">
        <v>640.12778040700402</v>
      </c>
      <c r="H1220" s="104">
        <v>0</v>
      </c>
      <c r="I1220" s="104">
        <v>0</v>
      </c>
      <c r="J1220" s="104">
        <v>0</v>
      </c>
      <c r="K1220" s="104">
        <v>0</v>
      </c>
      <c r="L1220" s="104">
        <v>0</v>
      </c>
      <c r="M1220" s="104">
        <v>0</v>
      </c>
      <c r="N1220" s="104">
        <v>0</v>
      </c>
      <c r="O1220" s="104">
        <v>0</v>
      </c>
      <c r="P1220" s="104">
        <v>0</v>
      </c>
      <c r="Q1220" s="104">
        <v>0</v>
      </c>
      <c r="R1220" s="104">
        <v>0</v>
      </c>
      <c r="S1220" s="105">
        <v>640.12778040700402</v>
      </c>
    </row>
    <row r="1221" spans="1:19" x14ac:dyDescent="0.25">
      <c r="A1221" s="125">
        <v>21115</v>
      </c>
      <c r="B1221" s="103" t="s">
        <v>1255</v>
      </c>
      <c r="C1221" s="103" t="s">
        <v>4494</v>
      </c>
      <c r="D1221" s="103" t="s">
        <v>2775</v>
      </c>
      <c r="E1221" s="103" t="s">
        <v>4495</v>
      </c>
      <c r="F1221" s="103" t="s">
        <v>4996</v>
      </c>
      <c r="G1221" s="104">
        <v>158</v>
      </c>
      <c r="H1221" s="104">
        <v>55</v>
      </c>
      <c r="I1221" s="104">
        <v>2</v>
      </c>
      <c r="J1221" s="104">
        <v>20</v>
      </c>
      <c r="K1221" s="104">
        <v>0</v>
      </c>
      <c r="L1221" s="104">
        <v>0</v>
      </c>
      <c r="M1221" s="104">
        <v>7</v>
      </c>
      <c r="N1221" s="104">
        <v>0</v>
      </c>
      <c r="O1221" s="104">
        <v>0</v>
      </c>
      <c r="P1221" s="104">
        <v>0</v>
      </c>
      <c r="Q1221" s="104">
        <v>0</v>
      </c>
      <c r="R1221" s="104">
        <v>0</v>
      </c>
      <c r="S1221" s="105">
        <v>242</v>
      </c>
    </row>
    <row r="1222" spans="1:19" x14ac:dyDescent="0.25">
      <c r="A1222" s="125">
        <v>21123</v>
      </c>
      <c r="B1222" s="103" t="s">
        <v>5172</v>
      </c>
      <c r="C1222" s="103" t="s">
        <v>4498</v>
      </c>
      <c r="D1222" s="103" t="s">
        <v>2867</v>
      </c>
      <c r="E1222" s="103" t="s">
        <v>4499</v>
      </c>
      <c r="F1222" s="103" t="s">
        <v>4996</v>
      </c>
      <c r="G1222" s="104">
        <v>117</v>
      </c>
      <c r="H1222" s="104">
        <v>243</v>
      </c>
      <c r="I1222" s="104">
        <v>90</v>
      </c>
      <c r="J1222" s="104">
        <v>14</v>
      </c>
      <c r="K1222" s="104">
        <v>0</v>
      </c>
      <c r="L1222" s="104">
        <v>0</v>
      </c>
      <c r="M1222" s="104">
        <v>0</v>
      </c>
      <c r="N1222" s="104">
        <v>50</v>
      </c>
      <c r="O1222" s="104">
        <v>8</v>
      </c>
      <c r="P1222" s="104">
        <v>0</v>
      </c>
      <c r="Q1222" s="104">
        <v>0</v>
      </c>
      <c r="R1222" s="104">
        <v>0</v>
      </c>
      <c r="S1222" s="105">
        <v>522</v>
      </c>
    </row>
    <row r="1223" spans="1:19" x14ac:dyDescent="0.25">
      <c r="A1223" s="125">
        <v>21148</v>
      </c>
      <c r="B1223" s="103" t="s">
        <v>1265</v>
      </c>
      <c r="C1223" s="103" t="s">
        <v>4500</v>
      </c>
      <c r="D1223" s="103" t="s">
        <v>2786</v>
      </c>
      <c r="E1223" s="103" t="s">
        <v>4501</v>
      </c>
      <c r="F1223" s="103" t="s">
        <v>4996</v>
      </c>
      <c r="G1223" s="104">
        <v>1484</v>
      </c>
      <c r="H1223" s="104">
        <v>1539</v>
      </c>
      <c r="I1223" s="104">
        <v>18</v>
      </c>
      <c r="J1223" s="104">
        <v>0</v>
      </c>
      <c r="K1223" s="104">
        <v>0</v>
      </c>
      <c r="L1223" s="104">
        <v>0</v>
      </c>
      <c r="M1223" s="104">
        <v>0</v>
      </c>
      <c r="N1223" s="104">
        <v>24</v>
      </c>
      <c r="O1223" s="104">
        <v>16</v>
      </c>
      <c r="P1223" s="104">
        <v>0</v>
      </c>
      <c r="Q1223" s="104">
        <v>0</v>
      </c>
      <c r="R1223" s="104">
        <v>0</v>
      </c>
      <c r="S1223" s="105">
        <v>3081</v>
      </c>
    </row>
    <row r="1224" spans="1:19" x14ac:dyDescent="0.25">
      <c r="A1224" s="125">
        <v>21204</v>
      </c>
      <c r="B1224" s="103" t="s">
        <v>5173</v>
      </c>
      <c r="C1224" s="103" t="s">
        <v>2976</v>
      </c>
      <c r="D1224" s="103" t="s">
        <v>2827</v>
      </c>
      <c r="E1224" s="103" t="s">
        <v>2977</v>
      </c>
      <c r="F1224" s="103" t="s">
        <v>4996</v>
      </c>
      <c r="G1224" s="104">
        <v>82.794128716597697</v>
      </c>
      <c r="H1224" s="104">
        <v>93.660858110651105</v>
      </c>
      <c r="I1224" s="104">
        <v>69.857546104629293</v>
      </c>
      <c r="J1224" s="104">
        <v>72.444862627022999</v>
      </c>
      <c r="K1224" s="104">
        <v>24.8382386149793</v>
      </c>
      <c r="L1224" s="104">
        <v>9.3143394806172406</v>
      </c>
      <c r="M1224" s="104">
        <v>0</v>
      </c>
      <c r="N1224" s="104">
        <v>0</v>
      </c>
      <c r="O1224" s="104">
        <v>2.06985321791494</v>
      </c>
      <c r="P1224" s="104">
        <v>0</v>
      </c>
      <c r="Q1224" s="104">
        <v>0</v>
      </c>
      <c r="R1224" s="104">
        <v>0</v>
      </c>
      <c r="S1224" s="105">
        <v>354.97982687241301</v>
      </c>
    </row>
    <row r="1225" spans="1:19" x14ac:dyDescent="0.25">
      <c r="A1225" s="125">
        <v>21278</v>
      </c>
      <c r="B1225" s="103" t="s">
        <v>1308</v>
      </c>
      <c r="C1225" s="103" t="s">
        <v>4939</v>
      </c>
      <c r="D1225" s="103" t="s">
        <v>2789</v>
      </c>
      <c r="E1225" s="103" t="s">
        <v>4940</v>
      </c>
      <c r="F1225" s="103" t="s">
        <v>4996</v>
      </c>
      <c r="G1225" s="104">
        <v>748.903002309469</v>
      </c>
      <c r="H1225" s="104">
        <v>4.07566259760255</v>
      </c>
      <c r="I1225" s="104">
        <v>6.1134938964038303</v>
      </c>
      <c r="J1225" s="104">
        <v>0</v>
      </c>
      <c r="K1225" s="104">
        <v>0</v>
      </c>
      <c r="L1225" s="104">
        <v>0</v>
      </c>
      <c r="M1225" s="104">
        <v>0</v>
      </c>
      <c r="N1225" s="104">
        <v>96.796986693060603</v>
      </c>
      <c r="O1225" s="104">
        <v>21.397228637413399</v>
      </c>
      <c r="P1225" s="104">
        <v>0</v>
      </c>
      <c r="Q1225" s="104">
        <v>0</v>
      </c>
      <c r="R1225" s="104">
        <v>0</v>
      </c>
      <c r="S1225" s="105">
        <v>877.28637413394904</v>
      </c>
    </row>
    <row r="1226" spans="1:19" x14ac:dyDescent="0.25">
      <c r="A1226" s="125">
        <v>21512</v>
      </c>
      <c r="B1226" s="103" t="s">
        <v>1339</v>
      </c>
      <c r="C1226" s="103" t="s">
        <v>3692</v>
      </c>
      <c r="D1226" s="103" t="s">
        <v>2786</v>
      </c>
      <c r="E1226" s="103" t="s">
        <v>3693</v>
      </c>
      <c r="F1226" s="103" t="s">
        <v>4996</v>
      </c>
      <c r="G1226" s="104">
        <v>1129</v>
      </c>
      <c r="H1226" s="104">
        <v>81</v>
      </c>
      <c r="I1226" s="104">
        <v>0</v>
      </c>
      <c r="J1226" s="104">
        <v>0</v>
      </c>
      <c r="K1226" s="104">
        <v>0</v>
      </c>
      <c r="L1226" s="104">
        <v>0</v>
      </c>
      <c r="M1226" s="104">
        <v>0</v>
      </c>
      <c r="N1226" s="104">
        <v>0</v>
      </c>
      <c r="O1226" s="104">
        <v>5</v>
      </c>
      <c r="P1226" s="104">
        <v>0</v>
      </c>
      <c r="Q1226" s="104">
        <v>29</v>
      </c>
      <c r="R1226" s="104">
        <v>0</v>
      </c>
      <c r="S1226" s="105">
        <v>1244</v>
      </c>
    </row>
    <row r="1227" spans="1:19" x14ac:dyDescent="0.25">
      <c r="A1227" s="125">
        <v>21624</v>
      </c>
      <c r="B1227" s="103" t="s">
        <v>1371</v>
      </c>
      <c r="C1227" s="103" t="s">
        <v>4407</v>
      </c>
      <c r="D1227" s="103" t="s">
        <v>2856</v>
      </c>
      <c r="E1227" s="103" t="s">
        <v>4408</v>
      </c>
      <c r="F1227" s="103" t="s">
        <v>4996</v>
      </c>
      <c r="G1227" s="104">
        <v>1508</v>
      </c>
      <c r="H1227" s="104">
        <v>108.09487341630501</v>
      </c>
      <c r="I1227" s="104">
        <v>0</v>
      </c>
      <c r="J1227" s="104">
        <v>0</v>
      </c>
      <c r="K1227" s="104">
        <v>0</v>
      </c>
      <c r="L1227" s="104">
        <v>0</v>
      </c>
      <c r="M1227" s="104">
        <v>0</v>
      </c>
      <c r="N1227" s="104">
        <v>7</v>
      </c>
      <c r="O1227" s="104">
        <v>1.0102324618346199</v>
      </c>
      <c r="P1227" s="104">
        <v>0</v>
      </c>
      <c r="Q1227" s="104">
        <v>0</v>
      </c>
      <c r="R1227" s="104">
        <v>0</v>
      </c>
      <c r="S1227" s="105">
        <v>1623</v>
      </c>
    </row>
    <row r="1228" spans="1:19" x14ac:dyDescent="0.25">
      <c r="A1228" s="125">
        <v>21637</v>
      </c>
      <c r="B1228" s="103" t="s">
        <v>1378</v>
      </c>
      <c r="C1228" s="103" t="s">
        <v>3148</v>
      </c>
      <c r="D1228" s="103" t="s">
        <v>2789</v>
      </c>
      <c r="E1228" s="103" t="s">
        <v>3149</v>
      </c>
      <c r="F1228" s="103" t="s">
        <v>4996</v>
      </c>
      <c r="G1228" s="104">
        <v>537.82022963532995</v>
      </c>
      <c r="H1228" s="104">
        <v>399.46123206445498</v>
      </c>
      <c r="I1228" s="104">
        <v>1.00746842891414</v>
      </c>
      <c r="J1228" s="104">
        <v>0</v>
      </c>
      <c r="K1228" s="104">
        <v>0</v>
      </c>
      <c r="L1228" s="104">
        <v>0</v>
      </c>
      <c r="M1228" s="104">
        <v>0</v>
      </c>
      <c r="N1228" s="104">
        <v>0</v>
      </c>
      <c r="O1228" s="104">
        <v>0</v>
      </c>
      <c r="P1228" s="104">
        <v>0</v>
      </c>
      <c r="Q1228" s="104">
        <v>0</v>
      </c>
      <c r="R1228" s="104">
        <v>0</v>
      </c>
      <c r="S1228" s="105">
        <v>938.28893012869901</v>
      </c>
    </row>
    <row r="1229" spans="1:19" x14ac:dyDescent="0.25">
      <c r="A1229" s="125">
        <v>21921</v>
      </c>
      <c r="B1229" s="103" t="s">
        <v>1439</v>
      </c>
      <c r="C1229" s="103" t="s">
        <v>3737</v>
      </c>
      <c r="D1229" s="103" t="s">
        <v>2817</v>
      </c>
      <c r="E1229" s="103" t="s">
        <v>2786</v>
      </c>
      <c r="F1229" s="103" t="s">
        <v>4996</v>
      </c>
      <c r="G1229" s="104">
        <v>611.76439501498703</v>
      </c>
      <c r="H1229" s="104">
        <v>694.25240574223096</v>
      </c>
      <c r="I1229" s="104">
        <v>139.82194878266799</v>
      </c>
      <c r="J1229" s="104">
        <v>0</v>
      </c>
      <c r="K1229" s="104">
        <v>0</v>
      </c>
      <c r="L1229" s="104">
        <v>0</v>
      </c>
      <c r="M1229" s="104">
        <v>0</v>
      </c>
      <c r="N1229" s="104">
        <v>0</v>
      </c>
      <c r="O1229" s="104">
        <v>36.4300362833254</v>
      </c>
      <c r="P1229" s="104">
        <v>0</v>
      </c>
      <c r="Q1229" s="104">
        <v>0</v>
      </c>
      <c r="R1229" s="104">
        <v>0</v>
      </c>
      <c r="S1229" s="105">
        <v>1482.26878582321</v>
      </c>
    </row>
    <row r="1230" spans="1:19" x14ac:dyDescent="0.25">
      <c r="A1230" s="125">
        <v>21975</v>
      </c>
      <c r="B1230" s="103" t="s">
        <v>1446</v>
      </c>
      <c r="C1230" s="103" t="s">
        <v>3218</v>
      </c>
      <c r="D1230" s="103" t="s">
        <v>2912</v>
      </c>
      <c r="E1230" s="103" t="s">
        <v>3219</v>
      </c>
      <c r="F1230" s="103" t="s">
        <v>4996</v>
      </c>
      <c r="G1230" s="104">
        <v>239</v>
      </c>
      <c r="H1230" s="104">
        <v>357</v>
      </c>
      <c r="I1230" s="104">
        <v>98</v>
      </c>
      <c r="J1230" s="104">
        <v>0</v>
      </c>
      <c r="K1230" s="104">
        <v>0</v>
      </c>
      <c r="L1230" s="104">
        <v>0</v>
      </c>
      <c r="M1230" s="104">
        <v>107</v>
      </c>
      <c r="N1230" s="104">
        <v>3</v>
      </c>
      <c r="O1230" s="104">
        <v>1</v>
      </c>
      <c r="P1230" s="104">
        <v>0</v>
      </c>
      <c r="Q1230" s="104">
        <v>0</v>
      </c>
      <c r="R1230" s="104">
        <v>0</v>
      </c>
      <c r="S1230" s="105">
        <v>805</v>
      </c>
    </row>
    <row r="1231" spans="1:19" x14ac:dyDescent="0.25">
      <c r="A1231" s="125">
        <v>22059</v>
      </c>
      <c r="B1231" s="103" t="s">
        <v>1454</v>
      </c>
      <c r="C1231" s="103" t="s">
        <v>2962</v>
      </c>
      <c r="D1231" s="103" t="s">
        <v>2775</v>
      </c>
      <c r="E1231" s="103" t="s">
        <v>2963</v>
      </c>
      <c r="F1231" s="103" t="s">
        <v>4996</v>
      </c>
      <c r="G1231" s="104">
        <v>0</v>
      </c>
      <c r="H1231" s="104">
        <v>35.389178103801903</v>
      </c>
      <c r="I1231" s="104">
        <v>0</v>
      </c>
      <c r="J1231" s="104">
        <v>8.3268654361886707</v>
      </c>
      <c r="K1231" s="104">
        <v>0</v>
      </c>
      <c r="L1231" s="104">
        <v>0</v>
      </c>
      <c r="M1231" s="104">
        <v>0</v>
      </c>
      <c r="N1231" s="104">
        <v>0</v>
      </c>
      <c r="O1231" s="104">
        <v>3.12257453857075</v>
      </c>
      <c r="P1231" s="104">
        <v>0</v>
      </c>
      <c r="Q1231" s="104">
        <v>0</v>
      </c>
      <c r="R1231" s="104">
        <v>0</v>
      </c>
      <c r="S1231" s="105">
        <v>46.838618078561304</v>
      </c>
    </row>
    <row r="1232" spans="1:19" x14ac:dyDescent="0.25">
      <c r="A1232" s="125">
        <v>22104</v>
      </c>
      <c r="B1232" s="103" t="s">
        <v>1461</v>
      </c>
      <c r="C1232" s="103" t="s">
        <v>4484</v>
      </c>
      <c r="D1232" s="103" t="s">
        <v>2789</v>
      </c>
      <c r="E1232" s="103" t="s">
        <v>4485</v>
      </c>
      <c r="F1232" s="103" t="s">
        <v>4996</v>
      </c>
      <c r="G1232" s="104">
        <v>1203.12796971131</v>
      </c>
      <c r="H1232" s="104">
        <v>1132.66187095756</v>
      </c>
      <c r="I1232" s="104">
        <v>1.0408581795235801</v>
      </c>
      <c r="J1232" s="104">
        <v>0</v>
      </c>
      <c r="K1232" s="104">
        <v>0</v>
      </c>
      <c r="L1232" s="104">
        <v>0</v>
      </c>
      <c r="M1232" s="104">
        <v>0</v>
      </c>
      <c r="N1232" s="104">
        <v>57.663543145606603</v>
      </c>
      <c r="O1232" s="104">
        <v>42.675185360466998</v>
      </c>
      <c r="P1232" s="104">
        <v>2.0817163590471699</v>
      </c>
      <c r="Q1232" s="104">
        <v>0</v>
      </c>
      <c r="R1232" s="104">
        <v>0</v>
      </c>
      <c r="S1232" s="105">
        <v>2439.2511437135199</v>
      </c>
    </row>
    <row r="1233" spans="1:19" x14ac:dyDescent="0.25">
      <c r="A1233" s="125">
        <v>22250</v>
      </c>
      <c r="B1233" s="103" t="s">
        <v>5174</v>
      </c>
      <c r="C1233" s="103" t="s">
        <v>3758</v>
      </c>
      <c r="D1233" s="103" t="s">
        <v>2775</v>
      </c>
      <c r="E1233" s="103" t="s">
        <v>3759</v>
      </c>
      <c r="F1233" s="103" t="s">
        <v>4996</v>
      </c>
      <c r="G1233" s="104">
        <v>193.59962139138699</v>
      </c>
      <c r="H1233" s="104">
        <v>715.27774096860696</v>
      </c>
      <c r="I1233" s="104">
        <v>13.531156333806599</v>
      </c>
      <c r="J1233" s="104">
        <v>0</v>
      </c>
      <c r="K1233" s="104">
        <v>0</v>
      </c>
      <c r="L1233" s="104">
        <v>0</v>
      </c>
      <c r="M1233" s="104">
        <v>0</v>
      </c>
      <c r="N1233" s="104">
        <v>5.2042908976179199</v>
      </c>
      <c r="O1233" s="104">
        <v>7.2860072566650897</v>
      </c>
      <c r="P1233" s="104">
        <v>0</v>
      </c>
      <c r="Q1233" s="104">
        <v>0</v>
      </c>
      <c r="R1233" s="104">
        <v>0</v>
      </c>
      <c r="S1233" s="105">
        <v>934.89881684808302</v>
      </c>
    </row>
    <row r="1234" spans="1:19" x14ac:dyDescent="0.25">
      <c r="A1234" s="125">
        <v>22372</v>
      </c>
      <c r="B1234" s="103" t="s">
        <v>1526</v>
      </c>
      <c r="C1234" s="103" t="s">
        <v>4529</v>
      </c>
      <c r="D1234" s="103" t="s">
        <v>3438</v>
      </c>
      <c r="E1234" s="103" t="s">
        <v>4530</v>
      </c>
      <c r="F1234" s="103" t="s">
        <v>4996</v>
      </c>
      <c r="G1234" s="104">
        <v>250.84682126518399</v>
      </c>
      <c r="H1234" s="104">
        <v>0</v>
      </c>
      <c r="I1234" s="104">
        <v>156.12872692853799</v>
      </c>
      <c r="J1234" s="104">
        <v>220.31498133249201</v>
      </c>
      <c r="K1234" s="104">
        <v>0</v>
      </c>
      <c r="L1234" s="104">
        <v>0</v>
      </c>
      <c r="M1234" s="104">
        <v>0</v>
      </c>
      <c r="N1234" s="104">
        <v>1.0408581795235801</v>
      </c>
      <c r="O1234" s="104">
        <v>0</v>
      </c>
      <c r="P1234" s="104">
        <v>0</v>
      </c>
      <c r="Q1234" s="104">
        <v>0</v>
      </c>
      <c r="R1234" s="104">
        <v>0</v>
      </c>
      <c r="S1234" s="105">
        <v>628.33138770573703</v>
      </c>
    </row>
    <row r="1235" spans="1:19" x14ac:dyDescent="0.25">
      <c r="A1235" s="125">
        <v>22375</v>
      </c>
      <c r="B1235" s="103" t="s">
        <v>1528</v>
      </c>
      <c r="C1235" s="103" t="s">
        <v>3770</v>
      </c>
      <c r="D1235" s="103" t="s">
        <v>5006</v>
      </c>
      <c r="E1235" s="103" t="s">
        <v>3771</v>
      </c>
      <c r="F1235" s="103" t="s">
        <v>4996</v>
      </c>
      <c r="G1235" s="104">
        <v>1349</v>
      </c>
      <c r="H1235" s="104">
        <v>0</v>
      </c>
      <c r="I1235" s="104">
        <v>0</v>
      </c>
      <c r="J1235" s="104">
        <v>0</v>
      </c>
      <c r="K1235" s="104">
        <v>0</v>
      </c>
      <c r="L1235" s="104">
        <v>0</v>
      </c>
      <c r="M1235" s="104">
        <v>0</v>
      </c>
      <c r="N1235" s="104">
        <v>1</v>
      </c>
      <c r="O1235" s="104">
        <v>10</v>
      </c>
      <c r="P1235" s="104">
        <v>0</v>
      </c>
      <c r="Q1235" s="104">
        <v>0</v>
      </c>
      <c r="R1235" s="104">
        <v>0</v>
      </c>
      <c r="S1235" s="105">
        <v>1360</v>
      </c>
    </row>
    <row r="1236" spans="1:19" x14ac:dyDescent="0.25">
      <c r="A1236" s="125">
        <v>22380</v>
      </c>
      <c r="B1236" s="103" t="s">
        <v>5175</v>
      </c>
      <c r="C1236" s="103" t="s">
        <v>4079</v>
      </c>
      <c r="D1236" s="103" t="s">
        <v>2827</v>
      </c>
      <c r="E1236" s="103" t="s">
        <v>4080</v>
      </c>
      <c r="F1236" s="103" t="s">
        <v>4996</v>
      </c>
      <c r="G1236" s="104">
        <v>72</v>
      </c>
      <c r="H1236" s="104">
        <v>80</v>
      </c>
      <c r="I1236" s="104">
        <v>148</v>
      </c>
      <c r="J1236" s="104">
        <v>62</v>
      </c>
      <c r="K1236" s="104">
        <v>2</v>
      </c>
      <c r="L1236" s="104">
        <v>0</v>
      </c>
      <c r="M1236" s="104">
        <v>18</v>
      </c>
      <c r="N1236" s="104">
        <v>3</v>
      </c>
      <c r="O1236" s="104">
        <v>7</v>
      </c>
      <c r="P1236" s="104">
        <v>0</v>
      </c>
      <c r="Q1236" s="104">
        <v>0</v>
      </c>
      <c r="R1236" s="104">
        <v>0</v>
      </c>
      <c r="S1236" s="105">
        <v>392</v>
      </c>
    </row>
    <row r="1237" spans="1:19" x14ac:dyDescent="0.25">
      <c r="A1237" s="125">
        <v>22386</v>
      </c>
      <c r="B1237" s="103" t="s">
        <v>1532</v>
      </c>
      <c r="C1237" s="103" t="s">
        <v>3774</v>
      </c>
      <c r="D1237" s="103" t="s">
        <v>2856</v>
      </c>
      <c r="E1237" s="103" t="s">
        <v>3775</v>
      </c>
      <c r="F1237" s="103" t="s">
        <v>4996</v>
      </c>
      <c r="G1237" s="104">
        <v>1549.25</v>
      </c>
      <c r="H1237" s="104">
        <v>0</v>
      </c>
      <c r="I1237" s="104">
        <v>0</v>
      </c>
      <c r="J1237" s="104">
        <v>0</v>
      </c>
      <c r="K1237" s="104">
        <v>0</v>
      </c>
      <c r="L1237" s="104">
        <v>0</v>
      </c>
      <c r="M1237" s="104">
        <v>0</v>
      </c>
      <c r="N1237" s="104">
        <v>0</v>
      </c>
      <c r="O1237" s="104">
        <v>21</v>
      </c>
      <c r="P1237" s="104">
        <v>0</v>
      </c>
      <c r="Q1237" s="104">
        <v>0</v>
      </c>
      <c r="R1237" s="104">
        <v>0</v>
      </c>
      <c r="S1237" s="105">
        <v>1570.25</v>
      </c>
    </row>
    <row r="1238" spans="1:19" x14ac:dyDescent="0.25">
      <c r="A1238" s="125">
        <v>22396</v>
      </c>
      <c r="B1238" s="103" t="s">
        <v>1534</v>
      </c>
      <c r="C1238" s="103" t="s">
        <v>3776</v>
      </c>
      <c r="D1238" s="103" t="s">
        <v>2817</v>
      </c>
      <c r="E1238" s="103" t="s">
        <v>3777</v>
      </c>
      <c r="F1238" s="103" t="s">
        <v>4996</v>
      </c>
      <c r="G1238" s="104">
        <v>0</v>
      </c>
      <c r="H1238" s="104">
        <v>1378.0962296892301</v>
      </c>
      <c r="I1238" s="104">
        <v>0</v>
      </c>
      <c r="J1238" s="104">
        <v>0</v>
      </c>
      <c r="K1238" s="104">
        <v>0</v>
      </c>
      <c r="L1238" s="104">
        <v>0</v>
      </c>
      <c r="M1238" s="104">
        <v>0</v>
      </c>
      <c r="N1238" s="104">
        <v>0</v>
      </c>
      <c r="O1238" s="104">
        <v>0</v>
      </c>
      <c r="P1238" s="104">
        <v>0</v>
      </c>
      <c r="Q1238" s="104">
        <v>0</v>
      </c>
      <c r="R1238" s="104">
        <v>0</v>
      </c>
      <c r="S1238" s="105">
        <v>1378.0962296892301</v>
      </c>
    </row>
    <row r="1239" spans="1:19" x14ac:dyDescent="0.25">
      <c r="A1239" s="125">
        <v>22410</v>
      </c>
      <c r="B1239" s="103" t="s">
        <v>1542</v>
      </c>
      <c r="C1239" s="103" t="s">
        <v>2980</v>
      </c>
      <c r="D1239" s="103" t="s">
        <v>2789</v>
      </c>
      <c r="E1239" s="103" t="s">
        <v>2981</v>
      </c>
      <c r="F1239" s="103" t="s">
        <v>4996</v>
      </c>
      <c r="G1239" s="104">
        <v>59.533339380635297</v>
      </c>
      <c r="H1239" s="104">
        <v>321.35643402695899</v>
      </c>
      <c r="I1239" s="104">
        <v>209.60267411694301</v>
      </c>
      <c r="J1239" s="104">
        <v>36.7362590180391</v>
      </c>
      <c r="K1239" s="104">
        <v>2.0599771411984502</v>
      </c>
      <c r="L1239" s="104">
        <v>0</v>
      </c>
      <c r="M1239" s="104">
        <v>4.4142367311395496</v>
      </c>
      <c r="N1239" s="104">
        <v>25.5437165508608</v>
      </c>
      <c r="O1239" s="104">
        <v>2.0599771411984502</v>
      </c>
      <c r="P1239" s="104">
        <v>0</v>
      </c>
      <c r="Q1239" s="104">
        <v>0</v>
      </c>
      <c r="R1239" s="104">
        <v>0</v>
      </c>
      <c r="S1239" s="105">
        <v>661.30661410697303</v>
      </c>
    </row>
    <row r="1240" spans="1:19" x14ac:dyDescent="0.25">
      <c r="A1240" s="125">
        <v>22440</v>
      </c>
      <c r="B1240" s="103" t="s">
        <v>1551</v>
      </c>
      <c r="C1240" s="103" t="s">
        <v>4272</v>
      </c>
      <c r="D1240" s="103" t="s">
        <v>2912</v>
      </c>
      <c r="E1240" s="103" t="s">
        <v>4273</v>
      </c>
      <c r="F1240" s="103" t="s">
        <v>4996</v>
      </c>
      <c r="G1240" s="104">
        <v>0</v>
      </c>
      <c r="H1240" s="104">
        <v>258.8</v>
      </c>
      <c r="I1240" s="104">
        <v>0</v>
      </c>
      <c r="J1240" s="104">
        <v>0</v>
      </c>
      <c r="K1240" s="104">
        <v>0</v>
      </c>
      <c r="L1240" s="104">
        <v>0</v>
      </c>
      <c r="M1240" s="104">
        <v>0</v>
      </c>
      <c r="N1240" s="104">
        <v>0</v>
      </c>
      <c r="O1240" s="104">
        <v>0</v>
      </c>
      <c r="P1240" s="104">
        <v>0</v>
      </c>
      <c r="Q1240" s="104">
        <v>0</v>
      </c>
      <c r="R1240" s="104">
        <v>0</v>
      </c>
      <c r="S1240" s="105">
        <v>258.8</v>
      </c>
    </row>
    <row r="1241" spans="1:19" x14ac:dyDescent="0.25">
      <c r="A1241" s="125">
        <v>22442</v>
      </c>
      <c r="B1241" s="103" t="s">
        <v>1552</v>
      </c>
      <c r="C1241" s="103" t="s">
        <v>4533</v>
      </c>
      <c r="D1241" s="103" t="s">
        <v>2822</v>
      </c>
      <c r="E1241" s="103" t="s">
        <v>4534</v>
      </c>
      <c r="F1241" s="103" t="s">
        <v>4996</v>
      </c>
      <c r="G1241" s="104">
        <v>128.75</v>
      </c>
      <c r="H1241" s="104">
        <v>135.25</v>
      </c>
      <c r="I1241" s="104">
        <v>0</v>
      </c>
      <c r="J1241" s="104">
        <v>0</v>
      </c>
      <c r="K1241" s="104">
        <v>0</v>
      </c>
      <c r="L1241" s="104">
        <v>0</v>
      </c>
      <c r="M1241" s="104">
        <v>2</v>
      </c>
      <c r="N1241" s="104">
        <v>0</v>
      </c>
      <c r="O1241" s="104">
        <v>2</v>
      </c>
      <c r="P1241" s="104">
        <v>28</v>
      </c>
      <c r="Q1241" s="104">
        <v>0</v>
      </c>
      <c r="R1241" s="104">
        <v>0</v>
      </c>
      <c r="S1241" s="105">
        <v>296</v>
      </c>
    </row>
    <row r="1242" spans="1:19" x14ac:dyDescent="0.25">
      <c r="A1242" s="125">
        <v>22456</v>
      </c>
      <c r="B1242" s="103" t="s">
        <v>1558</v>
      </c>
      <c r="C1242" s="103" t="s">
        <v>3890</v>
      </c>
      <c r="D1242" s="103" t="s">
        <v>2827</v>
      </c>
      <c r="E1242" s="103" t="s">
        <v>3891</v>
      </c>
      <c r="F1242" s="103" t="s">
        <v>4996</v>
      </c>
      <c r="G1242" s="104">
        <v>0</v>
      </c>
      <c r="H1242" s="104">
        <v>119</v>
      </c>
      <c r="I1242" s="104">
        <v>41</v>
      </c>
      <c r="J1242" s="104">
        <v>2</v>
      </c>
      <c r="K1242" s="104">
        <v>23</v>
      </c>
      <c r="L1242" s="104">
        <v>2</v>
      </c>
      <c r="M1242" s="104">
        <v>0</v>
      </c>
      <c r="N1242" s="104">
        <v>2</v>
      </c>
      <c r="O1242" s="104">
        <v>0</v>
      </c>
      <c r="P1242" s="104">
        <v>0</v>
      </c>
      <c r="Q1242" s="104">
        <v>0</v>
      </c>
      <c r="R1242" s="104">
        <v>0</v>
      </c>
      <c r="S1242" s="105">
        <v>187</v>
      </c>
    </row>
    <row r="1243" spans="1:19" x14ac:dyDescent="0.25">
      <c r="A1243" s="125">
        <v>22478</v>
      </c>
      <c r="B1243" s="103" t="s">
        <v>1563</v>
      </c>
      <c r="C1243" s="103" t="s">
        <v>3130</v>
      </c>
      <c r="D1243" s="103" t="s">
        <v>2822</v>
      </c>
      <c r="E1243" s="103" t="s">
        <v>3131</v>
      </c>
      <c r="F1243" s="103" t="s">
        <v>4996</v>
      </c>
      <c r="G1243" s="104">
        <v>588.08487143082505</v>
      </c>
      <c r="H1243" s="104">
        <v>0</v>
      </c>
      <c r="I1243" s="104">
        <v>0</v>
      </c>
      <c r="J1243" s="104">
        <v>0</v>
      </c>
      <c r="K1243" s="104">
        <v>0</v>
      </c>
      <c r="L1243" s="104">
        <v>0</v>
      </c>
      <c r="M1243" s="104">
        <v>0</v>
      </c>
      <c r="N1243" s="104">
        <v>0</v>
      </c>
      <c r="O1243" s="104">
        <v>0</v>
      </c>
      <c r="P1243" s="104">
        <v>0</v>
      </c>
      <c r="Q1243" s="104">
        <v>0</v>
      </c>
      <c r="R1243" s="104">
        <v>0</v>
      </c>
      <c r="S1243" s="105">
        <v>588.08487143082505</v>
      </c>
    </row>
    <row r="1244" spans="1:19" x14ac:dyDescent="0.25">
      <c r="A1244" s="125">
        <v>22494</v>
      </c>
      <c r="B1244" s="103" t="s">
        <v>1568</v>
      </c>
      <c r="C1244" s="103" t="s">
        <v>3872</v>
      </c>
      <c r="D1244" s="103" t="s">
        <v>2817</v>
      </c>
      <c r="E1244" s="103" t="s">
        <v>3873</v>
      </c>
      <c r="F1244" s="103" t="s">
        <v>4996</v>
      </c>
      <c r="G1244" s="104">
        <v>619.20090922073598</v>
      </c>
      <c r="H1244" s="104">
        <v>0</v>
      </c>
      <c r="I1244" s="104">
        <v>0</v>
      </c>
      <c r="J1244" s="104">
        <v>0</v>
      </c>
      <c r="K1244" s="104">
        <v>0</v>
      </c>
      <c r="L1244" s="104">
        <v>0</v>
      </c>
      <c r="M1244" s="104">
        <v>0</v>
      </c>
      <c r="N1244" s="104">
        <v>24.242776217451301</v>
      </c>
      <c r="O1244" s="104">
        <v>0</v>
      </c>
      <c r="P1244" s="104">
        <v>0</v>
      </c>
      <c r="Q1244" s="104">
        <v>0</v>
      </c>
      <c r="R1244" s="104">
        <v>0</v>
      </c>
      <c r="S1244" s="105">
        <v>643.443685438187</v>
      </c>
    </row>
    <row r="1245" spans="1:19" x14ac:dyDescent="0.25">
      <c r="A1245" s="125">
        <v>22562</v>
      </c>
      <c r="B1245" s="103" t="s">
        <v>1596</v>
      </c>
      <c r="C1245" s="103" t="s">
        <v>4849</v>
      </c>
      <c r="D1245" s="103" t="s">
        <v>3332</v>
      </c>
      <c r="E1245" s="103" t="s">
        <v>4850</v>
      </c>
      <c r="F1245" s="103" t="s">
        <v>4996</v>
      </c>
      <c r="G1245" s="104">
        <v>8348</v>
      </c>
      <c r="H1245" s="104">
        <v>2642.6</v>
      </c>
      <c r="I1245" s="104">
        <v>1596.6</v>
      </c>
      <c r="J1245" s="104">
        <v>0</v>
      </c>
      <c r="K1245" s="104">
        <v>0</v>
      </c>
      <c r="L1245" s="104">
        <v>0</v>
      </c>
      <c r="M1245" s="104">
        <v>6.4</v>
      </c>
      <c r="N1245" s="104">
        <v>454.4</v>
      </c>
      <c r="O1245" s="104">
        <v>192</v>
      </c>
      <c r="P1245" s="104">
        <v>0</v>
      </c>
      <c r="Q1245" s="104">
        <v>1.2</v>
      </c>
      <c r="R1245" s="104">
        <v>0</v>
      </c>
      <c r="S1245" s="105">
        <v>13197</v>
      </c>
    </row>
    <row r="1246" spans="1:19" x14ac:dyDescent="0.25">
      <c r="A1246" s="125">
        <v>22588</v>
      </c>
      <c r="B1246" s="103" t="s">
        <v>1606</v>
      </c>
      <c r="C1246" s="103" t="s">
        <v>3815</v>
      </c>
      <c r="D1246" s="103" t="s">
        <v>2897</v>
      </c>
      <c r="E1246" s="103" t="s">
        <v>2786</v>
      </c>
      <c r="F1246" s="103" t="s">
        <v>4996</v>
      </c>
      <c r="G1246" s="104">
        <v>99</v>
      </c>
      <c r="H1246" s="104">
        <v>286</v>
      </c>
      <c r="I1246" s="104">
        <v>65</v>
      </c>
      <c r="J1246" s="104">
        <v>0</v>
      </c>
      <c r="K1246" s="104">
        <v>0</v>
      </c>
      <c r="L1246" s="104">
        <v>0</v>
      </c>
      <c r="M1246" s="104">
        <v>1</v>
      </c>
      <c r="N1246" s="104">
        <v>0</v>
      </c>
      <c r="O1246" s="104">
        <v>19</v>
      </c>
      <c r="P1246" s="104">
        <v>0</v>
      </c>
      <c r="Q1246" s="104">
        <v>0</v>
      </c>
      <c r="R1246" s="104">
        <v>0</v>
      </c>
      <c r="S1246" s="105">
        <v>470</v>
      </c>
    </row>
    <row r="1247" spans="1:19" x14ac:dyDescent="0.25">
      <c r="A1247" s="125">
        <v>22655</v>
      </c>
      <c r="B1247" s="103" t="s">
        <v>1620</v>
      </c>
      <c r="C1247" s="103" t="s">
        <v>3824</v>
      </c>
      <c r="D1247" s="103" t="s">
        <v>2897</v>
      </c>
      <c r="E1247" s="103" t="s">
        <v>3825</v>
      </c>
      <c r="F1247" s="103" t="s">
        <v>4996</v>
      </c>
      <c r="G1247" s="104">
        <v>250</v>
      </c>
      <c r="H1247" s="104">
        <v>216</v>
      </c>
      <c r="I1247" s="104">
        <v>7.6666666666666696</v>
      </c>
      <c r="J1247" s="104">
        <v>0</v>
      </c>
      <c r="K1247" s="104">
        <v>0</v>
      </c>
      <c r="L1247" s="104">
        <v>0</v>
      </c>
      <c r="M1247" s="104">
        <v>0</v>
      </c>
      <c r="N1247" s="104">
        <v>5</v>
      </c>
      <c r="O1247" s="104">
        <v>11</v>
      </c>
      <c r="P1247" s="104">
        <v>0</v>
      </c>
      <c r="Q1247" s="104">
        <v>0</v>
      </c>
      <c r="R1247" s="104">
        <v>0</v>
      </c>
      <c r="S1247" s="105">
        <v>489</v>
      </c>
    </row>
    <row r="1248" spans="1:19" x14ac:dyDescent="0.25">
      <c r="A1248" s="125">
        <v>22675</v>
      </c>
      <c r="B1248" s="103" t="s">
        <v>1626</v>
      </c>
      <c r="C1248" s="103" t="s">
        <v>2886</v>
      </c>
      <c r="D1248" s="103" t="s">
        <v>2867</v>
      </c>
      <c r="E1248" s="103" t="s">
        <v>2887</v>
      </c>
      <c r="F1248" s="103" t="s">
        <v>4996</v>
      </c>
      <c r="G1248" s="104">
        <v>178</v>
      </c>
      <c r="H1248" s="104">
        <v>96</v>
      </c>
      <c r="I1248" s="104">
        <v>70</v>
      </c>
      <c r="J1248" s="104">
        <v>2</v>
      </c>
      <c r="K1248" s="104">
        <v>1</v>
      </c>
      <c r="L1248" s="104">
        <v>0</v>
      </c>
      <c r="M1248" s="104">
        <v>9</v>
      </c>
      <c r="N1248" s="104">
        <v>26</v>
      </c>
      <c r="O1248" s="104">
        <v>5</v>
      </c>
      <c r="P1248" s="104">
        <v>0</v>
      </c>
      <c r="Q1248" s="104">
        <v>0</v>
      </c>
      <c r="R1248" s="104">
        <v>0</v>
      </c>
      <c r="S1248" s="105">
        <v>388</v>
      </c>
    </row>
    <row r="1249" spans="1:19" x14ac:dyDescent="0.25">
      <c r="A1249" s="125">
        <v>22710</v>
      </c>
      <c r="B1249" s="103" t="s">
        <v>1632</v>
      </c>
      <c r="C1249" s="103" t="s">
        <v>3829</v>
      </c>
      <c r="D1249" s="103" t="s">
        <v>3157</v>
      </c>
      <c r="E1249" s="103" t="s">
        <v>3830</v>
      </c>
      <c r="F1249" s="103" t="s">
        <v>4996</v>
      </c>
      <c r="G1249" s="104">
        <v>2848</v>
      </c>
      <c r="H1249" s="104">
        <v>0</v>
      </c>
      <c r="I1249" s="104">
        <v>0</v>
      </c>
      <c r="J1249" s="104">
        <v>0</v>
      </c>
      <c r="K1249" s="104">
        <v>0</v>
      </c>
      <c r="L1249" s="104">
        <v>0</v>
      </c>
      <c r="M1249" s="104">
        <v>0</v>
      </c>
      <c r="N1249" s="104">
        <v>0</v>
      </c>
      <c r="O1249" s="104">
        <v>0</v>
      </c>
      <c r="P1249" s="104">
        <v>0</v>
      </c>
      <c r="Q1249" s="104">
        <v>0</v>
      </c>
      <c r="R1249" s="104">
        <v>0</v>
      </c>
      <c r="S1249" s="105">
        <v>2848</v>
      </c>
    </row>
    <row r="1250" spans="1:19" x14ac:dyDescent="0.25">
      <c r="A1250" s="125">
        <v>22713</v>
      </c>
      <c r="B1250" s="103" t="s">
        <v>1633</v>
      </c>
      <c r="C1250" s="103" t="s">
        <v>3831</v>
      </c>
      <c r="D1250" s="103" t="s">
        <v>2897</v>
      </c>
      <c r="E1250" s="103" t="s">
        <v>3832</v>
      </c>
      <c r="F1250" s="103" t="s">
        <v>4996</v>
      </c>
      <c r="G1250" s="104">
        <v>1</v>
      </c>
      <c r="H1250" s="104">
        <v>1</v>
      </c>
      <c r="I1250" s="104">
        <v>0</v>
      </c>
      <c r="J1250" s="104">
        <v>0</v>
      </c>
      <c r="K1250" s="104">
        <v>0</v>
      </c>
      <c r="L1250" s="104">
        <v>0</v>
      </c>
      <c r="M1250" s="104">
        <v>0</v>
      </c>
      <c r="N1250" s="104">
        <v>1</v>
      </c>
      <c r="O1250" s="104">
        <v>1</v>
      </c>
      <c r="P1250" s="104">
        <v>0</v>
      </c>
      <c r="Q1250" s="104">
        <v>0</v>
      </c>
      <c r="R1250" s="104">
        <v>0</v>
      </c>
      <c r="S1250" s="105">
        <v>4</v>
      </c>
    </row>
    <row r="1251" spans="1:19" x14ac:dyDescent="0.25">
      <c r="A1251" s="125">
        <v>22768</v>
      </c>
      <c r="B1251" s="103" t="s">
        <v>1641</v>
      </c>
      <c r="C1251" s="103" t="s">
        <v>2845</v>
      </c>
      <c r="D1251" s="103" t="s">
        <v>2827</v>
      </c>
      <c r="E1251" s="103" t="s">
        <v>2846</v>
      </c>
      <c r="F1251" s="103" t="s">
        <v>4996</v>
      </c>
      <c r="G1251" s="104">
        <v>0</v>
      </c>
      <c r="H1251" s="104">
        <v>0</v>
      </c>
      <c r="I1251" s="104">
        <v>0</v>
      </c>
      <c r="J1251" s="104">
        <v>0</v>
      </c>
      <c r="K1251" s="104">
        <v>0</v>
      </c>
      <c r="L1251" s="104">
        <v>0</v>
      </c>
      <c r="M1251" s="104">
        <v>0</v>
      </c>
      <c r="N1251" s="104">
        <v>0</v>
      </c>
      <c r="O1251" s="104">
        <v>0</v>
      </c>
      <c r="P1251" s="104">
        <v>307.652777777778</v>
      </c>
      <c r="Q1251" s="104">
        <v>0</v>
      </c>
      <c r="R1251" s="104">
        <v>0</v>
      </c>
      <c r="S1251" s="105">
        <v>307.652777777778</v>
      </c>
    </row>
    <row r="1252" spans="1:19" x14ac:dyDescent="0.25">
      <c r="A1252" s="125">
        <v>22857</v>
      </c>
      <c r="B1252" s="103" t="s">
        <v>5176</v>
      </c>
      <c r="C1252" s="103" t="s">
        <v>3864</v>
      </c>
      <c r="D1252" s="103" t="s">
        <v>2927</v>
      </c>
      <c r="E1252" s="103" t="s">
        <v>3865</v>
      </c>
      <c r="F1252" s="103" t="s">
        <v>4996</v>
      </c>
      <c r="G1252" s="104">
        <v>431.928</v>
      </c>
      <c r="H1252" s="104">
        <v>53.476799999999997</v>
      </c>
      <c r="I1252" s="104">
        <v>0</v>
      </c>
      <c r="J1252" s="104">
        <v>0</v>
      </c>
      <c r="K1252" s="104">
        <v>0</v>
      </c>
      <c r="L1252" s="104">
        <v>0</v>
      </c>
      <c r="M1252" s="104">
        <v>0</v>
      </c>
      <c r="N1252" s="104">
        <v>0</v>
      </c>
      <c r="O1252" s="104">
        <v>23.653199999999998</v>
      </c>
      <c r="P1252" s="104">
        <v>0</v>
      </c>
      <c r="Q1252" s="104">
        <v>0</v>
      </c>
      <c r="R1252" s="104">
        <v>0</v>
      </c>
      <c r="S1252" s="105">
        <v>509.05799999999999</v>
      </c>
    </row>
    <row r="1253" spans="1:19" x14ac:dyDescent="0.25">
      <c r="A1253" s="125">
        <v>22885</v>
      </c>
      <c r="B1253" s="103" t="s">
        <v>1671</v>
      </c>
      <c r="C1253" s="103" t="s">
        <v>4854</v>
      </c>
      <c r="D1253" s="103" t="s">
        <v>3332</v>
      </c>
      <c r="E1253" s="103" t="s">
        <v>4855</v>
      </c>
      <c r="F1253" s="103" t="s">
        <v>4996</v>
      </c>
      <c r="G1253" s="104">
        <v>1048.66461587001</v>
      </c>
      <c r="H1253" s="104">
        <v>1007.0302886890699</v>
      </c>
      <c r="I1253" s="104">
        <v>0</v>
      </c>
      <c r="J1253" s="104">
        <v>0</v>
      </c>
      <c r="K1253" s="104">
        <v>0</v>
      </c>
      <c r="L1253" s="104">
        <v>0</v>
      </c>
      <c r="M1253" s="104">
        <v>0</v>
      </c>
      <c r="N1253" s="104">
        <v>74.161145291055405</v>
      </c>
      <c r="O1253" s="104">
        <v>26.3684072145975</v>
      </c>
      <c r="P1253" s="104">
        <v>0</v>
      </c>
      <c r="Q1253" s="104">
        <v>0</v>
      </c>
      <c r="R1253" s="104">
        <v>0</v>
      </c>
      <c r="S1253" s="105">
        <v>2156.2244570647299</v>
      </c>
    </row>
    <row r="1254" spans="1:19" x14ac:dyDescent="0.25">
      <c r="A1254" s="125">
        <v>22951</v>
      </c>
      <c r="B1254" s="103" t="s">
        <v>1695</v>
      </c>
      <c r="C1254" s="103" t="s">
        <v>3900</v>
      </c>
      <c r="D1254" s="103" t="s">
        <v>2927</v>
      </c>
      <c r="E1254" s="103" t="s">
        <v>3901</v>
      </c>
      <c r="F1254" s="103" t="s">
        <v>4996</v>
      </c>
      <c r="G1254" s="104">
        <v>19</v>
      </c>
      <c r="H1254" s="104">
        <v>91</v>
      </c>
      <c r="I1254" s="104">
        <v>0</v>
      </c>
      <c r="J1254" s="104">
        <v>0</v>
      </c>
      <c r="K1254" s="104">
        <v>0</v>
      </c>
      <c r="L1254" s="104">
        <v>0</v>
      </c>
      <c r="M1254" s="104">
        <v>0</v>
      </c>
      <c r="N1254" s="104">
        <v>0</v>
      </c>
      <c r="O1254" s="104">
        <v>15</v>
      </c>
      <c r="P1254" s="104">
        <v>0</v>
      </c>
      <c r="Q1254" s="104">
        <v>0</v>
      </c>
      <c r="R1254" s="104">
        <v>0</v>
      </c>
      <c r="S1254" s="105">
        <v>125</v>
      </c>
    </row>
    <row r="1255" spans="1:19" x14ac:dyDescent="0.25">
      <c r="A1255" s="125">
        <v>22996</v>
      </c>
      <c r="B1255" s="103" t="s">
        <v>1708</v>
      </c>
      <c r="C1255" s="103" t="s">
        <v>3906</v>
      </c>
      <c r="D1255" s="103" t="s">
        <v>2897</v>
      </c>
      <c r="E1255" s="103" t="s">
        <v>3907</v>
      </c>
      <c r="F1255" s="103" t="s">
        <v>4996</v>
      </c>
      <c r="G1255" s="104">
        <v>658.65803158705705</v>
      </c>
      <c r="H1255" s="104">
        <v>100.94375963020001</v>
      </c>
      <c r="I1255" s="104">
        <v>23.217064714946101</v>
      </c>
      <c r="J1255" s="104">
        <v>0</v>
      </c>
      <c r="K1255" s="104">
        <v>0</v>
      </c>
      <c r="L1255" s="104">
        <v>0</v>
      </c>
      <c r="M1255" s="104">
        <v>0</v>
      </c>
      <c r="N1255" s="104">
        <v>99.934322033898297</v>
      </c>
      <c r="O1255" s="104">
        <v>16.151001540831999</v>
      </c>
      <c r="P1255" s="104">
        <v>0</v>
      </c>
      <c r="Q1255" s="104">
        <v>0</v>
      </c>
      <c r="R1255" s="104">
        <v>0</v>
      </c>
      <c r="S1255" s="105">
        <v>898.90417950693404</v>
      </c>
    </row>
    <row r="1256" spans="1:19" x14ac:dyDescent="0.25">
      <c r="A1256" s="125">
        <v>23072</v>
      </c>
      <c r="B1256" s="103" t="s">
        <v>5177</v>
      </c>
      <c r="C1256" s="103" t="s">
        <v>3928</v>
      </c>
      <c r="D1256" s="103" t="s">
        <v>2775</v>
      </c>
      <c r="E1256" s="103" t="s">
        <v>3929</v>
      </c>
      <c r="F1256" s="103" t="s">
        <v>4996</v>
      </c>
      <c r="G1256" s="104">
        <v>69</v>
      </c>
      <c r="H1256" s="104">
        <v>428</v>
      </c>
      <c r="I1256" s="104">
        <v>0</v>
      </c>
      <c r="J1256" s="104">
        <v>0</v>
      </c>
      <c r="K1256" s="104">
        <v>0</v>
      </c>
      <c r="L1256" s="104">
        <v>0</v>
      </c>
      <c r="M1256" s="104">
        <v>0</v>
      </c>
      <c r="N1256" s="104">
        <v>0</v>
      </c>
      <c r="O1256" s="104">
        <v>0</v>
      </c>
      <c r="P1256" s="104">
        <v>0</v>
      </c>
      <c r="Q1256" s="104">
        <v>0</v>
      </c>
      <c r="R1256" s="104">
        <v>0</v>
      </c>
      <c r="S1256" s="105">
        <v>497</v>
      </c>
    </row>
    <row r="1257" spans="1:19" x14ac:dyDescent="0.25">
      <c r="A1257" s="125">
        <v>23169</v>
      </c>
      <c r="B1257" s="103" t="s">
        <v>1776</v>
      </c>
      <c r="C1257" s="103" t="s">
        <v>3958</v>
      </c>
      <c r="D1257" s="103" t="s">
        <v>2912</v>
      </c>
      <c r="E1257" s="103" t="s">
        <v>3959</v>
      </c>
      <c r="F1257" s="103" t="s">
        <v>4996</v>
      </c>
      <c r="G1257" s="104">
        <v>0</v>
      </c>
      <c r="H1257" s="104">
        <v>709</v>
      </c>
      <c r="I1257" s="104">
        <v>186</v>
      </c>
      <c r="J1257" s="104">
        <v>0</v>
      </c>
      <c r="K1257" s="104">
        <v>0</v>
      </c>
      <c r="L1257" s="104">
        <v>0</v>
      </c>
      <c r="M1257" s="104">
        <v>0</v>
      </c>
      <c r="N1257" s="104">
        <v>0</v>
      </c>
      <c r="O1257" s="104">
        <v>0</v>
      </c>
      <c r="P1257" s="104">
        <v>0</v>
      </c>
      <c r="Q1257" s="104">
        <v>0</v>
      </c>
      <c r="R1257" s="104">
        <v>0</v>
      </c>
      <c r="S1257" s="105">
        <v>895</v>
      </c>
    </row>
    <row r="1258" spans="1:19" x14ac:dyDescent="0.25">
      <c r="A1258" s="125">
        <v>23202</v>
      </c>
      <c r="B1258" s="103" t="s">
        <v>1787</v>
      </c>
      <c r="C1258" s="103" t="s">
        <v>4299</v>
      </c>
      <c r="D1258" s="103" t="s">
        <v>2772</v>
      </c>
      <c r="E1258" s="103" t="s">
        <v>4300</v>
      </c>
      <c r="F1258" s="103" t="s">
        <v>4996</v>
      </c>
      <c r="G1258" s="104">
        <v>3</v>
      </c>
      <c r="H1258" s="104">
        <v>0</v>
      </c>
      <c r="I1258" s="104">
        <v>0</v>
      </c>
      <c r="J1258" s="104">
        <v>0</v>
      </c>
      <c r="K1258" s="104">
        <v>0</v>
      </c>
      <c r="L1258" s="104">
        <v>0</v>
      </c>
      <c r="M1258" s="104">
        <v>7</v>
      </c>
      <c r="N1258" s="104">
        <v>1</v>
      </c>
      <c r="O1258" s="104">
        <v>0</v>
      </c>
      <c r="P1258" s="104">
        <v>0</v>
      </c>
      <c r="Q1258" s="104">
        <v>0</v>
      </c>
      <c r="R1258" s="104">
        <v>0</v>
      </c>
      <c r="S1258" s="105">
        <v>11</v>
      </c>
    </row>
    <row r="1259" spans="1:19" x14ac:dyDescent="0.25">
      <c r="A1259" s="125">
        <v>23263</v>
      </c>
      <c r="B1259" s="103" t="s">
        <v>5178</v>
      </c>
      <c r="C1259" s="103" t="s">
        <v>3968</v>
      </c>
      <c r="D1259" s="103" t="s">
        <v>2789</v>
      </c>
      <c r="E1259" s="103" t="s">
        <v>3969</v>
      </c>
      <c r="F1259" s="103" t="s">
        <v>4996</v>
      </c>
      <c r="G1259" s="104">
        <v>273.225272124941</v>
      </c>
      <c r="H1259" s="104">
        <v>550.61397696797599</v>
      </c>
      <c r="I1259" s="104">
        <v>128.02555608140099</v>
      </c>
      <c r="J1259" s="104">
        <v>0</v>
      </c>
      <c r="K1259" s="104">
        <v>0</v>
      </c>
      <c r="L1259" s="104">
        <v>0</v>
      </c>
      <c r="M1259" s="104">
        <v>0</v>
      </c>
      <c r="N1259" s="104">
        <v>96.799810695693296</v>
      </c>
      <c r="O1259" s="104">
        <v>35.389178103801903</v>
      </c>
      <c r="P1259" s="104">
        <v>0</v>
      </c>
      <c r="Q1259" s="104">
        <v>0</v>
      </c>
      <c r="R1259" s="104">
        <v>0</v>
      </c>
      <c r="S1259" s="105">
        <v>1084.0537939738099</v>
      </c>
    </row>
    <row r="1260" spans="1:19" x14ac:dyDescent="0.25">
      <c r="A1260" s="125">
        <v>23269</v>
      </c>
      <c r="B1260" s="103" t="s">
        <v>1802</v>
      </c>
      <c r="C1260" s="103" t="s">
        <v>4349</v>
      </c>
      <c r="D1260" s="103" t="s">
        <v>2827</v>
      </c>
      <c r="E1260" s="103" t="s">
        <v>4350</v>
      </c>
      <c r="F1260" s="103" t="s">
        <v>4996</v>
      </c>
      <c r="G1260" s="104">
        <v>0</v>
      </c>
      <c r="H1260" s="104">
        <v>600.56271834224106</v>
      </c>
      <c r="I1260" s="104">
        <v>0</v>
      </c>
      <c r="J1260" s="104">
        <v>0</v>
      </c>
      <c r="K1260" s="104">
        <v>0</v>
      </c>
      <c r="L1260" s="104">
        <v>0</v>
      </c>
      <c r="M1260" s="104">
        <v>4.1924099011674798</v>
      </c>
      <c r="N1260" s="104">
        <v>0</v>
      </c>
      <c r="O1260" s="104">
        <v>5.2405123764593498</v>
      </c>
      <c r="P1260" s="104">
        <v>0</v>
      </c>
      <c r="Q1260" s="104">
        <v>0</v>
      </c>
      <c r="R1260" s="104">
        <v>0</v>
      </c>
      <c r="S1260" s="105">
        <v>609.99564061986803</v>
      </c>
    </row>
    <row r="1261" spans="1:19" x14ac:dyDescent="0.25">
      <c r="A1261" s="125">
        <v>23269</v>
      </c>
      <c r="B1261" s="103" t="s">
        <v>1802</v>
      </c>
      <c r="C1261" s="103" t="s">
        <v>4351</v>
      </c>
      <c r="D1261" s="103" t="s">
        <v>2827</v>
      </c>
      <c r="E1261" s="103" t="s">
        <v>4352</v>
      </c>
      <c r="F1261" s="103" t="s">
        <v>4996</v>
      </c>
      <c r="G1261" s="104">
        <v>0</v>
      </c>
      <c r="H1261" s="104">
        <v>267</v>
      </c>
      <c r="I1261" s="104">
        <v>0</v>
      </c>
      <c r="J1261" s="104">
        <v>0</v>
      </c>
      <c r="K1261" s="104">
        <v>0</v>
      </c>
      <c r="L1261" s="104">
        <v>0</v>
      </c>
      <c r="M1261" s="104">
        <v>0</v>
      </c>
      <c r="N1261" s="104">
        <v>0</v>
      </c>
      <c r="O1261" s="104">
        <v>1.0743692241043701</v>
      </c>
      <c r="P1261" s="104">
        <v>0</v>
      </c>
      <c r="Q1261" s="104">
        <v>0</v>
      </c>
      <c r="R1261" s="104">
        <v>0</v>
      </c>
      <c r="S1261" s="105">
        <v>268</v>
      </c>
    </row>
    <row r="1262" spans="1:19" x14ac:dyDescent="0.25">
      <c r="A1262" s="125">
        <v>23271</v>
      </c>
      <c r="B1262" s="103" t="s">
        <v>1803</v>
      </c>
      <c r="C1262" s="103" t="s">
        <v>3970</v>
      </c>
      <c r="D1262" s="103" t="s">
        <v>2775</v>
      </c>
      <c r="E1262" s="103" t="s">
        <v>3971</v>
      </c>
      <c r="F1262" s="103" t="s">
        <v>4996</v>
      </c>
      <c r="G1262" s="104">
        <v>286.66666666666703</v>
      </c>
      <c r="H1262" s="104">
        <v>326.5</v>
      </c>
      <c r="I1262" s="104">
        <v>34.5</v>
      </c>
      <c r="J1262" s="104">
        <v>34</v>
      </c>
      <c r="K1262" s="104">
        <v>0</v>
      </c>
      <c r="L1262" s="104">
        <v>0</v>
      </c>
      <c r="M1262" s="104">
        <v>5</v>
      </c>
      <c r="N1262" s="104">
        <v>3.6666666666666701</v>
      </c>
      <c r="O1262" s="104">
        <v>11</v>
      </c>
      <c r="P1262" s="104">
        <v>0</v>
      </c>
      <c r="Q1262" s="104">
        <v>0</v>
      </c>
      <c r="R1262" s="104">
        <v>0</v>
      </c>
      <c r="S1262" s="105">
        <v>701.33333333333303</v>
      </c>
    </row>
    <row r="1263" spans="1:19" x14ac:dyDescent="0.25">
      <c r="A1263" s="125">
        <v>23464</v>
      </c>
      <c r="B1263" s="103" t="s">
        <v>1856</v>
      </c>
      <c r="C1263" s="103" t="s">
        <v>4011</v>
      </c>
      <c r="D1263" s="103" t="s">
        <v>2775</v>
      </c>
      <c r="E1263" s="103" t="s">
        <v>4012</v>
      </c>
      <c r="F1263" s="103" t="s">
        <v>4996</v>
      </c>
      <c r="G1263" s="104">
        <v>17.694589051900898</v>
      </c>
      <c r="H1263" s="104">
        <v>259.17368670137199</v>
      </c>
      <c r="I1263" s="104">
        <v>8.3268654361886707</v>
      </c>
      <c r="J1263" s="104">
        <v>0</v>
      </c>
      <c r="K1263" s="104">
        <v>0</v>
      </c>
      <c r="L1263" s="104">
        <v>0</v>
      </c>
      <c r="M1263" s="104">
        <v>0</v>
      </c>
      <c r="N1263" s="104">
        <v>36.4300362833254</v>
      </c>
      <c r="O1263" s="104">
        <v>1.0408581795235801</v>
      </c>
      <c r="P1263" s="104">
        <v>0</v>
      </c>
      <c r="Q1263" s="104">
        <v>0</v>
      </c>
      <c r="R1263" s="104">
        <v>0</v>
      </c>
      <c r="S1263" s="105">
        <v>322.666035652311</v>
      </c>
    </row>
    <row r="1264" spans="1:19" x14ac:dyDescent="0.25">
      <c r="A1264" s="125">
        <v>23478</v>
      </c>
      <c r="B1264" s="103" t="s">
        <v>1866</v>
      </c>
      <c r="C1264" s="103" t="s">
        <v>4017</v>
      </c>
      <c r="D1264" s="103" t="s">
        <v>3068</v>
      </c>
      <c r="E1264" s="103" t="s">
        <v>4018</v>
      </c>
      <c r="F1264" s="103" t="s">
        <v>4996</v>
      </c>
      <c r="G1264" s="104">
        <v>1509</v>
      </c>
      <c r="H1264" s="104">
        <v>1161</v>
      </c>
      <c r="I1264" s="104">
        <v>1054</v>
      </c>
      <c r="J1264" s="104">
        <v>52</v>
      </c>
      <c r="K1264" s="104">
        <v>0</v>
      </c>
      <c r="L1264" s="104">
        <v>0</v>
      </c>
      <c r="M1264" s="104">
        <v>0</v>
      </c>
      <c r="N1264" s="104">
        <v>480</v>
      </c>
      <c r="O1264" s="104">
        <v>117</v>
      </c>
      <c r="P1264" s="104">
        <v>0</v>
      </c>
      <c r="Q1264" s="104">
        <v>0</v>
      </c>
      <c r="R1264" s="104">
        <v>0</v>
      </c>
      <c r="S1264" s="105">
        <v>4245</v>
      </c>
    </row>
    <row r="1265" spans="1:19" x14ac:dyDescent="0.25">
      <c r="A1265" s="125">
        <v>23497</v>
      </c>
      <c r="B1265" s="103" t="s">
        <v>5179</v>
      </c>
      <c r="C1265" s="103" t="s">
        <v>4023</v>
      </c>
      <c r="D1265" s="103" t="s">
        <v>2912</v>
      </c>
      <c r="E1265" s="103" t="s">
        <v>4024</v>
      </c>
      <c r="F1265" s="103" t="s">
        <v>4996</v>
      </c>
      <c r="G1265" s="104">
        <v>987</v>
      </c>
      <c r="H1265" s="104">
        <v>772</v>
      </c>
      <c r="I1265" s="104">
        <v>0</v>
      </c>
      <c r="J1265" s="104">
        <v>0</v>
      </c>
      <c r="K1265" s="104">
        <v>0</v>
      </c>
      <c r="L1265" s="104">
        <v>0</v>
      </c>
      <c r="M1265" s="104">
        <v>0</v>
      </c>
      <c r="N1265" s="104">
        <v>11.5</v>
      </c>
      <c r="O1265" s="104">
        <v>0</v>
      </c>
      <c r="P1265" s="104">
        <v>0</v>
      </c>
      <c r="Q1265" s="104">
        <v>0</v>
      </c>
      <c r="R1265" s="104">
        <v>0</v>
      </c>
      <c r="S1265" s="105">
        <v>1770.5</v>
      </c>
    </row>
    <row r="1266" spans="1:19" x14ac:dyDescent="0.25">
      <c r="A1266" s="125">
        <v>23737</v>
      </c>
      <c r="B1266" s="103" t="s">
        <v>1909</v>
      </c>
      <c r="C1266" s="103" t="s">
        <v>4383</v>
      </c>
      <c r="D1266" s="103" t="s">
        <v>3438</v>
      </c>
      <c r="E1266" s="103" t="s">
        <v>4384</v>
      </c>
      <c r="F1266" s="103" t="s">
        <v>4996</v>
      </c>
      <c r="G1266" s="104">
        <v>278.65472639094901</v>
      </c>
      <c r="H1266" s="104">
        <v>315.775096814336</v>
      </c>
      <c r="I1266" s="104">
        <v>0</v>
      </c>
      <c r="J1266" s="104">
        <v>0</v>
      </c>
      <c r="K1266" s="104">
        <v>0</v>
      </c>
      <c r="L1266" s="104">
        <v>0</v>
      </c>
      <c r="M1266" s="104">
        <v>2.0155857243468298</v>
      </c>
      <c r="N1266" s="104">
        <v>8.8685771871260304</v>
      </c>
      <c r="O1266" s="104">
        <v>2.0155857243468298</v>
      </c>
      <c r="P1266" s="104">
        <v>0</v>
      </c>
      <c r="Q1266" s="104">
        <v>0</v>
      </c>
      <c r="R1266" s="104">
        <v>0</v>
      </c>
      <c r="S1266" s="105">
        <v>607.32957184110398</v>
      </c>
    </row>
    <row r="1267" spans="1:19" x14ac:dyDescent="0.25">
      <c r="A1267" s="125">
        <v>24515</v>
      </c>
      <c r="B1267" s="103" t="s">
        <v>1994</v>
      </c>
      <c r="C1267" s="103" t="s">
        <v>3924</v>
      </c>
      <c r="D1267" s="103" t="s">
        <v>3157</v>
      </c>
      <c r="E1267" s="103" t="s">
        <v>3925</v>
      </c>
      <c r="F1267" s="103" t="s">
        <v>4996</v>
      </c>
      <c r="G1267" s="104">
        <v>159.25130146710799</v>
      </c>
      <c r="H1267" s="104">
        <v>0</v>
      </c>
      <c r="I1267" s="104">
        <v>0</v>
      </c>
      <c r="J1267" s="104">
        <v>0</v>
      </c>
      <c r="K1267" s="104">
        <v>0</v>
      </c>
      <c r="L1267" s="104">
        <v>0</v>
      </c>
      <c r="M1267" s="104">
        <v>0</v>
      </c>
      <c r="N1267" s="104">
        <v>0</v>
      </c>
      <c r="O1267" s="104">
        <v>0</v>
      </c>
      <c r="P1267" s="104">
        <v>0</v>
      </c>
      <c r="Q1267" s="104">
        <v>0</v>
      </c>
      <c r="R1267" s="104">
        <v>0</v>
      </c>
      <c r="S1267" s="105">
        <v>159.25130146710799</v>
      </c>
    </row>
    <row r="1268" spans="1:19" x14ac:dyDescent="0.25">
      <c r="A1268" s="125">
        <v>24519</v>
      </c>
      <c r="B1268" s="103" t="s">
        <v>5180</v>
      </c>
      <c r="C1268" s="103" t="s">
        <v>4189</v>
      </c>
      <c r="D1268" s="103" t="s">
        <v>2827</v>
      </c>
      <c r="E1268" s="103" t="s">
        <v>4190</v>
      </c>
      <c r="F1268" s="103" t="s">
        <v>4996</v>
      </c>
      <c r="G1268" s="104">
        <v>206.33469617933201</v>
      </c>
      <c r="H1268" s="104">
        <v>1419.0774002537701</v>
      </c>
      <c r="I1268" s="104">
        <v>0</v>
      </c>
      <c r="J1268" s="104">
        <v>13.685464542506701</v>
      </c>
      <c r="K1268" s="104">
        <v>0</v>
      </c>
      <c r="L1268" s="104">
        <v>0</v>
      </c>
      <c r="M1268" s="104">
        <v>0</v>
      </c>
      <c r="N1268" s="104">
        <v>20.528196813760001</v>
      </c>
      <c r="O1268" s="104">
        <v>15.790920625969299</v>
      </c>
      <c r="P1268" s="104">
        <v>0</v>
      </c>
      <c r="Q1268" s="104">
        <v>0</v>
      </c>
      <c r="R1268" s="104">
        <v>0</v>
      </c>
      <c r="S1268" s="105">
        <v>1675.4166784153399</v>
      </c>
    </row>
    <row r="1269" spans="1:19" x14ac:dyDescent="0.25">
      <c r="A1269" s="125">
        <v>24594</v>
      </c>
      <c r="B1269" s="103" t="s">
        <v>2021</v>
      </c>
      <c r="C1269" s="103" t="s">
        <v>2996</v>
      </c>
      <c r="D1269" s="103" t="s">
        <v>2867</v>
      </c>
      <c r="E1269" s="103" t="s">
        <v>2997</v>
      </c>
      <c r="F1269" s="103" t="s">
        <v>4996</v>
      </c>
      <c r="G1269" s="104">
        <v>17.694589051900898</v>
      </c>
      <c r="H1269" s="104">
        <v>9.57589525161697</v>
      </c>
      <c r="I1269" s="104">
        <v>27.894999211232101</v>
      </c>
      <c r="J1269" s="104">
        <v>14.2250617868223</v>
      </c>
      <c r="K1269" s="104">
        <v>10.2351054319819</v>
      </c>
      <c r="L1269" s="104">
        <v>0</v>
      </c>
      <c r="M1269" s="104">
        <v>10.408581795235801</v>
      </c>
      <c r="N1269" s="104">
        <v>40.593469001419798</v>
      </c>
      <c r="O1269" s="104">
        <v>1.0408581795235801</v>
      </c>
      <c r="P1269" s="104">
        <v>0</v>
      </c>
      <c r="Q1269" s="104">
        <v>0</v>
      </c>
      <c r="R1269" s="104">
        <v>0</v>
      </c>
      <c r="S1269" s="105">
        <v>131.66855970973299</v>
      </c>
    </row>
    <row r="1270" spans="1:19" x14ac:dyDescent="0.25">
      <c r="A1270" s="125">
        <v>24952</v>
      </c>
      <c r="B1270" s="103" t="s">
        <v>2141</v>
      </c>
      <c r="C1270" s="103" t="s">
        <v>3834</v>
      </c>
      <c r="D1270" s="103" t="s">
        <v>5006</v>
      </c>
      <c r="E1270" s="103" t="s">
        <v>3835</v>
      </c>
      <c r="F1270" s="103" t="s">
        <v>4996</v>
      </c>
      <c r="G1270" s="104">
        <v>360.079132473622</v>
      </c>
      <c r="H1270" s="104">
        <v>0</v>
      </c>
      <c r="I1270" s="104">
        <v>0</v>
      </c>
      <c r="J1270" s="104">
        <v>0</v>
      </c>
      <c r="K1270" s="104">
        <v>0</v>
      </c>
      <c r="L1270" s="104">
        <v>0</v>
      </c>
      <c r="M1270" s="104">
        <v>0</v>
      </c>
      <c r="N1270" s="104">
        <v>0</v>
      </c>
      <c r="O1270" s="104">
        <v>0</v>
      </c>
      <c r="P1270" s="104">
        <v>0</v>
      </c>
      <c r="Q1270" s="104">
        <v>0</v>
      </c>
      <c r="R1270" s="104">
        <v>0</v>
      </c>
      <c r="S1270" s="105">
        <v>360.079132473622</v>
      </c>
    </row>
    <row r="1271" spans="1:19" x14ac:dyDescent="0.25">
      <c r="A1271" s="125">
        <v>25132</v>
      </c>
      <c r="B1271" s="103" t="s">
        <v>2187</v>
      </c>
      <c r="C1271" s="103" t="s">
        <v>3860</v>
      </c>
      <c r="D1271" s="103" t="s">
        <v>2827</v>
      </c>
      <c r="E1271" s="103" t="s">
        <v>3861</v>
      </c>
      <c r="F1271" s="103" t="s">
        <v>4996</v>
      </c>
      <c r="G1271" s="104">
        <v>0</v>
      </c>
      <c r="H1271" s="104">
        <v>157.169585108061</v>
      </c>
      <c r="I1271" s="104">
        <v>79.105221643792405</v>
      </c>
      <c r="J1271" s="104">
        <v>82.227796182363093</v>
      </c>
      <c r="K1271" s="104">
        <v>18.735447231424502</v>
      </c>
      <c r="L1271" s="104">
        <v>2.0817163590471699</v>
      </c>
      <c r="M1271" s="104">
        <v>0</v>
      </c>
      <c r="N1271" s="104">
        <v>0</v>
      </c>
      <c r="O1271" s="104">
        <v>0</v>
      </c>
      <c r="P1271" s="104">
        <v>0</v>
      </c>
      <c r="Q1271" s="104">
        <v>0</v>
      </c>
      <c r="R1271" s="104">
        <v>0</v>
      </c>
      <c r="S1271" s="105">
        <v>339.31976652468802</v>
      </c>
    </row>
    <row r="1272" spans="1:19" x14ac:dyDescent="0.25">
      <c r="A1272" s="125">
        <v>25161</v>
      </c>
      <c r="B1272" s="103" t="s">
        <v>2197</v>
      </c>
      <c r="C1272" s="103" t="s">
        <v>4076</v>
      </c>
      <c r="D1272" s="103" t="s">
        <v>2912</v>
      </c>
      <c r="E1272" s="103" t="s">
        <v>3454</v>
      </c>
      <c r="F1272" s="103" t="s">
        <v>4996</v>
      </c>
      <c r="G1272" s="104">
        <v>327</v>
      </c>
      <c r="H1272" s="104">
        <v>568</v>
      </c>
      <c r="I1272" s="104">
        <v>0</v>
      </c>
      <c r="J1272" s="104">
        <v>0</v>
      </c>
      <c r="K1272" s="104">
        <v>0</v>
      </c>
      <c r="L1272" s="104">
        <v>0</v>
      </c>
      <c r="M1272" s="104">
        <v>0</v>
      </c>
      <c r="N1272" s="104">
        <v>1</v>
      </c>
      <c r="O1272" s="104">
        <v>21</v>
      </c>
      <c r="P1272" s="104">
        <v>0</v>
      </c>
      <c r="Q1272" s="104">
        <v>0</v>
      </c>
      <c r="R1272" s="104">
        <v>0</v>
      </c>
      <c r="S1272" s="105">
        <v>917</v>
      </c>
    </row>
    <row r="1273" spans="1:19" x14ac:dyDescent="0.25">
      <c r="A1273" s="125">
        <v>25694</v>
      </c>
      <c r="B1273" s="103" t="s">
        <v>2249</v>
      </c>
      <c r="C1273" s="103" t="s">
        <v>4965</v>
      </c>
      <c r="D1273" s="103" t="s">
        <v>5006</v>
      </c>
      <c r="E1273" s="103" t="s">
        <v>4966</v>
      </c>
      <c r="F1273" s="103" t="s">
        <v>4996</v>
      </c>
      <c r="G1273" s="104">
        <v>10360</v>
      </c>
      <c r="H1273" s="104">
        <v>1154</v>
      </c>
      <c r="I1273" s="104">
        <v>280.857142857143</v>
      </c>
      <c r="J1273" s="104">
        <v>47.8</v>
      </c>
      <c r="K1273" s="104">
        <v>0</v>
      </c>
      <c r="L1273" s="104">
        <v>0</v>
      </c>
      <c r="M1273" s="104">
        <v>3</v>
      </c>
      <c r="N1273" s="104">
        <v>500.2</v>
      </c>
      <c r="O1273" s="104">
        <v>80.1666666666667</v>
      </c>
      <c r="P1273" s="104">
        <v>0</v>
      </c>
      <c r="Q1273" s="104">
        <v>0</v>
      </c>
      <c r="R1273" s="104">
        <v>0</v>
      </c>
      <c r="S1273" s="105">
        <v>12426.0238095238</v>
      </c>
    </row>
    <row r="1274" spans="1:19" x14ac:dyDescent="0.25">
      <c r="A1274" s="125">
        <v>25703</v>
      </c>
      <c r="B1274" s="103" t="s">
        <v>2251</v>
      </c>
      <c r="C1274" s="103" t="s">
        <v>4102</v>
      </c>
      <c r="D1274" s="103" t="s">
        <v>2775</v>
      </c>
      <c r="E1274" s="103" t="s">
        <v>4103</v>
      </c>
      <c r="F1274" s="103" t="s">
        <v>4996</v>
      </c>
      <c r="G1274" s="104">
        <v>86</v>
      </c>
      <c r="H1274" s="104">
        <v>0</v>
      </c>
      <c r="I1274" s="104">
        <v>90.3333333333333</v>
      </c>
      <c r="J1274" s="104">
        <v>0</v>
      </c>
      <c r="K1274" s="104">
        <v>0</v>
      </c>
      <c r="L1274" s="104">
        <v>0</v>
      </c>
      <c r="M1274" s="104">
        <v>0</v>
      </c>
      <c r="N1274" s="104">
        <v>0</v>
      </c>
      <c r="O1274" s="104">
        <v>11</v>
      </c>
      <c r="P1274" s="104">
        <v>0</v>
      </c>
      <c r="Q1274" s="104">
        <v>0</v>
      </c>
      <c r="R1274" s="104">
        <v>0</v>
      </c>
      <c r="S1274" s="105">
        <v>187.333333333333</v>
      </c>
    </row>
    <row r="1275" spans="1:19" x14ac:dyDescent="0.25">
      <c r="A1275" s="125">
        <v>25716</v>
      </c>
      <c r="B1275" s="103" t="s">
        <v>2254</v>
      </c>
      <c r="C1275" s="103" t="s">
        <v>4106</v>
      </c>
      <c r="D1275" s="103" t="s">
        <v>2817</v>
      </c>
      <c r="E1275" s="103" t="s">
        <v>4107</v>
      </c>
      <c r="F1275" s="103" t="s">
        <v>4996</v>
      </c>
      <c r="G1275" s="104">
        <v>625</v>
      </c>
      <c r="H1275" s="104">
        <v>0</v>
      </c>
      <c r="I1275" s="104">
        <v>0</v>
      </c>
      <c r="J1275" s="104">
        <v>0</v>
      </c>
      <c r="K1275" s="104">
        <v>0</v>
      </c>
      <c r="L1275" s="104">
        <v>0</v>
      </c>
      <c r="M1275" s="104">
        <v>0</v>
      </c>
      <c r="N1275" s="104">
        <v>0</v>
      </c>
      <c r="O1275" s="104">
        <v>0</v>
      </c>
      <c r="P1275" s="104">
        <v>0</v>
      </c>
      <c r="Q1275" s="104">
        <v>0</v>
      </c>
      <c r="R1275" s="104">
        <v>0</v>
      </c>
      <c r="S1275" s="105">
        <v>625</v>
      </c>
    </row>
    <row r="1276" spans="1:19" x14ac:dyDescent="0.25">
      <c r="A1276" s="125">
        <v>25869</v>
      </c>
      <c r="B1276" s="103" t="s">
        <v>2265</v>
      </c>
      <c r="C1276" s="103" t="s">
        <v>3502</v>
      </c>
      <c r="D1276" s="103" t="s">
        <v>2789</v>
      </c>
      <c r="E1276" s="103" t="s">
        <v>3503</v>
      </c>
      <c r="F1276" s="103" t="s">
        <v>4996</v>
      </c>
      <c r="G1276" s="104">
        <v>497.41983135348102</v>
      </c>
      <c r="H1276" s="104">
        <v>0</v>
      </c>
      <c r="I1276" s="104">
        <v>0</v>
      </c>
      <c r="J1276" s="104">
        <v>0</v>
      </c>
      <c r="K1276" s="104">
        <v>0</v>
      </c>
      <c r="L1276" s="104">
        <v>0</v>
      </c>
      <c r="M1276" s="104">
        <v>0</v>
      </c>
      <c r="N1276" s="104">
        <v>48.319382039761201</v>
      </c>
      <c r="O1276" s="104">
        <v>8.8299378346771693</v>
      </c>
      <c r="P1276" s="104">
        <v>0</v>
      </c>
      <c r="Q1276" s="104">
        <v>0</v>
      </c>
      <c r="R1276" s="104">
        <v>0</v>
      </c>
      <c r="S1276" s="105">
        <v>554.56915122791895</v>
      </c>
    </row>
    <row r="1277" spans="1:19" x14ac:dyDescent="0.25">
      <c r="A1277" s="125">
        <v>25946</v>
      </c>
      <c r="B1277" s="103" t="s">
        <v>5181</v>
      </c>
      <c r="C1277" s="103" t="s">
        <v>4321</v>
      </c>
      <c r="D1277" s="103" t="s">
        <v>2789</v>
      </c>
      <c r="E1277" s="103" t="s">
        <v>4322</v>
      </c>
      <c r="F1277" s="103" t="s">
        <v>4996</v>
      </c>
      <c r="G1277" s="104">
        <v>37</v>
      </c>
      <c r="H1277" s="104">
        <v>205</v>
      </c>
      <c r="I1277" s="104">
        <v>56</v>
      </c>
      <c r="J1277" s="104">
        <v>141</v>
      </c>
      <c r="K1277" s="104">
        <v>29</v>
      </c>
      <c r="L1277" s="104">
        <v>57.25</v>
      </c>
      <c r="M1277" s="104">
        <v>0</v>
      </c>
      <c r="N1277" s="104">
        <v>5</v>
      </c>
      <c r="O1277" s="104">
        <v>1</v>
      </c>
      <c r="P1277" s="104">
        <v>0</v>
      </c>
      <c r="Q1277" s="104">
        <v>0</v>
      </c>
      <c r="R1277" s="104">
        <v>0</v>
      </c>
      <c r="S1277" s="105">
        <v>530</v>
      </c>
    </row>
    <row r="1278" spans="1:19" x14ac:dyDescent="0.25">
      <c r="A1278" s="125">
        <v>25981</v>
      </c>
      <c r="B1278" s="103" t="s">
        <v>2296</v>
      </c>
      <c r="C1278" s="103" t="s">
        <v>3623</v>
      </c>
      <c r="D1278" s="103" t="s">
        <v>2923</v>
      </c>
      <c r="E1278" s="103" t="s">
        <v>3624</v>
      </c>
      <c r="F1278" s="103" t="s">
        <v>4996</v>
      </c>
      <c r="G1278" s="104">
        <v>185.377721153267</v>
      </c>
      <c r="H1278" s="104">
        <v>0</v>
      </c>
      <c r="I1278" s="104">
        <v>0</v>
      </c>
      <c r="J1278" s="104">
        <v>0</v>
      </c>
      <c r="K1278" s="104">
        <v>0</v>
      </c>
      <c r="L1278" s="104">
        <v>0</v>
      </c>
      <c r="M1278" s="104">
        <v>0</v>
      </c>
      <c r="N1278" s="104">
        <v>1.0715475211171499</v>
      </c>
      <c r="O1278" s="104">
        <v>1.0715475211171499</v>
      </c>
      <c r="P1278" s="104">
        <v>0</v>
      </c>
      <c r="Q1278" s="104">
        <v>0</v>
      </c>
      <c r="R1278" s="104">
        <v>0</v>
      </c>
      <c r="S1278" s="105">
        <v>187.52081619550199</v>
      </c>
    </row>
    <row r="1279" spans="1:19" x14ac:dyDescent="0.25">
      <c r="A1279" s="125">
        <v>25985</v>
      </c>
      <c r="B1279" s="103" t="s">
        <v>2298</v>
      </c>
      <c r="C1279" s="103" t="s">
        <v>2886</v>
      </c>
      <c r="D1279" s="103" t="s">
        <v>2867</v>
      </c>
      <c r="E1279" s="103" t="s">
        <v>2887</v>
      </c>
      <c r="F1279" s="103" t="s">
        <v>4996</v>
      </c>
      <c r="G1279" s="104">
        <v>7.11580823103629</v>
      </c>
      <c r="H1279" s="104">
        <v>143.332708653731</v>
      </c>
      <c r="I1279" s="104">
        <v>0</v>
      </c>
      <c r="J1279" s="104">
        <v>0</v>
      </c>
      <c r="K1279" s="104">
        <v>0</v>
      </c>
      <c r="L1279" s="104">
        <v>0</v>
      </c>
      <c r="M1279" s="104">
        <v>0</v>
      </c>
      <c r="N1279" s="104">
        <v>0</v>
      </c>
      <c r="O1279" s="104">
        <v>0</v>
      </c>
      <c r="P1279" s="104">
        <v>0</v>
      </c>
      <c r="Q1279" s="104">
        <v>0</v>
      </c>
      <c r="R1279" s="104">
        <v>0</v>
      </c>
      <c r="S1279" s="105">
        <v>150.448516884767</v>
      </c>
    </row>
    <row r="1280" spans="1:19" x14ac:dyDescent="0.25">
      <c r="A1280" s="125">
        <v>26165</v>
      </c>
      <c r="B1280" s="103" t="s">
        <v>5182</v>
      </c>
      <c r="C1280" s="103" t="s">
        <v>4625</v>
      </c>
      <c r="D1280" s="103" t="s">
        <v>2786</v>
      </c>
      <c r="E1280" s="103" t="s">
        <v>4626</v>
      </c>
      <c r="F1280" s="103" t="s">
        <v>4996</v>
      </c>
      <c r="G1280" s="104">
        <v>1019.00015775359</v>
      </c>
      <c r="H1280" s="104">
        <v>0</v>
      </c>
      <c r="I1280" s="104">
        <v>0</v>
      </c>
      <c r="J1280" s="104">
        <v>0</v>
      </c>
      <c r="K1280" s="104">
        <v>0</v>
      </c>
      <c r="L1280" s="104">
        <v>0</v>
      </c>
      <c r="M1280" s="104">
        <v>0</v>
      </c>
      <c r="N1280" s="104">
        <v>0</v>
      </c>
      <c r="O1280" s="104">
        <v>0</v>
      </c>
      <c r="P1280" s="104">
        <v>0</v>
      </c>
      <c r="Q1280" s="104">
        <v>0</v>
      </c>
      <c r="R1280" s="104">
        <v>0</v>
      </c>
      <c r="S1280" s="105">
        <v>1019.00015775359</v>
      </c>
    </row>
    <row r="1281" spans="1:19" x14ac:dyDescent="0.25">
      <c r="A1281" s="125">
        <v>26173</v>
      </c>
      <c r="B1281" s="103" t="s">
        <v>2332</v>
      </c>
      <c r="C1281" s="103" t="s">
        <v>2980</v>
      </c>
      <c r="D1281" s="103" t="s">
        <v>2789</v>
      </c>
      <c r="E1281" s="103" t="s">
        <v>2981</v>
      </c>
      <c r="F1281" s="103" t="s">
        <v>4996</v>
      </c>
      <c r="G1281" s="104">
        <v>15.449828558988401</v>
      </c>
      <c r="H1281" s="104">
        <v>58.709348524155999</v>
      </c>
      <c r="I1281" s="104">
        <v>0</v>
      </c>
      <c r="J1281" s="104">
        <v>4.1199542823969102</v>
      </c>
      <c r="K1281" s="104">
        <v>5.1499428529961397</v>
      </c>
      <c r="L1281" s="104">
        <v>0</v>
      </c>
      <c r="M1281" s="104">
        <v>0</v>
      </c>
      <c r="N1281" s="104">
        <v>0</v>
      </c>
      <c r="O1281" s="104">
        <v>0</v>
      </c>
      <c r="P1281" s="104">
        <v>0</v>
      </c>
      <c r="Q1281" s="104">
        <v>0</v>
      </c>
      <c r="R1281" s="104">
        <v>0</v>
      </c>
      <c r="S1281" s="105">
        <v>83.429074218537394</v>
      </c>
    </row>
    <row r="1282" spans="1:19" x14ac:dyDescent="0.25">
      <c r="A1282" s="125">
        <v>26289</v>
      </c>
      <c r="B1282" s="103" t="s">
        <v>2347</v>
      </c>
      <c r="C1282" s="103" t="s">
        <v>3266</v>
      </c>
      <c r="D1282" s="103" t="s">
        <v>2827</v>
      </c>
      <c r="E1282" s="103" t="s">
        <v>3267</v>
      </c>
      <c r="F1282" s="103" t="s">
        <v>4996</v>
      </c>
      <c r="G1282" s="104">
        <v>333.07461744754698</v>
      </c>
      <c r="H1282" s="104">
        <v>0</v>
      </c>
      <c r="I1282" s="104">
        <v>0</v>
      </c>
      <c r="J1282" s="104">
        <v>0</v>
      </c>
      <c r="K1282" s="104">
        <v>0</v>
      </c>
      <c r="L1282" s="104">
        <v>0</v>
      </c>
      <c r="M1282" s="104">
        <v>0</v>
      </c>
      <c r="N1282" s="104">
        <v>0</v>
      </c>
      <c r="O1282" s="104">
        <v>0</v>
      </c>
      <c r="P1282" s="104">
        <v>0</v>
      </c>
      <c r="Q1282" s="104">
        <v>0</v>
      </c>
      <c r="R1282" s="104">
        <v>0</v>
      </c>
      <c r="S1282" s="105">
        <v>333.07461744754698</v>
      </c>
    </row>
    <row r="1283" spans="1:19" x14ac:dyDescent="0.25">
      <c r="A1283" s="125">
        <v>26546</v>
      </c>
      <c r="B1283" s="103" t="s">
        <v>2362</v>
      </c>
      <c r="C1283" s="103" t="s">
        <v>4139</v>
      </c>
      <c r="D1283" s="103" t="s">
        <v>3157</v>
      </c>
      <c r="E1283" s="103" t="s">
        <v>4140</v>
      </c>
      <c r="F1283" s="103" t="s">
        <v>4996</v>
      </c>
      <c r="G1283" s="104">
        <v>1228.25</v>
      </c>
      <c r="H1283" s="104">
        <v>1</v>
      </c>
      <c r="I1283" s="104">
        <v>1</v>
      </c>
      <c r="J1283" s="104">
        <v>0</v>
      </c>
      <c r="K1283" s="104">
        <v>0</v>
      </c>
      <c r="L1283" s="104">
        <v>0</v>
      </c>
      <c r="M1283" s="104">
        <v>0</v>
      </c>
      <c r="N1283" s="104">
        <v>0</v>
      </c>
      <c r="O1283" s="104">
        <v>26</v>
      </c>
      <c r="P1283" s="104">
        <v>0</v>
      </c>
      <c r="Q1283" s="104">
        <v>0</v>
      </c>
      <c r="R1283" s="104">
        <v>0</v>
      </c>
      <c r="S1283" s="105">
        <v>1256.25</v>
      </c>
    </row>
    <row r="1284" spans="1:19" x14ac:dyDescent="0.25">
      <c r="A1284" s="125">
        <v>26709</v>
      </c>
      <c r="B1284" s="103" t="s">
        <v>2393</v>
      </c>
      <c r="C1284" s="103" t="s">
        <v>4161</v>
      </c>
      <c r="D1284" s="103" t="s">
        <v>2912</v>
      </c>
      <c r="E1284" s="103" t="s">
        <v>4162</v>
      </c>
      <c r="F1284" s="103" t="s">
        <v>4996</v>
      </c>
      <c r="G1284" s="104">
        <v>506.33333333333297</v>
      </c>
      <c r="H1284" s="104">
        <v>33.5</v>
      </c>
      <c r="I1284" s="104">
        <v>0</v>
      </c>
      <c r="J1284" s="104">
        <v>0</v>
      </c>
      <c r="K1284" s="104">
        <v>0</v>
      </c>
      <c r="L1284" s="104">
        <v>0</v>
      </c>
      <c r="M1284" s="104">
        <v>3</v>
      </c>
      <c r="N1284" s="104">
        <v>44</v>
      </c>
      <c r="O1284" s="104">
        <v>14.3333333333333</v>
      </c>
      <c r="P1284" s="104">
        <v>8</v>
      </c>
      <c r="Q1284" s="104">
        <v>0</v>
      </c>
      <c r="R1284" s="104">
        <v>0</v>
      </c>
      <c r="S1284" s="105">
        <v>609.16666666666697</v>
      </c>
    </row>
    <row r="1285" spans="1:19" x14ac:dyDescent="0.25">
      <c r="A1285" s="125">
        <v>26753</v>
      </c>
      <c r="B1285" s="103" t="s">
        <v>2403</v>
      </c>
      <c r="C1285" s="103" t="s">
        <v>4167</v>
      </c>
      <c r="D1285" s="103" t="s">
        <v>5006</v>
      </c>
      <c r="E1285" s="103" t="s">
        <v>4168</v>
      </c>
      <c r="F1285" s="103" t="s">
        <v>4996</v>
      </c>
      <c r="G1285" s="104">
        <v>400</v>
      </c>
      <c r="H1285" s="104">
        <v>221</v>
      </c>
      <c r="I1285" s="104">
        <v>5</v>
      </c>
      <c r="J1285" s="104">
        <v>0</v>
      </c>
      <c r="K1285" s="104">
        <v>0</v>
      </c>
      <c r="L1285" s="104">
        <v>0</v>
      </c>
      <c r="M1285" s="104">
        <v>0</v>
      </c>
      <c r="N1285" s="104">
        <v>0</v>
      </c>
      <c r="O1285" s="104">
        <v>14</v>
      </c>
      <c r="P1285" s="104">
        <v>0</v>
      </c>
      <c r="Q1285" s="104">
        <v>0</v>
      </c>
      <c r="R1285" s="104">
        <v>0</v>
      </c>
      <c r="S1285" s="105">
        <v>640</v>
      </c>
    </row>
    <row r="1286" spans="1:19" x14ac:dyDescent="0.25">
      <c r="A1286" s="125">
        <v>26776</v>
      </c>
      <c r="B1286" s="103" t="s">
        <v>2410</v>
      </c>
      <c r="C1286" s="103" t="s">
        <v>4173</v>
      </c>
      <c r="D1286" s="103" t="s">
        <v>2789</v>
      </c>
      <c r="E1286" s="103" t="s">
        <v>4174</v>
      </c>
      <c r="F1286" s="103" t="s">
        <v>4996</v>
      </c>
      <c r="G1286" s="104">
        <v>32.700000000000003</v>
      </c>
      <c r="H1286" s="104">
        <v>192.07692307692301</v>
      </c>
      <c r="I1286" s="104">
        <v>48.375</v>
      </c>
      <c r="J1286" s="104">
        <v>0</v>
      </c>
      <c r="K1286" s="104">
        <v>0</v>
      </c>
      <c r="L1286" s="104">
        <v>0</v>
      </c>
      <c r="M1286" s="104">
        <v>0</v>
      </c>
      <c r="N1286" s="104">
        <v>38.200000000000003</v>
      </c>
      <c r="O1286" s="104">
        <v>7.5714285714285703</v>
      </c>
      <c r="P1286" s="104">
        <v>0</v>
      </c>
      <c r="Q1286" s="104">
        <v>0</v>
      </c>
      <c r="R1286" s="104">
        <v>0</v>
      </c>
      <c r="S1286" s="105">
        <v>318.92335164835202</v>
      </c>
    </row>
    <row r="1287" spans="1:19" x14ac:dyDescent="0.25">
      <c r="A1287" s="125">
        <v>26777</v>
      </c>
      <c r="B1287" s="103" t="s">
        <v>2411</v>
      </c>
      <c r="C1287" s="103" t="s">
        <v>4175</v>
      </c>
      <c r="D1287" s="103" t="s">
        <v>2817</v>
      </c>
      <c r="E1287" s="103" t="s">
        <v>4176</v>
      </c>
      <c r="F1287" s="103" t="s">
        <v>4996</v>
      </c>
      <c r="G1287" s="104">
        <v>333</v>
      </c>
      <c r="H1287" s="104">
        <v>52</v>
      </c>
      <c r="I1287" s="104">
        <v>1</v>
      </c>
      <c r="J1287" s="104">
        <v>0</v>
      </c>
      <c r="K1287" s="104">
        <v>0</v>
      </c>
      <c r="L1287" s="104">
        <v>0</v>
      </c>
      <c r="M1287" s="104">
        <v>0</v>
      </c>
      <c r="N1287" s="104">
        <v>5</v>
      </c>
      <c r="O1287" s="104">
        <v>23</v>
      </c>
      <c r="P1287" s="104">
        <v>0</v>
      </c>
      <c r="Q1287" s="104">
        <v>0</v>
      </c>
      <c r="R1287" s="104">
        <v>0</v>
      </c>
      <c r="S1287" s="105">
        <v>413.4</v>
      </c>
    </row>
    <row r="1288" spans="1:19" x14ac:dyDescent="0.25">
      <c r="A1288" s="125">
        <v>26797</v>
      </c>
      <c r="B1288" s="103" t="s">
        <v>2416</v>
      </c>
      <c r="C1288" s="103" t="s">
        <v>5183</v>
      </c>
      <c r="D1288" s="103" t="s">
        <v>3332</v>
      </c>
      <c r="E1288" s="103" t="s">
        <v>4967</v>
      </c>
      <c r="F1288" s="103" t="s">
        <v>4996</v>
      </c>
      <c r="G1288" s="104">
        <v>1287.8</v>
      </c>
      <c r="H1288" s="104">
        <v>45.3333333333333</v>
      </c>
      <c r="I1288" s="104">
        <v>0</v>
      </c>
      <c r="J1288" s="104">
        <v>0</v>
      </c>
      <c r="K1288" s="104">
        <v>0</v>
      </c>
      <c r="L1288" s="104">
        <v>0</v>
      </c>
      <c r="M1288" s="104">
        <v>0</v>
      </c>
      <c r="N1288" s="104">
        <v>0</v>
      </c>
      <c r="O1288" s="104">
        <v>0</v>
      </c>
      <c r="P1288" s="104">
        <v>0</v>
      </c>
      <c r="Q1288" s="104">
        <v>0</v>
      </c>
      <c r="R1288" s="104">
        <v>0</v>
      </c>
      <c r="S1288" s="105">
        <v>1333.13333333333</v>
      </c>
    </row>
    <row r="1289" spans="1:19" x14ac:dyDescent="0.25">
      <c r="A1289" s="125">
        <v>26931</v>
      </c>
      <c r="B1289" s="103" t="s">
        <v>2433</v>
      </c>
      <c r="C1289" s="103" t="s">
        <v>3031</v>
      </c>
      <c r="D1289" s="103" t="s">
        <v>2827</v>
      </c>
      <c r="E1289" s="103" t="s">
        <v>3032</v>
      </c>
      <c r="F1289" s="103" t="s">
        <v>4996</v>
      </c>
      <c r="G1289" s="104">
        <v>0</v>
      </c>
      <c r="H1289" s="104">
        <v>0</v>
      </c>
      <c r="I1289" s="104">
        <v>0</v>
      </c>
      <c r="J1289" s="104">
        <v>0</v>
      </c>
      <c r="K1289" s="104">
        <v>0</v>
      </c>
      <c r="L1289" s="104">
        <v>0</v>
      </c>
      <c r="M1289" s="104">
        <v>0</v>
      </c>
      <c r="N1289" s="104">
        <v>30</v>
      </c>
      <c r="O1289" s="104">
        <v>0</v>
      </c>
      <c r="P1289" s="104">
        <v>1</v>
      </c>
      <c r="Q1289" s="104">
        <v>0</v>
      </c>
      <c r="R1289" s="104">
        <v>0</v>
      </c>
      <c r="S1289" s="105">
        <v>31</v>
      </c>
    </row>
    <row r="1290" spans="1:19" x14ac:dyDescent="0.25">
      <c r="A1290" s="125">
        <v>28273</v>
      </c>
      <c r="B1290" s="103" t="s">
        <v>5184</v>
      </c>
      <c r="C1290" s="103" t="s">
        <v>4187</v>
      </c>
      <c r="D1290" s="103" t="s">
        <v>2876</v>
      </c>
      <c r="E1290" s="103" t="s">
        <v>4188</v>
      </c>
      <c r="F1290" s="103" t="s">
        <v>4996</v>
      </c>
      <c r="G1290" s="104">
        <v>0</v>
      </c>
      <c r="H1290" s="104">
        <v>0</v>
      </c>
      <c r="I1290" s="104">
        <v>0</v>
      </c>
      <c r="J1290" s="104">
        <v>0</v>
      </c>
      <c r="K1290" s="104">
        <v>0</v>
      </c>
      <c r="L1290" s="104">
        <v>0</v>
      </c>
      <c r="M1290" s="104">
        <v>0</v>
      </c>
      <c r="N1290" s="104">
        <v>0</v>
      </c>
      <c r="O1290" s="104">
        <v>0</v>
      </c>
      <c r="P1290" s="104">
        <v>0</v>
      </c>
      <c r="Q1290" s="104">
        <v>0</v>
      </c>
      <c r="R1290" s="104">
        <v>0</v>
      </c>
      <c r="S1290" s="105">
        <v>0</v>
      </c>
    </row>
    <row r="1291" spans="1:19" x14ac:dyDescent="0.25">
      <c r="A1291" s="125">
        <v>28411</v>
      </c>
      <c r="B1291" s="103" t="s">
        <v>2466</v>
      </c>
      <c r="C1291" s="103" t="s">
        <v>4191</v>
      </c>
      <c r="D1291" s="103" t="s">
        <v>3237</v>
      </c>
      <c r="E1291" s="103" t="s">
        <v>4192</v>
      </c>
      <c r="F1291" s="103" t="s">
        <v>4996</v>
      </c>
      <c r="G1291" s="104">
        <v>1025.03616029823</v>
      </c>
      <c r="H1291" s="104">
        <v>516.00459770115003</v>
      </c>
      <c r="I1291" s="104">
        <v>0</v>
      </c>
      <c r="J1291" s="104">
        <v>0</v>
      </c>
      <c r="K1291" s="104">
        <v>0</v>
      </c>
      <c r="L1291" s="104">
        <v>0</v>
      </c>
      <c r="M1291" s="104">
        <v>0</v>
      </c>
      <c r="N1291" s="104">
        <v>64.749611680646197</v>
      </c>
      <c r="O1291" s="104">
        <v>22.911401056228598</v>
      </c>
      <c r="P1291" s="104">
        <v>0</v>
      </c>
      <c r="Q1291" s="104">
        <v>0</v>
      </c>
      <c r="R1291" s="104">
        <v>0</v>
      </c>
      <c r="S1291" s="105">
        <v>1628.70177073625</v>
      </c>
    </row>
    <row r="1292" spans="1:19" x14ac:dyDescent="0.25">
      <c r="A1292" s="125">
        <v>28512</v>
      </c>
      <c r="B1292" s="103" t="s">
        <v>2469</v>
      </c>
      <c r="C1292" s="103" t="s">
        <v>4193</v>
      </c>
      <c r="D1292" s="103" t="s">
        <v>3108</v>
      </c>
      <c r="E1292" s="103" t="s">
        <v>4194</v>
      </c>
      <c r="F1292" s="103" t="s">
        <v>4996</v>
      </c>
      <c r="G1292" s="104">
        <v>814</v>
      </c>
      <c r="H1292" s="104">
        <v>0</v>
      </c>
      <c r="I1292" s="104">
        <v>0</v>
      </c>
      <c r="J1292" s="104">
        <v>0</v>
      </c>
      <c r="K1292" s="104">
        <v>0</v>
      </c>
      <c r="L1292" s="104">
        <v>0</v>
      </c>
      <c r="M1292" s="104">
        <v>0</v>
      </c>
      <c r="N1292" s="104">
        <v>26</v>
      </c>
      <c r="O1292" s="104">
        <v>22</v>
      </c>
      <c r="P1292" s="104">
        <v>0</v>
      </c>
      <c r="Q1292" s="104">
        <v>0</v>
      </c>
      <c r="R1292" s="104">
        <v>0</v>
      </c>
      <c r="S1292" s="105">
        <v>862</v>
      </c>
    </row>
    <row r="1293" spans="1:19" x14ac:dyDescent="0.25">
      <c r="A1293" s="125">
        <v>28592</v>
      </c>
      <c r="B1293" s="103" t="s">
        <v>2473</v>
      </c>
      <c r="C1293" s="103" t="s">
        <v>4620</v>
      </c>
      <c r="D1293" s="103" t="s">
        <v>3157</v>
      </c>
      <c r="E1293" s="103" t="s">
        <v>5185</v>
      </c>
      <c r="F1293" s="103" t="s">
        <v>4996</v>
      </c>
      <c r="G1293" s="104">
        <v>2712.5</v>
      </c>
      <c r="H1293" s="104">
        <v>707</v>
      </c>
      <c r="I1293" s="104">
        <v>142.25</v>
      </c>
      <c r="J1293" s="104">
        <v>73.3333333333333</v>
      </c>
      <c r="K1293" s="104">
        <v>0</v>
      </c>
      <c r="L1293" s="104">
        <v>0</v>
      </c>
      <c r="M1293" s="104">
        <v>0</v>
      </c>
      <c r="N1293" s="104">
        <v>71.5</v>
      </c>
      <c r="O1293" s="104">
        <v>32</v>
      </c>
      <c r="P1293" s="104">
        <v>0</v>
      </c>
      <c r="Q1293" s="104">
        <v>0</v>
      </c>
      <c r="R1293" s="104">
        <v>0</v>
      </c>
      <c r="S1293" s="105">
        <v>3738.5833333333298</v>
      </c>
    </row>
    <row r="1294" spans="1:19" x14ac:dyDescent="0.25">
      <c r="A1294" s="125">
        <v>29731</v>
      </c>
      <c r="B1294" s="103" t="s">
        <v>5186</v>
      </c>
      <c r="C1294" s="103" t="s">
        <v>2814</v>
      </c>
      <c r="D1294" s="103" t="s">
        <v>2789</v>
      </c>
      <c r="E1294" s="103" t="s">
        <v>2815</v>
      </c>
      <c r="F1294" s="103" t="s">
        <v>4996</v>
      </c>
      <c r="G1294" s="104">
        <v>16.653730872377299</v>
      </c>
      <c r="H1294" s="104">
        <v>46.318188988799498</v>
      </c>
      <c r="I1294" s="104">
        <v>5.7247199873797099</v>
      </c>
      <c r="J1294" s="104">
        <v>0</v>
      </c>
      <c r="K1294" s="104">
        <v>0</v>
      </c>
      <c r="L1294" s="104">
        <v>0</v>
      </c>
      <c r="M1294" s="104">
        <v>0</v>
      </c>
      <c r="N1294" s="104">
        <v>0</v>
      </c>
      <c r="O1294" s="104">
        <v>0</v>
      </c>
      <c r="P1294" s="104">
        <v>0</v>
      </c>
      <c r="Q1294" s="104">
        <v>0</v>
      </c>
      <c r="R1294" s="104">
        <v>0</v>
      </c>
      <c r="S1294" s="105">
        <v>68.6966398485566</v>
      </c>
    </row>
    <row r="1295" spans="1:19" x14ac:dyDescent="0.25">
      <c r="A1295" s="125">
        <v>31613</v>
      </c>
      <c r="B1295" s="103" t="s">
        <v>5187</v>
      </c>
      <c r="C1295" s="103" t="s">
        <v>4876</v>
      </c>
      <c r="D1295" s="103" t="s">
        <v>2859</v>
      </c>
      <c r="E1295" s="103" t="s">
        <v>4877</v>
      </c>
      <c r="F1295" s="103" t="s">
        <v>4996</v>
      </c>
      <c r="G1295" s="104">
        <v>12844.5</v>
      </c>
      <c r="H1295" s="104">
        <v>2587</v>
      </c>
      <c r="I1295" s="104">
        <v>277.5</v>
      </c>
      <c r="J1295" s="104">
        <v>0</v>
      </c>
      <c r="K1295" s="104">
        <v>0</v>
      </c>
      <c r="L1295" s="104">
        <v>0</v>
      </c>
      <c r="M1295" s="104">
        <v>2</v>
      </c>
      <c r="N1295" s="104">
        <v>466.66666666666703</v>
      </c>
      <c r="O1295" s="104">
        <v>0</v>
      </c>
      <c r="P1295" s="104">
        <v>6.5</v>
      </c>
      <c r="Q1295" s="104">
        <v>0</v>
      </c>
      <c r="R1295" s="104">
        <v>0</v>
      </c>
      <c r="S1295" s="105">
        <v>16184.166666666701</v>
      </c>
    </row>
    <row r="1296" spans="1:19" x14ac:dyDescent="0.25">
      <c r="A1296" s="125">
        <v>32053</v>
      </c>
      <c r="B1296" s="103" t="s">
        <v>2508</v>
      </c>
      <c r="C1296" s="103" t="s">
        <v>4603</v>
      </c>
      <c r="D1296" s="103" t="s">
        <v>3572</v>
      </c>
      <c r="E1296" s="103" t="s">
        <v>4604</v>
      </c>
      <c r="F1296" s="103" t="s">
        <v>4996</v>
      </c>
      <c r="G1296" s="104">
        <v>1625.6666666666699</v>
      </c>
      <c r="H1296" s="104">
        <v>1630.3333333333301</v>
      </c>
      <c r="I1296" s="104">
        <v>815</v>
      </c>
      <c r="J1296" s="104">
        <v>0</v>
      </c>
      <c r="K1296" s="104">
        <v>0</v>
      </c>
      <c r="L1296" s="104">
        <v>0</v>
      </c>
      <c r="M1296" s="104">
        <v>0</v>
      </c>
      <c r="N1296" s="104">
        <v>0</v>
      </c>
      <c r="O1296" s="104">
        <v>0</v>
      </c>
      <c r="P1296" s="104">
        <v>0</v>
      </c>
      <c r="Q1296" s="104">
        <v>0</v>
      </c>
      <c r="R1296" s="104">
        <v>0</v>
      </c>
      <c r="S1296" s="105">
        <v>4071</v>
      </c>
    </row>
    <row r="1297" spans="1:23" x14ac:dyDescent="0.25">
      <c r="A1297" s="125">
        <v>32194</v>
      </c>
      <c r="B1297" s="103" t="s">
        <v>2510</v>
      </c>
      <c r="C1297" s="103" t="s">
        <v>4209</v>
      </c>
      <c r="D1297" s="103" t="s">
        <v>3108</v>
      </c>
      <c r="E1297" s="103" t="s">
        <v>4210</v>
      </c>
      <c r="F1297" s="103" t="s">
        <v>4996</v>
      </c>
      <c r="G1297" s="104">
        <v>510.02050796655601</v>
      </c>
      <c r="H1297" s="104">
        <v>0</v>
      </c>
      <c r="I1297" s="104">
        <v>0</v>
      </c>
      <c r="J1297" s="104">
        <v>0</v>
      </c>
      <c r="K1297" s="104">
        <v>0</v>
      </c>
      <c r="L1297" s="104">
        <v>0</v>
      </c>
      <c r="M1297" s="104">
        <v>0</v>
      </c>
      <c r="N1297" s="104">
        <v>0</v>
      </c>
      <c r="O1297" s="104">
        <v>0</v>
      </c>
      <c r="P1297" s="104">
        <v>0</v>
      </c>
      <c r="Q1297" s="104">
        <v>0</v>
      </c>
      <c r="R1297" s="104">
        <v>0</v>
      </c>
      <c r="S1297" s="105">
        <v>510.02050796655601</v>
      </c>
    </row>
    <row r="1298" spans="1:23" x14ac:dyDescent="0.25">
      <c r="A1298" s="125">
        <v>34553</v>
      </c>
      <c r="B1298" s="103" t="s">
        <v>2527</v>
      </c>
      <c r="C1298" s="103" t="s">
        <v>4272</v>
      </c>
      <c r="D1298" s="103" t="s">
        <v>2912</v>
      </c>
      <c r="E1298" s="103" t="s">
        <v>4273</v>
      </c>
      <c r="F1298" s="103" t="s">
        <v>4996</v>
      </c>
      <c r="G1298" s="104">
        <v>1.01218197437858</v>
      </c>
      <c r="H1298" s="104">
        <v>0</v>
      </c>
      <c r="I1298" s="104">
        <v>0</v>
      </c>
      <c r="J1298" s="104">
        <v>0</v>
      </c>
      <c r="K1298" s="104">
        <v>0</v>
      </c>
      <c r="L1298" s="104">
        <v>0</v>
      </c>
      <c r="M1298" s="104">
        <v>0</v>
      </c>
      <c r="N1298" s="104">
        <v>0</v>
      </c>
      <c r="O1298" s="104">
        <v>0</v>
      </c>
      <c r="P1298" s="104">
        <v>0</v>
      </c>
      <c r="Q1298" s="104">
        <v>0</v>
      </c>
      <c r="R1298" s="104">
        <v>0</v>
      </c>
      <c r="S1298" s="105">
        <v>1.01218197437858</v>
      </c>
    </row>
    <row r="1299" spans="1:23" x14ac:dyDescent="0.25">
      <c r="A1299" s="125">
        <v>34913</v>
      </c>
      <c r="B1299" s="103" t="s">
        <v>2529</v>
      </c>
      <c r="C1299" s="103" t="s">
        <v>4880</v>
      </c>
      <c r="D1299" s="103" t="s">
        <v>2912</v>
      </c>
      <c r="E1299" s="103" t="s">
        <v>4881</v>
      </c>
      <c r="F1299" s="103" t="s">
        <v>4996</v>
      </c>
      <c r="G1299" s="104">
        <v>0</v>
      </c>
      <c r="H1299" s="104">
        <v>3833.4806751853598</v>
      </c>
      <c r="I1299" s="104">
        <v>0</v>
      </c>
      <c r="J1299" s="104">
        <v>467.34532260608898</v>
      </c>
      <c r="K1299" s="104">
        <v>0</v>
      </c>
      <c r="L1299" s="104">
        <v>0</v>
      </c>
      <c r="M1299" s="104">
        <v>0</v>
      </c>
      <c r="N1299" s="104">
        <v>0</v>
      </c>
      <c r="O1299" s="104">
        <v>35.389178103801903</v>
      </c>
      <c r="P1299" s="104">
        <v>0</v>
      </c>
      <c r="Q1299" s="104">
        <v>0</v>
      </c>
      <c r="R1299" s="104">
        <v>0</v>
      </c>
      <c r="S1299" s="105">
        <v>4336.2151758952496</v>
      </c>
    </row>
    <row r="1300" spans="1:23" x14ac:dyDescent="0.25">
      <c r="A1300" s="125">
        <v>36893</v>
      </c>
      <c r="B1300" s="103" t="s">
        <v>5188</v>
      </c>
      <c r="C1300" s="103" t="s">
        <v>2962</v>
      </c>
      <c r="D1300" s="103" t="s">
        <v>2775</v>
      </c>
      <c r="E1300" s="103" t="s">
        <v>2963</v>
      </c>
      <c r="F1300" s="103" t="s">
        <v>4996</v>
      </c>
      <c r="G1300" s="104">
        <v>164</v>
      </c>
      <c r="H1300" s="104">
        <v>34</v>
      </c>
      <c r="I1300" s="104">
        <v>0</v>
      </c>
      <c r="J1300" s="104">
        <v>6</v>
      </c>
      <c r="K1300" s="104">
        <v>0</v>
      </c>
      <c r="L1300" s="104">
        <v>0</v>
      </c>
      <c r="M1300" s="104">
        <v>0</v>
      </c>
      <c r="N1300" s="104">
        <v>0</v>
      </c>
      <c r="O1300" s="104">
        <v>1</v>
      </c>
      <c r="P1300" s="104">
        <v>0</v>
      </c>
      <c r="Q1300" s="104">
        <v>0</v>
      </c>
      <c r="R1300" s="104">
        <v>0</v>
      </c>
      <c r="S1300" s="105">
        <v>205</v>
      </c>
    </row>
    <row r="1301" spans="1:23" x14ac:dyDescent="0.25">
      <c r="A1301" s="125">
        <v>40036</v>
      </c>
      <c r="B1301" s="103" t="s">
        <v>5189</v>
      </c>
      <c r="C1301" s="103" t="s">
        <v>4634</v>
      </c>
      <c r="D1301" s="103" t="s">
        <v>2817</v>
      </c>
      <c r="E1301" s="103" t="s">
        <v>4635</v>
      </c>
      <c r="F1301" s="103" t="s">
        <v>4996</v>
      </c>
      <c r="G1301" s="104">
        <v>1785.5</v>
      </c>
      <c r="H1301" s="104">
        <v>210.666666666667</v>
      </c>
      <c r="I1301" s="104">
        <v>81</v>
      </c>
      <c r="J1301" s="104">
        <v>0</v>
      </c>
      <c r="K1301" s="104">
        <v>0</v>
      </c>
      <c r="L1301" s="104">
        <v>0</v>
      </c>
      <c r="M1301" s="104">
        <v>0</v>
      </c>
      <c r="N1301" s="104">
        <v>131.5</v>
      </c>
      <c r="O1301" s="104">
        <v>38</v>
      </c>
      <c r="P1301" s="104">
        <v>0</v>
      </c>
      <c r="Q1301" s="104">
        <v>0</v>
      </c>
      <c r="R1301" s="104">
        <v>0</v>
      </c>
      <c r="S1301" s="105">
        <v>2246.6666666666702</v>
      </c>
    </row>
    <row r="1302" spans="1:23" x14ac:dyDescent="0.25">
      <c r="A1302" s="125">
        <v>140</v>
      </c>
      <c r="B1302" s="103" t="s">
        <v>83</v>
      </c>
      <c r="C1302" s="103" t="s">
        <v>4742</v>
      </c>
      <c r="D1302" s="103" t="s">
        <v>2822</v>
      </c>
      <c r="E1302" s="103" t="s">
        <v>4743</v>
      </c>
      <c r="F1302" s="103" t="s">
        <v>4996</v>
      </c>
      <c r="G1302" s="104">
        <v>1941.20050481148</v>
      </c>
      <c r="H1302" s="104">
        <v>1208.4363464268799</v>
      </c>
      <c r="I1302" s="104">
        <v>0</v>
      </c>
      <c r="J1302" s="104">
        <v>0</v>
      </c>
      <c r="K1302" s="104">
        <v>0</v>
      </c>
      <c r="L1302" s="104">
        <v>0</v>
      </c>
      <c r="M1302" s="104">
        <v>0</v>
      </c>
      <c r="N1302" s="104">
        <v>97.840668875216906</v>
      </c>
      <c r="O1302" s="104">
        <v>23.9397381290424</v>
      </c>
      <c r="P1302" s="104">
        <v>0</v>
      </c>
      <c r="Q1302" s="104">
        <v>0</v>
      </c>
      <c r="R1302" s="104">
        <v>0</v>
      </c>
      <c r="S1302" s="105">
        <v>3271.4172582426199</v>
      </c>
    </row>
    <row r="1303" spans="1:23" x14ac:dyDescent="0.25">
      <c r="A1303" s="125">
        <v>245</v>
      </c>
      <c r="B1303" s="103" t="s">
        <v>120</v>
      </c>
      <c r="C1303" s="103" t="s">
        <v>2858</v>
      </c>
      <c r="D1303" s="103" t="s">
        <v>2859</v>
      </c>
      <c r="E1303" s="103" t="s">
        <v>2860</v>
      </c>
      <c r="F1303" s="103" t="s">
        <v>4996</v>
      </c>
      <c r="G1303" s="104" t="s">
        <v>5190</v>
      </c>
      <c r="H1303" s="104">
        <v>0</v>
      </c>
      <c r="I1303" s="104">
        <v>0</v>
      </c>
      <c r="J1303" s="104">
        <v>0</v>
      </c>
      <c r="K1303" s="104">
        <v>0</v>
      </c>
      <c r="L1303" s="104">
        <v>0</v>
      </c>
      <c r="M1303" s="104">
        <v>0</v>
      </c>
      <c r="N1303" s="104">
        <v>0</v>
      </c>
      <c r="O1303" s="104">
        <v>0</v>
      </c>
      <c r="P1303" s="104">
        <v>0</v>
      </c>
      <c r="Q1303" s="104">
        <v>0</v>
      </c>
      <c r="R1303" s="104">
        <v>0</v>
      </c>
      <c r="S1303" s="105">
        <v>4129.3466856103996</v>
      </c>
    </row>
    <row r="1304" spans="1:23" x14ac:dyDescent="0.25">
      <c r="A1304" s="125">
        <v>315</v>
      </c>
      <c r="B1304" s="103" t="s">
        <v>139</v>
      </c>
      <c r="C1304" s="103" t="s">
        <v>2873</v>
      </c>
      <c r="D1304" s="103" t="s">
        <v>5006</v>
      </c>
      <c r="E1304" s="103" t="s">
        <v>2874</v>
      </c>
      <c r="F1304" s="103" t="s">
        <v>4996</v>
      </c>
      <c r="G1304" s="104">
        <v>0</v>
      </c>
      <c r="H1304" s="104">
        <v>0</v>
      </c>
      <c r="I1304" s="104">
        <v>0</v>
      </c>
      <c r="J1304" s="104">
        <v>0</v>
      </c>
      <c r="K1304" s="104">
        <v>0</v>
      </c>
      <c r="L1304" s="104">
        <v>0</v>
      </c>
      <c r="M1304" s="104">
        <v>0</v>
      </c>
      <c r="N1304" s="104">
        <v>0</v>
      </c>
      <c r="O1304" s="104">
        <v>0</v>
      </c>
      <c r="P1304" s="104">
        <v>0</v>
      </c>
      <c r="Q1304" s="104">
        <v>0</v>
      </c>
      <c r="R1304" s="104">
        <v>0</v>
      </c>
      <c r="S1304" s="105">
        <v>2835.2626967698502</v>
      </c>
    </row>
    <row r="1305" spans="1:23" x14ac:dyDescent="0.25">
      <c r="A1305" s="125">
        <v>450</v>
      </c>
      <c r="B1305" s="103" t="s">
        <v>5191</v>
      </c>
      <c r="C1305" s="103" t="s">
        <v>3437</v>
      </c>
      <c r="D1305" s="103" t="s">
        <v>3438</v>
      </c>
      <c r="E1305" s="103" t="s">
        <v>3439</v>
      </c>
      <c r="F1305" s="103" t="s">
        <v>4996</v>
      </c>
      <c r="G1305" s="104">
        <v>0</v>
      </c>
      <c r="H1305" s="104">
        <v>0</v>
      </c>
      <c r="I1305" s="104">
        <v>0</v>
      </c>
      <c r="J1305" s="104">
        <v>0</v>
      </c>
      <c r="K1305" s="104">
        <v>0</v>
      </c>
      <c r="L1305" s="104">
        <v>0</v>
      </c>
      <c r="M1305" s="104">
        <v>0</v>
      </c>
      <c r="N1305" s="104">
        <v>0</v>
      </c>
      <c r="O1305" s="104">
        <v>0</v>
      </c>
      <c r="P1305" s="104">
        <v>0</v>
      </c>
      <c r="Q1305" s="104">
        <v>0</v>
      </c>
      <c r="R1305" s="104">
        <v>0</v>
      </c>
      <c r="S1305" s="105">
        <v>22361.8904219984</v>
      </c>
    </row>
    <row r="1306" spans="1:23" x14ac:dyDescent="0.25">
      <c r="A1306" s="125">
        <v>734</v>
      </c>
      <c r="B1306" s="103" t="s">
        <v>235</v>
      </c>
      <c r="C1306" s="103" t="s">
        <v>4324</v>
      </c>
      <c r="D1306" s="103" t="s">
        <v>3237</v>
      </c>
      <c r="E1306" s="103" t="s">
        <v>4325</v>
      </c>
      <c r="F1306" s="103" t="s">
        <v>4996</v>
      </c>
      <c r="G1306" s="104">
        <v>0</v>
      </c>
      <c r="H1306" s="104">
        <v>0</v>
      </c>
      <c r="I1306" s="104">
        <v>0</v>
      </c>
      <c r="J1306" s="104">
        <v>0</v>
      </c>
      <c r="K1306" s="104">
        <v>0</v>
      </c>
      <c r="L1306" s="104">
        <v>0</v>
      </c>
      <c r="M1306" s="104">
        <v>0</v>
      </c>
      <c r="N1306" s="104">
        <v>0</v>
      </c>
      <c r="O1306" s="104">
        <v>0</v>
      </c>
      <c r="P1306" s="104">
        <v>0</v>
      </c>
      <c r="Q1306" s="104">
        <v>0</v>
      </c>
      <c r="R1306" s="104">
        <v>0</v>
      </c>
      <c r="S1306" s="105">
        <v>2609.0481138329201</v>
      </c>
    </row>
    <row r="1307" spans="1:23" x14ac:dyDescent="0.25">
      <c r="A1307" s="125">
        <v>905</v>
      </c>
      <c r="B1307" s="103" t="s">
        <v>292</v>
      </c>
      <c r="C1307" s="103" t="s">
        <v>4638</v>
      </c>
      <c r="D1307" s="103" t="s">
        <v>3157</v>
      </c>
      <c r="E1307" s="103" t="s">
        <v>4639</v>
      </c>
      <c r="F1307" s="103" t="s">
        <v>4996</v>
      </c>
      <c r="G1307" s="104">
        <v>0</v>
      </c>
      <c r="H1307" s="104">
        <v>0</v>
      </c>
      <c r="I1307" s="104">
        <v>0</v>
      </c>
      <c r="J1307" s="104">
        <v>0</v>
      </c>
      <c r="K1307" s="104">
        <v>0</v>
      </c>
      <c r="L1307" s="104">
        <v>0</v>
      </c>
      <c r="M1307" s="104">
        <v>0</v>
      </c>
      <c r="N1307" s="104">
        <v>0</v>
      </c>
      <c r="O1307" s="104">
        <v>0</v>
      </c>
      <c r="P1307" s="104">
        <v>0</v>
      </c>
      <c r="Q1307" s="104">
        <v>0</v>
      </c>
      <c r="R1307" s="104">
        <v>0</v>
      </c>
      <c r="S1307" s="105">
        <v>4909.75442901733</v>
      </c>
    </row>
    <row r="1308" spans="1:23" x14ac:dyDescent="0.25">
      <c r="A1308" s="125">
        <v>1644</v>
      </c>
      <c r="B1308" s="103" t="s">
        <v>443</v>
      </c>
      <c r="C1308" s="103" t="s">
        <v>3184</v>
      </c>
      <c r="D1308" s="103" t="s">
        <v>2897</v>
      </c>
      <c r="E1308" s="103" t="s">
        <v>3185</v>
      </c>
      <c r="F1308" s="103" t="s">
        <v>4996</v>
      </c>
      <c r="G1308" s="104">
        <v>0</v>
      </c>
      <c r="H1308" s="104">
        <v>0</v>
      </c>
      <c r="I1308" s="104">
        <v>0</v>
      </c>
      <c r="J1308" s="104">
        <v>0</v>
      </c>
      <c r="K1308" s="104">
        <v>0</v>
      </c>
      <c r="L1308" s="104">
        <v>0</v>
      </c>
      <c r="M1308" s="104">
        <v>0</v>
      </c>
      <c r="N1308" s="104">
        <v>0</v>
      </c>
      <c r="O1308" s="104">
        <v>0</v>
      </c>
      <c r="P1308" s="104">
        <v>0</v>
      </c>
      <c r="Q1308" s="104">
        <v>0</v>
      </c>
      <c r="R1308" s="104">
        <v>0</v>
      </c>
      <c r="S1308" s="105">
        <v>7243.8524277718998</v>
      </c>
      <c r="V1308" s="62"/>
      <c r="W1308" s="62"/>
    </row>
    <row r="1309" spans="1:23" x14ac:dyDescent="0.25">
      <c r="A1309" s="125">
        <v>3081</v>
      </c>
      <c r="B1309" s="103" t="s">
        <v>805</v>
      </c>
      <c r="C1309" s="103" t="s">
        <v>4810</v>
      </c>
      <c r="D1309" s="103" t="s">
        <v>2822</v>
      </c>
      <c r="E1309" s="103" t="s">
        <v>4811</v>
      </c>
      <c r="F1309" s="103" t="s">
        <v>4996</v>
      </c>
      <c r="G1309" s="104">
        <v>7607</v>
      </c>
      <c r="H1309" s="104">
        <v>244</v>
      </c>
      <c r="I1309" s="104">
        <v>3</v>
      </c>
      <c r="J1309" s="104">
        <v>0</v>
      </c>
      <c r="K1309" s="104">
        <v>0</v>
      </c>
      <c r="L1309" s="104">
        <v>0</v>
      </c>
      <c r="M1309" s="104">
        <v>0</v>
      </c>
      <c r="N1309" s="104">
        <v>94</v>
      </c>
      <c r="O1309" s="104">
        <v>24</v>
      </c>
      <c r="P1309" s="104">
        <v>0</v>
      </c>
      <c r="Q1309" s="104">
        <v>0</v>
      </c>
      <c r="R1309" s="104">
        <v>0</v>
      </c>
      <c r="S1309" s="105">
        <v>7921</v>
      </c>
      <c r="V1309" s="62"/>
      <c r="W1309" s="62"/>
    </row>
    <row r="1310" spans="1:23" x14ac:dyDescent="0.25">
      <c r="A1310" s="125">
        <v>20275</v>
      </c>
      <c r="B1310" s="103" t="s">
        <v>993</v>
      </c>
      <c r="C1310" s="103" t="s">
        <v>4462</v>
      </c>
      <c r="D1310" s="103" t="s">
        <v>2786</v>
      </c>
      <c r="E1310" s="103" t="s">
        <v>4463</v>
      </c>
      <c r="F1310" s="103" t="s">
        <v>4996</v>
      </c>
      <c r="G1310" s="104">
        <v>0</v>
      </c>
      <c r="H1310" s="104">
        <v>0</v>
      </c>
      <c r="I1310" s="104">
        <v>0</v>
      </c>
      <c r="J1310" s="104">
        <v>0</v>
      </c>
      <c r="K1310" s="104">
        <v>0</v>
      </c>
      <c r="L1310" s="104">
        <v>0</v>
      </c>
      <c r="M1310" s="104">
        <v>0</v>
      </c>
      <c r="N1310" s="104">
        <v>0</v>
      </c>
      <c r="O1310" s="104">
        <v>0</v>
      </c>
      <c r="P1310" s="104">
        <v>0</v>
      </c>
      <c r="Q1310" s="104">
        <v>0</v>
      </c>
      <c r="R1310" s="104">
        <v>0</v>
      </c>
      <c r="S1310" s="105">
        <v>2043.1449783573501</v>
      </c>
      <c r="V1310" s="62"/>
      <c r="W1310" s="62"/>
    </row>
    <row r="1311" spans="1:23" x14ac:dyDescent="0.25">
      <c r="A1311" s="125">
        <v>20679</v>
      </c>
      <c r="B1311" s="103" t="s">
        <v>1125</v>
      </c>
      <c r="C1311" s="103" t="s">
        <v>3631</v>
      </c>
      <c r="D1311" s="103" t="s">
        <v>3157</v>
      </c>
      <c r="E1311" s="103" t="s">
        <v>3632</v>
      </c>
      <c r="F1311" s="103" t="s">
        <v>4996</v>
      </c>
      <c r="G1311" s="104">
        <v>0</v>
      </c>
      <c r="H1311" s="104">
        <v>0</v>
      </c>
      <c r="I1311" s="104">
        <v>0</v>
      </c>
      <c r="J1311" s="104">
        <v>0</v>
      </c>
      <c r="K1311" s="104">
        <v>0</v>
      </c>
      <c r="L1311" s="104">
        <v>0</v>
      </c>
      <c r="M1311" s="104">
        <v>0</v>
      </c>
      <c r="N1311" s="104">
        <v>0</v>
      </c>
      <c r="O1311" s="104">
        <v>0</v>
      </c>
      <c r="P1311" s="104">
        <v>0</v>
      </c>
      <c r="Q1311" s="104">
        <v>0</v>
      </c>
      <c r="R1311" s="104">
        <v>0</v>
      </c>
      <c r="S1311" s="105">
        <v>2687.1557868042501</v>
      </c>
      <c r="V1311" s="62"/>
      <c r="W1311" s="62"/>
    </row>
    <row r="1312" spans="1:23" x14ac:dyDescent="0.25">
      <c r="A1312" s="125">
        <v>20709</v>
      </c>
      <c r="B1312" s="103" t="s">
        <v>1135</v>
      </c>
      <c r="C1312" s="103" t="s">
        <v>3638</v>
      </c>
      <c r="D1312" s="103" t="s">
        <v>3157</v>
      </c>
      <c r="E1312" s="103" t="s">
        <v>3639</v>
      </c>
      <c r="F1312" s="103" t="s">
        <v>4996</v>
      </c>
      <c r="G1312" s="104">
        <v>0</v>
      </c>
      <c r="H1312" s="104">
        <v>0</v>
      </c>
      <c r="I1312" s="104">
        <v>0</v>
      </c>
      <c r="J1312" s="104">
        <v>0</v>
      </c>
      <c r="K1312" s="104">
        <v>0</v>
      </c>
      <c r="L1312" s="104">
        <v>0</v>
      </c>
      <c r="M1312" s="104">
        <v>0</v>
      </c>
      <c r="N1312" s="104">
        <v>0</v>
      </c>
      <c r="O1312" s="104">
        <v>0</v>
      </c>
      <c r="P1312" s="104">
        <v>0</v>
      </c>
      <c r="Q1312" s="104">
        <v>0</v>
      </c>
      <c r="R1312" s="104">
        <v>0</v>
      </c>
      <c r="S1312" s="105">
        <v>5631.2879797224796</v>
      </c>
      <c r="V1312" s="62"/>
      <c r="W1312" s="62"/>
    </row>
    <row r="1313" spans="1:23" x14ac:dyDescent="0.25">
      <c r="A1313" s="125">
        <v>22297</v>
      </c>
      <c r="B1313" s="103" t="s">
        <v>1505</v>
      </c>
      <c r="C1313" s="103" t="s">
        <v>4527</v>
      </c>
      <c r="D1313" s="103" t="s">
        <v>3157</v>
      </c>
      <c r="E1313" s="103" t="s">
        <v>4528</v>
      </c>
      <c r="F1313" s="103" t="s">
        <v>4996</v>
      </c>
      <c r="G1313" s="104">
        <v>2818</v>
      </c>
      <c r="H1313" s="104">
        <v>143</v>
      </c>
      <c r="I1313" s="104">
        <v>6</v>
      </c>
      <c r="J1313" s="104">
        <v>0</v>
      </c>
      <c r="K1313" s="104">
        <v>0</v>
      </c>
      <c r="L1313" s="104">
        <v>0</v>
      </c>
      <c r="M1313" s="104">
        <v>0</v>
      </c>
      <c r="N1313" s="104">
        <v>45</v>
      </c>
      <c r="O1313" s="104">
        <v>25</v>
      </c>
      <c r="P1313" s="104">
        <v>0</v>
      </c>
      <c r="Q1313" s="104">
        <v>0</v>
      </c>
      <c r="R1313" s="104">
        <v>0</v>
      </c>
      <c r="S1313" s="105">
        <v>3037</v>
      </c>
      <c r="V1313" s="62"/>
      <c r="W1313" s="62"/>
    </row>
    <row r="1314" spans="1:23" x14ac:dyDescent="0.25">
      <c r="A1314" s="125">
        <v>25959</v>
      </c>
      <c r="B1314" s="103" t="s">
        <v>2288</v>
      </c>
      <c r="C1314" s="103" t="s">
        <v>4508</v>
      </c>
      <c r="D1314" s="103" t="s">
        <v>2794</v>
      </c>
      <c r="E1314" s="103" t="s">
        <v>4509</v>
      </c>
      <c r="F1314" s="103" t="s">
        <v>4996</v>
      </c>
      <c r="G1314" s="104">
        <v>0</v>
      </c>
      <c r="H1314" s="104">
        <v>0</v>
      </c>
      <c r="I1314" s="104">
        <v>0</v>
      </c>
      <c r="J1314" s="104">
        <v>0</v>
      </c>
      <c r="K1314" s="104">
        <v>0</v>
      </c>
      <c r="L1314" s="104">
        <v>0</v>
      </c>
      <c r="M1314" s="104">
        <v>0</v>
      </c>
      <c r="N1314" s="104">
        <v>0</v>
      </c>
      <c r="O1314" s="104">
        <v>0</v>
      </c>
      <c r="P1314" s="104">
        <v>0</v>
      </c>
      <c r="Q1314" s="104">
        <v>0</v>
      </c>
      <c r="R1314" s="104">
        <v>0</v>
      </c>
      <c r="S1314" s="105">
        <v>7923.6995918367302</v>
      </c>
      <c r="V1314" s="62"/>
      <c r="W1314" s="62"/>
    </row>
    <row r="1315" spans="1:23" x14ac:dyDescent="0.25">
      <c r="A1315" s="125">
        <v>23393</v>
      </c>
      <c r="B1315" s="103" t="s">
        <v>1832</v>
      </c>
      <c r="C1315" s="103" t="s">
        <v>4858</v>
      </c>
      <c r="D1315" s="103" t="s">
        <v>3157</v>
      </c>
      <c r="E1315" s="103" t="s">
        <v>4532</v>
      </c>
      <c r="F1315" s="103" t="s">
        <v>4996</v>
      </c>
      <c r="G1315" s="104">
        <v>2231</v>
      </c>
      <c r="H1315" s="104">
        <v>142</v>
      </c>
      <c r="I1315" s="104">
        <v>25</v>
      </c>
      <c r="J1315" s="104">
        <v>0</v>
      </c>
      <c r="K1315" s="104">
        <v>0</v>
      </c>
      <c r="L1315" s="104">
        <v>0</v>
      </c>
      <c r="M1315" s="104">
        <v>0</v>
      </c>
      <c r="N1315" s="104">
        <v>4</v>
      </c>
      <c r="O1315" s="104">
        <v>14</v>
      </c>
      <c r="P1315" s="104">
        <v>0</v>
      </c>
      <c r="Q1315" s="104">
        <v>0</v>
      </c>
      <c r="R1315" s="104">
        <v>0</v>
      </c>
      <c r="S1315" s="105">
        <v>2417</v>
      </c>
      <c r="V1315" s="62"/>
      <c r="W1315" s="62"/>
    </row>
    <row r="1316" spans="1:23" x14ac:dyDescent="0.25">
      <c r="A1316" s="125">
        <v>22903</v>
      </c>
      <c r="B1316" s="103" t="s">
        <v>1680</v>
      </c>
      <c r="C1316" s="103" t="s">
        <v>4839</v>
      </c>
      <c r="D1316" s="103" t="s">
        <v>3157</v>
      </c>
      <c r="E1316" s="103" t="s">
        <v>4840</v>
      </c>
      <c r="F1316" s="103" t="s">
        <v>4996</v>
      </c>
      <c r="G1316" s="104">
        <v>0</v>
      </c>
      <c r="H1316" s="104">
        <v>0</v>
      </c>
      <c r="I1316" s="104">
        <v>0</v>
      </c>
      <c r="J1316" s="104">
        <v>0</v>
      </c>
      <c r="K1316" s="104">
        <v>0</v>
      </c>
      <c r="L1316" s="104">
        <v>0</v>
      </c>
      <c r="M1316" s="104">
        <v>0</v>
      </c>
      <c r="N1316" s="104">
        <v>0</v>
      </c>
      <c r="O1316" s="104">
        <v>0</v>
      </c>
      <c r="P1316" s="104">
        <v>0</v>
      </c>
      <c r="Q1316" s="104">
        <v>0</v>
      </c>
      <c r="R1316" s="104">
        <v>0</v>
      </c>
      <c r="S1316" s="105">
        <v>1500</v>
      </c>
      <c r="V1316" s="62"/>
      <c r="W1316" s="62"/>
    </row>
    <row r="1317" spans="1:23" x14ac:dyDescent="0.25">
      <c r="A1317" s="125">
        <v>22964</v>
      </c>
      <c r="B1317" s="103" t="s">
        <v>1700</v>
      </c>
      <c r="C1317" s="103" t="s">
        <v>3904</v>
      </c>
      <c r="D1317" s="103" t="s">
        <v>2912</v>
      </c>
      <c r="E1317" s="103" t="s">
        <v>5192</v>
      </c>
      <c r="F1317" s="103" t="s">
        <v>4996</v>
      </c>
      <c r="G1317" s="104">
        <v>0</v>
      </c>
      <c r="H1317" s="104">
        <v>0</v>
      </c>
      <c r="I1317" s="104">
        <v>0</v>
      </c>
      <c r="J1317" s="104">
        <v>0</v>
      </c>
      <c r="K1317" s="104">
        <v>0</v>
      </c>
      <c r="L1317" s="104">
        <v>0</v>
      </c>
      <c r="M1317" s="104">
        <v>0</v>
      </c>
      <c r="N1317" s="104">
        <v>0</v>
      </c>
      <c r="O1317" s="104">
        <v>0</v>
      </c>
      <c r="P1317" s="104">
        <v>0</v>
      </c>
      <c r="Q1317" s="104">
        <v>0</v>
      </c>
      <c r="R1317" s="104">
        <v>0</v>
      </c>
      <c r="S1317" s="105">
        <v>1908.9816418427399</v>
      </c>
      <c r="V1317" s="62"/>
      <c r="W1317" s="62"/>
    </row>
    <row r="1318" spans="1:23" x14ac:dyDescent="0.25">
      <c r="A1318" s="125">
        <v>46476</v>
      </c>
      <c r="B1318" s="103" t="s">
        <v>5193</v>
      </c>
      <c r="C1318" s="103" t="s">
        <v>4889</v>
      </c>
      <c r="D1318" s="103" t="s">
        <v>3332</v>
      </c>
      <c r="E1318" s="103" t="s">
        <v>5194</v>
      </c>
      <c r="F1318" s="103" t="s">
        <v>4996</v>
      </c>
      <c r="G1318" s="104">
        <v>0</v>
      </c>
      <c r="H1318" s="104">
        <v>0</v>
      </c>
      <c r="I1318" s="104">
        <v>0</v>
      </c>
      <c r="J1318" s="104">
        <v>0</v>
      </c>
      <c r="K1318" s="104">
        <v>0</v>
      </c>
      <c r="L1318" s="104">
        <v>0</v>
      </c>
      <c r="M1318" s="104">
        <v>0</v>
      </c>
      <c r="N1318" s="104">
        <v>0</v>
      </c>
      <c r="O1318" s="104">
        <v>0</v>
      </c>
      <c r="P1318" s="104">
        <v>0</v>
      </c>
      <c r="Q1318" s="104">
        <v>0</v>
      </c>
      <c r="R1318" s="104">
        <v>0</v>
      </c>
      <c r="S1318" s="105">
        <v>3753.2390317700501</v>
      </c>
      <c r="V1318" s="62"/>
      <c r="W1318" s="62"/>
    </row>
    <row r="1319" spans="1:23" x14ac:dyDescent="0.25">
      <c r="A1319" s="125">
        <v>22405</v>
      </c>
      <c r="B1319" s="103" t="s">
        <v>5195</v>
      </c>
      <c r="C1319" s="103" t="s">
        <v>4847</v>
      </c>
      <c r="D1319" s="103" t="s">
        <v>2859</v>
      </c>
      <c r="E1319" s="103" t="s">
        <v>4848</v>
      </c>
      <c r="F1319" s="103" t="s">
        <v>4996</v>
      </c>
      <c r="G1319" s="106">
        <v>1144.94399747594</v>
      </c>
      <c r="H1319" s="106">
        <v>57.247199873797101</v>
      </c>
      <c r="I1319" s="106">
        <v>0</v>
      </c>
      <c r="J1319" s="106">
        <v>0</v>
      </c>
      <c r="K1319" s="106">
        <v>0</v>
      </c>
      <c r="L1319" s="106">
        <v>0</v>
      </c>
      <c r="M1319" s="106">
        <v>0</v>
      </c>
      <c r="N1319" s="106">
        <v>12.490298154283</v>
      </c>
      <c r="O1319" s="106">
        <v>14.572014513330201</v>
      </c>
      <c r="P1319" s="106">
        <v>0</v>
      </c>
      <c r="Q1319" s="106">
        <v>0</v>
      </c>
      <c r="R1319" s="106">
        <v>0</v>
      </c>
      <c r="S1319" s="105">
        <v>1229.25351001735</v>
      </c>
      <c r="V1319" s="62"/>
      <c r="W1319" s="62"/>
    </row>
    <row r="1320" spans="1:23" x14ac:dyDescent="0.25">
      <c r="A1320" s="125">
        <v>1895</v>
      </c>
      <c r="B1320" s="103" t="s">
        <v>5196</v>
      </c>
      <c r="C1320" s="103" t="s">
        <v>4246</v>
      </c>
      <c r="D1320" s="103" t="s">
        <v>3108</v>
      </c>
      <c r="E1320" s="103" t="s">
        <v>4247</v>
      </c>
      <c r="F1320" s="103" t="s">
        <v>4996</v>
      </c>
      <c r="G1320" s="106">
        <v>1437</v>
      </c>
      <c r="H1320" s="106">
        <v>390</v>
      </c>
      <c r="I1320" s="106">
        <v>0</v>
      </c>
      <c r="J1320" s="106">
        <v>0</v>
      </c>
      <c r="K1320" s="106">
        <v>0</v>
      </c>
      <c r="L1320" s="106">
        <v>0</v>
      </c>
      <c r="M1320" s="106">
        <v>0</v>
      </c>
      <c r="N1320" s="106">
        <v>203</v>
      </c>
      <c r="O1320" s="106">
        <v>32</v>
      </c>
      <c r="P1320" s="106">
        <v>0</v>
      </c>
      <c r="Q1320" s="106">
        <v>0</v>
      </c>
      <c r="R1320" s="106">
        <v>0</v>
      </c>
      <c r="S1320" s="105">
        <v>2062</v>
      </c>
    </row>
    <row r="1321" spans="1:23" x14ac:dyDescent="0.25">
      <c r="A1321" s="125">
        <v>20991</v>
      </c>
      <c r="B1321" s="103" t="s">
        <v>5197</v>
      </c>
      <c r="C1321" s="103" t="s">
        <v>5198</v>
      </c>
      <c r="D1321" s="103" t="s">
        <v>5006</v>
      </c>
      <c r="E1321" s="103" t="s">
        <v>5199</v>
      </c>
      <c r="F1321" s="103" t="s">
        <v>4996</v>
      </c>
      <c r="G1321" s="106">
        <v>450.81756847928801</v>
      </c>
      <c r="H1321" s="106">
        <v>618.493590608555</v>
      </c>
      <c r="I1321" s="106">
        <v>0</v>
      </c>
      <c r="J1321" s="106">
        <v>0</v>
      </c>
      <c r="K1321" s="106">
        <v>0</v>
      </c>
      <c r="L1321" s="106">
        <v>0</v>
      </c>
      <c r="M1321" s="106">
        <v>0</v>
      </c>
      <c r="N1321" s="106">
        <v>11.0445284037242</v>
      </c>
      <c r="O1321" s="106">
        <v>4.0161921468088</v>
      </c>
      <c r="P1321" s="106">
        <v>0</v>
      </c>
      <c r="Q1321" s="106">
        <v>0</v>
      </c>
      <c r="R1321" s="106">
        <v>0</v>
      </c>
      <c r="S1321" s="105">
        <v>1084.3718796383801</v>
      </c>
    </row>
    <row r="1322" spans="1:23" x14ac:dyDescent="0.25">
      <c r="A1322" s="125">
        <v>26791</v>
      </c>
      <c r="B1322" s="103" t="s">
        <v>5200</v>
      </c>
      <c r="C1322" s="103" t="s">
        <v>4328</v>
      </c>
      <c r="D1322" s="103" t="s">
        <v>2862</v>
      </c>
      <c r="E1322" s="103" t="s">
        <v>4329</v>
      </c>
      <c r="F1322" s="103" t="s">
        <v>4996</v>
      </c>
      <c r="G1322" s="106">
        <v>1317.5</v>
      </c>
      <c r="H1322" s="106">
        <v>2859.5</v>
      </c>
      <c r="I1322" s="106">
        <v>2</v>
      </c>
      <c r="J1322" s="106">
        <v>0</v>
      </c>
      <c r="K1322" s="106">
        <v>0</v>
      </c>
      <c r="L1322" s="106">
        <v>0</v>
      </c>
      <c r="M1322" s="106">
        <v>0</v>
      </c>
      <c r="N1322" s="106">
        <v>231</v>
      </c>
      <c r="O1322" s="106">
        <v>3.6666666666666701</v>
      </c>
      <c r="P1322" s="106">
        <v>0</v>
      </c>
      <c r="Q1322" s="106">
        <v>0</v>
      </c>
      <c r="R1322" s="106">
        <v>0</v>
      </c>
      <c r="S1322" s="105">
        <v>4413.6666666666697</v>
      </c>
    </row>
    <row r="1323" spans="1:23" x14ac:dyDescent="0.25">
      <c r="A1323" s="125">
        <v>45156</v>
      </c>
      <c r="B1323" s="103" t="s">
        <v>5201</v>
      </c>
      <c r="C1323" s="103" t="s">
        <v>4256</v>
      </c>
      <c r="D1323" s="103" t="s">
        <v>2786</v>
      </c>
      <c r="E1323" s="103" t="s">
        <v>4257</v>
      </c>
      <c r="F1323" s="103" t="s">
        <v>4996</v>
      </c>
      <c r="G1323" s="106">
        <v>138</v>
      </c>
      <c r="H1323" s="106">
        <v>556</v>
      </c>
      <c r="I1323" s="106">
        <v>0</v>
      </c>
      <c r="J1323" s="106">
        <v>0</v>
      </c>
      <c r="K1323" s="106">
        <v>0</v>
      </c>
      <c r="L1323" s="106">
        <v>0</v>
      </c>
      <c r="M1323" s="106">
        <v>0</v>
      </c>
      <c r="N1323" s="106">
        <v>0</v>
      </c>
      <c r="O1323" s="106">
        <v>0</v>
      </c>
      <c r="P1323" s="106">
        <v>0</v>
      </c>
      <c r="Q1323" s="106">
        <v>0</v>
      </c>
      <c r="R1323" s="106">
        <v>0</v>
      </c>
      <c r="S1323" s="105">
        <v>694</v>
      </c>
    </row>
    <row r="1324" spans="1:23" x14ac:dyDescent="0.25">
      <c r="A1324" s="125">
        <v>2403</v>
      </c>
      <c r="B1324" s="103" t="s">
        <v>576</v>
      </c>
      <c r="C1324" s="103" t="s">
        <v>4309</v>
      </c>
      <c r="D1324" s="103" t="s">
        <v>3438</v>
      </c>
      <c r="E1324" s="103" t="s">
        <v>4310</v>
      </c>
      <c r="F1324" s="103" t="s">
        <v>4996</v>
      </c>
      <c r="G1324" s="106">
        <v>0</v>
      </c>
      <c r="H1324" s="106">
        <v>0</v>
      </c>
      <c r="I1324" s="106">
        <v>0</v>
      </c>
      <c r="J1324" s="106">
        <v>0</v>
      </c>
      <c r="K1324" s="106">
        <v>0</v>
      </c>
      <c r="L1324" s="106">
        <v>0</v>
      </c>
      <c r="M1324" s="106">
        <v>0</v>
      </c>
      <c r="N1324" s="106">
        <v>0</v>
      </c>
      <c r="O1324" s="106">
        <v>0</v>
      </c>
      <c r="P1324" s="106">
        <v>0</v>
      </c>
      <c r="Q1324" s="106">
        <v>0</v>
      </c>
      <c r="R1324" s="106">
        <v>0</v>
      </c>
      <c r="S1324" s="105">
        <v>6742.0966869037302</v>
      </c>
    </row>
    <row r="1325" spans="1:23" x14ac:dyDescent="0.25">
      <c r="A1325" s="125">
        <v>22641</v>
      </c>
      <c r="B1325" s="103" t="s">
        <v>1617</v>
      </c>
      <c r="C1325" s="103" t="s">
        <v>4311</v>
      </c>
      <c r="D1325" s="103" t="s">
        <v>3438</v>
      </c>
      <c r="E1325" s="103" t="s">
        <v>3079</v>
      </c>
      <c r="F1325" s="103" t="s">
        <v>4996</v>
      </c>
      <c r="G1325" s="106">
        <v>0</v>
      </c>
      <c r="H1325" s="106">
        <v>0</v>
      </c>
      <c r="I1325" s="106">
        <v>0</v>
      </c>
      <c r="J1325" s="106">
        <v>0</v>
      </c>
      <c r="K1325" s="106">
        <v>0</v>
      </c>
      <c r="L1325" s="106">
        <v>0</v>
      </c>
      <c r="M1325" s="106">
        <v>0</v>
      </c>
      <c r="N1325" s="106">
        <v>0</v>
      </c>
      <c r="O1325" s="106">
        <v>0</v>
      </c>
      <c r="P1325" s="106">
        <v>0</v>
      </c>
      <c r="Q1325" s="106">
        <v>0</v>
      </c>
      <c r="R1325" s="106">
        <v>0</v>
      </c>
      <c r="S1325" s="105">
        <v>3321.3941334030201</v>
      </c>
      <c r="U1325" s="62"/>
    </row>
    <row r="1326" spans="1:23" x14ac:dyDescent="0.25">
      <c r="A1326" s="125">
        <v>43696</v>
      </c>
      <c r="B1326" s="103" t="s">
        <v>5202</v>
      </c>
      <c r="C1326" s="103" t="s">
        <v>4297</v>
      </c>
      <c r="D1326" s="103" t="s">
        <v>2897</v>
      </c>
      <c r="E1326" s="103" t="s">
        <v>4298</v>
      </c>
      <c r="F1326" s="103" t="s">
        <v>4996</v>
      </c>
      <c r="G1326" s="106">
        <v>0</v>
      </c>
      <c r="H1326" s="106">
        <v>0</v>
      </c>
      <c r="I1326" s="106">
        <v>0</v>
      </c>
      <c r="J1326" s="106">
        <v>0</v>
      </c>
      <c r="K1326" s="106">
        <v>0</v>
      </c>
      <c r="L1326" s="106">
        <v>0</v>
      </c>
      <c r="M1326" s="106">
        <v>0</v>
      </c>
      <c r="N1326" s="106">
        <v>0</v>
      </c>
      <c r="O1326" s="106">
        <v>0</v>
      </c>
      <c r="P1326" s="106">
        <v>0</v>
      </c>
      <c r="Q1326" s="106">
        <v>0</v>
      </c>
      <c r="R1326" s="106">
        <v>0</v>
      </c>
      <c r="S1326" s="105">
        <v>37255.012256628601</v>
      </c>
    </row>
    <row r="1327" spans="1:23" x14ac:dyDescent="0.25">
      <c r="A1327" s="125">
        <v>23307</v>
      </c>
      <c r="B1327" s="103" t="s">
        <v>5203</v>
      </c>
      <c r="C1327" s="103" t="s">
        <v>4474</v>
      </c>
      <c r="D1327" s="103" t="s">
        <v>2786</v>
      </c>
      <c r="E1327" s="103" t="s">
        <v>5204</v>
      </c>
      <c r="F1327" s="103" t="s">
        <v>4996</v>
      </c>
      <c r="G1327" s="106">
        <v>0</v>
      </c>
      <c r="H1327" s="106">
        <v>0</v>
      </c>
      <c r="I1327" s="106">
        <v>0</v>
      </c>
      <c r="J1327" s="106">
        <v>0</v>
      </c>
      <c r="K1327" s="106">
        <v>0</v>
      </c>
      <c r="L1327" s="106">
        <v>0</v>
      </c>
      <c r="M1327" s="106">
        <v>0</v>
      </c>
      <c r="N1327" s="106">
        <v>0</v>
      </c>
      <c r="O1327" s="106">
        <v>0</v>
      </c>
      <c r="P1327" s="106">
        <v>0</v>
      </c>
      <c r="Q1327" s="106">
        <v>0</v>
      </c>
      <c r="R1327" s="106">
        <v>0</v>
      </c>
      <c r="S1327" s="105">
        <v>1984.1268958543999</v>
      </c>
    </row>
    <row r="1328" spans="1:23" ht="15.75" thickBot="1" x14ac:dyDescent="0.3">
      <c r="A1328" s="126">
        <v>26703</v>
      </c>
      <c r="B1328" s="109" t="s">
        <v>5205</v>
      </c>
      <c r="C1328" s="109" t="s">
        <v>4747</v>
      </c>
      <c r="D1328" s="109" t="s">
        <v>2827</v>
      </c>
      <c r="E1328" s="109" t="s">
        <v>5206</v>
      </c>
      <c r="F1328" s="109" t="s">
        <v>4996</v>
      </c>
      <c r="G1328" s="110">
        <v>0</v>
      </c>
      <c r="H1328" s="110">
        <v>0</v>
      </c>
      <c r="I1328" s="110">
        <v>0</v>
      </c>
      <c r="J1328" s="110">
        <v>0</v>
      </c>
      <c r="K1328" s="110">
        <v>0</v>
      </c>
      <c r="L1328" s="110">
        <v>0</v>
      </c>
      <c r="M1328" s="110">
        <v>0</v>
      </c>
      <c r="N1328" s="110">
        <v>0</v>
      </c>
      <c r="O1328" s="110">
        <v>0</v>
      </c>
      <c r="P1328" s="110">
        <v>0</v>
      </c>
      <c r="Q1328" s="110">
        <v>0</v>
      </c>
      <c r="R1328" s="110">
        <v>0</v>
      </c>
      <c r="S1328" s="111">
        <v>11974.248583184501</v>
      </c>
    </row>
    <row r="1329" spans="15:18" ht="15" customHeight="1" x14ac:dyDescent="0.25">
      <c r="O1329" s="41"/>
      <c r="P1329" s="41"/>
      <c r="Q1329" s="41"/>
      <c r="R1329" s="41"/>
    </row>
  </sheetData>
  <autoFilter ref="A9:AMJ1328"/>
  <mergeCells count="2">
    <mergeCell ref="A6:S6"/>
    <mergeCell ref="B1:S4"/>
  </mergeCells>
  <pageMargins left="0.7" right="0.7" top="0.75" bottom="0.75" header="0.51180555555555496" footer="0.51180555555555496"/>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W1111"/>
  <sheetViews>
    <sheetView zoomScale="75" zoomScaleNormal="75" workbookViewId="0">
      <selection activeCell="B50" sqref="B50"/>
    </sheetView>
  </sheetViews>
  <sheetFormatPr baseColWidth="10" defaultRowHeight="15" x14ac:dyDescent="0.25"/>
  <cols>
    <col min="1" max="1" width="29.5703125" style="71" customWidth="1"/>
    <col min="2" max="2" width="30.140625" style="71" customWidth="1"/>
    <col min="3" max="3" width="31.85546875" style="71" customWidth="1"/>
    <col min="4" max="5" width="13.85546875" style="71" customWidth="1"/>
    <col min="6" max="6" width="24.28515625" style="71" customWidth="1"/>
    <col min="7" max="16384" width="11.42578125" style="71"/>
  </cols>
  <sheetData>
    <row r="1" spans="1:1011" ht="15" customHeight="1" x14ac:dyDescent="0.25">
      <c r="A1" s="123"/>
      <c r="B1" s="299" t="s">
        <v>7084</v>
      </c>
      <c r="C1" s="299"/>
      <c r="D1" s="299"/>
      <c r="E1" s="299"/>
      <c r="F1" s="29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c r="IU1" s="279"/>
      <c r="IV1" s="279"/>
      <c r="IW1" s="279"/>
      <c r="IX1" s="279"/>
      <c r="IY1" s="279"/>
      <c r="IZ1" s="279"/>
      <c r="JA1" s="279"/>
      <c r="JB1" s="279"/>
      <c r="JC1" s="279"/>
      <c r="JD1" s="279"/>
      <c r="JE1" s="279"/>
      <c r="JF1" s="279"/>
      <c r="JG1" s="279"/>
      <c r="JH1" s="279"/>
      <c r="JI1" s="279"/>
      <c r="JJ1" s="279"/>
      <c r="JK1" s="279"/>
      <c r="JL1" s="279"/>
      <c r="JM1" s="279"/>
      <c r="JN1" s="279"/>
      <c r="JO1" s="279"/>
      <c r="JP1" s="279"/>
      <c r="JQ1" s="279"/>
      <c r="JR1" s="279"/>
      <c r="JS1" s="279"/>
      <c r="JT1" s="279"/>
      <c r="JU1" s="279"/>
      <c r="JV1" s="279"/>
      <c r="JW1" s="279"/>
      <c r="JX1" s="279"/>
      <c r="JY1" s="279"/>
      <c r="JZ1" s="279"/>
      <c r="KA1" s="279"/>
      <c r="KB1" s="279"/>
      <c r="KC1" s="279"/>
      <c r="KD1" s="279"/>
      <c r="KE1" s="279"/>
      <c r="KF1" s="279"/>
      <c r="KG1" s="279"/>
      <c r="KH1" s="279"/>
      <c r="KI1" s="279"/>
      <c r="KJ1" s="279"/>
      <c r="KK1" s="279"/>
      <c r="KL1" s="279"/>
      <c r="KM1" s="279"/>
      <c r="KN1" s="279"/>
      <c r="KO1" s="279"/>
      <c r="KP1" s="279"/>
      <c r="KQ1" s="279"/>
      <c r="KR1" s="279"/>
      <c r="KS1" s="279"/>
      <c r="KT1" s="279"/>
      <c r="KU1" s="279"/>
      <c r="KV1" s="279"/>
      <c r="KW1" s="279"/>
      <c r="KX1" s="279"/>
      <c r="KY1" s="279"/>
      <c r="KZ1" s="279"/>
      <c r="LA1" s="279"/>
      <c r="LB1" s="279"/>
      <c r="LC1" s="279"/>
      <c r="LD1" s="279"/>
      <c r="LE1" s="279"/>
      <c r="LF1" s="279"/>
      <c r="LG1" s="279"/>
      <c r="LH1" s="279"/>
      <c r="LI1" s="279"/>
      <c r="LJ1" s="279"/>
      <c r="LK1" s="279"/>
      <c r="LL1" s="279"/>
      <c r="LM1" s="279"/>
      <c r="LN1" s="279"/>
      <c r="LO1" s="279"/>
      <c r="LP1" s="279"/>
      <c r="LQ1" s="279"/>
      <c r="LR1" s="279"/>
      <c r="LS1" s="279"/>
      <c r="LT1" s="279"/>
      <c r="LU1" s="279"/>
      <c r="LV1" s="279"/>
      <c r="LW1" s="279"/>
      <c r="LX1" s="279"/>
      <c r="LY1" s="279"/>
      <c r="LZ1" s="279"/>
      <c r="MA1" s="279"/>
      <c r="MB1" s="279"/>
      <c r="MC1" s="279"/>
      <c r="MD1" s="279"/>
      <c r="ME1" s="279"/>
      <c r="MF1" s="279"/>
      <c r="MG1" s="279"/>
      <c r="MH1" s="279"/>
      <c r="MI1" s="279"/>
      <c r="MJ1" s="279"/>
      <c r="MK1" s="279"/>
      <c r="ML1" s="279"/>
      <c r="MM1" s="279"/>
      <c r="MN1" s="279"/>
      <c r="MO1" s="279"/>
      <c r="MP1" s="279"/>
      <c r="MQ1" s="279"/>
      <c r="MR1" s="279"/>
      <c r="MS1" s="279"/>
      <c r="MT1" s="279"/>
      <c r="MU1" s="279"/>
      <c r="MV1" s="279"/>
      <c r="MW1" s="279"/>
      <c r="MX1" s="279"/>
      <c r="MY1" s="279"/>
      <c r="MZ1" s="279"/>
      <c r="NA1" s="279"/>
      <c r="NB1" s="279"/>
      <c r="NC1" s="279"/>
      <c r="ND1" s="279"/>
      <c r="NE1" s="279"/>
      <c r="NF1" s="279"/>
      <c r="NG1" s="279"/>
      <c r="NH1" s="279"/>
      <c r="NI1" s="279"/>
      <c r="NJ1" s="279"/>
      <c r="NK1" s="279"/>
      <c r="NL1" s="279"/>
      <c r="NM1" s="279"/>
      <c r="NN1" s="279"/>
      <c r="NO1" s="279"/>
      <c r="NP1" s="279"/>
      <c r="NQ1" s="279"/>
      <c r="NR1" s="279"/>
      <c r="NS1" s="279"/>
      <c r="NT1" s="279"/>
      <c r="NU1" s="279"/>
      <c r="NV1" s="279"/>
      <c r="NW1" s="279"/>
      <c r="NX1" s="279"/>
      <c r="NY1" s="279"/>
      <c r="NZ1" s="279"/>
      <c r="OA1" s="279"/>
      <c r="OB1" s="279"/>
      <c r="OC1" s="279"/>
      <c r="OD1" s="279"/>
      <c r="OE1" s="279"/>
      <c r="OF1" s="279"/>
      <c r="OG1" s="279"/>
      <c r="OH1" s="279"/>
      <c r="OI1" s="279"/>
      <c r="OJ1" s="279"/>
      <c r="OK1" s="279"/>
      <c r="OL1" s="279"/>
      <c r="OM1" s="279"/>
      <c r="ON1" s="279"/>
      <c r="OO1" s="279"/>
      <c r="OP1" s="279"/>
      <c r="OQ1" s="279"/>
      <c r="OR1" s="279"/>
      <c r="OS1" s="279"/>
      <c r="OT1" s="279"/>
      <c r="OU1" s="279"/>
      <c r="OV1" s="279"/>
      <c r="OW1" s="279"/>
      <c r="OX1" s="279"/>
      <c r="OY1" s="279"/>
      <c r="OZ1" s="279"/>
      <c r="PA1" s="279"/>
      <c r="PB1" s="279"/>
      <c r="PC1" s="279"/>
      <c r="PD1" s="279"/>
      <c r="PE1" s="279"/>
      <c r="PF1" s="279"/>
      <c r="PG1" s="279"/>
      <c r="PH1" s="279"/>
      <c r="PI1" s="279"/>
      <c r="PJ1" s="279"/>
      <c r="PK1" s="279"/>
      <c r="PL1" s="279"/>
      <c r="PM1" s="279"/>
      <c r="PN1" s="279"/>
      <c r="PO1" s="279"/>
      <c r="PP1" s="279"/>
      <c r="PQ1" s="279"/>
      <c r="PR1" s="279"/>
      <c r="PS1" s="279"/>
      <c r="PT1" s="279"/>
      <c r="PU1" s="279"/>
      <c r="PV1" s="279"/>
      <c r="PW1" s="279"/>
      <c r="PX1" s="279"/>
      <c r="PY1" s="279"/>
      <c r="PZ1" s="279"/>
      <c r="QA1" s="279"/>
      <c r="QB1" s="279"/>
      <c r="QC1" s="279"/>
      <c r="QD1" s="279"/>
      <c r="QE1" s="279"/>
      <c r="QF1" s="279"/>
      <c r="QG1" s="279"/>
      <c r="QH1" s="279"/>
      <c r="QI1" s="279"/>
      <c r="QJ1" s="279"/>
      <c r="QK1" s="279"/>
      <c r="QL1" s="279"/>
      <c r="QM1" s="279"/>
      <c r="QN1" s="279"/>
      <c r="QO1" s="279"/>
      <c r="QP1" s="279"/>
      <c r="QQ1" s="279"/>
      <c r="QR1" s="279"/>
      <c r="QS1" s="279"/>
      <c r="QT1" s="279"/>
      <c r="QU1" s="279"/>
      <c r="QV1" s="279"/>
      <c r="QW1" s="279"/>
      <c r="QX1" s="279"/>
      <c r="QY1" s="279"/>
      <c r="QZ1" s="279"/>
      <c r="RA1" s="279"/>
      <c r="RB1" s="279"/>
      <c r="RC1" s="279"/>
      <c r="RD1" s="279"/>
      <c r="RE1" s="279"/>
      <c r="RF1" s="279"/>
      <c r="RG1" s="279"/>
      <c r="RH1" s="279"/>
      <c r="RI1" s="279"/>
      <c r="RJ1" s="279"/>
      <c r="RK1" s="279"/>
      <c r="RL1" s="279"/>
      <c r="RM1" s="279"/>
      <c r="RN1" s="279"/>
      <c r="RO1" s="279"/>
      <c r="RP1" s="279"/>
      <c r="RQ1" s="279"/>
      <c r="RR1" s="279"/>
      <c r="RS1" s="279"/>
      <c r="RT1" s="279"/>
      <c r="RU1" s="279"/>
      <c r="RV1" s="279"/>
      <c r="RW1" s="279"/>
      <c r="RX1" s="279"/>
      <c r="RY1" s="279"/>
      <c r="RZ1" s="279"/>
      <c r="SA1" s="279"/>
      <c r="SB1" s="279"/>
      <c r="SC1" s="279"/>
      <c r="SD1" s="279"/>
      <c r="SE1" s="279"/>
      <c r="SF1" s="279"/>
      <c r="SG1" s="279"/>
      <c r="SH1" s="279"/>
      <c r="SI1" s="279"/>
      <c r="SJ1" s="279"/>
      <c r="SK1" s="279"/>
      <c r="SL1" s="279"/>
      <c r="SM1" s="279"/>
      <c r="SN1" s="279"/>
      <c r="SO1" s="279"/>
      <c r="SP1" s="279"/>
      <c r="SQ1" s="279"/>
      <c r="SR1" s="279"/>
      <c r="SS1" s="279"/>
      <c r="ST1" s="279"/>
      <c r="SU1" s="279"/>
      <c r="SV1" s="279"/>
      <c r="SW1" s="279"/>
      <c r="SX1" s="279"/>
      <c r="SY1" s="279"/>
      <c r="SZ1" s="279"/>
      <c r="TA1" s="279"/>
      <c r="TB1" s="279"/>
      <c r="TC1" s="279"/>
      <c r="TD1" s="279"/>
      <c r="TE1" s="279"/>
      <c r="TF1" s="279"/>
      <c r="TG1" s="279"/>
      <c r="TH1" s="279"/>
      <c r="TI1" s="279"/>
      <c r="TJ1" s="279"/>
      <c r="TK1" s="279"/>
      <c r="TL1" s="279"/>
      <c r="TM1" s="279"/>
      <c r="TN1" s="279"/>
      <c r="TO1" s="279"/>
      <c r="TP1" s="279"/>
      <c r="TQ1" s="279"/>
      <c r="TR1" s="279"/>
      <c r="TS1" s="279"/>
      <c r="TT1" s="279"/>
      <c r="TU1" s="279"/>
      <c r="TV1" s="279"/>
      <c r="TW1" s="279"/>
      <c r="TX1" s="279"/>
      <c r="TY1" s="279"/>
      <c r="TZ1" s="279"/>
      <c r="UA1" s="279"/>
      <c r="UB1" s="279"/>
      <c r="UC1" s="279"/>
      <c r="UD1" s="279"/>
      <c r="UE1" s="279"/>
      <c r="UF1" s="279"/>
      <c r="UG1" s="279"/>
      <c r="UH1" s="279"/>
      <c r="UI1" s="279"/>
      <c r="UJ1" s="279"/>
      <c r="UK1" s="279"/>
      <c r="UL1" s="279"/>
      <c r="UM1" s="279"/>
      <c r="UN1" s="279"/>
      <c r="UO1" s="279"/>
      <c r="UP1" s="279"/>
      <c r="UQ1" s="279"/>
      <c r="UR1" s="279"/>
      <c r="US1" s="279"/>
      <c r="UT1" s="279"/>
      <c r="UU1" s="279"/>
      <c r="UV1" s="279"/>
      <c r="UW1" s="279"/>
      <c r="UX1" s="279"/>
      <c r="UY1" s="279"/>
      <c r="UZ1" s="279"/>
      <c r="VA1" s="279"/>
      <c r="VB1" s="279"/>
      <c r="VC1" s="279"/>
      <c r="VD1" s="279"/>
      <c r="VE1" s="279"/>
      <c r="VF1" s="279"/>
      <c r="VG1" s="279"/>
      <c r="VH1" s="279"/>
      <c r="VI1" s="279"/>
      <c r="VJ1" s="279"/>
      <c r="VK1" s="279"/>
      <c r="VL1" s="279"/>
      <c r="VM1" s="279"/>
      <c r="VN1" s="279"/>
      <c r="VO1" s="279"/>
      <c r="VP1" s="279"/>
      <c r="VQ1" s="279"/>
      <c r="VR1" s="279"/>
      <c r="VS1" s="279"/>
      <c r="VT1" s="279"/>
      <c r="VU1" s="279"/>
      <c r="VV1" s="279"/>
      <c r="VW1" s="279"/>
      <c r="VX1" s="279"/>
      <c r="VY1" s="279"/>
      <c r="VZ1" s="279"/>
      <c r="WA1" s="279"/>
      <c r="WB1" s="279"/>
      <c r="WC1" s="279"/>
      <c r="WD1" s="279"/>
      <c r="WE1" s="279"/>
      <c r="WF1" s="279"/>
      <c r="WG1" s="279"/>
      <c r="WH1" s="279"/>
      <c r="WI1" s="279"/>
      <c r="WJ1" s="279"/>
      <c r="WK1" s="279"/>
      <c r="WL1" s="279"/>
      <c r="WM1" s="279"/>
      <c r="WN1" s="279"/>
      <c r="WO1" s="279"/>
      <c r="WP1" s="279"/>
      <c r="WQ1" s="279"/>
      <c r="WR1" s="279"/>
      <c r="WS1" s="279"/>
      <c r="WT1" s="279"/>
      <c r="WU1" s="279"/>
      <c r="WV1" s="279"/>
      <c r="WW1" s="279"/>
      <c r="WX1" s="279"/>
      <c r="WY1" s="279"/>
      <c r="WZ1" s="279"/>
      <c r="XA1" s="279"/>
      <c r="XB1" s="279"/>
      <c r="XC1" s="279"/>
      <c r="XD1" s="279"/>
      <c r="XE1" s="279"/>
      <c r="XF1" s="279"/>
      <c r="XG1" s="279"/>
      <c r="XH1" s="279"/>
      <c r="XI1" s="279"/>
      <c r="XJ1" s="279"/>
      <c r="XK1" s="279"/>
      <c r="XL1" s="279"/>
      <c r="XM1" s="279"/>
      <c r="XN1" s="279"/>
      <c r="XO1" s="279"/>
      <c r="XP1" s="279"/>
      <c r="XQ1" s="279"/>
      <c r="XR1" s="279"/>
      <c r="XS1" s="279"/>
      <c r="XT1" s="279"/>
      <c r="XU1" s="279"/>
      <c r="XV1" s="279"/>
      <c r="XW1" s="279"/>
      <c r="XX1" s="279"/>
      <c r="XY1" s="279"/>
      <c r="XZ1" s="279"/>
      <c r="YA1" s="279"/>
      <c r="YB1" s="279"/>
      <c r="YC1" s="279"/>
      <c r="YD1" s="279"/>
      <c r="YE1" s="279"/>
      <c r="YF1" s="279"/>
      <c r="YG1" s="279"/>
      <c r="YH1" s="279"/>
      <c r="YI1" s="279"/>
      <c r="YJ1" s="279"/>
      <c r="YK1" s="279"/>
      <c r="YL1" s="279"/>
      <c r="YM1" s="279"/>
      <c r="YN1" s="279"/>
      <c r="YO1" s="279"/>
      <c r="YP1" s="279"/>
      <c r="YQ1" s="279"/>
      <c r="YR1" s="279"/>
      <c r="YS1" s="279"/>
      <c r="YT1" s="279"/>
      <c r="YU1" s="279"/>
      <c r="YV1" s="279"/>
      <c r="YW1" s="279"/>
      <c r="YX1" s="279"/>
      <c r="YY1" s="279"/>
      <c r="YZ1" s="279"/>
      <c r="ZA1" s="279"/>
      <c r="ZB1" s="279"/>
      <c r="ZC1" s="279"/>
      <c r="ZD1" s="279"/>
      <c r="ZE1" s="279"/>
      <c r="ZF1" s="279"/>
      <c r="ZG1" s="279"/>
      <c r="ZH1" s="279"/>
      <c r="ZI1" s="279"/>
      <c r="ZJ1" s="279"/>
      <c r="ZK1" s="279"/>
      <c r="ZL1" s="279"/>
      <c r="ZM1" s="279"/>
      <c r="ZN1" s="279"/>
      <c r="ZO1" s="279"/>
      <c r="ZP1" s="279"/>
      <c r="ZQ1" s="279"/>
      <c r="ZR1" s="279"/>
      <c r="ZS1" s="279"/>
      <c r="ZT1" s="279"/>
      <c r="ZU1" s="279"/>
      <c r="ZV1" s="279"/>
      <c r="ZW1" s="279"/>
      <c r="ZX1" s="279"/>
      <c r="ZY1" s="279"/>
      <c r="ZZ1" s="279"/>
      <c r="AAA1" s="279"/>
      <c r="AAB1" s="279"/>
      <c r="AAC1" s="279"/>
      <c r="AAD1" s="279"/>
      <c r="AAE1" s="279"/>
      <c r="AAF1" s="279"/>
      <c r="AAG1" s="279"/>
      <c r="AAH1" s="279"/>
      <c r="AAI1" s="279"/>
      <c r="AAJ1" s="279"/>
      <c r="AAK1" s="279"/>
      <c r="AAL1" s="279"/>
      <c r="AAM1" s="279"/>
      <c r="AAN1" s="279"/>
      <c r="AAO1" s="279"/>
      <c r="AAP1" s="279"/>
      <c r="AAQ1" s="279"/>
      <c r="AAR1" s="279"/>
      <c r="AAS1" s="279"/>
      <c r="AAT1" s="279"/>
      <c r="AAU1" s="279"/>
      <c r="AAV1" s="279"/>
      <c r="AAW1" s="279"/>
      <c r="AAX1" s="279"/>
      <c r="AAY1" s="279"/>
      <c r="AAZ1" s="279"/>
      <c r="ABA1" s="279"/>
      <c r="ABB1" s="279"/>
      <c r="ABC1" s="279"/>
      <c r="ABD1" s="279"/>
      <c r="ABE1" s="279"/>
      <c r="ABF1" s="279"/>
      <c r="ABG1" s="279"/>
      <c r="ABH1" s="279"/>
      <c r="ABI1" s="279"/>
      <c r="ABJ1" s="279"/>
      <c r="ABK1" s="279"/>
      <c r="ABL1" s="279"/>
      <c r="ABM1" s="279"/>
      <c r="ABN1" s="279"/>
      <c r="ABO1" s="279"/>
      <c r="ABP1" s="279"/>
      <c r="ABQ1" s="279"/>
      <c r="ABR1" s="279"/>
      <c r="ABS1" s="279"/>
      <c r="ABT1" s="279"/>
      <c r="ABU1" s="279"/>
      <c r="ABV1" s="279"/>
      <c r="ABW1" s="279"/>
      <c r="ABX1" s="279"/>
      <c r="ABY1" s="279"/>
      <c r="ABZ1" s="279"/>
      <c r="ACA1" s="279"/>
      <c r="ACB1" s="279"/>
      <c r="ACC1" s="279"/>
      <c r="ACD1" s="279"/>
      <c r="ACE1" s="279"/>
      <c r="ACF1" s="279"/>
      <c r="ACG1" s="279"/>
      <c r="ACH1" s="279"/>
      <c r="ACI1" s="279"/>
      <c r="ACJ1" s="279"/>
      <c r="ACK1" s="279"/>
      <c r="ACL1" s="279"/>
      <c r="ACM1" s="279"/>
      <c r="ACN1" s="279"/>
      <c r="ACO1" s="279"/>
      <c r="ACP1" s="279"/>
      <c r="ACQ1" s="279"/>
      <c r="ACR1" s="279"/>
      <c r="ACS1" s="279"/>
      <c r="ACT1" s="279"/>
      <c r="ACU1" s="279"/>
      <c r="ACV1" s="279"/>
      <c r="ACW1" s="279"/>
      <c r="ACX1" s="279"/>
      <c r="ACY1" s="279"/>
      <c r="ACZ1" s="279"/>
      <c r="ADA1" s="279"/>
      <c r="ADB1" s="279"/>
      <c r="ADC1" s="279"/>
      <c r="ADD1" s="279"/>
      <c r="ADE1" s="279"/>
      <c r="ADF1" s="279"/>
      <c r="ADG1" s="279"/>
      <c r="ADH1" s="279"/>
      <c r="ADI1" s="279"/>
      <c r="ADJ1" s="279"/>
      <c r="ADK1" s="279"/>
      <c r="ADL1" s="279"/>
      <c r="ADM1" s="279"/>
      <c r="ADN1" s="279"/>
      <c r="ADO1" s="279"/>
      <c r="ADP1" s="279"/>
      <c r="ADQ1" s="279"/>
      <c r="ADR1" s="279"/>
      <c r="ADS1" s="279"/>
      <c r="ADT1" s="279"/>
      <c r="ADU1" s="279"/>
      <c r="ADV1" s="279"/>
      <c r="ADW1" s="279"/>
      <c r="ADX1" s="279"/>
      <c r="ADY1" s="279"/>
      <c r="ADZ1" s="279"/>
      <c r="AEA1" s="279"/>
      <c r="AEB1" s="279"/>
      <c r="AEC1" s="279"/>
      <c r="AED1" s="279"/>
      <c r="AEE1" s="279"/>
      <c r="AEF1" s="279"/>
      <c r="AEG1" s="279"/>
      <c r="AEH1" s="279"/>
      <c r="AEI1" s="279"/>
      <c r="AEJ1" s="279"/>
      <c r="AEK1" s="279"/>
      <c r="AEL1" s="279"/>
      <c r="AEM1" s="279"/>
      <c r="AEN1" s="279"/>
      <c r="AEO1" s="279"/>
      <c r="AEP1" s="279"/>
      <c r="AEQ1" s="279"/>
      <c r="AER1" s="279"/>
      <c r="AES1" s="279"/>
      <c r="AET1" s="279"/>
      <c r="AEU1" s="279"/>
      <c r="AEV1" s="279"/>
      <c r="AEW1" s="279"/>
      <c r="AEX1" s="279"/>
      <c r="AEY1" s="279"/>
      <c r="AEZ1" s="279"/>
      <c r="AFA1" s="279"/>
      <c r="AFB1" s="279"/>
      <c r="AFC1" s="279"/>
      <c r="AFD1" s="279"/>
      <c r="AFE1" s="279"/>
      <c r="AFF1" s="279"/>
      <c r="AFG1" s="279"/>
      <c r="AFH1" s="279"/>
      <c r="AFI1" s="279"/>
      <c r="AFJ1" s="279"/>
      <c r="AFK1" s="279"/>
      <c r="AFL1" s="279"/>
      <c r="AFM1" s="279"/>
      <c r="AFN1" s="279"/>
      <c r="AFO1" s="279"/>
      <c r="AFP1" s="279"/>
      <c r="AFQ1" s="279"/>
      <c r="AFR1" s="279"/>
      <c r="AFS1" s="279"/>
      <c r="AFT1" s="279"/>
      <c r="AFU1" s="279"/>
      <c r="AFV1" s="279"/>
      <c r="AFW1" s="279"/>
      <c r="AFX1" s="279"/>
      <c r="AFY1" s="279"/>
      <c r="AFZ1" s="279"/>
      <c r="AGA1" s="279"/>
      <c r="AGB1" s="279"/>
      <c r="AGC1" s="279"/>
      <c r="AGD1" s="279"/>
      <c r="AGE1" s="279"/>
      <c r="AGF1" s="279"/>
      <c r="AGG1" s="279"/>
      <c r="AGH1" s="279"/>
      <c r="AGI1" s="279"/>
      <c r="AGJ1" s="279"/>
      <c r="AGK1" s="279"/>
      <c r="AGL1" s="279"/>
      <c r="AGM1" s="279"/>
      <c r="AGN1" s="279"/>
      <c r="AGO1" s="279"/>
      <c r="AGP1" s="279"/>
      <c r="AGQ1" s="279"/>
      <c r="AGR1" s="279"/>
      <c r="AGS1" s="279"/>
      <c r="AGT1" s="279"/>
      <c r="AGU1" s="279"/>
      <c r="AGV1" s="279"/>
      <c r="AGW1" s="279"/>
      <c r="AGX1" s="279"/>
      <c r="AGY1" s="279"/>
      <c r="AGZ1" s="279"/>
      <c r="AHA1" s="279"/>
      <c r="AHB1" s="279"/>
      <c r="AHC1" s="279"/>
      <c r="AHD1" s="279"/>
      <c r="AHE1" s="279"/>
      <c r="AHF1" s="279"/>
      <c r="AHG1" s="279"/>
      <c r="AHH1" s="279"/>
      <c r="AHI1" s="279"/>
      <c r="AHJ1" s="279"/>
      <c r="AHK1" s="279"/>
      <c r="AHL1" s="279"/>
      <c r="AHM1" s="279"/>
      <c r="AHN1" s="279"/>
      <c r="AHO1" s="279"/>
      <c r="AHP1" s="279"/>
      <c r="AHQ1" s="279"/>
      <c r="AHR1" s="279"/>
      <c r="AHS1" s="279"/>
      <c r="AHT1" s="279"/>
      <c r="AHU1" s="279"/>
      <c r="AHV1" s="279"/>
      <c r="AHW1" s="279"/>
      <c r="AHX1" s="279"/>
      <c r="AHY1" s="279"/>
      <c r="AHZ1" s="279"/>
      <c r="AIA1" s="279"/>
      <c r="AIB1" s="279"/>
      <c r="AIC1" s="279"/>
      <c r="AID1" s="279"/>
      <c r="AIE1" s="279"/>
      <c r="AIF1" s="279"/>
      <c r="AIG1" s="279"/>
      <c r="AIH1" s="279"/>
      <c r="AII1" s="279"/>
      <c r="AIJ1" s="279"/>
      <c r="AIK1" s="279"/>
      <c r="AIL1" s="279"/>
      <c r="AIM1" s="279"/>
      <c r="AIN1" s="279"/>
      <c r="AIO1" s="279"/>
      <c r="AIP1" s="279"/>
      <c r="AIQ1" s="279"/>
      <c r="AIR1" s="279"/>
      <c r="AIS1" s="279"/>
      <c r="AIT1" s="279"/>
      <c r="AIU1" s="279"/>
      <c r="AIV1" s="279"/>
      <c r="AIW1" s="279"/>
      <c r="AIX1" s="279"/>
      <c r="AIY1" s="279"/>
      <c r="AIZ1" s="279"/>
      <c r="AJA1" s="279"/>
      <c r="AJB1" s="279"/>
      <c r="AJC1" s="279"/>
      <c r="AJD1" s="279"/>
      <c r="AJE1" s="279"/>
      <c r="AJF1" s="279"/>
      <c r="AJG1" s="279"/>
      <c r="AJH1" s="279"/>
      <c r="AJI1" s="279"/>
      <c r="AJJ1" s="279"/>
      <c r="AJK1" s="279"/>
      <c r="AJL1" s="279"/>
      <c r="AJM1" s="279"/>
      <c r="AJN1" s="279"/>
      <c r="AJO1" s="279"/>
      <c r="AJP1" s="279"/>
      <c r="AJQ1" s="279"/>
      <c r="AJR1" s="279"/>
      <c r="AJS1" s="279"/>
      <c r="AJT1" s="279"/>
      <c r="AJU1" s="279"/>
      <c r="AJV1" s="279"/>
      <c r="AJW1" s="279"/>
      <c r="AJX1" s="279"/>
      <c r="AJY1" s="279"/>
      <c r="AJZ1" s="279"/>
      <c r="AKA1" s="279"/>
      <c r="AKB1" s="279"/>
      <c r="AKC1" s="279"/>
      <c r="AKD1" s="279"/>
      <c r="AKE1" s="279"/>
      <c r="AKF1" s="279"/>
      <c r="AKG1" s="279"/>
      <c r="AKH1" s="279"/>
      <c r="AKI1" s="279"/>
      <c r="AKJ1" s="279"/>
      <c r="AKK1" s="279"/>
      <c r="AKL1" s="279"/>
      <c r="AKM1" s="279"/>
      <c r="AKN1" s="279"/>
      <c r="AKO1" s="279"/>
      <c r="AKP1" s="279"/>
      <c r="AKQ1" s="279"/>
      <c r="AKR1" s="279"/>
      <c r="AKS1" s="279"/>
      <c r="AKT1" s="279"/>
      <c r="AKU1" s="279"/>
      <c r="AKV1" s="279"/>
      <c r="AKW1" s="279"/>
      <c r="AKX1" s="279"/>
      <c r="AKY1" s="279"/>
      <c r="AKZ1" s="279"/>
      <c r="ALA1" s="279"/>
      <c r="ALB1" s="279"/>
      <c r="ALC1" s="279"/>
      <c r="ALD1" s="279"/>
      <c r="ALE1" s="279"/>
      <c r="ALF1" s="279"/>
      <c r="ALG1" s="279"/>
      <c r="ALH1" s="279"/>
      <c r="ALI1" s="279"/>
      <c r="ALJ1" s="279"/>
      <c r="ALK1" s="279"/>
      <c r="ALL1" s="279"/>
      <c r="ALM1" s="279"/>
      <c r="ALN1" s="279"/>
      <c r="ALO1" s="279"/>
      <c r="ALP1" s="279"/>
      <c r="ALQ1" s="279"/>
      <c r="ALR1" s="279"/>
      <c r="ALS1" s="279"/>
      <c r="ALT1" s="279"/>
      <c r="ALU1" s="279"/>
      <c r="ALV1" s="279"/>
      <c r="ALW1" s="279"/>
    </row>
    <row r="2" spans="1:1011" ht="23.25" customHeight="1" x14ac:dyDescent="0.35">
      <c r="A2" s="184"/>
      <c r="B2" s="301"/>
      <c r="C2" s="301"/>
      <c r="D2" s="301"/>
      <c r="E2" s="301"/>
      <c r="F2" s="301"/>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c r="IU2" s="279"/>
      <c r="IV2" s="279"/>
      <c r="IW2" s="279"/>
      <c r="IX2" s="279"/>
      <c r="IY2" s="279"/>
      <c r="IZ2" s="279"/>
      <c r="JA2" s="279"/>
      <c r="JB2" s="279"/>
      <c r="JC2" s="279"/>
      <c r="JD2" s="279"/>
      <c r="JE2" s="279"/>
      <c r="JF2" s="279"/>
      <c r="JG2" s="279"/>
      <c r="JH2" s="279"/>
      <c r="JI2" s="279"/>
      <c r="JJ2" s="279"/>
      <c r="JK2" s="279"/>
      <c r="JL2" s="279"/>
      <c r="JM2" s="279"/>
      <c r="JN2" s="279"/>
      <c r="JO2" s="279"/>
      <c r="JP2" s="279"/>
      <c r="JQ2" s="279"/>
      <c r="JR2" s="279"/>
      <c r="JS2" s="279"/>
      <c r="JT2" s="279"/>
      <c r="JU2" s="279"/>
      <c r="JV2" s="279"/>
      <c r="JW2" s="279"/>
      <c r="JX2" s="279"/>
      <c r="JY2" s="279"/>
      <c r="JZ2" s="279"/>
      <c r="KA2" s="279"/>
      <c r="KB2" s="279"/>
      <c r="KC2" s="279"/>
      <c r="KD2" s="279"/>
      <c r="KE2" s="279"/>
      <c r="KF2" s="279"/>
      <c r="KG2" s="279"/>
      <c r="KH2" s="279"/>
      <c r="KI2" s="279"/>
      <c r="KJ2" s="279"/>
      <c r="KK2" s="279"/>
      <c r="KL2" s="279"/>
      <c r="KM2" s="279"/>
      <c r="KN2" s="279"/>
      <c r="KO2" s="279"/>
      <c r="KP2" s="279"/>
      <c r="KQ2" s="279"/>
      <c r="KR2" s="279"/>
      <c r="KS2" s="279"/>
      <c r="KT2" s="279"/>
      <c r="KU2" s="279"/>
      <c r="KV2" s="279"/>
      <c r="KW2" s="279"/>
      <c r="KX2" s="279"/>
      <c r="KY2" s="279"/>
      <c r="KZ2" s="279"/>
      <c r="LA2" s="279"/>
      <c r="LB2" s="279"/>
      <c r="LC2" s="279"/>
      <c r="LD2" s="279"/>
      <c r="LE2" s="279"/>
      <c r="LF2" s="279"/>
      <c r="LG2" s="279"/>
      <c r="LH2" s="279"/>
      <c r="LI2" s="279"/>
      <c r="LJ2" s="279"/>
      <c r="LK2" s="279"/>
      <c r="LL2" s="279"/>
      <c r="LM2" s="279"/>
      <c r="LN2" s="279"/>
      <c r="LO2" s="279"/>
      <c r="LP2" s="279"/>
      <c r="LQ2" s="279"/>
      <c r="LR2" s="279"/>
      <c r="LS2" s="279"/>
      <c r="LT2" s="279"/>
      <c r="LU2" s="279"/>
      <c r="LV2" s="279"/>
      <c r="LW2" s="279"/>
      <c r="LX2" s="279"/>
      <c r="LY2" s="279"/>
      <c r="LZ2" s="279"/>
      <c r="MA2" s="279"/>
      <c r="MB2" s="279"/>
      <c r="MC2" s="279"/>
      <c r="MD2" s="279"/>
      <c r="ME2" s="279"/>
      <c r="MF2" s="279"/>
      <c r="MG2" s="279"/>
      <c r="MH2" s="279"/>
      <c r="MI2" s="279"/>
      <c r="MJ2" s="279"/>
      <c r="MK2" s="279"/>
      <c r="ML2" s="279"/>
      <c r="MM2" s="279"/>
      <c r="MN2" s="279"/>
      <c r="MO2" s="279"/>
      <c r="MP2" s="279"/>
      <c r="MQ2" s="279"/>
      <c r="MR2" s="279"/>
      <c r="MS2" s="279"/>
      <c r="MT2" s="279"/>
      <c r="MU2" s="279"/>
      <c r="MV2" s="279"/>
      <c r="MW2" s="279"/>
      <c r="MX2" s="279"/>
      <c r="MY2" s="279"/>
      <c r="MZ2" s="279"/>
      <c r="NA2" s="279"/>
      <c r="NB2" s="279"/>
      <c r="NC2" s="279"/>
      <c r="ND2" s="279"/>
      <c r="NE2" s="279"/>
      <c r="NF2" s="279"/>
      <c r="NG2" s="279"/>
      <c r="NH2" s="279"/>
      <c r="NI2" s="279"/>
      <c r="NJ2" s="279"/>
      <c r="NK2" s="279"/>
      <c r="NL2" s="279"/>
      <c r="NM2" s="279"/>
      <c r="NN2" s="279"/>
      <c r="NO2" s="279"/>
      <c r="NP2" s="279"/>
      <c r="NQ2" s="279"/>
      <c r="NR2" s="279"/>
      <c r="NS2" s="279"/>
      <c r="NT2" s="279"/>
      <c r="NU2" s="279"/>
      <c r="NV2" s="279"/>
      <c r="NW2" s="279"/>
      <c r="NX2" s="279"/>
      <c r="NY2" s="279"/>
      <c r="NZ2" s="279"/>
      <c r="OA2" s="279"/>
      <c r="OB2" s="279"/>
      <c r="OC2" s="279"/>
      <c r="OD2" s="279"/>
      <c r="OE2" s="279"/>
      <c r="OF2" s="279"/>
      <c r="OG2" s="279"/>
      <c r="OH2" s="279"/>
      <c r="OI2" s="279"/>
      <c r="OJ2" s="279"/>
      <c r="OK2" s="279"/>
      <c r="OL2" s="279"/>
      <c r="OM2" s="279"/>
      <c r="ON2" s="279"/>
      <c r="OO2" s="279"/>
      <c r="OP2" s="279"/>
      <c r="OQ2" s="279"/>
      <c r="OR2" s="279"/>
      <c r="OS2" s="279"/>
      <c r="OT2" s="279"/>
      <c r="OU2" s="279"/>
      <c r="OV2" s="279"/>
      <c r="OW2" s="279"/>
      <c r="OX2" s="279"/>
      <c r="OY2" s="279"/>
      <c r="OZ2" s="279"/>
      <c r="PA2" s="279"/>
      <c r="PB2" s="279"/>
      <c r="PC2" s="279"/>
      <c r="PD2" s="279"/>
      <c r="PE2" s="279"/>
      <c r="PF2" s="279"/>
      <c r="PG2" s="279"/>
      <c r="PH2" s="279"/>
      <c r="PI2" s="279"/>
      <c r="PJ2" s="279"/>
      <c r="PK2" s="279"/>
      <c r="PL2" s="279"/>
      <c r="PM2" s="279"/>
      <c r="PN2" s="279"/>
      <c r="PO2" s="279"/>
      <c r="PP2" s="279"/>
      <c r="PQ2" s="279"/>
      <c r="PR2" s="279"/>
      <c r="PS2" s="279"/>
      <c r="PT2" s="279"/>
      <c r="PU2" s="279"/>
      <c r="PV2" s="279"/>
      <c r="PW2" s="279"/>
      <c r="PX2" s="279"/>
      <c r="PY2" s="279"/>
      <c r="PZ2" s="279"/>
      <c r="QA2" s="279"/>
      <c r="QB2" s="279"/>
      <c r="QC2" s="279"/>
      <c r="QD2" s="279"/>
      <c r="QE2" s="279"/>
      <c r="QF2" s="279"/>
      <c r="QG2" s="279"/>
      <c r="QH2" s="279"/>
      <c r="QI2" s="279"/>
      <c r="QJ2" s="279"/>
      <c r="QK2" s="279"/>
      <c r="QL2" s="279"/>
      <c r="QM2" s="279"/>
      <c r="QN2" s="279"/>
      <c r="QO2" s="279"/>
      <c r="QP2" s="279"/>
      <c r="QQ2" s="279"/>
      <c r="QR2" s="279"/>
      <c r="QS2" s="279"/>
      <c r="QT2" s="279"/>
      <c r="QU2" s="279"/>
      <c r="QV2" s="279"/>
      <c r="QW2" s="279"/>
      <c r="QX2" s="279"/>
      <c r="QY2" s="279"/>
      <c r="QZ2" s="279"/>
      <c r="RA2" s="279"/>
      <c r="RB2" s="279"/>
      <c r="RC2" s="279"/>
      <c r="RD2" s="279"/>
      <c r="RE2" s="279"/>
      <c r="RF2" s="279"/>
      <c r="RG2" s="279"/>
      <c r="RH2" s="279"/>
      <c r="RI2" s="279"/>
      <c r="RJ2" s="279"/>
      <c r="RK2" s="279"/>
      <c r="RL2" s="279"/>
      <c r="RM2" s="279"/>
      <c r="RN2" s="279"/>
      <c r="RO2" s="279"/>
      <c r="RP2" s="279"/>
      <c r="RQ2" s="279"/>
      <c r="RR2" s="279"/>
      <c r="RS2" s="279"/>
      <c r="RT2" s="279"/>
      <c r="RU2" s="279"/>
      <c r="RV2" s="279"/>
      <c r="RW2" s="279"/>
      <c r="RX2" s="279"/>
      <c r="RY2" s="279"/>
      <c r="RZ2" s="279"/>
      <c r="SA2" s="279"/>
      <c r="SB2" s="279"/>
      <c r="SC2" s="279"/>
      <c r="SD2" s="279"/>
      <c r="SE2" s="279"/>
      <c r="SF2" s="279"/>
      <c r="SG2" s="279"/>
      <c r="SH2" s="279"/>
      <c r="SI2" s="279"/>
      <c r="SJ2" s="279"/>
      <c r="SK2" s="279"/>
      <c r="SL2" s="279"/>
      <c r="SM2" s="279"/>
      <c r="SN2" s="279"/>
      <c r="SO2" s="279"/>
      <c r="SP2" s="279"/>
      <c r="SQ2" s="279"/>
      <c r="SR2" s="279"/>
      <c r="SS2" s="279"/>
      <c r="ST2" s="279"/>
      <c r="SU2" s="279"/>
      <c r="SV2" s="279"/>
      <c r="SW2" s="279"/>
      <c r="SX2" s="279"/>
      <c r="SY2" s="279"/>
      <c r="SZ2" s="279"/>
      <c r="TA2" s="279"/>
      <c r="TB2" s="279"/>
      <c r="TC2" s="279"/>
      <c r="TD2" s="279"/>
      <c r="TE2" s="279"/>
      <c r="TF2" s="279"/>
      <c r="TG2" s="279"/>
      <c r="TH2" s="279"/>
      <c r="TI2" s="279"/>
      <c r="TJ2" s="279"/>
      <c r="TK2" s="279"/>
      <c r="TL2" s="279"/>
      <c r="TM2" s="279"/>
      <c r="TN2" s="279"/>
      <c r="TO2" s="279"/>
      <c r="TP2" s="279"/>
      <c r="TQ2" s="279"/>
      <c r="TR2" s="279"/>
      <c r="TS2" s="279"/>
      <c r="TT2" s="279"/>
      <c r="TU2" s="279"/>
      <c r="TV2" s="279"/>
      <c r="TW2" s="279"/>
      <c r="TX2" s="279"/>
      <c r="TY2" s="279"/>
      <c r="TZ2" s="279"/>
      <c r="UA2" s="279"/>
      <c r="UB2" s="279"/>
      <c r="UC2" s="279"/>
      <c r="UD2" s="279"/>
      <c r="UE2" s="279"/>
      <c r="UF2" s="279"/>
      <c r="UG2" s="279"/>
      <c r="UH2" s="279"/>
      <c r="UI2" s="279"/>
      <c r="UJ2" s="279"/>
      <c r="UK2" s="279"/>
      <c r="UL2" s="279"/>
      <c r="UM2" s="279"/>
      <c r="UN2" s="279"/>
      <c r="UO2" s="279"/>
      <c r="UP2" s="279"/>
      <c r="UQ2" s="279"/>
      <c r="UR2" s="279"/>
      <c r="US2" s="279"/>
      <c r="UT2" s="279"/>
      <c r="UU2" s="279"/>
      <c r="UV2" s="279"/>
      <c r="UW2" s="279"/>
      <c r="UX2" s="279"/>
      <c r="UY2" s="279"/>
      <c r="UZ2" s="279"/>
      <c r="VA2" s="279"/>
      <c r="VB2" s="279"/>
      <c r="VC2" s="279"/>
      <c r="VD2" s="279"/>
      <c r="VE2" s="279"/>
      <c r="VF2" s="279"/>
      <c r="VG2" s="279"/>
      <c r="VH2" s="279"/>
      <c r="VI2" s="279"/>
      <c r="VJ2" s="279"/>
      <c r="VK2" s="279"/>
      <c r="VL2" s="279"/>
      <c r="VM2" s="279"/>
      <c r="VN2" s="279"/>
      <c r="VO2" s="279"/>
      <c r="VP2" s="279"/>
      <c r="VQ2" s="279"/>
      <c r="VR2" s="279"/>
      <c r="VS2" s="279"/>
      <c r="VT2" s="279"/>
      <c r="VU2" s="279"/>
      <c r="VV2" s="279"/>
      <c r="VW2" s="279"/>
      <c r="VX2" s="279"/>
      <c r="VY2" s="279"/>
      <c r="VZ2" s="279"/>
      <c r="WA2" s="279"/>
      <c r="WB2" s="279"/>
      <c r="WC2" s="279"/>
      <c r="WD2" s="279"/>
      <c r="WE2" s="279"/>
      <c r="WF2" s="279"/>
      <c r="WG2" s="279"/>
      <c r="WH2" s="279"/>
      <c r="WI2" s="279"/>
      <c r="WJ2" s="279"/>
      <c r="WK2" s="279"/>
      <c r="WL2" s="279"/>
      <c r="WM2" s="279"/>
      <c r="WN2" s="279"/>
      <c r="WO2" s="279"/>
      <c r="WP2" s="279"/>
      <c r="WQ2" s="279"/>
      <c r="WR2" s="279"/>
      <c r="WS2" s="279"/>
      <c r="WT2" s="279"/>
      <c r="WU2" s="279"/>
      <c r="WV2" s="279"/>
      <c r="WW2" s="279"/>
      <c r="WX2" s="279"/>
      <c r="WY2" s="279"/>
      <c r="WZ2" s="279"/>
      <c r="XA2" s="279"/>
      <c r="XB2" s="279"/>
      <c r="XC2" s="279"/>
      <c r="XD2" s="279"/>
      <c r="XE2" s="279"/>
      <c r="XF2" s="279"/>
      <c r="XG2" s="279"/>
      <c r="XH2" s="279"/>
      <c r="XI2" s="279"/>
      <c r="XJ2" s="279"/>
      <c r="XK2" s="279"/>
      <c r="XL2" s="279"/>
      <c r="XM2" s="279"/>
      <c r="XN2" s="279"/>
      <c r="XO2" s="279"/>
      <c r="XP2" s="279"/>
      <c r="XQ2" s="279"/>
      <c r="XR2" s="279"/>
      <c r="XS2" s="279"/>
      <c r="XT2" s="279"/>
      <c r="XU2" s="279"/>
      <c r="XV2" s="279"/>
      <c r="XW2" s="279"/>
      <c r="XX2" s="279"/>
      <c r="XY2" s="279"/>
      <c r="XZ2" s="279"/>
      <c r="YA2" s="279"/>
      <c r="YB2" s="279"/>
      <c r="YC2" s="279"/>
      <c r="YD2" s="279"/>
      <c r="YE2" s="279"/>
      <c r="YF2" s="279"/>
      <c r="YG2" s="279"/>
      <c r="YH2" s="279"/>
      <c r="YI2" s="279"/>
      <c r="YJ2" s="279"/>
      <c r="YK2" s="279"/>
      <c r="YL2" s="279"/>
      <c r="YM2" s="279"/>
      <c r="YN2" s="279"/>
      <c r="YO2" s="279"/>
      <c r="YP2" s="279"/>
      <c r="YQ2" s="279"/>
      <c r="YR2" s="279"/>
      <c r="YS2" s="279"/>
      <c r="YT2" s="279"/>
      <c r="YU2" s="279"/>
      <c r="YV2" s="279"/>
      <c r="YW2" s="279"/>
      <c r="YX2" s="279"/>
      <c r="YY2" s="279"/>
      <c r="YZ2" s="279"/>
      <c r="ZA2" s="279"/>
      <c r="ZB2" s="279"/>
      <c r="ZC2" s="279"/>
      <c r="ZD2" s="279"/>
      <c r="ZE2" s="279"/>
      <c r="ZF2" s="279"/>
      <c r="ZG2" s="279"/>
      <c r="ZH2" s="279"/>
      <c r="ZI2" s="279"/>
      <c r="ZJ2" s="279"/>
      <c r="ZK2" s="279"/>
      <c r="ZL2" s="279"/>
      <c r="ZM2" s="279"/>
      <c r="ZN2" s="279"/>
      <c r="ZO2" s="279"/>
      <c r="ZP2" s="279"/>
      <c r="ZQ2" s="279"/>
      <c r="ZR2" s="279"/>
      <c r="ZS2" s="279"/>
      <c r="ZT2" s="279"/>
      <c r="ZU2" s="279"/>
      <c r="ZV2" s="279"/>
      <c r="ZW2" s="279"/>
      <c r="ZX2" s="279"/>
      <c r="ZY2" s="279"/>
      <c r="ZZ2" s="279"/>
      <c r="AAA2" s="279"/>
      <c r="AAB2" s="279"/>
      <c r="AAC2" s="279"/>
      <c r="AAD2" s="279"/>
      <c r="AAE2" s="279"/>
      <c r="AAF2" s="279"/>
      <c r="AAG2" s="279"/>
      <c r="AAH2" s="279"/>
      <c r="AAI2" s="279"/>
      <c r="AAJ2" s="279"/>
      <c r="AAK2" s="279"/>
      <c r="AAL2" s="279"/>
      <c r="AAM2" s="279"/>
      <c r="AAN2" s="279"/>
      <c r="AAO2" s="279"/>
      <c r="AAP2" s="279"/>
      <c r="AAQ2" s="279"/>
      <c r="AAR2" s="279"/>
      <c r="AAS2" s="279"/>
      <c r="AAT2" s="279"/>
      <c r="AAU2" s="279"/>
      <c r="AAV2" s="279"/>
      <c r="AAW2" s="279"/>
      <c r="AAX2" s="279"/>
      <c r="AAY2" s="279"/>
      <c r="AAZ2" s="279"/>
      <c r="ABA2" s="279"/>
      <c r="ABB2" s="279"/>
      <c r="ABC2" s="279"/>
      <c r="ABD2" s="279"/>
      <c r="ABE2" s="279"/>
      <c r="ABF2" s="279"/>
      <c r="ABG2" s="279"/>
      <c r="ABH2" s="279"/>
      <c r="ABI2" s="279"/>
      <c r="ABJ2" s="279"/>
      <c r="ABK2" s="279"/>
      <c r="ABL2" s="279"/>
      <c r="ABM2" s="279"/>
      <c r="ABN2" s="279"/>
      <c r="ABO2" s="279"/>
      <c r="ABP2" s="279"/>
      <c r="ABQ2" s="279"/>
      <c r="ABR2" s="279"/>
      <c r="ABS2" s="279"/>
      <c r="ABT2" s="279"/>
      <c r="ABU2" s="279"/>
      <c r="ABV2" s="279"/>
      <c r="ABW2" s="279"/>
      <c r="ABX2" s="279"/>
      <c r="ABY2" s="279"/>
      <c r="ABZ2" s="279"/>
      <c r="ACA2" s="279"/>
      <c r="ACB2" s="279"/>
      <c r="ACC2" s="279"/>
      <c r="ACD2" s="279"/>
      <c r="ACE2" s="279"/>
      <c r="ACF2" s="279"/>
      <c r="ACG2" s="279"/>
      <c r="ACH2" s="279"/>
      <c r="ACI2" s="279"/>
      <c r="ACJ2" s="279"/>
      <c r="ACK2" s="279"/>
      <c r="ACL2" s="279"/>
      <c r="ACM2" s="279"/>
      <c r="ACN2" s="279"/>
      <c r="ACO2" s="279"/>
      <c r="ACP2" s="279"/>
      <c r="ACQ2" s="279"/>
      <c r="ACR2" s="279"/>
      <c r="ACS2" s="279"/>
      <c r="ACT2" s="279"/>
      <c r="ACU2" s="279"/>
      <c r="ACV2" s="279"/>
      <c r="ACW2" s="279"/>
      <c r="ACX2" s="279"/>
      <c r="ACY2" s="279"/>
      <c r="ACZ2" s="279"/>
      <c r="ADA2" s="279"/>
      <c r="ADB2" s="279"/>
      <c r="ADC2" s="279"/>
      <c r="ADD2" s="279"/>
      <c r="ADE2" s="279"/>
      <c r="ADF2" s="279"/>
      <c r="ADG2" s="279"/>
      <c r="ADH2" s="279"/>
      <c r="ADI2" s="279"/>
      <c r="ADJ2" s="279"/>
      <c r="ADK2" s="279"/>
      <c r="ADL2" s="279"/>
      <c r="ADM2" s="279"/>
      <c r="ADN2" s="279"/>
      <c r="ADO2" s="279"/>
      <c r="ADP2" s="279"/>
      <c r="ADQ2" s="279"/>
      <c r="ADR2" s="279"/>
      <c r="ADS2" s="279"/>
      <c r="ADT2" s="279"/>
      <c r="ADU2" s="279"/>
      <c r="ADV2" s="279"/>
      <c r="ADW2" s="279"/>
      <c r="ADX2" s="279"/>
      <c r="ADY2" s="279"/>
      <c r="ADZ2" s="279"/>
      <c r="AEA2" s="279"/>
      <c r="AEB2" s="279"/>
      <c r="AEC2" s="279"/>
      <c r="AED2" s="279"/>
      <c r="AEE2" s="279"/>
      <c r="AEF2" s="279"/>
      <c r="AEG2" s="279"/>
      <c r="AEH2" s="279"/>
      <c r="AEI2" s="279"/>
      <c r="AEJ2" s="279"/>
      <c r="AEK2" s="279"/>
      <c r="AEL2" s="279"/>
      <c r="AEM2" s="279"/>
      <c r="AEN2" s="279"/>
      <c r="AEO2" s="279"/>
      <c r="AEP2" s="279"/>
      <c r="AEQ2" s="279"/>
      <c r="AER2" s="279"/>
      <c r="AES2" s="279"/>
      <c r="AET2" s="279"/>
      <c r="AEU2" s="279"/>
      <c r="AEV2" s="279"/>
      <c r="AEW2" s="279"/>
      <c r="AEX2" s="279"/>
      <c r="AEY2" s="279"/>
      <c r="AEZ2" s="279"/>
      <c r="AFA2" s="279"/>
      <c r="AFB2" s="279"/>
      <c r="AFC2" s="279"/>
      <c r="AFD2" s="279"/>
      <c r="AFE2" s="279"/>
      <c r="AFF2" s="279"/>
      <c r="AFG2" s="279"/>
      <c r="AFH2" s="279"/>
      <c r="AFI2" s="279"/>
      <c r="AFJ2" s="279"/>
      <c r="AFK2" s="279"/>
      <c r="AFL2" s="279"/>
      <c r="AFM2" s="279"/>
      <c r="AFN2" s="279"/>
      <c r="AFO2" s="279"/>
      <c r="AFP2" s="279"/>
      <c r="AFQ2" s="279"/>
      <c r="AFR2" s="279"/>
      <c r="AFS2" s="279"/>
      <c r="AFT2" s="279"/>
      <c r="AFU2" s="279"/>
      <c r="AFV2" s="279"/>
      <c r="AFW2" s="279"/>
      <c r="AFX2" s="279"/>
      <c r="AFY2" s="279"/>
      <c r="AFZ2" s="279"/>
      <c r="AGA2" s="279"/>
      <c r="AGB2" s="279"/>
      <c r="AGC2" s="279"/>
      <c r="AGD2" s="279"/>
      <c r="AGE2" s="279"/>
      <c r="AGF2" s="279"/>
      <c r="AGG2" s="279"/>
      <c r="AGH2" s="279"/>
      <c r="AGI2" s="279"/>
      <c r="AGJ2" s="279"/>
      <c r="AGK2" s="279"/>
      <c r="AGL2" s="279"/>
      <c r="AGM2" s="279"/>
      <c r="AGN2" s="279"/>
      <c r="AGO2" s="279"/>
      <c r="AGP2" s="279"/>
      <c r="AGQ2" s="279"/>
      <c r="AGR2" s="279"/>
      <c r="AGS2" s="279"/>
      <c r="AGT2" s="279"/>
      <c r="AGU2" s="279"/>
      <c r="AGV2" s="279"/>
      <c r="AGW2" s="279"/>
      <c r="AGX2" s="279"/>
      <c r="AGY2" s="279"/>
      <c r="AGZ2" s="279"/>
      <c r="AHA2" s="279"/>
      <c r="AHB2" s="279"/>
      <c r="AHC2" s="279"/>
      <c r="AHD2" s="279"/>
      <c r="AHE2" s="279"/>
      <c r="AHF2" s="279"/>
      <c r="AHG2" s="279"/>
      <c r="AHH2" s="279"/>
      <c r="AHI2" s="279"/>
      <c r="AHJ2" s="279"/>
      <c r="AHK2" s="279"/>
      <c r="AHL2" s="279"/>
      <c r="AHM2" s="279"/>
      <c r="AHN2" s="279"/>
      <c r="AHO2" s="279"/>
      <c r="AHP2" s="279"/>
      <c r="AHQ2" s="279"/>
      <c r="AHR2" s="279"/>
      <c r="AHS2" s="279"/>
      <c r="AHT2" s="279"/>
      <c r="AHU2" s="279"/>
      <c r="AHV2" s="279"/>
      <c r="AHW2" s="279"/>
      <c r="AHX2" s="279"/>
      <c r="AHY2" s="279"/>
      <c r="AHZ2" s="279"/>
      <c r="AIA2" s="279"/>
      <c r="AIB2" s="279"/>
      <c r="AIC2" s="279"/>
      <c r="AID2" s="279"/>
      <c r="AIE2" s="279"/>
      <c r="AIF2" s="279"/>
      <c r="AIG2" s="279"/>
      <c r="AIH2" s="279"/>
      <c r="AII2" s="279"/>
      <c r="AIJ2" s="279"/>
      <c r="AIK2" s="279"/>
      <c r="AIL2" s="279"/>
      <c r="AIM2" s="279"/>
      <c r="AIN2" s="279"/>
      <c r="AIO2" s="279"/>
      <c r="AIP2" s="279"/>
      <c r="AIQ2" s="279"/>
      <c r="AIR2" s="279"/>
      <c r="AIS2" s="279"/>
      <c r="AIT2" s="279"/>
      <c r="AIU2" s="279"/>
      <c r="AIV2" s="279"/>
      <c r="AIW2" s="279"/>
      <c r="AIX2" s="279"/>
      <c r="AIY2" s="279"/>
      <c r="AIZ2" s="279"/>
      <c r="AJA2" s="279"/>
      <c r="AJB2" s="279"/>
      <c r="AJC2" s="279"/>
      <c r="AJD2" s="279"/>
      <c r="AJE2" s="279"/>
      <c r="AJF2" s="279"/>
      <c r="AJG2" s="279"/>
      <c r="AJH2" s="279"/>
      <c r="AJI2" s="279"/>
      <c r="AJJ2" s="279"/>
      <c r="AJK2" s="279"/>
      <c r="AJL2" s="279"/>
      <c r="AJM2" s="279"/>
      <c r="AJN2" s="279"/>
      <c r="AJO2" s="279"/>
      <c r="AJP2" s="279"/>
      <c r="AJQ2" s="279"/>
      <c r="AJR2" s="279"/>
      <c r="AJS2" s="279"/>
      <c r="AJT2" s="279"/>
      <c r="AJU2" s="279"/>
      <c r="AJV2" s="279"/>
      <c r="AJW2" s="279"/>
      <c r="AJX2" s="279"/>
      <c r="AJY2" s="279"/>
      <c r="AJZ2" s="279"/>
      <c r="AKA2" s="279"/>
      <c r="AKB2" s="279"/>
      <c r="AKC2" s="279"/>
      <c r="AKD2" s="279"/>
      <c r="AKE2" s="279"/>
      <c r="AKF2" s="279"/>
      <c r="AKG2" s="279"/>
      <c r="AKH2" s="279"/>
      <c r="AKI2" s="279"/>
      <c r="AKJ2" s="279"/>
      <c r="AKK2" s="279"/>
      <c r="AKL2" s="279"/>
      <c r="AKM2" s="279"/>
      <c r="AKN2" s="279"/>
      <c r="AKO2" s="279"/>
      <c r="AKP2" s="279"/>
      <c r="AKQ2" s="279"/>
      <c r="AKR2" s="279"/>
      <c r="AKS2" s="279"/>
      <c r="AKT2" s="279"/>
      <c r="AKU2" s="279"/>
      <c r="AKV2" s="279"/>
      <c r="AKW2" s="279"/>
      <c r="AKX2" s="279"/>
      <c r="AKY2" s="279"/>
      <c r="AKZ2" s="279"/>
      <c r="ALA2" s="279"/>
      <c r="ALB2" s="279"/>
      <c r="ALC2" s="279"/>
      <c r="ALD2" s="279"/>
      <c r="ALE2" s="279"/>
      <c r="ALF2" s="279"/>
      <c r="ALG2" s="279"/>
      <c r="ALH2" s="279"/>
      <c r="ALI2" s="279"/>
      <c r="ALJ2" s="279"/>
      <c r="ALK2" s="279"/>
      <c r="ALL2" s="279"/>
      <c r="ALM2" s="279"/>
      <c r="ALN2" s="279"/>
      <c r="ALO2" s="279"/>
      <c r="ALP2" s="279"/>
      <c r="ALQ2" s="279"/>
      <c r="ALR2" s="279"/>
      <c r="ALS2" s="279"/>
      <c r="ALT2" s="279"/>
      <c r="ALU2" s="279"/>
      <c r="ALV2" s="279"/>
      <c r="ALW2" s="279"/>
    </row>
    <row r="3" spans="1:1011" ht="23.25" customHeight="1" x14ac:dyDescent="0.35">
      <c r="A3" s="184"/>
      <c r="B3" s="301"/>
      <c r="C3" s="301"/>
      <c r="D3" s="301"/>
      <c r="E3" s="301"/>
      <c r="F3" s="301"/>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c r="IT3" s="279"/>
      <c r="IU3" s="279"/>
      <c r="IV3" s="279"/>
      <c r="IW3" s="279"/>
      <c r="IX3" s="279"/>
      <c r="IY3" s="279"/>
      <c r="IZ3" s="279"/>
      <c r="JA3" s="279"/>
      <c r="JB3" s="279"/>
      <c r="JC3" s="279"/>
      <c r="JD3" s="279"/>
      <c r="JE3" s="279"/>
      <c r="JF3" s="279"/>
      <c r="JG3" s="279"/>
      <c r="JH3" s="279"/>
      <c r="JI3" s="279"/>
      <c r="JJ3" s="279"/>
      <c r="JK3" s="279"/>
      <c r="JL3" s="279"/>
      <c r="JM3" s="279"/>
      <c r="JN3" s="279"/>
      <c r="JO3" s="279"/>
      <c r="JP3" s="279"/>
      <c r="JQ3" s="279"/>
      <c r="JR3" s="279"/>
      <c r="JS3" s="279"/>
      <c r="JT3" s="279"/>
      <c r="JU3" s="279"/>
      <c r="JV3" s="279"/>
      <c r="JW3" s="279"/>
      <c r="JX3" s="279"/>
      <c r="JY3" s="279"/>
      <c r="JZ3" s="279"/>
      <c r="KA3" s="279"/>
      <c r="KB3" s="279"/>
      <c r="KC3" s="279"/>
      <c r="KD3" s="279"/>
      <c r="KE3" s="279"/>
      <c r="KF3" s="279"/>
      <c r="KG3" s="279"/>
      <c r="KH3" s="279"/>
      <c r="KI3" s="279"/>
      <c r="KJ3" s="279"/>
      <c r="KK3" s="279"/>
      <c r="KL3" s="279"/>
      <c r="KM3" s="279"/>
      <c r="KN3" s="279"/>
      <c r="KO3" s="279"/>
      <c r="KP3" s="279"/>
      <c r="KQ3" s="279"/>
      <c r="KR3" s="279"/>
      <c r="KS3" s="279"/>
      <c r="KT3" s="279"/>
      <c r="KU3" s="279"/>
      <c r="KV3" s="279"/>
      <c r="KW3" s="279"/>
      <c r="KX3" s="279"/>
      <c r="KY3" s="279"/>
      <c r="KZ3" s="279"/>
      <c r="LA3" s="279"/>
      <c r="LB3" s="279"/>
      <c r="LC3" s="279"/>
      <c r="LD3" s="279"/>
      <c r="LE3" s="279"/>
      <c r="LF3" s="279"/>
      <c r="LG3" s="279"/>
      <c r="LH3" s="279"/>
      <c r="LI3" s="279"/>
      <c r="LJ3" s="279"/>
      <c r="LK3" s="279"/>
      <c r="LL3" s="279"/>
      <c r="LM3" s="279"/>
      <c r="LN3" s="279"/>
      <c r="LO3" s="279"/>
      <c r="LP3" s="279"/>
      <c r="LQ3" s="279"/>
      <c r="LR3" s="279"/>
      <c r="LS3" s="279"/>
      <c r="LT3" s="279"/>
      <c r="LU3" s="279"/>
      <c r="LV3" s="279"/>
      <c r="LW3" s="279"/>
      <c r="LX3" s="279"/>
      <c r="LY3" s="279"/>
      <c r="LZ3" s="279"/>
      <c r="MA3" s="279"/>
      <c r="MB3" s="279"/>
      <c r="MC3" s="279"/>
      <c r="MD3" s="279"/>
      <c r="ME3" s="279"/>
      <c r="MF3" s="279"/>
      <c r="MG3" s="279"/>
      <c r="MH3" s="279"/>
      <c r="MI3" s="279"/>
      <c r="MJ3" s="279"/>
      <c r="MK3" s="279"/>
      <c r="ML3" s="279"/>
      <c r="MM3" s="279"/>
      <c r="MN3" s="279"/>
      <c r="MO3" s="279"/>
      <c r="MP3" s="279"/>
      <c r="MQ3" s="279"/>
      <c r="MR3" s="279"/>
      <c r="MS3" s="279"/>
      <c r="MT3" s="279"/>
      <c r="MU3" s="279"/>
      <c r="MV3" s="279"/>
      <c r="MW3" s="279"/>
      <c r="MX3" s="279"/>
      <c r="MY3" s="279"/>
      <c r="MZ3" s="279"/>
      <c r="NA3" s="279"/>
      <c r="NB3" s="279"/>
      <c r="NC3" s="279"/>
      <c r="ND3" s="279"/>
      <c r="NE3" s="279"/>
      <c r="NF3" s="279"/>
      <c r="NG3" s="279"/>
      <c r="NH3" s="279"/>
      <c r="NI3" s="279"/>
      <c r="NJ3" s="279"/>
      <c r="NK3" s="279"/>
      <c r="NL3" s="279"/>
      <c r="NM3" s="279"/>
      <c r="NN3" s="279"/>
      <c r="NO3" s="279"/>
      <c r="NP3" s="279"/>
      <c r="NQ3" s="279"/>
      <c r="NR3" s="279"/>
      <c r="NS3" s="279"/>
      <c r="NT3" s="279"/>
      <c r="NU3" s="279"/>
      <c r="NV3" s="279"/>
      <c r="NW3" s="279"/>
      <c r="NX3" s="279"/>
      <c r="NY3" s="279"/>
      <c r="NZ3" s="279"/>
      <c r="OA3" s="279"/>
      <c r="OB3" s="279"/>
      <c r="OC3" s="279"/>
      <c r="OD3" s="279"/>
      <c r="OE3" s="279"/>
      <c r="OF3" s="279"/>
      <c r="OG3" s="279"/>
      <c r="OH3" s="279"/>
      <c r="OI3" s="279"/>
      <c r="OJ3" s="279"/>
      <c r="OK3" s="279"/>
      <c r="OL3" s="279"/>
      <c r="OM3" s="279"/>
      <c r="ON3" s="279"/>
      <c r="OO3" s="279"/>
      <c r="OP3" s="279"/>
      <c r="OQ3" s="279"/>
      <c r="OR3" s="279"/>
      <c r="OS3" s="279"/>
      <c r="OT3" s="279"/>
      <c r="OU3" s="279"/>
      <c r="OV3" s="279"/>
      <c r="OW3" s="279"/>
      <c r="OX3" s="279"/>
      <c r="OY3" s="279"/>
      <c r="OZ3" s="279"/>
      <c r="PA3" s="279"/>
      <c r="PB3" s="279"/>
      <c r="PC3" s="279"/>
      <c r="PD3" s="279"/>
      <c r="PE3" s="279"/>
      <c r="PF3" s="279"/>
      <c r="PG3" s="279"/>
      <c r="PH3" s="279"/>
      <c r="PI3" s="279"/>
      <c r="PJ3" s="279"/>
      <c r="PK3" s="279"/>
      <c r="PL3" s="279"/>
      <c r="PM3" s="279"/>
      <c r="PN3" s="279"/>
      <c r="PO3" s="279"/>
      <c r="PP3" s="279"/>
      <c r="PQ3" s="279"/>
      <c r="PR3" s="279"/>
      <c r="PS3" s="279"/>
      <c r="PT3" s="279"/>
      <c r="PU3" s="279"/>
      <c r="PV3" s="279"/>
      <c r="PW3" s="279"/>
      <c r="PX3" s="279"/>
      <c r="PY3" s="279"/>
      <c r="PZ3" s="279"/>
      <c r="QA3" s="279"/>
      <c r="QB3" s="279"/>
      <c r="QC3" s="279"/>
      <c r="QD3" s="279"/>
      <c r="QE3" s="279"/>
      <c r="QF3" s="279"/>
      <c r="QG3" s="279"/>
      <c r="QH3" s="279"/>
      <c r="QI3" s="279"/>
      <c r="QJ3" s="279"/>
      <c r="QK3" s="279"/>
      <c r="QL3" s="279"/>
      <c r="QM3" s="279"/>
      <c r="QN3" s="279"/>
      <c r="QO3" s="279"/>
      <c r="QP3" s="279"/>
      <c r="QQ3" s="279"/>
      <c r="QR3" s="279"/>
      <c r="QS3" s="279"/>
      <c r="QT3" s="279"/>
      <c r="QU3" s="279"/>
      <c r="QV3" s="279"/>
      <c r="QW3" s="279"/>
      <c r="QX3" s="279"/>
      <c r="QY3" s="279"/>
      <c r="QZ3" s="279"/>
      <c r="RA3" s="279"/>
      <c r="RB3" s="279"/>
      <c r="RC3" s="279"/>
      <c r="RD3" s="279"/>
      <c r="RE3" s="279"/>
      <c r="RF3" s="279"/>
      <c r="RG3" s="279"/>
      <c r="RH3" s="279"/>
      <c r="RI3" s="279"/>
      <c r="RJ3" s="279"/>
      <c r="RK3" s="279"/>
      <c r="RL3" s="279"/>
      <c r="RM3" s="279"/>
      <c r="RN3" s="279"/>
      <c r="RO3" s="279"/>
      <c r="RP3" s="279"/>
      <c r="RQ3" s="279"/>
      <c r="RR3" s="279"/>
      <c r="RS3" s="279"/>
      <c r="RT3" s="279"/>
      <c r="RU3" s="279"/>
      <c r="RV3" s="279"/>
      <c r="RW3" s="279"/>
      <c r="RX3" s="279"/>
      <c r="RY3" s="279"/>
      <c r="RZ3" s="279"/>
      <c r="SA3" s="279"/>
      <c r="SB3" s="279"/>
      <c r="SC3" s="279"/>
      <c r="SD3" s="279"/>
      <c r="SE3" s="279"/>
      <c r="SF3" s="279"/>
      <c r="SG3" s="279"/>
      <c r="SH3" s="279"/>
      <c r="SI3" s="279"/>
      <c r="SJ3" s="279"/>
      <c r="SK3" s="279"/>
      <c r="SL3" s="279"/>
      <c r="SM3" s="279"/>
      <c r="SN3" s="279"/>
      <c r="SO3" s="279"/>
      <c r="SP3" s="279"/>
      <c r="SQ3" s="279"/>
      <c r="SR3" s="279"/>
      <c r="SS3" s="279"/>
      <c r="ST3" s="279"/>
      <c r="SU3" s="279"/>
      <c r="SV3" s="279"/>
      <c r="SW3" s="279"/>
      <c r="SX3" s="279"/>
      <c r="SY3" s="279"/>
      <c r="SZ3" s="279"/>
      <c r="TA3" s="279"/>
      <c r="TB3" s="279"/>
      <c r="TC3" s="279"/>
      <c r="TD3" s="279"/>
      <c r="TE3" s="279"/>
      <c r="TF3" s="279"/>
      <c r="TG3" s="279"/>
      <c r="TH3" s="279"/>
      <c r="TI3" s="279"/>
      <c r="TJ3" s="279"/>
      <c r="TK3" s="279"/>
      <c r="TL3" s="279"/>
      <c r="TM3" s="279"/>
      <c r="TN3" s="279"/>
      <c r="TO3" s="279"/>
      <c r="TP3" s="279"/>
      <c r="TQ3" s="279"/>
      <c r="TR3" s="279"/>
      <c r="TS3" s="279"/>
      <c r="TT3" s="279"/>
      <c r="TU3" s="279"/>
      <c r="TV3" s="279"/>
      <c r="TW3" s="279"/>
      <c r="TX3" s="279"/>
      <c r="TY3" s="279"/>
      <c r="TZ3" s="279"/>
      <c r="UA3" s="279"/>
      <c r="UB3" s="279"/>
      <c r="UC3" s="279"/>
      <c r="UD3" s="279"/>
      <c r="UE3" s="279"/>
      <c r="UF3" s="279"/>
      <c r="UG3" s="279"/>
      <c r="UH3" s="279"/>
      <c r="UI3" s="279"/>
      <c r="UJ3" s="279"/>
      <c r="UK3" s="279"/>
      <c r="UL3" s="279"/>
      <c r="UM3" s="279"/>
      <c r="UN3" s="279"/>
      <c r="UO3" s="279"/>
      <c r="UP3" s="279"/>
      <c r="UQ3" s="279"/>
      <c r="UR3" s="279"/>
      <c r="US3" s="279"/>
      <c r="UT3" s="279"/>
      <c r="UU3" s="279"/>
      <c r="UV3" s="279"/>
      <c r="UW3" s="279"/>
      <c r="UX3" s="279"/>
      <c r="UY3" s="279"/>
      <c r="UZ3" s="279"/>
      <c r="VA3" s="279"/>
      <c r="VB3" s="279"/>
      <c r="VC3" s="279"/>
      <c r="VD3" s="279"/>
      <c r="VE3" s="279"/>
      <c r="VF3" s="279"/>
      <c r="VG3" s="279"/>
      <c r="VH3" s="279"/>
      <c r="VI3" s="279"/>
      <c r="VJ3" s="279"/>
      <c r="VK3" s="279"/>
      <c r="VL3" s="279"/>
      <c r="VM3" s="279"/>
      <c r="VN3" s="279"/>
      <c r="VO3" s="279"/>
      <c r="VP3" s="279"/>
      <c r="VQ3" s="279"/>
      <c r="VR3" s="279"/>
      <c r="VS3" s="279"/>
      <c r="VT3" s="279"/>
      <c r="VU3" s="279"/>
      <c r="VV3" s="279"/>
      <c r="VW3" s="279"/>
      <c r="VX3" s="279"/>
      <c r="VY3" s="279"/>
      <c r="VZ3" s="279"/>
      <c r="WA3" s="279"/>
      <c r="WB3" s="279"/>
      <c r="WC3" s="279"/>
      <c r="WD3" s="279"/>
      <c r="WE3" s="279"/>
      <c r="WF3" s="279"/>
      <c r="WG3" s="279"/>
      <c r="WH3" s="279"/>
      <c r="WI3" s="279"/>
      <c r="WJ3" s="279"/>
      <c r="WK3" s="279"/>
      <c r="WL3" s="279"/>
      <c r="WM3" s="279"/>
      <c r="WN3" s="279"/>
      <c r="WO3" s="279"/>
      <c r="WP3" s="279"/>
      <c r="WQ3" s="279"/>
      <c r="WR3" s="279"/>
      <c r="WS3" s="279"/>
      <c r="WT3" s="279"/>
      <c r="WU3" s="279"/>
      <c r="WV3" s="279"/>
      <c r="WW3" s="279"/>
      <c r="WX3" s="279"/>
      <c r="WY3" s="279"/>
      <c r="WZ3" s="279"/>
      <c r="XA3" s="279"/>
      <c r="XB3" s="279"/>
      <c r="XC3" s="279"/>
      <c r="XD3" s="279"/>
      <c r="XE3" s="279"/>
      <c r="XF3" s="279"/>
      <c r="XG3" s="279"/>
      <c r="XH3" s="279"/>
      <c r="XI3" s="279"/>
      <c r="XJ3" s="279"/>
      <c r="XK3" s="279"/>
      <c r="XL3" s="279"/>
      <c r="XM3" s="279"/>
      <c r="XN3" s="279"/>
      <c r="XO3" s="279"/>
      <c r="XP3" s="279"/>
      <c r="XQ3" s="279"/>
      <c r="XR3" s="279"/>
      <c r="XS3" s="279"/>
      <c r="XT3" s="279"/>
      <c r="XU3" s="279"/>
      <c r="XV3" s="279"/>
      <c r="XW3" s="279"/>
      <c r="XX3" s="279"/>
      <c r="XY3" s="279"/>
      <c r="XZ3" s="279"/>
      <c r="YA3" s="279"/>
      <c r="YB3" s="279"/>
      <c r="YC3" s="279"/>
      <c r="YD3" s="279"/>
      <c r="YE3" s="279"/>
      <c r="YF3" s="279"/>
      <c r="YG3" s="279"/>
      <c r="YH3" s="279"/>
      <c r="YI3" s="279"/>
      <c r="YJ3" s="279"/>
      <c r="YK3" s="279"/>
      <c r="YL3" s="279"/>
      <c r="YM3" s="279"/>
      <c r="YN3" s="279"/>
      <c r="YO3" s="279"/>
      <c r="YP3" s="279"/>
      <c r="YQ3" s="279"/>
      <c r="YR3" s="279"/>
      <c r="YS3" s="279"/>
      <c r="YT3" s="279"/>
      <c r="YU3" s="279"/>
      <c r="YV3" s="279"/>
      <c r="YW3" s="279"/>
      <c r="YX3" s="279"/>
      <c r="YY3" s="279"/>
      <c r="YZ3" s="279"/>
      <c r="ZA3" s="279"/>
      <c r="ZB3" s="279"/>
      <c r="ZC3" s="279"/>
      <c r="ZD3" s="279"/>
      <c r="ZE3" s="279"/>
      <c r="ZF3" s="279"/>
      <c r="ZG3" s="279"/>
      <c r="ZH3" s="279"/>
      <c r="ZI3" s="279"/>
      <c r="ZJ3" s="279"/>
      <c r="ZK3" s="279"/>
      <c r="ZL3" s="279"/>
      <c r="ZM3" s="279"/>
      <c r="ZN3" s="279"/>
      <c r="ZO3" s="279"/>
      <c r="ZP3" s="279"/>
      <c r="ZQ3" s="279"/>
      <c r="ZR3" s="279"/>
      <c r="ZS3" s="279"/>
      <c r="ZT3" s="279"/>
      <c r="ZU3" s="279"/>
      <c r="ZV3" s="279"/>
      <c r="ZW3" s="279"/>
      <c r="ZX3" s="279"/>
      <c r="ZY3" s="279"/>
      <c r="ZZ3" s="279"/>
      <c r="AAA3" s="279"/>
      <c r="AAB3" s="279"/>
      <c r="AAC3" s="279"/>
      <c r="AAD3" s="279"/>
      <c r="AAE3" s="279"/>
      <c r="AAF3" s="279"/>
      <c r="AAG3" s="279"/>
      <c r="AAH3" s="279"/>
      <c r="AAI3" s="279"/>
      <c r="AAJ3" s="279"/>
      <c r="AAK3" s="279"/>
      <c r="AAL3" s="279"/>
      <c r="AAM3" s="279"/>
      <c r="AAN3" s="279"/>
      <c r="AAO3" s="279"/>
      <c r="AAP3" s="279"/>
      <c r="AAQ3" s="279"/>
      <c r="AAR3" s="279"/>
      <c r="AAS3" s="279"/>
      <c r="AAT3" s="279"/>
      <c r="AAU3" s="279"/>
      <c r="AAV3" s="279"/>
      <c r="AAW3" s="279"/>
      <c r="AAX3" s="279"/>
      <c r="AAY3" s="279"/>
      <c r="AAZ3" s="279"/>
      <c r="ABA3" s="279"/>
      <c r="ABB3" s="279"/>
      <c r="ABC3" s="279"/>
      <c r="ABD3" s="279"/>
      <c r="ABE3" s="279"/>
      <c r="ABF3" s="279"/>
      <c r="ABG3" s="279"/>
      <c r="ABH3" s="279"/>
      <c r="ABI3" s="279"/>
      <c r="ABJ3" s="279"/>
      <c r="ABK3" s="279"/>
      <c r="ABL3" s="279"/>
      <c r="ABM3" s="279"/>
      <c r="ABN3" s="279"/>
      <c r="ABO3" s="279"/>
      <c r="ABP3" s="279"/>
      <c r="ABQ3" s="279"/>
      <c r="ABR3" s="279"/>
      <c r="ABS3" s="279"/>
      <c r="ABT3" s="279"/>
      <c r="ABU3" s="279"/>
      <c r="ABV3" s="279"/>
      <c r="ABW3" s="279"/>
      <c r="ABX3" s="279"/>
      <c r="ABY3" s="279"/>
      <c r="ABZ3" s="279"/>
      <c r="ACA3" s="279"/>
      <c r="ACB3" s="279"/>
      <c r="ACC3" s="279"/>
      <c r="ACD3" s="279"/>
      <c r="ACE3" s="279"/>
      <c r="ACF3" s="279"/>
      <c r="ACG3" s="279"/>
      <c r="ACH3" s="279"/>
      <c r="ACI3" s="279"/>
      <c r="ACJ3" s="279"/>
      <c r="ACK3" s="279"/>
      <c r="ACL3" s="279"/>
      <c r="ACM3" s="279"/>
      <c r="ACN3" s="279"/>
      <c r="ACO3" s="279"/>
      <c r="ACP3" s="279"/>
      <c r="ACQ3" s="279"/>
      <c r="ACR3" s="279"/>
      <c r="ACS3" s="279"/>
      <c r="ACT3" s="279"/>
      <c r="ACU3" s="279"/>
      <c r="ACV3" s="279"/>
      <c r="ACW3" s="279"/>
      <c r="ACX3" s="279"/>
      <c r="ACY3" s="279"/>
      <c r="ACZ3" s="279"/>
      <c r="ADA3" s="279"/>
      <c r="ADB3" s="279"/>
      <c r="ADC3" s="279"/>
      <c r="ADD3" s="279"/>
      <c r="ADE3" s="279"/>
      <c r="ADF3" s="279"/>
      <c r="ADG3" s="279"/>
      <c r="ADH3" s="279"/>
      <c r="ADI3" s="279"/>
      <c r="ADJ3" s="279"/>
      <c r="ADK3" s="279"/>
      <c r="ADL3" s="279"/>
      <c r="ADM3" s="279"/>
      <c r="ADN3" s="279"/>
      <c r="ADO3" s="279"/>
      <c r="ADP3" s="279"/>
      <c r="ADQ3" s="279"/>
      <c r="ADR3" s="279"/>
      <c r="ADS3" s="279"/>
      <c r="ADT3" s="279"/>
      <c r="ADU3" s="279"/>
      <c r="ADV3" s="279"/>
      <c r="ADW3" s="279"/>
      <c r="ADX3" s="279"/>
      <c r="ADY3" s="279"/>
      <c r="ADZ3" s="279"/>
      <c r="AEA3" s="279"/>
      <c r="AEB3" s="279"/>
      <c r="AEC3" s="279"/>
      <c r="AED3" s="279"/>
      <c r="AEE3" s="279"/>
      <c r="AEF3" s="279"/>
      <c r="AEG3" s="279"/>
      <c r="AEH3" s="279"/>
      <c r="AEI3" s="279"/>
      <c r="AEJ3" s="279"/>
      <c r="AEK3" s="279"/>
      <c r="AEL3" s="279"/>
      <c r="AEM3" s="279"/>
      <c r="AEN3" s="279"/>
      <c r="AEO3" s="279"/>
      <c r="AEP3" s="279"/>
      <c r="AEQ3" s="279"/>
      <c r="AER3" s="279"/>
      <c r="AES3" s="279"/>
      <c r="AET3" s="279"/>
      <c r="AEU3" s="279"/>
      <c r="AEV3" s="279"/>
      <c r="AEW3" s="279"/>
      <c r="AEX3" s="279"/>
      <c r="AEY3" s="279"/>
      <c r="AEZ3" s="279"/>
      <c r="AFA3" s="279"/>
      <c r="AFB3" s="279"/>
      <c r="AFC3" s="279"/>
      <c r="AFD3" s="279"/>
      <c r="AFE3" s="279"/>
      <c r="AFF3" s="279"/>
      <c r="AFG3" s="279"/>
      <c r="AFH3" s="279"/>
      <c r="AFI3" s="279"/>
      <c r="AFJ3" s="279"/>
      <c r="AFK3" s="279"/>
      <c r="AFL3" s="279"/>
      <c r="AFM3" s="279"/>
      <c r="AFN3" s="279"/>
      <c r="AFO3" s="279"/>
      <c r="AFP3" s="279"/>
      <c r="AFQ3" s="279"/>
      <c r="AFR3" s="279"/>
      <c r="AFS3" s="279"/>
      <c r="AFT3" s="279"/>
      <c r="AFU3" s="279"/>
      <c r="AFV3" s="279"/>
      <c r="AFW3" s="279"/>
      <c r="AFX3" s="279"/>
      <c r="AFY3" s="279"/>
      <c r="AFZ3" s="279"/>
      <c r="AGA3" s="279"/>
      <c r="AGB3" s="279"/>
      <c r="AGC3" s="279"/>
      <c r="AGD3" s="279"/>
      <c r="AGE3" s="279"/>
      <c r="AGF3" s="279"/>
      <c r="AGG3" s="279"/>
      <c r="AGH3" s="279"/>
      <c r="AGI3" s="279"/>
      <c r="AGJ3" s="279"/>
      <c r="AGK3" s="279"/>
      <c r="AGL3" s="279"/>
      <c r="AGM3" s="279"/>
      <c r="AGN3" s="279"/>
      <c r="AGO3" s="279"/>
      <c r="AGP3" s="279"/>
      <c r="AGQ3" s="279"/>
      <c r="AGR3" s="279"/>
      <c r="AGS3" s="279"/>
      <c r="AGT3" s="279"/>
      <c r="AGU3" s="279"/>
      <c r="AGV3" s="279"/>
      <c r="AGW3" s="279"/>
      <c r="AGX3" s="279"/>
      <c r="AGY3" s="279"/>
      <c r="AGZ3" s="279"/>
      <c r="AHA3" s="279"/>
      <c r="AHB3" s="279"/>
      <c r="AHC3" s="279"/>
      <c r="AHD3" s="279"/>
      <c r="AHE3" s="279"/>
      <c r="AHF3" s="279"/>
      <c r="AHG3" s="279"/>
      <c r="AHH3" s="279"/>
      <c r="AHI3" s="279"/>
      <c r="AHJ3" s="279"/>
      <c r="AHK3" s="279"/>
      <c r="AHL3" s="279"/>
      <c r="AHM3" s="279"/>
      <c r="AHN3" s="279"/>
      <c r="AHO3" s="279"/>
      <c r="AHP3" s="279"/>
      <c r="AHQ3" s="279"/>
      <c r="AHR3" s="279"/>
      <c r="AHS3" s="279"/>
      <c r="AHT3" s="279"/>
      <c r="AHU3" s="279"/>
      <c r="AHV3" s="279"/>
      <c r="AHW3" s="279"/>
      <c r="AHX3" s="279"/>
      <c r="AHY3" s="279"/>
      <c r="AHZ3" s="279"/>
      <c r="AIA3" s="279"/>
      <c r="AIB3" s="279"/>
      <c r="AIC3" s="279"/>
      <c r="AID3" s="279"/>
      <c r="AIE3" s="279"/>
      <c r="AIF3" s="279"/>
      <c r="AIG3" s="279"/>
      <c r="AIH3" s="279"/>
      <c r="AII3" s="279"/>
      <c r="AIJ3" s="279"/>
      <c r="AIK3" s="279"/>
      <c r="AIL3" s="279"/>
      <c r="AIM3" s="279"/>
      <c r="AIN3" s="279"/>
      <c r="AIO3" s="279"/>
      <c r="AIP3" s="279"/>
      <c r="AIQ3" s="279"/>
      <c r="AIR3" s="279"/>
      <c r="AIS3" s="279"/>
      <c r="AIT3" s="279"/>
      <c r="AIU3" s="279"/>
      <c r="AIV3" s="279"/>
      <c r="AIW3" s="279"/>
      <c r="AIX3" s="279"/>
      <c r="AIY3" s="279"/>
      <c r="AIZ3" s="279"/>
      <c r="AJA3" s="279"/>
      <c r="AJB3" s="279"/>
      <c r="AJC3" s="279"/>
      <c r="AJD3" s="279"/>
      <c r="AJE3" s="279"/>
      <c r="AJF3" s="279"/>
      <c r="AJG3" s="279"/>
      <c r="AJH3" s="279"/>
      <c r="AJI3" s="279"/>
      <c r="AJJ3" s="279"/>
      <c r="AJK3" s="279"/>
      <c r="AJL3" s="279"/>
      <c r="AJM3" s="279"/>
      <c r="AJN3" s="279"/>
      <c r="AJO3" s="279"/>
      <c r="AJP3" s="279"/>
      <c r="AJQ3" s="279"/>
      <c r="AJR3" s="279"/>
      <c r="AJS3" s="279"/>
      <c r="AJT3" s="279"/>
      <c r="AJU3" s="279"/>
      <c r="AJV3" s="279"/>
      <c r="AJW3" s="279"/>
      <c r="AJX3" s="279"/>
      <c r="AJY3" s="279"/>
      <c r="AJZ3" s="279"/>
      <c r="AKA3" s="279"/>
      <c r="AKB3" s="279"/>
      <c r="AKC3" s="279"/>
      <c r="AKD3" s="279"/>
      <c r="AKE3" s="279"/>
      <c r="AKF3" s="279"/>
      <c r="AKG3" s="279"/>
      <c r="AKH3" s="279"/>
      <c r="AKI3" s="279"/>
      <c r="AKJ3" s="279"/>
      <c r="AKK3" s="279"/>
      <c r="AKL3" s="279"/>
      <c r="AKM3" s="279"/>
      <c r="AKN3" s="279"/>
      <c r="AKO3" s="279"/>
      <c r="AKP3" s="279"/>
      <c r="AKQ3" s="279"/>
      <c r="AKR3" s="279"/>
      <c r="AKS3" s="279"/>
      <c r="AKT3" s="279"/>
      <c r="AKU3" s="279"/>
      <c r="AKV3" s="279"/>
      <c r="AKW3" s="279"/>
      <c r="AKX3" s="279"/>
      <c r="AKY3" s="279"/>
      <c r="AKZ3" s="279"/>
      <c r="ALA3" s="279"/>
      <c r="ALB3" s="279"/>
      <c r="ALC3" s="279"/>
      <c r="ALD3" s="279"/>
      <c r="ALE3" s="279"/>
      <c r="ALF3" s="279"/>
      <c r="ALG3" s="279"/>
      <c r="ALH3" s="279"/>
      <c r="ALI3" s="279"/>
      <c r="ALJ3" s="279"/>
      <c r="ALK3" s="279"/>
      <c r="ALL3" s="279"/>
      <c r="ALM3" s="279"/>
      <c r="ALN3" s="279"/>
      <c r="ALO3" s="279"/>
      <c r="ALP3" s="279"/>
      <c r="ALQ3" s="279"/>
      <c r="ALR3" s="279"/>
      <c r="ALS3" s="279"/>
      <c r="ALT3" s="279"/>
      <c r="ALU3" s="279"/>
      <c r="ALV3" s="279"/>
      <c r="ALW3" s="279"/>
    </row>
    <row r="4" spans="1:1011" ht="23.25" customHeight="1" x14ac:dyDescent="0.35">
      <c r="A4" s="184"/>
      <c r="B4" s="301"/>
      <c r="C4" s="301"/>
      <c r="D4" s="301"/>
      <c r="E4" s="301"/>
      <c r="F4" s="301"/>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c r="IH4" s="279"/>
      <c r="II4" s="279"/>
      <c r="IJ4" s="279"/>
      <c r="IK4" s="279"/>
      <c r="IL4" s="279"/>
      <c r="IM4" s="279"/>
      <c r="IN4" s="279"/>
      <c r="IO4" s="279"/>
      <c r="IP4" s="279"/>
      <c r="IQ4" s="279"/>
      <c r="IR4" s="279"/>
      <c r="IS4" s="279"/>
      <c r="IT4" s="279"/>
      <c r="IU4" s="279"/>
      <c r="IV4" s="279"/>
      <c r="IW4" s="279"/>
      <c r="IX4" s="279"/>
      <c r="IY4" s="279"/>
      <c r="IZ4" s="279"/>
      <c r="JA4" s="279"/>
      <c r="JB4" s="279"/>
      <c r="JC4" s="279"/>
      <c r="JD4" s="279"/>
      <c r="JE4" s="279"/>
      <c r="JF4" s="279"/>
      <c r="JG4" s="279"/>
      <c r="JH4" s="279"/>
      <c r="JI4" s="279"/>
      <c r="JJ4" s="279"/>
      <c r="JK4" s="279"/>
      <c r="JL4" s="279"/>
      <c r="JM4" s="279"/>
      <c r="JN4" s="279"/>
      <c r="JO4" s="279"/>
      <c r="JP4" s="279"/>
      <c r="JQ4" s="279"/>
      <c r="JR4" s="279"/>
      <c r="JS4" s="279"/>
      <c r="JT4" s="279"/>
      <c r="JU4" s="279"/>
      <c r="JV4" s="279"/>
      <c r="JW4" s="279"/>
      <c r="JX4" s="279"/>
      <c r="JY4" s="279"/>
      <c r="JZ4" s="279"/>
      <c r="KA4" s="279"/>
      <c r="KB4" s="279"/>
      <c r="KC4" s="279"/>
      <c r="KD4" s="279"/>
      <c r="KE4" s="279"/>
      <c r="KF4" s="279"/>
      <c r="KG4" s="279"/>
      <c r="KH4" s="279"/>
      <c r="KI4" s="279"/>
      <c r="KJ4" s="279"/>
      <c r="KK4" s="279"/>
      <c r="KL4" s="279"/>
      <c r="KM4" s="279"/>
      <c r="KN4" s="279"/>
      <c r="KO4" s="279"/>
      <c r="KP4" s="279"/>
      <c r="KQ4" s="279"/>
      <c r="KR4" s="279"/>
      <c r="KS4" s="279"/>
      <c r="KT4" s="279"/>
      <c r="KU4" s="279"/>
      <c r="KV4" s="279"/>
      <c r="KW4" s="279"/>
      <c r="KX4" s="279"/>
      <c r="KY4" s="279"/>
      <c r="KZ4" s="279"/>
      <c r="LA4" s="279"/>
      <c r="LB4" s="279"/>
      <c r="LC4" s="279"/>
      <c r="LD4" s="279"/>
      <c r="LE4" s="279"/>
      <c r="LF4" s="279"/>
      <c r="LG4" s="279"/>
      <c r="LH4" s="279"/>
      <c r="LI4" s="279"/>
      <c r="LJ4" s="279"/>
      <c r="LK4" s="279"/>
      <c r="LL4" s="279"/>
      <c r="LM4" s="279"/>
      <c r="LN4" s="279"/>
      <c r="LO4" s="279"/>
      <c r="LP4" s="279"/>
      <c r="LQ4" s="279"/>
      <c r="LR4" s="279"/>
      <c r="LS4" s="279"/>
      <c r="LT4" s="279"/>
      <c r="LU4" s="279"/>
      <c r="LV4" s="279"/>
      <c r="LW4" s="279"/>
      <c r="LX4" s="279"/>
      <c r="LY4" s="279"/>
      <c r="LZ4" s="279"/>
      <c r="MA4" s="279"/>
      <c r="MB4" s="279"/>
      <c r="MC4" s="279"/>
      <c r="MD4" s="279"/>
      <c r="ME4" s="279"/>
      <c r="MF4" s="279"/>
      <c r="MG4" s="279"/>
      <c r="MH4" s="279"/>
      <c r="MI4" s="279"/>
      <c r="MJ4" s="279"/>
      <c r="MK4" s="279"/>
      <c r="ML4" s="279"/>
      <c r="MM4" s="279"/>
      <c r="MN4" s="279"/>
      <c r="MO4" s="279"/>
      <c r="MP4" s="279"/>
      <c r="MQ4" s="279"/>
      <c r="MR4" s="279"/>
      <c r="MS4" s="279"/>
      <c r="MT4" s="279"/>
      <c r="MU4" s="279"/>
      <c r="MV4" s="279"/>
      <c r="MW4" s="279"/>
      <c r="MX4" s="279"/>
      <c r="MY4" s="279"/>
      <c r="MZ4" s="279"/>
      <c r="NA4" s="279"/>
      <c r="NB4" s="279"/>
      <c r="NC4" s="279"/>
      <c r="ND4" s="279"/>
      <c r="NE4" s="279"/>
      <c r="NF4" s="279"/>
      <c r="NG4" s="279"/>
      <c r="NH4" s="279"/>
      <c r="NI4" s="279"/>
      <c r="NJ4" s="279"/>
      <c r="NK4" s="279"/>
      <c r="NL4" s="279"/>
      <c r="NM4" s="279"/>
      <c r="NN4" s="279"/>
      <c r="NO4" s="279"/>
      <c r="NP4" s="279"/>
      <c r="NQ4" s="279"/>
      <c r="NR4" s="279"/>
      <c r="NS4" s="279"/>
      <c r="NT4" s="279"/>
      <c r="NU4" s="279"/>
      <c r="NV4" s="279"/>
      <c r="NW4" s="279"/>
      <c r="NX4" s="279"/>
      <c r="NY4" s="279"/>
      <c r="NZ4" s="279"/>
      <c r="OA4" s="279"/>
      <c r="OB4" s="279"/>
      <c r="OC4" s="279"/>
      <c r="OD4" s="279"/>
      <c r="OE4" s="279"/>
      <c r="OF4" s="279"/>
      <c r="OG4" s="279"/>
      <c r="OH4" s="279"/>
      <c r="OI4" s="279"/>
      <c r="OJ4" s="279"/>
      <c r="OK4" s="279"/>
      <c r="OL4" s="279"/>
      <c r="OM4" s="279"/>
      <c r="ON4" s="279"/>
      <c r="OO4" s="279"/>
      <c r="OP4" s="279"/>
      <c r="OQ4" s="279"/>
      <c r="OR4" s="279"/>
      <c r="OS4" s="279"/>
      <c r="OT4" s="279"/>
      <c r="OU4" s="279"/>
      <c r="OV4" s="279"/>
      <c r="OW4" s="279"/>
      <c r="OX4" s="279"/>
      <c r="OY4" s="279"/>
      <c r="OZ4" s="279"/>
      <c r="PA4" s="279"/>
      <c r="PB4" s="279"/>
      <c r="PC4" s="279"/>
      <c r="PD4" s="279"/>
      <c r="PE4" s="279"/>
      <c r="PF4" s="279"/>
      <c r="PG4" s="279"/>
      <c r="PH4" s="279"/>
      <c r="PI4" s="279"/>
      <c r="PJ4" s="279"/>
      <c r="PK4" s="279"/>
      <c r="PL4" s="279"/>
      <c r="PM4" s="279"/>
      <c r="PN4" s="279"/>
      <c r="PO4" s="279"/>
      <c r="PP4" s="279"/>
      <c r="PQ4" s="279"/>
      <c r="PR4" s="279"/>
      <c r="PS4" s="279"/>
      <c r="PT4" s="279"/>
      <c r="PU4" s="279"/>
      <c r="PV4" s="279"/>
      <c r="PW4" s="279"/>
      <c r="PX4" s="279"/>
      <c r="PY4" s="279"/>
      <c r="PZ4" s="279"/>
      <c r="QA4" s="279"/>
      <c r="QB4" s="279"/>
      <c r="QC4" s="279"/>
      <c r="QD4" s="279"/>
      <c r="QE4" s="279"/>
      <c r="QF4" s="279"/>
      <c r="QG4" s="279"/>
      <c r="QH4" s="279"/>
      <c r="QI4" s="279"/>
      <c r="QJ4" s="279"/>
      <c r="QK4" s="279"/>
      <c r="QL4" s="279"/>
      <c r="QM4" s="279"/>
      <c r="QN4" s="279"/>
      <c r="QO4" s="279"/>
      <c r="QP4" s="279"/>
      <c r="QQ4" s="279"/>
      <c r="QR4" s="279"/>
      <c r="QS4" s="279"/>
      <c r="QT4" s="279"/>
      <c r="QU4" s="279"/>
      <c r="QV4" s="279"/>
      <c r="QW4" s="279"/>
      <c r="QX4" s="279"/>
      <c r="QY4" s="279"/>
      <c r="QZ4" s="279"/>
      <c r="RA4" s="279"/>
      <c r="RB4" s="279"/>
      <c r="RC4" s="279"/>
      <c r="RD4" s="279"/>
      <c r="RE4" s="279"/>
      <c r="RF4" s="279"/>
      <c r="RG4" s="279"/>
      <c r="RH4" s="279"/>
      <c r="RI4" s="279"/>
      <c r="RJ4" s="279"/>
      <c r="RK4" s="279"/>
      <c r="RL4" s="279"/>
      <c r="RM4" s="279"/>
      <c r="RN4" s="279"/>
      <c r="RO4" s="279"/>
      <c r="RP4" s="279"/>
      <c r="RQ4" s="279"/>
      <c r="RR4" s="279"/>
      <c r="RS4" s="279"/>
      <c r="RT4" s="279"/>
      <c r="RU4" s="279"/>
      <c r="RV4" s="279"/>
      <c r="RW4" s="279"/>
      <c r="RX4" s="279"/>
      <c r="RY4" s="279"/>
      <c r="RZ4" s="279"/>
      <c r="SA4" s="279"/>
      <c r="SB4" s="279"/>
      <c r="SC4" s="279"/>
      <c r="SD4" s="279"/>
      <c r="SE4" s="279"/>
      <c r="SF4" s="279"/>
      <c r="SG4" s="279"/>
      <c r="SH4" s="279"/>
      <c r="SI4" s="279"/>
      <c r="SJ4" s="279"/>
      <c r="SK4" s="279"/>
      <c r="SL4" s="279"/>
      <c r="SM4" s="279"/>
      <c r="SN4" s="279"/>
      <c r="SO4" s="279"/>
      <c r="SP4" s="279"/>
      <c r="SQ4" s="279"/>
      <c r="SR4" s="279"/>
      <c r="SS4" s="279"/>
      <c r="ST4" s="279"/>
      <c r="SU4" s="279"/>
      <c r="SV4" s="279"/>
      <c r="SW4" s="279"/>
      <c r="SX4" s="279"/>
      <c r="SY4" s="279"/>
      <c r="SZ4" s="279"/>
      <c r="TA4" s="279"/>
      <c r="TB4" s="279"/>
      <c r="TC4" s="279"/>
      <c r="TD4" s="279"/>
      <c r="TE4" s="279"/>
      <c r="TF4" s="279"/>
      <c r="TG4" s="279"/>
      <c r="TH4" s="279"/>
      <c r="TI4" s="279"/>
      <c r="TJ4" s="279"/>
      <c r="TK4" s="279"/>
      <c r="TL4" s="279"/>
      <c r="TM4" s="279"/>
      <c r="TN4" s="279"/>
      <c r="TO4" s="279"/>
      <c r="TP4" s="279"/>
      <c r="TQ4" s="279"/>
      <c r="TR4" s="279"/>
      <c r="TS4" s="279"/>
      <c r="TT4" s="279"/>
      <c r="TU4" s="279"/>
      <c r="TV4" s="279"/>
      <c r="TW4" s="279"/>
      <c r="TX4" s="279"/>
      <c r="TY4" s="279"/>
      <c r="TZ4" s="279"/>
      <c r="UA4" s="279"/>
      <c r="UB4" s="279"/>
      <c r="UC4" s="279"/>
      <c r="UD4" s="279"/>
      <c r="UE4" s="279"/>
      <c r="UF4" s="279"/>
      <c r="UG4" s="279"/>
      <c r="UH4" s="279"/>
      <c r="UI4" s="279"/>
      <c r="UJ4" s="279"/>
      <c r="UK4" s="279"/>
      <c r="UL4" s="279"/>
      <c r="UM4" s="279"/>
      <c r="UN4" s="279"/>
      <c r="UO4" s="279"/>
      <c r="UP4" s="279"/>
      <c r="UQ4" s="279"/>
      <c r="UR4" s="279"/>
      <c r="US4" s="279"/>
      <c r="UT4" s="279"/>
      <c r="UU4" s="279"/>
      <c r="UV4" s="279"/>
      <c r="UW4" s="279"/>
      <c r="UX4" s="279"/>
      <c r="UY4" s="279"/>
      <c r="UZ4" s="279"/>
      <c r="VA4" s="279"/>
      <c r="VB4" s="279"/>
      <c r="VC4" s="279"/>
      <c r="VD4" s="279"/>
      <c r="VE4" s="279"/>
      <c r="VF4" s="279"/>
      <c r="VG4" s="279"/>
      <c r="VH4" s="279"/>
      <c r="VI4" s="279"/>
      <c r="VJ4" s="279"/>
      <c r="VK4" s="279"/>
      <c r="VL4" s="279"/>
      <c r="VM4" s="279"/>
      <c r="VN4" s="279"/>
      <c r="VO4" s="279"/>
      <c r="VP4" s="279"/>
      <c r="VQ4" s="279"/>
      <c r="VR4" s="279"/>
      <c r="VS4" s="279"/>
      <c r="VT4" s="279"/>
      <c r="VU4" s="279"/>
      <c r="VV4" s="279"/>
      <c r="VW4" s="279"/>
      <c r="VX4" s="279"/>
      <c r="VY4" s="279"/>
      <c r="VZ4" s="279"/>
      <c r="WA4" s="279"/>
      <c r="WB4" s="279"/>
      <c r="WC4" s="279"/>
      <c r="WD4" s="279"/>
      <c r="WE4" s="279"/>
      <c r="WF4" s="279"/>
      <c r="WG4" s="279"/>
      <c r="WH4" s="279"/>
      <c r="WI4" s="279"/>
      <c r="WJ4" s="279"/>
      <c r="WK4" s="279"/>
      <c r="WL4" s="279"/>
      <c r="WM4" s="279"/>
      <c r="WN4" s="279"/>
      <c r="WO4" s="279"/>
      <c r="WP4" s="279"/>
      <c r="WQ4" s="279"/>
      <c r="WR4" s="279"/>
      <c r="WS4" s="279"/>
      <c r="WT4" s="279"/>
      <c r="WU4" s="279"/>
      <c r="WV4" s="279"/>
      <c r="WW4" s="279"/>
      <c r="WX4" s="279"/>
      <c r="WY4" s="279"/>
      <c r="WZ4" s="279"/>
      <c r="XA4" s="279"/>
      <c r="XB4" s="279"/>
      <c r="XC4" s="279"/>
      <c r="XD4" s="279"/>
      <c r="XE4" s="279"/>
      <c r="XF4" s="279"/>
      <c r="XG4" s="279"/>
      <c r="XH4" s="279"/>
      <c r="XI4" s="279"/>
      <c r="XJ4" s="279"/>
      <c r="XK4" s="279"/>
      <c r="XL4" s="279"/>
      <c r="XM4" s="279"/>
      <c r="XN4" s="279"/>
      <c r="XO4" s="279"/>
      <c r="XP4" s="279"/>
      <c r="XQ4" s="279"/>
      <c r="XR4" s="279"/>
      <c r="XS4" s="279"/>
      <c r="XT4" s="279"/>
      <c r="XU4" s="279"/>
      <c r="XV4" s="279"/>
      <c r="XW4" s="279"/>
      <c r="XX4" s="279"/>
      <c r="XY4" s="279"/>
      <c r="XZ4" s="279"/>
      <c r="YA4" s="279"/>
      <c r="YB4" s="279"/>
      <c r="YC4" s="279"/>
      <c r="YD4" s="279"/>
      <c r="YE4" s="279"/>
      <c r="YF4" s="279"/>
      <c r="YG4" s="279"/>
      <c r="YH4" s="279"/>
      <c r="YI4" s="279"/>
      <c r="YJ4" s="279"/>
      <c r="YK4" s="279"/>
      <c r="YL4" s="279"/>
      <c r="YM4" s="279"/>
      <c r="YN4" s="279"/>
      <c r="YO4" s="279"/>
      <c r="YP4" s="279"/>
      <c r="YQ4" s="279"/>
      <c r="YR4" s="279"/>
      <c r="YS4" s="279"/>
      <c r="YT4" s="279"/>
      <c r="YU4" s="279"/>
      <c r="YV4" s="279"/>
      <c r="YW4" s="279"/>
      <c r="YX4" s="279"/>
      <c r="YY4" s="279"/>
      <c r="YZ4" s="279"/>
      <c r="ZA4" s="279"/>
      <c r="ZB4" s="279"/>
      <c r="ZC4" s="279"/>
      <c r="ZD4" s="279"/>
      <c r="ZE4" s="279"/>
      <c r="ZF4" s="279"/>
      <c r="ZG4" s="279"/>
      <c r="ZH4" s="279"/>
      <c r="ZI4" s="279"/>
      <c r="ZJ4" s="279"/>
      <c r="ZK4" s="279"/>
      <c r="ZL4" s="279"/>
      <c r="ZM4" s="279"/>
      <c r="ZN4" s="279"/>
      <c r="ZO4" s="279"/>
      <c r="ZP4" s="279"/>
      <c r="ZQ4" s="279"/>
      <c r="ZR4" s="279"/>
      <c r="ZS4" s="279"/>
      <c r="ZT4" s="279"/>
      <c r="ZU4" s="279"/>
      <c r="ZV4" s="279"/>
      <c r="ZW4" s="279"/>
      <c r="ZX4" s="279"/>
      <c r="ZY4" s="279"/>
      <c r="ZZ4" s="279"/>
      <c r="AAA4" s="279"/>
      <c r="AAB4" s="279"/>
      <c r="AAC4" s="279"/>
      <c r="AAD4" s="279"/>
      <c r="AAE4" s="279"/>
      <c r="AAF4" s="279"/>
      <c r="AAG4" s="279"/>
      <c r="AAH4" s="279"/>
      <c r="AAI4" s="279"/>
      <c r="AAJ4" s="279"/>
      <c r="AAK4" s="279"/>
      <c r="AAL4" s="279"/>
      <c r="AAM4" s="279"/>
      <c r="AAN4" s="279"/>
      <c r="AAO4" s="279"/>
      <c r="AAP4" s="279"/>
      <c r="AAQ4" s="279"/>
      <c r="AAR4" s="279"/>
      <c r="AAS4" s="279"/>
      <c r="AAT4" s="279"/>
      <c r="AAU4" s="279"/>
      <c r="AAV4" s="279"/>
      <c r="AAW4" s="279"/>
      <c r="AAX4" s="279"/>
      <c r="AAY4" s="279"/>
      <c r="AAZ4" s="279"/>
      <c r="ABA4" s="279"/>
      <c r="ABB4" s="279"/>
      <c r="ABC4" s="279"/>
      <c r="ABD4" s="279"/>
      <c r="ABE4" s="279"/>
      <c r="ABF4" s="279"/>
      <c r="ABG4" s="279"/>
      <c r="ABH4" s="279"/>
      <c r="ABI4" s="279"/>
      <c r="ABJ4" s="279"/>
      <c r="ABK4" s="279"/>
      <c r="ABL4" s="279"/>
      <c r="ABM4" s="279"/>
      <c r="ABN4" s="279"/>
      <c r="ABO4" s="279"/>
      <c r="ABP4" s="279"/>
      <c r="ABQ4" s="279"/>
      <c r="ABR4" s="279"/>
      <c r="ABS4" s="279"/>
      <c r="ABT4" s="279"/>
      <c r="ABU4" s="279"/>
      <c r="ABV4" s="279"/>
      <c r="ABW4" s="279"/>
      <c r="ABX4" s="279"/>
      <c r="ABY4" s="279"/>
      <c r="ABZ4" s="279"/>
      <c r="ACA4" s="279"/>
      <c r="ACB4" s="279"/>
      <c r="ACC4" s="279"/>
      <c r="ACD4" s="279"/>
      <c r="ACE4" s="279"/>
      <c r="ACF4" s="279"/>
      <c r="ACG4" s="279"/>
      <c r="ACH4" s="279"/>
      <c r="ACI4" s="279"/>
      <c r="ACJ4" s="279"/>
      <c r="ACK4" s="279"/>
      <c r="ACL4" s="279"/>
      <c r="ACM4" s="279"/>
      <c r="ACN4" s="279"/>
      <c r="ACO4" s="279"/>
      <c r="ACP4" s="279"/>
      <c r="ACQ4" s="279"/>
      <c r="ACR4" s="279"/>
      <c r="ACS4" s="279"/>
      <c r="ACT4" s="279"/>
      <c r="ACU4" s="279"/>
      <c r="ACV4" s="279"/>
      <c r="ACW4" s="279"/>
      <c r="ACX4" s="279"/>
      <c r="ACY4" s="279"/>
      <c r="ACZ4" s="279"/>
      <c r="ADA4" s="279"/>
      <c r="ADB4" s="279"/>
      <c r="ADC4" s="279"/>
      <c r="ADD4" s="279"/>
      <c r="ADE4" s="279"/>
      <c r="ADF4" s="279"/>
      <c r="ADG4" s="279"/>
      <c r="ADH4" s="279"/>
      <c r="ADI4" s="279"/>
      <c r="ADJ4" s="279"/>
      <c r="ADK4" s="279"/>
      <c r="ADL4" s="279"/>
      <c r="ADM4" s="279"/>
      <c r="ADN4" s="279"/>
      <c r="ADO4" s="279"/>
      <c r="ADP4" s="279"/>
      <c r="ADQ4" s="279"/>
      <c r="ADR4" s="279"/>
      <c r="ADS4" s="279"/>
      <c r="ADT4" s="279"/>
      <c r="ADU4" s="279"/>
      <c r="ADV4" s="279"/>
      <c r="ADW4" s="279"/>
      <c r="ADX4" s="279"/>
      <c r="ADY4" s="279"/>
      <c r="ADZ4" s="279"/>
      <c r="AEA4" s="279"/>
      <c r="AEB4" s="279"/>
      <c r="AEC4" s="279"/>
      <c r="AED4" s="279"/>
      <c r="AEE4" s="279"/>
      <c r="AEF4" s="279"/>
      <c r="AEG4" s="279"/>
      <c r="AEH4" s="279"/>
      <c r="AEI4" s="279"/>
      <c r="AEJ4" s="279"/>
      <c r="AEK4" s="279"/>
      <c r="AEL4" s="279"/>
      <c r="AEM4" s="279"/>
      <c r="AEN4" s="279"/>
      <c r="AEO4" s="279"/>
      <c r="AEP4" s="279"/>
      <c r="AEQ4" s="279"/>
      <c r="AER4" s="279"/>
      <c r="AES4" s="279"/>
      <c r="AET4" s="279"/>
      <c r="AEU4" s="279"/>
      <c r="AEV4" s="279"/>
      <c r="AEW4" s="279"/>
      <c r="AEX4" s="279"/>
      <c r="AEY4" s="279"/>
      <c r="AEZ4" s="279"/>
      <c r="AFA4" s="279"/>
      <c r="AFB4" s="279"/>
      <c r="AFC4" s="279"/>
      <c r="AFD4" s="279"/>
      <c r="AFE4" s="279"/>
      <c r="AFF4" s="279"/>
      <c r="AFG4" s="279"/>
      <c r="AFH4" s="279"/>
      <c r="AFI4" s="279"/>
      <c r="AFJ4" s="279"/>
      <c r="AFK4" s="279"/>
      <c r="AFL4" s="279"/>
      <c r="AFM4" s="279"/>
      <c r="AFN4" s="279"/>
      <c r="AFO4" s="279"/>
      <c r="AFP4" s="279"/>
      <c r="AFQ4" s="279"/>
      <c r="AFR4" s="279"/>
      <c r="AFS4" s="279"/>
      <c r="AFT4" s="279"/>
      <c r="AFU4" s="279"/>
      <c r="AFV4" s="279"/>
      <c r="AFW4" s="279"/>
      <c r="AFX4" s="279"/>
      <c r="AFY4" s="279"/>
      <c r="AFZ4" s="279"/>
      <c r="AGA4" s="279"/>
      <c r="AGB4" s="279"/>
      <c r="AGC4" s="279"/>
      <c r="AGD4" s="279"/>
      <c r="AGE4" s="279"/>
      <c r="AGF4" s="279"/>
      <c r="AGG4" s="279"/>
      <c r="AGH4" s="279"/>
      <c r="AGI4" s="279"/>
      <c r="AGJ4" s="279"/>
      <c r="AGK4" s="279"/>
      <c r="AGL4" s="279"/>
      <c r="AGM4" s="279"/>
      <c r="AGN4" s="279"/>
      <c r="AGO4" s="279"/>
      <c r="AGP4" s="279"/>
      <c r="AGQ4" s="279"/>
      <c r="AGR4" s="279"/>
      <c r="AGS4" s="279"/>
      <c r="AGT4" s="279"/>
      <c r="AGU4" s="279"/>
      <c r="AGV4" s="279"/>
      <c r="AGW4" s="279"/>
      <c r="AGX4" s="279"/>
      <c r="AGY4" s="279"/>
      <c r="AGZ4" s="279"/>
      <c r="AHA4" s="279"/>
      <c r="AHB4" s="279"/>
      <c r="AHC4" s="279"/>
      <c r="AHD4" s="279"/>
      <c r="AHE4" s="279"/>
      <c r="AHF4" s="279"/>
      <c r="AHG4" s="279"/>
      <c r="AHH4" s="279"/>
      <c r="AHI4" s="279"/>
      <c r="AHJ4" s="279"/>
      <c r="AHK4" s="279"/>
      <c r="AHL4" s="279"/>
      <c r="AHM4" s="279"/>
      <c r="AHN4" s="279"/>
      <c r="AHO4" s="279"/>
      <c r="AHP4" s="279"/>
      <c r="AHQ4" s="279"/>
      <c r="AHR4" s="279"/>
      <c r="AHS4" s="279"/>
      <c r="AHT4" s="279"/>
      <c r="AHU4" s="279"/>
      <c r="AHV4" s="279"/>
      <c r="AHW4" s="279"/>
      <c r="AHX4" s="279"/>
      <c r="AHY4" s="279"/>
      <c r="AHZ4" s="279"/>
      <c r="AIA4" s="279"/>
      <c r="AIB4" s="279"/>
      <c r="AIC4" s="279"/>
      <c r="AID4" s="279"/>
      <c r="AIE4" s="279"/>
      <c r="AIF4" s="279"/>
      <c r="AIG4" s="279"/>
      <c r="AIH4" s="279"/>
      <c r="AII4" s="279"/>
      <c r="AIJ4" s="279"/>
      <c r="AIK4" s="279"/>
      <c r="AIL4" s="279"/>
      <c r="AIM4" s="279"/>
      <c r="AIN4" s="279"/>
      <c r="AIO4" s="279"/>
      <c r="AIP4" s="279"/>
      <c r="AIQ4" s="279"/>
      <c r="AIR4" s="279"/>
      <c r="AIS4" s="279"/>
      <c r="AIT4" s="279"/>
      <c r="AIU4" s="279"/>
      <c r="AIV4" s="279"/>
      <c r="AIW4" s="279"/>
      <c r="AIX4" s="279"/>
      <c r="AIY4" s="279"/>
      <c r="AIZ4" s="279"/>
      <c r="AJA4" s="279"/>
      <c r="AJB4" s="279"/>
      <c r="AJC4" s="279"/>
      <c r="AJD4" s="279"/>
      <c r="AJE4" s="279"/>
      <c r="AJF4" s="279"/>
      <c r="AJG4" s="279"/>
      <c r="AJH4" s="279"/>
      <c r="AJI4" s="279"/>
      <c r="AJJ4" s="279"/>
      <c r="AJK4" s="279"/>
      <c r="AJL4" s="279"/>
      <c r="AJM4" s="279"/>
      <c r="AJN4" s="279"/>
      <c r="AJO4" s="279"/>
      <c r="AJP4" s="279"/>
      <c r="AJQ4" s="279"/>
      <c r="AJR4" s="279"/>
      <c r="AJS4" s="279"/>
      <c r="AJT4" s="279"/>
      <c r="AJU4" s="279"/>
      <c r="AJV4" s="279"/>
      <c r="AJW4" s="279"/>
      <c r="AJX4" s="279"/>
      <c r="AJY4" s="279"/>
      <c r="AJZ4" s="279"/>
      <c r="AKA4" s="279"/>
      <c r="AKB4" s="279"/>
      <c r="AKC4" s="279"/>
      <c r="AKD4" s="279"/>
      <c r="AKE4" s="279"/>
      <c r="AKF4" s="279"/>
      <c r="AKG4" s="279"/>
      <c r="AKH4" s="279"/>
      <c r="AKI4" s="279"/>
      <c r="AKJ4" s="279"/>
      <c r="AKK4" s="279"/>
      <c r="AKL4" s="279"/>
      <c r="AKM4" s="279"/>
      <c r="AKN4" s="279"/>
      <c r="AKO4" s="279"/>
      <c r="AKP4" s="279"/>
      <c r="AKQ4" s="279"/>
      <c r="AKR4" s="279"/>
      <c r="AKS4" s="279"/>
      <c r="AKT4" s="279"/>
      <c r="AKU4" s="279"/>
      <c r="AKV4" s="279"/>
      <c r="AKW4" s="279"/>
      <c r="AKX4" s="279"/>
      <c r="AKY4" s="279"/>
      <c r="AKZ4" s="279"/>
      <c r="ALA4" s="279"/>
      <c r="ALB4" s="279"/>
      <c r="ALC4" s="279"/>
      <c r="ALD4" s="279"/>
      <c r="ALE4" s="279"/>
      <c r="ALF4" s="279"/>
      <c r="ALG4" s="279"/>
      <c r="ALH4" s="279"/>
      <c r="ALI4" s="279"/>
      <c r="ALJ4" s="279"/>
      <c r="ALK4" s="279"/>
      <c r="ALL4" s="279"/>
      <c r="ALM4" s="279"/>
      <c r="ALN4" s="279"/>
      <c r="ALO4" s="279"/>
      <c r="ALP4" s="279"/>
      <c r="ALQ4" s="279"/>
      <c r="ALR4" s="279"/>
      <c r="ALS4" s="279"/>
      <c r="ALT4" s="279"/>
      <c r="ALU4" s="279"/>
      <c r="ALV4" s="279"/>
      <c r="ALW4" s="279"/>
    </row>
    <row r="5" spans="1:1011" x14ac:dyDescent="0.25">
      <c r="A5" s="124"/>
      <c r="B5" s="33"/>
      <c r="C5" s="33"/>
      <c r="D5" s="33"/>
      <c r="E5" s="33"/>
      <c r="F5" s="33"/>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c r="GA5" s="279"/>
      <c r="GB5" s="279"/>
      <c r="GC5" s="279"/>
      <c r="GD5" s="279"/>
      <c r="GE5" s="279"/>
      <c r="GF5" s="279"/>
      <c r="GG5" s="279"/>
      <c r="GH5" s="279"/>
      <c r="GI5" s="279"/>
      <c r="GJ5" s="279"/>
      <c r="GK5" s="279"/>
      <c r="GL5" s="279"/>
      <c r="GM5" s="279"/>
      <c r="GN5" s="279"/>
      <c r="GO5" s="279"/>
      <c r="GP5" s="279"/>
      <c r="GQ5" s="279"/>
      <c r="GR5" s="279"/>
      <c r="GS5" s="279"/>
      <c r="GT5" s="279"/>
      <c r="GU5" s="279"/>
      <c r="GV5" s="279"/>
      <c r="GW5" s="279"/>
      <c r="GX5" s="279"/>
      <c r="GY5" s="279"/>
      <c r="GZ5" s="279"/>
      <c r="HA5" s="279"/>
      <c r="HB5" s="279"/>
      <c r="HC5" s="279"/>
      <c r="HD5" s="279"/>
      <c r="HE5" s="279"/>
      <c r="HF5" s="279"/>
      <c r="HG5" s="279"/>
      <c r="HH5" s="279"/>
      <c r="HI5" s="279"/>
      <c r="HJ5" s="279"/>
      <c r="HK5" s="279"/>
      <c r="HL5" s="279"/>
      <c r="HM5" s="279"/>
      <c r="HN5" s="279"/>
      <c r="HO5" s="279"/>
      <c r="HP5" s="279"/>
      <c r="HQ5" s="279"/>
      <c r="HR5" s="279"/>
      <c r="HS5" s="279"/>
      <c r="HT5" s="279"/>
      <c r="HU5" s="279"/>
      <c r="HV5" s="279"/>
      <c r="HW5" s="279"/>
      <c r="HX5" s="279"/>
      <c r="HY5" s="279"/>
      <c r="HZ5" s="279"/>
      <c r="IA5" s="279"/>
      <c r="IB5" s="279"/>
      <c r="IC5" s="279"/>
      <c r="ID5" s="279"/>
      <c r="IE5" s="279"/>
      <c r="IF5" s="279"/>
      <c r="IG5" s="279"/>
      <c r="IH5" s="279"/>
      <c r="II5" s="279"/>
      <c r="IJ5" s="279"/>
      <c r="IK5" s="279"/>
      <c r="IL5" s="279"/>
      <c r="IM5" s="279"/>
      <c r="IN5" s="279"/>
      <c r="IO5" s="279"/>
      <c r="IP5" s="279"/>
      <c r="IQ5" s="279"/>
      <c r="IR5" s="279"/>
      <c r="IS5" s="279"/>
      <c r="IT5" s="279"/>
      <c r="IU5" s="279"/>
      <c r="IV5" s="279"/>
      <c r="IW5" s="279"/>
      <c r="IX5" s="279"/>
      <c r="IY5" s="279"/>
      <c r="IZ5" s="279"/>
      <c r="JA5" s="279"/>
      <c r="JB5" s="279"/>
      <c r="JC5" s="279"/>
      <c r="JD5" s="279"/>
      <c r="JE5" s="279"/>
      <c r="JF5" s="279"/>
      <c r="JG5" s="279"/>
      <c r="JH5" s="279"/>
      <c r="JI5" s="279"/>
      <c r="JJ5" s="279"/>
      <c r="JK5" s="279"/>
      <c r="JL5" s="279"/>
      <c r="JM5" s="279"/>
      <c r="JN5" s="279"/>
      <c r="JO5" s="279"/>
      <c r="JP5" s="279"/>
      <c r="JQ5" s="279"/>
      <c r="JR5" s="279"/>
      <c r="JS5" s="279"/>
      <c r="JT5" s="279"/>
      <c r="JU5" s="279"/>
      <c r="JV5" s="279"/>
      <c r="JW5" s="279"/>
      <c r="JX5" s="279"/>
      <c r="JY5" s="279"/>
      <c r="JZ5" s="279"/>
      <c r="KA5" s="279"/>
      <c r="KB5" s="279"/>
      <c r="KC5" s="279"/>
      <c r="KD5" s="279"/>
      <c r="KE5" s="279"/>
      <c r="KF5" s="279"/>
      <c r="KG5" s="279"/>
      <c r="KH5" s="279"/>
      <c r="KI5" s="279"/>
      <c r="KJ5" s="279"/>
      <c r="KK5" s="279"/>
      <c r="KL5" s="279"/>
      <c r="KM5" s="279"/>
      <c r="KN5" s="279"/>
      <c r="KO5" s="279"/>
      <c r="KP5" s="279"/>
      <c r="KQ5" s="279"/>
      <c r="KR5" s="279"/>
      <c r="KS5" s="279"/>
      <c r="KT5" s="279"/>
      <c r="KU5" s="279"/>
      <c r="KV5" s="279"/>
      <c r="KW5" s="279"/>
      <c r="KX5" s="279"/>
      <c r="KY5" s="279"/>
      <c r="KZ5" s="279"/>
      <c r="LA5" s="279"/>
      <c r="LB5" s="279"/>
      <c r="LC5" s="279"/>
      <c r="LD5" s="279"/>
      <c r="LE5" s="279"/>
      <c r="LF5" s="279"/>
      <c r="LG5" s="279"/>
      <c r="LH5" s="279"/>
      <c r="LI5" s="279"/>
      <c r="LJ5" s="279"/>
      <c r="LK5" s="279"/>
      <c r="LL5" s="279"/>
      <c r="LM5" s="279"/>
      <c r="LN5" s="279"/>
      <c r="LO5" s="279"/>
      <c r="LP5" s="279"/>
      <c r="LQ5" s="279"/>
      <c r="LR5" s="279"/>
      <c r="LS5" s="279"/>
      <c r="LT5" s="279"/>
      <c r="LU5" s="279"/>
      <c r="LV5" s="279"/>
      <c r="LW5" s="279"/>
      <c r="LX5" s="279"/>
      <c r="LY5" s="279"/>
      <c r="LZ5" s="279"/>
      <c r="MA5" s="279"/>
      <c r="MB5" s="279"/>
      <c r="MC5" s="279"/>
      <c r="MD5" s="279"/>
      <c r="ME5" s="279"/>
      <c r="MF5" s="279"/>
      <c r="MG5" s="279"/>
      <c r="MH5" s="279"/>
      <c r="MI5" s="279"/>
      <c r="MJ5" s="279"/>
      <c r="MK5" s="279"/>
      <c r="ML5" s="279"/>
      <c r="MM5" s="279"/>
      <c r="MN5" s="279"/>
      <c r="MO5" s="279"/>
      <c r="MP5" s="279"/>
      <c r="MQ5" s="279"/>
      <c r="MR5" s="279"/>
      <c r="MS5" s="279"/>
      <c r="MT5" s="279"/>
      <c r="MU5" s="279"/>
      <c r="MV5" s="279"/>
      <c r="MW5" s="279"/>
      <c r="MX5" s="279"/>
      <c r="MY5" s="279"/>
      <c r="MZ5" s="279"/>
      <c r="NA5" s="279"/>
      <c r="NB5" s="279"/>
      <c r="NC5" s="279"/>
      <c r="ND5" s="279"/>
      <c r="NE5" s="279"/>
      <c r="NF5" s="279"/>
      <c r="NG5" s="279"/>
      <c r="NH5" s="279"/>
      <c r="NI5" s="279"/>
      <c r="NJ5" s="279"/>
      <c r="NK5" s="279"/>
      <c r="NL5" s="279"/>
      <c r="NM5" s="279"/>
      <c r="NN5" s="279"/>
      <c r="NO5" s="279"/>
      <c r="NP5" s="279"/>
      <c r="NQ5" s="279"/>
      <c r="NR5" s="279"/>
      <c r="NS5" s="279"/>
      <c r="NT5" s="279"/>
      <c r="NU5" s="279"/>
      <c r="NV5" s="279"/>
      <c r="NW5" s="279"/>
      <c r="NX5" s="279"/>
      <c r="NY5" s="279"/>
      <c r="NZ5" s="279"/>
      <c r="OA5" s="279"/>
      <c r="OB5" s="279"/>
      <c r="OC5" s="279"/>
      <c r="OD5" s="279"/>
      <c r="OE5" s="279"/>
      <c r="OF5" s="279"/>
      <c r="OG5" s="279"/>
      <c r="OH5" s="279"/>
      <c r="OI5" s="279"/>
      <c r="OJ5" s="279"/>
      <c r="OK5" s="279"/>
      <c r="OL5" s="279"/>
      <c r="OM5" s="279"/>
      <c r="ON5" s="279"/>
      <c r="OO5" s="279"/>
      <c r="OP5" s="279"/>
      <c r="OQ5" s="279"/>
      <c r="OR5" s="279"/>
      <c r="OS5" s="279"/>
      <c r="OT5" s="279"/>
      <c r="OU5" s="279"/>
      <c r="OV5" s="279"/>
      <c r="OW5" s="279"/>
      <c r="OX5" s="279"/>
      <c r="OY5" s="279"/>
      <c r="OZ5" s="279"/>
      <c r="PA5" s="279"/>
      <c r="PB5" s="279"/>
      <c r="PC5" s="279"/>
      <c r="PD5" s="279"/>
      <c r="PE5" s="279"/>
      <c r="PF5" s="279"/>
      <c r="PG5" s="279"/>
      <c r="PH5" s="279"/>
      <c r="PI5" s="279"/>
      <c r="PJ5" s="279"/>
      <c r="PK5" s="279"/>
      <c r="PL5" s="279"/>
      <c r="PM5" s="279"/>
      <c r="PN5" s="279"/>
      <c r="PO5" s="279"/>
      <c r="PP5" s="279"/>
      <c r="PQ5" s="279"/>
      <c r="PR5" s="279"/>
      <c r="PS5" s="279"/>
      <c r="PT5" s="279"/>
      <c r="PU5" s="279"/>
      <c r="PV5" s="279"/>
      <c r="PW5" s="279"/>
      <c r="PX5" s="279"/>
      <c r="PY5" s="279"/>
      <c r="PZ5" s="279"/>
      <c r="QA5" s="279"/>
      <c r="QB5" s="279"/>
      <c r="QC5" s="279"/>
      <c r="QD5" s="279"/>
      <c r="QE5" s="279"/>
      <c r="QF5" s="279"/>
      <c r="QG5" s="279"/>
      <c r="QH5" s="279"/>
      <c r="QI5" s="279"/>
      <c r="QJ5" s="279"/>
      <c r="QK5" s="279"/>
      <c r="QL5" s="279"/>
      <c r="QM5" s="279"/>
      <c r="QN5" s="279"/>
      <c r="QO5" s="279"/>
      <c r="QP5" s="279"/>
      <c r="QQ5" s="279"/>
      <c r="QR5" s="279"/>
      <c r="QS5" s="279"/>
      <c r="QT5" s="279"/>
      <c r="QU5" s="279"/>
      <c r="QV5" s="279"/>
      <c r="QW5" s="279"/>
      <c r="QX5" s="279"/>
      <c r="QY5" s="279"/>
      <c r="QZ5" s="279"/>
      <c r="RA5" s="279"/>
      <c r="RB5" s="279"/>
      <c r="RC5" s="279"/>
      <c r="RD5" s="279"/>
      <c r="RE5" s="279"/>
      <c r="RF5" s="279"/>
      <c r="RG5" s="279"/>
      <c r="RH5" s="279"/>
      <c r="RI5" s="279"/>
      <c r="RJ5" s="279"/>
      <c r="RK5" s="279"/>
      <c r="RL5" s="279"/>
      <c r="RM5" s="279"/>
      <c r="RN5" s="279"/>
      <c r="RO5" s="279"/>
      <c r="RP5" s="279"/>
      <c r="RQ5" s="279"/>
      <c r="RR5" s="279"/>
      <c r="RS5" s="279"/>
      <c r="RT5" s="279"/>
      <c r="RU5" s="279"/>
      <c r="RV5" s="279"/>
      <c r="RW5" s="279"/>
      <c r="RX5" s="279"/>
      <c r="RY5" s="279"/>
      <c r="RZ5" s="279"/>
      <c r="SA5" s="279"/>
      <c r="SB5" s="279"/>
      <c r="SC5" s="279"/>
      <c r="SD5" s="279"/>
      <c r="SE5" s="279"/>
      <c r="SF5" s="279"/>
      <c r="SG5" s="279"/>
      <c r="SH5" s="279"/>
      <c r="SI5" s="279"/>
      <c r="SJ5" s="279"/>
      <c r="SK5" s="279"/>
      <c r="SL5" s="279"/>
      <c r="SM5" s="279"/>
      <c r="SN5" s="279"/>
      <c r="SO5" s="279"/>
      <c r="SP5" s="279"/>
      <c r="SQ5" s="279"/>
      <c r="SR5" s="279"/>
      <c r="SS5" s="279"/>
      <c r="ST5" s="279"/>
      <c r="SU5" s="279"/>
      <c r="SV5" s="279"/>
      <c r="SW5" s="279"/>
      <c r="SX5" s="279"/>
      <c r="SY5" s="279"/>
      <c r="SZ5" s="279"/>
      <c r="TA5" s="279"/>
      <c r="TB5" s="279"/>
      <c r="TC5" s="279"/>
      <c r="TD5" s="279"/>
      <c r="TE5" s="279"/>
      <c r="TF5" s="279"/>
      <c r="TG5" s="279"/>
      <c r="TH5" s="279"/>
      <c r="TI5" s="279"/>
      <c r="TJ5" s="279"/>
      <c r="TK5" s="279"/>
      <c r="TL5" s="279"/>
      <c r="TM5" s="279"/>
      <c r="TN5" s="279"/>
      <c r="TO5" s="279"/>
      <c r="TP5" s="279"/>
      <c r="TQ5" s="279"/>
      <c r="TR5" s="279"/>
      <c r="TS5" s="279"/>
      <c r="TT5" s="279"/>
      <c r="TU5" s="279"/>
      <c r="TV5" s="279"/>
      <c r="TW5" s="279"/>
      <c r="TX5" s="279"/>
      <c r="TY5" s="279"/>
      <c r="TZ5" s="279"/>
      <c r="UA5" s="279"/>
      <c r="UB5" s="279"/>
      <c r="UC5" s="279"/>
      <c r="UD5" s="279"/>
      <c r="UE5" s="279"/>
      <c r="UF5" s="279"/>
      <c r="UG5" s="279"/>
      <c r="UH5" s="279"/>
      <c r="UI5" s="279"/>
      <c r="UJ5" s="279"/>
      <c r="UK5" s="279"/>
      <c r="UL5" s="279"/>
      <c r="UM5" s="279"/>
      <c r="UN5" s="279"/>
      <c r="UO5" s="279"/>
      <c r="UP5" s="279"/>
      <c r="UQ5" s="279"/>
      <c r="UR5" s="279"/>
      <c r="US5" s="279"/>
      <c r="UT5" s="279"/>
      <c r="UU5" s="279"/>
      <c r="UV5" s="279"/>
      <c r="UW5" s="279"/>
      <c r="UX5" s="279"/>
      <c r="UY5" s="279"/>
      <c r="UZ5" s="279"/>
      <c r="VA5" s="279"/>
      <c r="VB5" s="279"/>
      <c r="VC5" s="279"/>
      <c r="VD5" s="279"/>
      <c r="VE5" s="279"/>
      <c r="VF5" s="279"/>
      <c r="VG5" s="279"/>
      <c r="VH5" s="279"/>
      <c r="VI5" s="279"/>
      <c r="VJ5" s="279"/>
      <c r="VK5" s="279"/>
      <c r="VL5" s="279"/>
      <c r="VM5" s="279"/>
      <c r="VN5" s="279"/>
      <c r="VO5" s="279"/>
      <c r="VP5" s="279"/>
      <c r="VQ5" s="279"/>
      <c r="VR5" s="279"/>
      <c r="VS5" s="279"/>
      <c r="VT5" s="279"/>
      <c r="VU5" s="279"/>
      <c r="VV5" s="279"/>
      <c r="VW5" s="279"/>
      <c r="VX5" s="279"/>
      <c r="VY5" s="279"/>
      <c r="VZ5" s="279"/>
      <c r="WA5" s="279"/>
      <c r="WB5" s="279"/>
      <c r="WC5" s="279"/>
      <c r="WD5" s="279"/>
      <c r="WE5" s="279"/>
      <c r="WF5" s="279"/>
      <c r="WG5" s="279"/>
      <c r="WH5" s="279"/>
      <c r="WI5" s="279"/>
      <c r="WJ5" s="279"/>
      <c r="WK5" s="279"/>
      <c r="WL5" s="279"/>
      <c r="WM5" s="279"/>
      <c r="WN5" s="279"/>
      <c r="WO5" s="279"/>
      <c r="WP5" s="279"/>
      <c r="WQ5" s="279"/>
      <c r="WR5" s="279"/>
      <c r="WS5" s="279"/>
      <c r="WT5" s="279"/>
      <c r="WU5" s="279"/>
      <c r="WV5" s="279"/>
      <c r="WW5" s="279"/>
      <c r="WX5" s="279"/>
      <c r="WY5" s="279"/>
      <c r="WZ5" s="279"/>
      <c r="XA5" s="279"/>
      <c r="XB5" s="279"/>
      <c r="XC5" s="279"/>
      <c r="XD5" s="279"/>
      <c r="XE5" s="279"/>
      <c r="XF5" s="279"/>
      <c r="XG5" s="279"/>
      <c r="XH5" s="279"/>
      <c r="XI5" s="279"/>
      <c r="XJ5" s="279"/>
      <c r="XK5" s="279"/>
      <c r="XL5" s="279"/>
      <c r="XM5" s="279"/>
      <c r="XN5" s="279"/>
      <c r="XO5" s="279"/>
      <c r="XP5" s="279"/>
      <c r="XQ5" s="279"/>
      <c r="XR5" s="279"/>
      <c r="XS5" s="279"/>
      <c r="XT5" s="279"/>
      <c r="XU5" s="279"/>
      <c r="XV5" s="279"/>
      <c r="XW5" s="279"/>
      <c r="XX5" s="279"/>
      <c r="XY5" s="279"/>
      <c r="XZ5" s="279"/>
      <c r="YA5" s="279"/>
      <c r="YB5" s="279"/>
      <c r="YC5" s="279"/>
      <c r="YD5" s="279"/>
      <c r="YE5" s="279"/>
      <c r="YF5" s="279"/>
      <c r="YG5" s="279"/>
      <c r="YH5" s="279"/>
      <c r="YI5" s="279"/>
      <c r="YJ5" s="279"/>
      <c r="YK5" s="279"/>
      <c r="YL5" s="279"/>
      <c r="YM5" s="279"/>
      <c r="YN5" s="279"/>
      <c r="YO5" s="279"/>
      <c r="YP5" s="279"/>
      <c r="YQ5" s="279"/>
      <c r="YR5" s="279"/>
      <c r="YS5" s="279"/>
      <c r="YT5" s="279"/>
      <c r="YU5" s="279"/>
      <c r="YV5" s="279"/>
      <c r="YW5" s="279"/>
      <c r="YX5" s="279"/>
      <c r="YY5" s="279"/>
      <c r="YZ5" s="279"/>
      <c r="ZA5" s="279"/>
      <c r="ZB5" s="279"/>
      <c r="ZC5" s="279"/>
      <c r="ZD5" s="279"/>
      <c r="ZE5" s="279"/>
      <c r="ZF5" s="279"/>
      <c r="ZG5" s="279"/>
      <c r="ZH5" s="279"/>
      <c r="ZI5" s="279"/>
      <c r="ZJ5" s="279"/>
      <c r="ZK5" s="279"/>
      <c r="ZL5" s="279"/>
      <c r="ZM5" s="279"/>
      <c r="ZN5" s="279"/>
      <c r="ZO5" s="279"/>
      <c r="ZP5" s="279"/>
      <c r="ZQ5" s="279"/>
      <c r="ZR5" s="279"/>
      <c r="ZS5" s="279"/>
      <c r="ZT5" s="279"/>
      <c r="ZU5" s="279"/>
      <c r="ZV5" s="279"/>
      <c r="ZW5" s="279"/>
      <c r="ZX5" s="279"/>
      <c r="ZY5" s="279"/>
      <c r="ZZ5" s="279"/>
      <c r="AAA5" s="279"/>
      <c r="AAB5" s="279"/>
      <c r="AAC5" s="279"/>
      <c r="AAD5" s="279"/>
      <c r="AAE5" s="279"/>
      <c r="AAF5" s="279"/>
      <c r="AAG5" s="279"/>
      <c r="AAH5" s="279"/>
      <c r="AAI5" s="279"/>
      <c r="AAJ5" s="279"/>
      <c r="AAK5" s="279"/>
      <c r="AAL5" s="279"/>
      <c r="AAM5" s="279"/>
      <c r="AAN5" s="279"/>
      <c r="AAO5" s="279"/>
      <c r="AAP5" s="279"/>
      <c r="AAQ5" s="279"/>
      <c r="AAR5" s="279"/>
      <c r="AAS5" s="279"/>
      <c r="AAT5" s="279"/>
      <c r="AAU5" s="279"/>
      <c r="AAV5" s="279"/>
      <c r="AAW5" s="279"/>
      <c r="AAX5" s="279"/>
      <c r="AAY5" s="279"/>
      <c r="AAZ5" s="279"/>
      <c r="ABA5" s="279"/>
      <c r="ABB5" s="279"/>
      <c r="ABC5" s="279"/>
      <c r="ABD5" s="279"/>
      <c r="ABE5" s="279"/>
      <c r="ABF5" s="279"/>
      <c r="ABG5" s="279"/>
      <c r="ABH5" s="279"/>
      <c r="ABI5" s="279"/>
      <c r="ABJ5" s="279"/>
      <c r="ABK5" s="279"/>
      <c r="ABL5" s="279"/>
      <c r="ABM5" s="279"/>
      <c r="ABN5" s="279"/>
      <c r="ABO5" s="279"/>
      <c r="ABP5" s="279"/>
      <c r="ABQ5" s="279"/>
      <c r="ABR5" s="279"/>
      <c r="ABS5" s="279"/>
      <c r="ABT5" s="279"/>
      <c r="ABU5" s="279"/>
      <c r="ABV5" s="279"/>
      <c r="ABW5" s="279"/>
      <c r="ABX5" s="279"/>
      <c r="ABY5" s="279"/>
      <c r="ABZ5" s="279"/>
      <c r="ACA5" s="279"/>
      <c r="ACB5" s="279"/>
      <c r="ACC5" s="279"/>
      <c r="ACD5" s="279"/>
      <c r="ACE5" s="279"/>
      <c r="ACF5" s="279"/>
      <c r="ACG5" s="279"/>
      <c r="ACH5" s="279"/>
      <c r="ACI5" s="279"/>
      <c r="ACJ5" s="279"/>
      <c r="ACK5" s="279"/>
      <c r="ACL5" s="279"/>
      <c r="ACM5" s="279"/>
      <c r="ACN5" s="279"/>
      <c r="ACO5" s="279"/>
      <c r="ACP5" s="279"/>
      <c r="ACQ5" s="279"/>
      <c r="ACR5" s="279"/>
      <c r="ACS5" s="279"/>
      <c r="ACT5" s="279"/>
      <c r="ACU5" s="279"/>
      <c r="ACV5" s="279"/>
      <c r="ACW5" s="279"/>
      <c r="ACX5" s="279"/>
      <c r="ACY5" s="279"/>
      <c r="ACZ5" s="279"/>
      <c r="ADA5" s="279"/>
      <c r="ADB5" s="279"/>
      <c r="ADC5" s="279"/>
      <c r="ADD5" s="279"/>
      <c r="ADE5" s="279"/>
      <c r="ADF5" s="279"/>
      <c r="ADG5" s="279"/>
      <c r="ADH5" s="279"/>
      <c r="ADI5" s="279"/>
      <c r="ADJ5" s="279"/>
      <c r="ADK5" s="279"/>
      <c r="ADL5" s="279"/>
      <c r="ADM5" s="279"/>
      <c r="ADN5" s="279"/>
      <c r="ADO5" s="279"/>
      <c r="ADP5" s="279"/>
      <c r="ADQ5" s="279"/>
      <c r="ADR5" s="279"/>
      <c r="ADS5" s="279"/>
      <c r="ADT5" s="279"/>
      <c r="ADU5" s="279"/>
      <c r="ADV5" s="279"/>
      <c r="ADW5" s="279"/>
      <c r="ADX5" s="279"/>
      <c r="ADY5" s="279"/>
      <c r="ADZ5" s="279"/>
      <c r="AEA5" s="279"/>
      <c r="AEB5" s="279"/>
      <c r="AEC5" s="279"/>
      <c r="AED5" s="279"/>
      <c r="AEE5" s="279"/>
      <c r="AEF5" s="279"/>
      <c r="AEG5" s="279"/>
      <c r="AEH5" s="279"/>
      <c r="AEI5" s="279"/>
      <c r="AEJ5" s="279"/>
      <c r="AEK5" s="279"/>
      <c r="AEL5" s="279"/>
      <c r="AEM5" s="279"/>
      <c r="AEN5" s="279"/>
      <c r="AEO5" s="279"/>
      <c r="AEP5" s="279"/>
      <c r="AEQ5" s="279"/>
      <c r="AER5" s="279"/>
      <c r="AES5" s="279"/>
      <c r="AET5" s="279"/>
      <c r="AEU5" s="279"/>
      <c r="AEV5" s="279"/>
      <c r="AEW5" s="279"/>
      <c r="AEX5" s="279"/>
      <c r="AEY5" s="279"/>
      <c r="AEZ5" s="279"/>
      <c r="AFA5" s="279"/>
      <c r="AFB5" s="279"/>
      <c r="AFC5" s="279"/>
      <c r="AFD5" s="279"/>
      <c r="AFE5" s="279"/>
      <c r="AFF5" s="279"/>
      <c r="AFG5" s="279"/>
      <c r="AFH5" s="279"/>
      <c r="AFI5" s="279"/>
      <c r="AFJ5" s="279"/>
      <c r="AFK5" s="279"/>
      <c r="AFL5" s="279"/>
      <c r="AFM5" s="279"/>
      <c r="AFN5" s="279"/>
      <c r="AFO5" s="279"/>
      <c r="AFP5" s="279"/>
      <c r="AFQ5" s="279"/>
      <c r="AFR5" s="279"/>
      <c r="AFS5" s="279"/>
      <c r="AFT5" s="279"/>
      <c r="AFU5" s="279"/>
      <c r="AFV5" s="279"/>
      <c r="AFW5" s="279"/>
      <c r="AFX5" s="279"/>
      <c r="AFY5" s="279"/>
      <c r="AFZ5" s="279"/>
      <c r="AGA5" s="279"/>
      <c r="AGB5" s="279"/>
      <c r="AGC5" s="279"/>
      <c r="AGD5" s="279"/>
      <c r="AGE5" s="279"/>
      <c r="AGF5" s="279"/>
      <c r="AGG5" s="279"/>
      <c r="AGH5" s="279"/>
      <c r="AGI5" s="279"/>
      <c r="AGJ5" s="279"/>
      <c r="AGK5" s="279"/>
      <c r="AGL5" s="279"/>
      <c r="AGM5" s="279"/>
      <c r="AGN5" s="279"/>
      <c r="AGO5" s="279"/>
      <c r="AGP5" s="279"/>
      <c r="AGQ5" s="279"/>
      <c r="AGR5" s="279"/>
      <c r="AGS5" s="279"/>
      <c r="AGT5" s="279"/>
      <c r="AGU5" s="279"/>
      <c r="AGV5" s="279"/>
      <c r="AGW5" s="279"/>
      <c r="AGX5" s="279"/>
      <c r="AGY5" s="279"/>
      <c r="AGZ5" s="279"/>
      <c r="AHA5" s="279"/>
      <c r="AHB5" s="279"/>
      <c r="AHC5" s="279"/>
      <c r="AHD5" s="279"/>
      <c r="AHE5" s="279"/>
      <c r="AHF5" s="279"/>
      <c r="AHG5" s="279"/>
      <c r="AHH5" s="279"/>
      <c r="AHI5" s="279"/>
      <c r="AHJ5" s="279"/>
      <c r="AHK5" s="279"/>
      <c r="AHL5" s="279"/>
      <c r="AHM5" s="279"/>
      <c r="AHN5" s="279"/>
      <c r="AHO5" s="279"/>
      <c r="AHP5" s="279"/>
      <c r="AHQ5" s="279"/>
      <c r="AHR5" s="279"/>
      <c r="AHS5" s="279"/>
      <c r="AHT5" s="279"/>
      <c r="AHU5" s="279"/>
      <c r="AHV5" s="279"/>
      <c r="AHW5" s="279"/>
      <c r="AHX5" s="279"/>
      <c r="AHY5" s="279"/>
      <c r="AHZ5" s="279"/>
      <c r="AIA5" s="279"/>
      <c r="AIB5" s="279"/>
      <c r="AIC5" s="279"/>
      <c r="AID5" s="279"/>
      <c r="AIE5" s="279"/>
      <c r="AIF5" s="279"/>
      <c r="AIG5" s="279"/>
      <c r="AIH5" s="279"/>
      <c r="AII5" s="279"/>
      <c r="AIJ5" s="279"/>
      <c r="AIK5" s="279"/>
      <c r="AIL5" s="279"/>
      <c r="AIM5" s="279"/>
      <c r="AIN5" s="279"/>
      <c r="AIO5" s="279"/>
      <c r="AIP5" s="279"/>
      <c r="AIQ5" s="279"/>
      <c r="AIR5" s="279"/>
      <c r="AIS5" s="279"/>
      <c r="AIT5" s="279"/>
      <c r="AIU5" s="279"/>
      <c r="AIV5" s="279"/>
      <c r="AIW5" s="279"/>
      <c r="AIX5" s="279"/>
      <c r="AIY5" s="279"/>
      <c r="AIZ5" s="279"/>
      <c r="AJA5" s="279"/>
      <c r="AJB5" s="279"/>
      <c r="AJC5" s="279"/>
      <c r="AJD5" s="279"/>
      <c r="AJE5" s="279"/>
      <c r="AJF5" s="279"/>
      <c r="AJG5" s="279"/>
      <c r="AJH5" s="279"/>
      <c r="AJI5" s="279"/>
      <c r="AJJ5" s="279"/>
      <c r="AJK5" s="279"/>
      <c r="AJL5" s="279"/>
      <c r="AJM5" s="279"/>
      <c r="AJN5" s="279"/>
      <c r="AJO5" s="279"/>
      <c r="AJP5" s="279"/>
      <c r="AJQ5" s="279"/>
      <c r="AJR5" s="279"/>
      <c r="AJS5" s="279"/>
      <c r="AJT5" s="279"/>
      <c r="AJU5" s="279"/>
      <c r="AJV5" s="279"/>
      <c r="AJW5" s="279"/>
      <c r="AJX5" s="279"/>
      <c r="AJY5" s="279"/>
      <c r="AJZ5" s="279"/>
      <c r="AKA5" s="279"/>
      <c r="AKB5" s="279"/>
      <c r="AKC5" s="279"/>
      <c r="AKD5" s="279"/>
      <c r="AKE5" s="279"/>
      <c r="AKF5" s="279"/>
      <c r="AKG5" s="279"/>
      <c r="AKH5" s="279"/>
      <c r="AKI5" s="279"/>
      <c r="AKJ5" s="279"/>
      <c r="AKK5" s="279"/>
      <c r="AKL5" s="279"/>
      <c r="AKM5" s="279"/>
      <c r="AKN5" s="279"/>
      <c r="AKO5" s="279"/>
      <c r="AKP5" s="279"/>
      <c r="AKQ5" s="279"/>
      <c r="AKR5" s="279"/>
      <c r="AKS5" s="279"/>
      <c r="AKT5" s="279"/>
      <c r="AKU5" s="279"/>
      <c r="AKV5" s="279"/>
      <c r="AKW5" s="279"/>
      <c r="AKX5" s="279"/>
      <c r="AKY5" s="279"/>
      <c r="AKZ5" s="279"/>
      <c r="ALA5" s="279"/>
      <c r="ALB5" s="279"/>
      <c r="ALC5" s="279"/>
      <c r="ALD5" s="279"/>
      <c r="ALE5" s="279"/>
      <c r="ALF5" s="279"/>
      <c r="ALG5" s="279"/>
      <c r="ALH5" s="279"/>
      <c r="ALI5" s="279"/>
      <c r="ALJ5" s="279"/>
      <c r="ALK5" s="279"/>
      <c r="ALL5" s="279"/>
      <c r="ALM5" s="279"/>
      <c r="ALN5" s="279"/>
      <c r="ALO5" s="279"/>
      <c r="ALP5" s="279"/>
      <c r="ALQ5" s="279"/>
      <c r="ALR5" s="279"/>
      <c r="ALS5" s="279"/>
      <c r="ALT5" s="279"/>
      <c r="ALU5" s="279"/>
      <c r="ALV5" s="279"/>
      <c r="ALW5" s="279"/>
    </row>
    <row r="6" spans="1:1011" ht="23.25" customHeight="1" thickBot="1" x14ac:dyDescent="0.4">
      <c r="A6" s="306" t="s">
        <v>7111</v>
      </c>
      <c r="B6" s="307"/>
      <c r="C6" s="307"/>
      <c r="D6" s="307"/>
      <c r="E6" s="307"/>
      <c r="F6" s="307"/>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c r="GP6" s="279"/>
      <c r="GQ6" s="279"/>
      <c r="GR6" s="279"/>
      <c r="GS6" s="279"/>
      <c r="GT6" s="279"/>
      <c r="GU6" s="279"/>
      <c r="GV6" s="279"/>
      <c r="GW6" s="279"/>
      <c r="GX6" s="279"/>
      <c r="GY6" s="279"/>
      <c r="GZ6" s="279"/>
      <c r="HA6" s="279"/>
      <c r="HB6" s="279"/>
      <c r="HC6" s="279"/>
      <c r="HD6" s="279"/>
      <c r="HE6" s="279"/>
      <c r="HF6" s="279"/>
      <c r="HG6" s="279"/>
      <c r="HH6" s="279"/>
      <c r="HI6" s="279"/>
      <c r="HJ6" s="279"/>
      <c r="HK6" s="279"/>
      <c r="HL6" s="279"/>
      <c r="HM6" s="279"/>
      <c r="HN6" s="279"/>
      <c r="HO6" s="279"/>
      <c r="HP6" s="279"/>
      <c r="HQ6" s="279"/>
      <c r="HR6" s="279"/>
      <c r="HS6" s="279"/>
      <c r="HT6" s="279"/>
      <c r="HU6" s="279"/>
      <c r="HV6" s="279"/>
      <c r="HW6" s="279"/>
      <c r="HX6" s="279"/>
      <c r="HY6" s="279"/>
      <c r="HZ6" s="279"/>
      <c r="IA6" s="279"/>
      <c r="IB6" s="279"/>
      <c r="IC6" s="279"/>
      <c r="ID6" s="279"/>
      <c r="IE6" s="279"/>
      <c r="IF6" s="279"/>
      <c r="IG6" s="279"/>
      <c r="IH6" s="279"/>
      <c r="II6" s="279"/>
      <c r="IJ6" s="279"/>
      <c r="IK6" s="279"/>
      <c r="IL6" s="279"/>
      <c r="IM6" s="279"/>
      <c r="IN6" s="279"/>
      <c r="IO6" s="279"/>
      <c r="IP6" s="279"/>
      <c r="IQ6" s="279"/>
      <c r="IR6" s="279"/>
      <c r="IS6" s="279"/>
      <c r="IT6" s="279"/>
      <c r="IU6" s="279"/>
      <c r="IV6" s="279"/>
      <c r="IW6" s="279"/>
      <c r="IX6" s="279"/>
      <c r="IY6" s="279"/>
      <c r="IZ6" s="279"/>
      <c r="JA6" s="279"/>
      <c r="JB6" s="279"/>
      <c r="JC6" s="279"/>
      <c r="JD6" s="279"/>
      <c r="JE6" s="279"/>
      <c r="JF6" s="279"/>
      <c r="JG6" s="279"/>
      <c r="JH6" s="279"/>
      <c r="JI6" s="279"/>
      <c r="JJ6" s="279"/>
      <c r="JK6" s="279"/>
      <c r="JL6" s="279"/>
      <c r="JM6" s="279"/>
      <c r="JN6" s="279"/>
      <c r="JO6" s="279"/>
      <c r="JP6" s="279"/>
      <c r="JQ6" s="279"/>
      <c r="JR6" s="279"/>
      <c r="JS6" s="279"/>
      <c r="JT6" s="279"/>
      <c r="JU6" s="279"/>
      <c r="JV6" s="279"/>
      <c r="JW6" s="279"/>
      <c r="JX6" s="279"/>
      <c r="JY6" s="279"/>
      <c r="JZ6" s="279"/>
      <c r="KA6" s="279"/>
      <c r="KB6" s="279"/>
      <c r="KC6" s="279"/>
      <c r="KD6" s="279"/>
      <c r="KE6" s="279"/>
      <c r="KF6" s="279"/>
      <c r="KG6" s="279"/>
      <c r="KH6" s="279"/>
      <c r="KI6" s="279"/>
      <c r="KJ6" s="279"/>
      <c r="KK6" s="279"/>
      <c r="KL6" s="279"/>
      <c r="KM6" s="279"/>
      <c r="KN6" s="279"/>
      <c r="KO6" s="279"/>
      <c r="KP6" s="279"/>
      <c r="KQ6" s="279"/>
      <c r="KR6" s="279"/>
      <c r="KS6" s="279"/>
      <c r="KT6" s="279"/>
      <c r="KU6" s="279"/>
      <c r="KV6" s="279"/>
      <c r="KW6" s="279"/>
      <c r="KX6" s="279"/>
      <c r="KY6" s="279"/>
      <c r="KZ6" s="279"/>
      <c r="LA6" s="279"/>
      <c r="LB6" s="279"/>
      <c r="LC6" s="279"/>
      <c r="LD6" s="279"/>
      <c r="LE6" s="279"/>
      <c r="LF6" s="279"/>
      <c r="LG6" s="279"/>
      <c r="LH6" s="279"/>
      <c r="LI6" s="279"/>
      <c r="LJ6" s="279"/>
      <c r="LK6" s="279"/>
      <c r="LL6" s="279"/>
      <c r="LM6" s="279"/>
      <c r="LN6" s="279"/>
      <c r="LO6" s="279"/>
      <c r="LP6" s="279"/>
      <c r="LQ6" s="279"/>
      <c r="LR6" s="279"/>
      <c r="LS6" s="279"/>
      <c r="LT6" s="279"/>
      <c r="LU6" s="279"/>
      <c r="LV6" s="279"/>
      <c r="LW6" s="279"/>
      <c r="LX6" s="279"/>
      <c r="LY6" s="279"/>
      <c r="LZ6" s="279"/>
      <c r="MA6" s="279"/>
      <c r="MB6" s="279"/>
      <c r="MC6" s="279"/>
      <c r="MD6" s="279"/>
      <c r="ME6" s="279"/>
      <c r="MF6" s="279"/>
      <c r="MG6" s="279"/>
      <c r="MH6" s="279"/>
      <c r="MI6" s="279"/>
      <c r="MJ6" s="279"/>
      <c r="MK6" s="279"/>
      <c r="ML6" s="279"/>
      <c r="MM6" s="279"/>
      <c r="MN6" s="279"/>
      <c r="MO6" s="279"/>
      <c r="MP6" s="279"/>
      <c r="MQ6" s="279"/>
      <c r="MR6" s="279"/>
      <c r="MS6" s="279"/>
      <c r="MT6" s="279"/>
      <c r="MU6" s="279"/>
      <c r="MV6" s="279"/>
      <c r="MW6" s="279"/>
      <c r="MX6" s="279"/>
      <c r="MY6" s="279"/>
      <c r="MZ6" s="279"/>
      <c r="NA6" s="279"/>
      <c r="NB6" s="279"/>
      <c r="NC6" s="279"/>
      <c r="ND6" s="279"/>
      <c r="NE6" s="279"/>
      <c r="NF6" s="279"/>
      <c r="NG6" s="279"/>
      <c r="NH6" s="279"/>
      <c r="NI6" s="279"/>
      <c r="NJ6" s="279"/>
      <c r="NK6" s="279"/>
      <c r="NL6" s="279"/>
      <c r="NM6" s="279"/>
      <c r="NN6" s="279"/>
      <c r="NO6" s="279"/>
      <c r="NP6" s="279"/>
      <c r="NQ6" s="279"/>
      <c r="NR6" s="279"/>
      <c r="NS6" s="279"/>
      <c r="NT6" s="279"/>
      <c r="NU6" s="279"/>
      <c r="NV6" s="279"/>
      <c r="NW6" s="279"/>
      <c r="NX6" s="279"/>
      <c r="NY6" s="279"/>
      <c r="NZ6" s="279"/>
      <c r="OA6" s="279"/>
      <c r="OB6" s="279"/>
      <c r="OC6" s="279"/>
      <c r="OD6" s="279"/>
      <c r="OE6" s="279"/>
      <c r="OF6" s="279"/>
      <c r="OG6" s="279"/>
      <c r="OH6" s="279"/>
      <c r="OI6" s="279"/>
      <c r="OJ6" s="279"/>
      <c r="OK6" s="279"/>
      <c r="OL6" s="279"/>
      <c r="OM6" s="279"/>
      <c r="ON6" s="279"/>
      <c r="OO6" s="279"/>
      <c r="OP6" s="279"/>
      <c r="OQ6" s="279"/>
      <c r="OR6" s="279"/>
      <c r="OS6" s="279"/>
      <c r="OT6" s="279"/>
      <c r="OU6" s="279"/>
      <c r="OV6" s="279"/>
      <c r="OW6" s="279"/>
      <c r="OX6" s="279"/>
      <c r="OY6" s="279"/>
      <c r="OZ6" s="279"/>
      <c r="PA6" s="279"/>
      <c r="PB6" s="279"/>
      <c r="PC6" s="279"/>
      <c r="PD6" s="279"/>
      <c r="PE6" s="279"/>
      <c r="PF6" s="279"/>
      <c r="PG6" s="279"/>
      <c r="PH6" s="279"/>
      <c r="PI6" s="279"/>
      <c r="PJ6" s="279"/>
      <c r="PK6" s="279"/>
      <c r="PL6" s="279"/>
      <c r="PM6" s="279"/>
      <c r="PN6" s="279"/>
      <c r="PO6" s="279"/>
      <c r="PP6" s="279"/>
      <c r="PQ6" s="279"/>
      <c r="PR6" s="279"/>
      <c r="PS6" s="279"/>
      <c r="PT6" s="279"/>
      <c r="PU6" s="279"/>
      <c r="PV6" s="279"/>
      <c r="PW6" s="279"/>
      <c r="PX6" s="279"/>
      <c r="PY6" s="279"/>
      <c r="PZ6" s="279"/>
      <c r="QA6" s="279"/>
      <c r="QB6" s="279"/>
      <c r="QC6" s="279"/>
      <c r="QD6" s="279"/>
      <c r="QE6" s="279"/>
      <c r="QF6" s="279"/>
      <c r="QG6" s="279"/>
      <c r="QH6" s="279"/>
      <c r="QI6" s="279"/>
      <c r="QJ6" s="279"/>
      <c r="QK6" s="279"/>
      <c r="QL6" s="279"/>
      <c r="QM6" s="279"/>
      <c r="QN6" s="279"/>
      <c r="QO6" s="279"/>
      <c r="QP6" s="279"/>
      <c r="QQ6" s="279"/>
      <c r="QR6" s="279"/>
      <c r="QS6" s="279"/>
      <c r="QT6" s="279"/>
      <c r="QU6" s="279"/>
      <c r="QV6" s="279"/>
      <c r="QW6" s="279"/>
      <c r="QX6" s="279"/>
      <c r="QY6" s="279"/>
      <c r="QZ6" s="279"/>
      <c r="RA6" s="279"/>
      <c r="RB6" s="279"/>
      <c r="RC6" s="279"/>
      <c r="RD6" s="279"/>
      <c r="RE6" s="279"/>
      <c r="RF6" s="279"/>
      <c r="RG6" s="279"/>
      <c r="RH6" s="279"/>
      <c r="RI6" s="279"/>
      <c r="RJ6" s="279"/>
      <c r="RK6" s="279"/>
      <c r="RL6" s="279"/>
      <c r="RM6" s="279"/>
      <c r="RN6" s="279"/>
      <c r="RO6" s="279"/>
      <c r="RP6" s="279"/>
      <c r="RQ6" s="279"/>
      <c r="RR6" s="279"/>
      <c r="RS6" s="279"/>
      <c r="RT6" s="279"/>
      <c r="RU6" s="279"/>
      <c r="RV6" s="279"/>
      <c r="RW6" s="279"/>
      <c r="RX6" s="279"/>
      <c r="RY6" s="279"/>
      <c r="RZ6" s="279"/>
      <c r="SA6" s="279"/>
      <c r="SB6" s="279"/>
      <c r="SC6" s="279"/>
      <c r="SD6" s="279"/>
      <c r="SE6" s="279"/>
      <c r="SF6" s="279"/>
      <c r="SG6" s="279"/>
      <c r="SH6" s="279"/>
      <c r="SI6" s="279"/>
      <c r="SJ6" s="279"/>
      <c r="SK6" s="279"/>
      <c r="SL6" s="279"/>
      <c r="SM6" s="279"/>
      <c r="SN6" s="279"/>
      <c r="SO6" s="279"/>
      <c r="SP6" s="279"/>
      <c r="SQ6" s="279"/>
      <c r="SR6" s="279"/>
      <c r="SS6" s="279"/>
      <c r="ST6" s="279"/>
      <c r="SU6" s="279"/>
      <c r="SV6" s="279"/>
      <c r="SW6" s="279"/>
      <c r="SX6" s="279"/>
      <c r="SY6" s="279"/>
      <c r="SZ6" s="279"/>
      <c r="TA6" s="279"/>
      <c r="TB6" s="279"/>
      <c r="TC6" s="279"/>
      <c r="TD6" s="279"/>
      <c r="TE6" s="279"/>
      <c r="TF6" s="279"/>
      <c r="TG6" s="279"/>
      <c r="TH6" s="279"/>
      <c r="TI6" s="279"/>
      <c r="TJ6" s="279"/>
      <c r="TK6" s="279"/>
      <c r="TL6" s="279"/>
      <c r="TM6" s="279"/>
      <c r="TN6" s="279"/>
      <c r="TO6" s="279"/>
      <c r="TP6" s="279"/>
      <c r="TQ6" s="279"/>
      <c r="TR6" s="279"/>
      <c r="TS6" s="279"/>
      <c r="TT6" s="279"/>
      <c r="TU6" s="279"/>
      <c r="TV6" s="279"/>
      <c r="TW6" s="279"/>
      <c r="TX6" s="279"/>
      <c r="TY6" s="279"/>
      <c r="TZ6" s="279"/>
      <c r="UA6" s="279"/>
      <c r="UB6" s="279"/>
      <c r="UC6" s="279"/>
      <c r="UD6" s="279"/>
      <c r="UE6" s="279"/>
      <c r="UF6" s="279"/>
      <c r="UG6" s="279"/>
      <c r="UH6" s="279"/>
      <c r="UI6" s="279"/>
      <c r="UJ6" s="279"/>
      <c r="UK6" s="279"/>
      <c r="UL6" s="279"/>
      <c r="UM6" s="279"/>
      <c r="UN6" s="279"/>
      <c r="UO6" s="279"/>
      <c r="UP6" s="279"/>
      <c r="UQ6" s="279"/>
      <c r="UR6" s="279"/>
      <c r="US6" s="279"/>
      <c r="UT6" s="279"/>
      <c r="UU6" s="279"/>
      <c r="UV6" s="279"/>
      <c r="UW6" s="279"/>
      <c r="UX6" s="279"/>
      <c r="UY6" s="279"/>
      <c r="UZ6" s="279"/>
      <c r="VA6" s="279"/>
      <c r="VB6" s="279"/>
      <c r="VC6" s="279"/>
      <c r="VD6" s="279"/>
      <c r="VE6" s="279"/>
      <c r="VF6" s="279"/>
      <c r="VG6" s="279"/>
      <c r="VH6" s="279"/>
      <c r="VI6" s="279"/>
      <c r="VJ6" s="279"/>
      <c r="VK6" s="279"/>
      <c r="VL6" s="279"/>
      <c r="VM6" s="279"/>
      <c r="VN6" s="279"/>
      <c r="VO6" s="279"/>
      <c r="VP6" s="279"/>
      <c r="VQ6" s="279"/>
      <c r="VR6" s="279"/>
      <c r="VS6" s="279"/>
      <c r="VT6" s="279"/>
      <c r="VU6" s="279"/>
      <c r="VV6" s="279"/>
      <c r="VW6" s="279"/>
      <c r="VX6" s="279"/>
      <c r="VY6" s="279"/>
      <c r="VZ6" s="279"/>
      <c r="WA6" s="279"/>
      <c r="WB6" s="279"/>
      <c r="WC6" s="279"/>
      <c r="WD6" s="279"/>
      <c r="WE6" s="279"/>
      <c r="WF6" s="279"/>
      <c r="WG6" s="279"/>
      <c r="WH6" s="279"/>
      <c r="WI6" s="279"/>
      <c r="WJ6" s="279"/>
      <c r="WK6" s="279"/>
      <c r="WL6" s="279"/>
      <c r="WM6" s="279"/>
      <c r="WN6" s="279"/>
      <c r="WO6" s="279"/>
      <c r="WP6" s="279"/>
      <c r="WQ6" s="279"/>
      <c r="WR6" s="279"/>
      <c r="WS6" s="279"/>
      <c r="WT6" s="279"/>
      <c r="WU6" s="279"/>
      <c r="WV6" s="279"/>
      <c r="WW6" s="279"/>
      <c r="WX6" s="279"/>
      <c r="WY6" s="279"/>
      <c r="WZ6" s="279"/>
      <c r="XA6" s="279"/>
      <c r="XB6" s="279"/>
      <c r="XC6" s="279"/>
      <c r="XD6" s="279"/>
      <c r="XE6" s="279"/>
      <c r="XF6" s="279"/>
      <c r="XG6" s="279"/>
      <c r="XH6" s="279"/>
      <c r="XI6" s="279"/>
      <c r="XJ6" s="279"/>
      <c r="XK6" s="279"/>
      <c r="XL6" s="279"/>
      <c r="XM6" s="279"/>
      <c r="XN6" s="279"/>
      <c r="XO6" s="279"/>
      <c r="XP6" s="279"/>
      <c r="XQ6" s="279"/>
      <c r="XR6" s="279"/>
      <c r="XS6" s="279"/>
      <c r="XT6" s="279"/>
      <c r="XU6" s="279"/>
      <c r="XV6" s="279"/>
      <c r="XW6" s="279"/>
      <c r="XX6" s="279"/>
      <c r="XY6" s="279"/>
      <c r="XZ6" s="279"/>
      <c r="YA6" s="279"/>
      <c r="YB6" s="279"/>
      <c r="YC6" s="279"/>
      <c r="YD6" s="279"/>
      <c r="YE6" s="279"/>
      <c r="YF6" s="279"/>
      <c r="YG6" s="279"/>
      <c r="YH6" s="279"/>
      <c r="YI6" s="279"/>
      <c r="YJ6" s="279"/>
      <c r="YK6" s="279"/>
      <c r="YL6" s="279"/>
      <c r="YM6" s="279"/>
      <c r="YN6" s="279"/>
      <c r="YO6" s="279"/>
      <c r="YP6" s="279"/>
      <c r="YQ6" s="279"/>
      <c r="YR6" s="279"/>
      <c r="YS6" s="279"/>
      <c r="YT6" s="279"/>
      <c r="YU6" s="279"/>
      <c r="YV6" s="279"/>
      <c r="YW6" s="279"/>
      <c r="YX6" s="279"/>
      <c r="YY6" s="279"/>
      <c r="YZ6" s="279"/>
      <c r="ZA6" s="279"/>
      <c r="ZB6" s="279"/>
      <c r="ZC6" s="279"/>
      <c r="ZD6" s="279"/>
      <c r="ZE6" s="279"/>
      <c r="ZF6" s="279"/>
      <c r="ZG6" s="279"/>
      <c r="ZH6" s="279"/>
      <c r="ZI6" s="279"/>
      <c r="ZJ6" s="279"/>
      <c r="ZK6" s="279"/>
      <c r="ZL6" s="279"/>
      <c r="ZM6" s="279"/>
      <c r="ZN6" s="279"/>
      <c r="ZO6" s="279"/>
      <c r="ZP6" s="279"/>
      <c r="ZQ6" s="279"/>
      <c r="ZR6" s="279"/>
      <c r="ZS6" s="279"/>
      <c r="ZT6" s="279"/>
      <c r="ZU6" s="279"/>
      <c r="ZV6" s="279"/>
      <c r="ZW6" s="279"/>
      <c r="ZX6" s="279"/>
      <c r="ZY6" s="279"/>
      <c r="ZZ6" s="279"/>
      <c r="AAA6" s="279"/>
      <c r="AAB6" s="279"/>
      <c r="AAC6" s="279"/>
      <c r="AAD6" s="279"/>
      <c r="AAE6" s="279"/>
      <c r="AAF6" s="279"/>
      <c r="AAG6" s="279"/>
      <c r="AAH6" s="279"/>
      <c r="AAI6" s="279"/>
      <c r="AAJ6" s="279"/>
      <c r="AAK6" s="279"/>
      <c r="AAL6" s="279"/>
      <c r="AAM6" s="279"/>
      <c r="AAN6" s="279"/>
      <c r="AAO6" s="279"/>
      <c r="AAP6" s="279"/>
      <c r="AAQ6" s="279"/>
      <c r="AAR6" s="279"/>
      <c r="AAS6" s="279"/>
      <c r="AAT6" s="279"/>
      <c r="AAU6" s="279"/>
      <c r="AAV6" s="279"/>
      <c r="AAW6" s="279"/>
      <c r="AAX6" s="279"/>
      <c r="AAY6" s="279"/>
      <c r="AAZ6" s="279"/>
      <c r="ABA6" s="279"/>
      <c r="ABB6" s="279"/>
      <c r="ABC6" s="279"/>
      <c r="ABD6" s="279"/>
      <c r="ABE6" s="279"/>
      <c r="ABF6" s="279"/>
      <c r="ABG6" s="279"/>
      <c r="ABH6" s="279"/>
      <c r="ABI6" s="279"/>
      <c r="ABJ6" s="279"/>
      <c r="ABK6" s="279"/>
      <c r="ABL6" s="279"/>
      <c r="ABM6" s="279"/>
      <c r="ABN6" s="279"/>
      <c r="ABO6" s="279"/>
      <c r="ABP6" s="279"/>
      <c r="ABQ6" s="279"/>
      <c r="ABR6" s="279"/>
      <c r="ABS6" s="279"/>
      <c r="ABT6" s="279"/>
      <c r="ABU6" s="279"/>
      <c r="ABV6" s="279"/>
      <c r="ABW6" s="279"/>
      <c r="ABX6" s="279"/>
      <c r="ABY6" s="279"/>
      <c r="ABZ6" s="279"/>
      <c r="ACA6" s="279"/>
      <c r="ACB6" s="279"/>
      <c r="ACC6" s="279"/>
      <c r="ACD6" s="279"/>
      <c r="ACE6" s="279"/>
      <c r="ACF6" s="279"/>
      <c r="ACG6" s="279"/>
      <c r="ACH6" s="279"/>
      <c r="ACI6" s="279"/>
      <c r="ACJ6" s="279"/>
      <c r="ACK6" s="279"/>
      <c r="ACL6" s="279"/>
      <c r="ACM6" s="279"/>
      <c r="ACN6" s="279"/>
      <c r="ACO6" s="279"/>
      <c r="ACP6" s="279"/>
      <c r="ACQ6" s="279"/>
      <c r="ACR6" s="279"/>
      <c r="ACS6" s="279"/>
      <c r="ACT6" s="279"/>
      <c r="ACU6" s="279"/>
      <c r="ACV6" s="279"/>
      <c r="ACW6" s="279"/>
      <c r="ACX6" s="279"/>
      <c r="ACY6" s="279"/>
      <c r="ACZ6" s="279"/>
      <c r="ADA6" s="279"/>
      <c r="ADB6" s="279"/>
      <c r="ADC6" s="279"/>
      <c r="ADD6" s="279"/>
      <c r="ADE6" s="279"/>
      <c r="ADF6" s="279"/>
      <c r="ADG6" s="279"/>
      <c r="ADH6" s="279"/>
      <c r="ADI6" s="279"/>
      <c r="ADJ6" s="279"/>
      <c r="ADK6" s="279"/>
      <c r="ADL6" s="279"/>
      <c r="ADM6" s="279"/>
      <c r="ADN6" s="279"/>
      <c r="ADO6" s="279"/>
      <c r="ADP6" s="279"/>
      <c r="ADQ6" s="279"/>
      <c r="ADR6" s="279"/>
      <c r="ADS6" s="279"/>
      <c r="ADT6" s="279"/>
      <c r="ADU6" s="279"/>
      <c r="ADV6" s="279"/>
      <c r="ADW6" s="279"/>
      <c r="ADX6" s="279"/>
      <c r="ADY6" s="279"/>
      <c r="ADZ6" s="279"/>
      <c r="AEA6" s="279"/>
      <c r="AEB6" s="279"/>
      <c r="AEC6" s="279"/>
      <c r="AED6" s="279"/>
      <c r="AEE6" s="279"/>
      <c r="AEF6" s="279"/>
      <c r="AEG6" s="279"/>
      <c r="AEH6" s="279"/>
      <c r="AEI6" s="279"/>
      <c r="AEJ6" s="279"/>
      <c r="AEK6" s="279"/>
      <c r="AEL6" s="279"/>
      <c r="AEM6" s="279"/>
      <c r="AEN6" s="279"/>
      <c r="AEO6" s="279"/>
      <c r="AEP6" s="279"/>
      <c r="AEQ6" s="279"/>
      <c r="AER6" s="279"/>
      <c r="AES6" s="279"/>
      <c r="AET6" s="279"/>
      <c r="AEU6" s="279"/>
      <c r="AEV6" s="279"/>
      <c r="AEW6" s="279"/>
      <c r="AEX6" s="279"/>
      <c r="AEY6" s="279"/>
      <c r="AEZ6" s="279"/>
      <c r="AFA6" s="279"/>
      <c r="AFB6" s="279"/>
      <c r="AFC6" s="279"/>
      <c r="AFD6" s="279"/>
      <c r="AFE6" s="279"/>
      <c r="AFF6" s="279"/>
      <c r="AFG6" s="279"/>
      <c r="AFH6" s="279"/>
      <c r="AFI6" s="279"/>
      <c r="AFJ6" s="279"/>
      <c r="AFK6" s="279"/>
      <c r="AFL6" s="279"/>
      <c r="AFM6" s="279"/>
      <c r="AFN6" s="279"/>
      <c r="AFO6" s="279"/>
      <c r="AFP6" s="279"/>
      <c r="AFQ6" s="279"/>
      <c r="AFR6" s="279"/>
      <c r="AFS6" s="279"/>
      <c r="AFT6" s="279"/>
      <c r="AFU6" s="279"/>
      <c r="AFV6" s="279"/>
      <c r="AFW6" s="279"/>
      <c r="AFX6" s="279"/>
      <c r="AFY6" s="279"/>
      <c r="AFZ6" s="279"/>
      <c r="AGA6" s="279"/>
      <c r="AGB6" s="279"/>
      <c r="AGC6" s="279"/>
      <c r="AGD6" s="279"/>
      <c r="AGE6" s="279"/>
      <c r="AGF6" s="279"/>
      <c r="AGG6" s="279"/>
      <c r="AGH6" s="279"/>
      <c r="AGI6" s="279"/>
      <c r="AGJ6" s="279"/>
      <c r="AGK6" s="279"/>
      <c r="AGL6" s="279"/>
      <c r="AGM6" s="279"/>
      <c r="AGN6" s="279"/>
      <c r="AGO6" s="279"/>
      <c r="AGP6" s="279"/>
      <c r="AGQ6" s="279"/>
      <c r="AGR6" s="279"/>
      <c r="AGS6" s="279"/>
      <c r="AGT6" s="279"/>
      <c r="AGU6" s="279"/>
      <c r="AGV6" s="279"/>
      <c r="AGW6" s="279"/>
      <c r="AGX6" s="279"/>
      <c r="AGY6" s="279"/>
      <c r="AGZ6" s="279"/>
      <c r="AHA6" s="279"/>
      <c r="AHB6" s="279"/>
      <c r="AHC6" s="279"/>
      <c r="AHD6" s="279"/>
      <c r="AHE6" s="279"/>
      <c r="AHF6" s="279"/>
      <c r="AHG6" s="279"/>
      <c r="AHH6" s="279"/>
      <c r="AHI6" s="279"/>
      <c r="AHJ6" s="279"/>
      <c r="AHK6" s="279"/>
      <c r="AHL6" s="279"/>
      <c r="AHM6" s="279"/>
      <c r="AHN6" s="279"/>
      <c r="AHO6" s="279"/>
      <c r="AHP6" s="279"/>
      <c r="AHQ6" s="279"/>
      <c r="AHR6" s="279"/>
      <c r="AHS6" s="279"/>
      <c r="AHT6" s="279"/>
      <c r="AHU6" s="279"/>
      <c r="AHV6" s="279"/>
      <c r="AHW6" s="279"/>
      <c r="AHX6" s="279"/>
      <c r="AHY6" s="279"/>
      <c r="AHZ6" s="279"/>
      <c r="AIA6" s="279"/>
      <c r="AIB6" s="279"/>
      <c r="AIC6" s="279"/>
      <c r="AID6" s="279"/>
      <c r="AIE6" s="279"/>
      <c r="AIF6" s="279"/>
      <c r="AIG6" s="279"/>
      <c r="AIH6" s="279"/>
      <c r="AII6" s="279"/>
      <c r="AIJ6" s="279"/>
      <c r="AIK6" s="279"/>
      <c r="AIL6" s="279"/>
      <c r="AIM6" s="279"/>
      <c r="AIN6" s="279"/>
      <c r="AIO6" s="279"/>
      <c r="AIP6" s="279"/>
      <c r="AIQ6" s="279"/>
      <c r="AIR6" s="279"/>
      <c r="AIS6" s="279"/>
      <c r="AIT6" s="279"/>
      <c r="AIU6" s="279"/>
      <c r="AIV6" s="279"/>
      <c r="AIW6" s="279"/>
      <c r="AIX6" s="279"/>
      <c r="AIY6" s="279"/>
      <c r="AIZ6" s="279"/>
      <c r="AJA6" s="279"/>
      <c r="AJB6" s="279"/>
      <c r="AJC6" s="279"/>
      <c r="AJD6" s="279"/>
      <c r="AJE6" s="279"/>
      <c r="AJF6" s="279"/>
      <c r="AJG6" s="279"/>
      <c r="AJH6" s="279"/>
      <c r="AJI6" s="279"/>
      <c r="AJJ6" s="279"/>
      <c r="AJK6" s="279"/>
      <c r="AJL6" s="279"/>
      <c r="AJM6" s="279"/>
      <c r="AJN6" s="279"/>
      <c r="AJO6" s="279"/>
      <c r="AJP6" s="279"/>
      <c r="AJQ6" s="279"/>
      <c r="AJR6" s="279"/>
      <c r="AJS6" s="279"/>
      <c r="AJT6" s="279"/>
      <c r="AJU6" s="279"/>
      <c r="AJV6" s="279"/>
      <c r="AJW6" s="279"/>
      <c r="AJX6" s="279"/>
      <c r="AJY6" s="279"/>
      <c r="AJZ6" s="279"/>
      <c r="AKA6" s="279"/>
      <c r="AKB6" s="279"/>
      <c r="AKC6" s="279"/>
      <c r="AKD6" s="279"/>
      <c r="AKE6" s="279"/>
      <c r="AKF6" s="279"/>
      <c r="AKG6" s="279"/>
      <c r="AKH6" s="279"/>
      <c r="AKI6" s="279"/>
      <c r="AKJ6" s="279"/>
      <c r="AKK6" s="279"/>
      <c r="AKL6" s="279"/>
      <c r="AKM6" s="279"/>
      <c r="AKN6" s="279"/>
      <c r="AKO6" s="279"/>
      <c r="AKP6" s="279"/>
      <c r="AKQ6" s="279"/>
      <c r="AKR6" s="279"/>
      <c r="AKS6" s="279"/>
      <c r="AKT6" s="279"/>
      <c r="AKU6" s="279"/>
      <c r="AKV6" s="279"/>
      <c r="AKW6" s="279"/>
      <c r="AKX6" s="279"/>
      <c r="AKY6" s="279"/>
      <c r="AKZ6" s="279"/>
      <c r="ALA6" s="279"/>
      <c r="ALB6" s="279"/>
      <c r="ALC6" s="279"/>
      <c r="ALD6" s="279"/>
      <c r="ALE6" s="279"/>
      <c r="ALF6" s="279"/>
      <c r="ALG6" s="279"/>
      <c r="ALH6" s="279"/>
      <c r="ALI6" s="279"/>
      <c r="ALJ6" s="279"/>
      <c r="ALK6" s="279"/>
      <c r="ALL6" s="279"/>
      <c r="ALM6" s="279"/>
      <c r="ALN6" s="279"/>
      <c r="ALO6" s="279"/>
      <c r="ALP6" s="279"/>
      <c r="ALQ6" s="279"/>
      <c r="ALR6" s="279"/>
      <c r="ALS6" s="279"/>
      <c r="ALT6" s="279"/>
      <c r="ALU6" s="279"/>
      <c r="ALV6" s="279"/>
      <c r="ALW6" s="279"/>
    </row>
    <row r="7" spans="1:1011" ht="16.5" thickTop="1" thickBot="1" x14ac:dyDescent="0.3">
      <c r="A7"/>
      <c r="B7"/>
      <c r="C7"/>
      <c r="D7"/>
      <c r="E7"/>
      <c r="F7"/>
    </row>
    <row r="8" spans="1:1011" ht="15.75" customHeight="1" thickBot="1" x14ac:dyDescent="0.3">
      <c r="A8" s="309" t="s">
        <v>7113</v>
      </c>
      <c r="B8" s="309"/>
      <c r="C8" s="309"/>
      <c r="D8" s="309"/>
      <c r="E8" s="309"/>
      <c r="F8" s="309"/>
    </row>
    <row r="9" spans="1:1011" s="177" customFormat="1" ht="36.75" thickBot="1" x14ac:dyDescent="0.3">
      <c r="A9" s="43" t="s">
        <v>7085</v>
      </c>
      <c r="B9" s="43" t="s">
        <v>7086</v>
      </c>
      <c r="C9" s="43" t="s">
        <v>7087</v>
      </c>
      <c r="D9" s="43" t="s">
        <v>7088</v>
      </c>
      <c r="E9" s="43" t="s">
        <v>7089</v>
      </c>
      <c r="F9" s="43" t="s">
        <v>7112</v>
      </c>
    </row>
    <row r="10" spans="1:1011" x14ac:dyDescent="0.25">
      <c r="A10" s="280" t="s">
        <v>4274</v>
      </c>
      <c r="B10" s="281" t="s">
        <v>2789</v>
      </c>
      <c r="C10" s="281" t="s">
        <v>4275</v>
      </c>
      <c r="D10" s="79">
        <v>96.78</v>
      </c>
      <c r="E10" s="79">
        <v>98.19</v>
      </c>
      <c r="F10" s="79">
        <v>61.03</v>
      </c>
    </row>
    <row r="11" spans="1:1011" x14ac:dyDescent="0.25">
      <c r="A11" s="282" t="s">
        <v>3142</v>
      </c>
      <c r="B11" s="281" t="s">
        <v>2789</v>
      </c>
      <c r="C11" s="281" t="s">
        <v>3143</v>
      </c>
      <c r="D11" s="79">
        <v>15.22</v>
      </c>
      <c r="E11" s="79">
        <v>21.4</v>
      </c>
      <c r="F11" s="79">
        <v>0</v>
      </c>
    </row>
    <row r="12" spans="1:1011" x14ac:dyDescent="0.25">
      <c r="A12" s="282" t="s">
        <v>3312</v>
      </c>
      <c r="B12" s="281" t="s">
        <v>2789</v>
      </c>
      <c r="C12" s="281" t="s">
        <v>3313</v>
      </c>
      <c r="D12" s="79">
        <v>25.43</v>
      </c>
      <c r="E12" s="79">
        <v>89.87</v>
      </c>
      <c r="F12" s="79">
        <v>2.34</v>
      </c>
    </row>
    <row r="13" spans="1:1011" x14ac:dyDescent="0.25">
      <c r="A13" s="282" t="s">
        <v>3041</v>
      </c>
      <c r="B13" s="281" t="s">
        <v>2789</v>
      </c>
      <c r="C13" s="281" t="s">
        <v>3042</v>
      </c>
      <c r="D13" s="79">
        <v>34.22</v>
      </c>
      <c r="E13" s="79">
        <v>85.74</v>
      </c>
      <c r="F13" s="79">
        <v>1.1100000000000001</v>
      </c>
    </row>
    <row r="14" spans="1:1011" x14ac:dyDescent="0.25">
      <c r="A14" s="282" t="s">
        <v>4276</v>
      </c>
      <c r="B14" s="281" t="s">
        <v>2789</v>
      </c>
      <c r="C14" s="281" t="s">
        <v>4277</v>
      </c>
      <c r="D14" s="79">
        <v>100</v>
      </c>
      <c r="E14" s="79">
        <v>100</v>
      </c>
      <c r="F14" s="79">
        <v>100</v>
      </c>
    </row>
    <row r="15" spans="1:1011" x14ac:dyDescent="0.25">
      <c r="A15" s="282" t="s">
        <v>4786</v>
      </c>
      <c r="B15" s="281" t="s">
        <v>2789</v>
      </c>
      <c r="C15" s="281" t="s">
        <v>4787</v>
      </c>
      <c r="D15" s="79">
        <v>94.39</v>
      </c>
      <c r="E15" s="79">
        <v>92.28</v>
      </c>
      <c r="F15" s="79">
        <v>96.11</v>
      </c>
    </row>
    <row r="16" spans="1:1011" x14ac:dyDescent="0.25">
      <c r="A16" s="282" t="s">
        <v>4181</v>
      </c>
      <c r="B16" s="281" t="s">
        <v>2789</v>
      </c>
      <c r="C16" s="281" t="s">
        <v>4182</v>
      </c>
      <c r="D16" s="79">
        <v>56.96</v>
      </c>
      <c r="E16" s="79">
        <v>99.95</v>
      </c>
      <c r="F16" s="79">
        <v>23.5</v>
      </c>
    </row>
    <row r="17" spans="1:6" x14ac:dyDescent="0.25">
      <c r="A17" s="282" t="s">
        <v>3500</v>
      </c>
      <c r="B17" s="281" t="s">
        <v>2789</v>
      </c>
      <c r="C17" s="281" t="s">
        <v>3501</v>
      </c>
      <c r="D17" s="79">
        <v>53.11</v>
      </c>
      <c r="E17" s="79">
        <v>99.89</v>
      </c>
      <c r="F17" s="79">
        <v>14.55</v>
      </c>
    </row>
    <row r="18" spans="1:6" x14ac:dyDescent="0.25">
      <c r="A18" s="282" t="s">
        <v>3915</v>
      </c>
      <c r="B18" s="281" t="s">
        <v>2789</v>
      </c>
      <c r="C18" s="281" t="s">
        <v>3916</v>
      </c>
      <c r="D18" s="79">
        <v>100</v>
      </c>
      <c r="E18" s="79">
        <v>100</v>
      </c>
      <c r="F18" s="79">
        <v>0</v>
      </c>
    </row>
    <row r="19" spans="1:6" x14ac:dyDescent="0.25">
      <c r="A19" s="282" t="s">
        <v>4234</v>
      </c>
      <c r="B19" s="281" t="s">
        <v>2789</v>
      </c>
      <c r="C19" s="281" t="s">
        <v>4235</v>
      </c>
      <c r="D19" s="79">
        <v>36.090000000000003</v>
      </c>
      <c r="E19" s="79">
        <v>75.75</v>
      </c>
      <c r="F19" s="79">
        <v>6.87</v>
      </c>
    </row>
    <row r="20" spans="1:6" x14ac:dyDescent="0.25">
      <c r="A20" s="282" t="s">
        <v>4837</v>
      </c>
      <c r="B20" s="281" t="s">
        <v>2789</v>
      </c>
      <c r="C20" s="281" t="s">
        <v>5230</v>
      </c>
      <c r="D20" s="79">
        <v>62.61</v>
      </c>
      <c r="E20" s="79">
        <v>100</v>
      </c>
      <c r="F20" s="79">
        <v>25.89</v>
      </c>
    </row>
    <row r="21" spans="1:6" x14ac:dyDescent="0.25">
      <c r="A21" s="282" t="s">
        <v>2978</v>
      </c>
      <c r="B21" s="281" t="s">
        <v>2789</v>
      </c>
      <c r="C21" s="281" t="s">
        <v>2979</v>
      </c>
      <c r="D21" s="79">
        <v>28.36</v>
      </c>
      <c r="E21" s="79">
        <v>100</v>
      </c>
      <c r="F21" s="79">
        <v>14</v>
      </c>
    </row>
    <row r="22" spans="1:6" x14ac:dyDescent="0.25">
      <c r="A22" s="280" t="s">
        <v>4652</v>
      </c>
      <c r="B22" s="281" t="s">
        <v>2789</v>
      </c>
      <c r="C22" s="281" t="s">
        <v>4653</v>
      </c>
      <c r="D22" s="79">
        <v>84.1</v>
      </c>
      <c r="E22" s="79">
        <v>90.66</v>
      </c>
      <c r="F22" s="79">
        <v>42.4</v>
      </c>
    </row>
    <row r="23" spans="1:6" x14ac:dyDescent="0.25">
      <c r="A23" s="282" t="s">
        <v>4788</v>
      </c>
      <c r="B23" s="281" t="s">
        <v>2789</v>
      </c>
      <c r="C23" s="281" t="s">
        <v>7090</v>
      </c>
      <c r="D23" s="79">
        <v>61.38</v>
      </c>
      <c r="E23" s="79">
        <v>61.38</v>
      </c>
      <c r="F23" s="79">
        <v>0</v>
      </c>
    </row>
    <row r="24" spans="1:6" x14ac:dyDescent="0.25">
      <c r="A24" s="282" t="s">
        <v>3923</v>
      </c>
      <c r="B24" s="281" t="s">
        <v>2789</v>
      </c>
      <c r="C24" s="281" t="s">
        <v>3560</v>
      </c>
      <c r="D24" s="79">
        <v>32.28</v>
      </c>
      <c r="E24" s="79">
        <v>98.77</v>
      </c>
      <c r="F24" s="79">
        <v>0</v>
      </c>
    </row>
    <row r="25" spans="1:6" x14ac:dyDescent="0.25">
      <c r="A25" s="282" t="s">
        <v>4790</v>
      </c>
      <c r="B25" s="281" t="s">
        <v>2789</v>
      </c>
      <c r="C25" s="281" t="s">
        <v>3000</v>
      </c>
      <c r="D25" s="79">
        <v>69.7</v>
      </c>
      <c r="E25" s="79">
        <v>89.18</v>
      </c>
      <c r="F25" s="79">
        <v>60.8</v>
      </c>
    </row>
    <row r="26" spans="1:6" x14ac:dyDescent="0.25">
      <c r="A26" s="282" t="s">
        <v>4440</v>
      </c>
      <c r="B26" s="281" t="s">
        <v>2789</v>
      </c>
      <c r="C26" s="281" t="s">
        <v>4423</v>
      </c>
      <c r="D26" s="79">
        <v>99.96</v>
      </c>
      <c r="E26" s="79">
        <v>99.94</v>
      </c>
      <c r="F26" s="79">
        <v>99.97</v>
      </c>
    </row>
    <row r="27" spans="1:6" x14ac:dyDescent="0.25">
      <c r="A27" s="282" t="s">
        <v>3065</v>
      </c>
      <c r="B27" s="281" t="s">
        <v>2789</v>
      </c>
      <c r="C27" s="281" t="s">
        <v>3066</v>
      </c>
      <c r="D27" s="79">
        <v>56.6</v>
      </c>
      <c r="E27" s="79">
        <v>79.180000000000007</v>
      </c>
      <c r="F27" s="79">
        <v>44.55</v>
      </c>
    </row>
    <row r="28" spans="1:6" x14ac:dyDescent="0.25">
      <c r="A28" s="280" t="s">
        <v>4330</v>
      </c>
      <c r="B28" s="281" t="s">
        <v>2789</v>
      </c>
      <c r="C28" s="281" t="s">
        <v>4331</v>
      </c>
      <c r="D28" s="79">
        <v>99.17</v>
      </c>
      <c r="E28" s="79">
        <v>99.83</v>
      </c>
      <c r="F28" s="79">
        <v>74.14</v>
      </c>
    </row>
    <row r="29" spans="1:6" x14ac:dyDescent="0.25">
      <c r="A29" s="282" t="s">
        <v>4087</v>
      </c>
      <c r="B29" s="281" t="s">
        <v>2789</v>
      </c>
      <c r="C29" s="281" t="s">
        <v>4088</v>
      </c>
      <c r="D29" s="79">
        <v>28.9</v>
      </c>
      <c r="E29" s="79">
        <v>97.33</v>
      </c>
      <c r="F29" s="79">
        <v>0</v>
      </c>
    </row>
    <row r="30" spans="1:6" x14ac:dyDescent="0.25">
      <c r="A30" s="282" t="s">
        <v>3930</v>
      </c>
      <c r="B30" s="281" t="s">
        <v>2789</v>
      </c>
      <c r="C30" s="281" t="s">
        <v>2898</v>
      </c>
      <c r="D30" s="79">
        <v>18.38</v>
      </c>
      <c r="E30" s="79">
        <v>61.51</v>
      </c>
      <c r="F30" s="79">
        <v>0</v>
      </c>
    </row>
    <row r="31" spans="1:6" x14ac:dyDescent="0.25">
      <c r="A31" s="282" t="s">
        <v>4393</v>
      </c>
      <c r="B31" s="281" t="s">
        <v>2789</v>
      </c>
      <c r="C31" s="281" t="s">
        <v>4394</v>
      </c>
      <c r="D31" s="79">
        <v>70.930000000000007</v>
      </c>
      <c r="E31" s="79">
        <v>100</v>
      </c>
      <c r="F31" s="79">
        <v>27.87</v>
      </c>
    </row>
    <row r="32" spans="1:6" x14ac:dyDescent="0.25">
      <c r="A32" s="282" t="s">
        <v>3880</v>
      </c>
      <c r="B32" s="281" t="s">
        <v>2789</v>
      </c>
      <c r="C32" s="281" t="s">
        <v>3587</v>
      </c>
      <c r="D32" s="79">
        <v>100</v>
      </c>
      <c r="E32" s="79">
        <v>100</v>
      </c>
      <c r="F32" s="79">
        <v>0</v>
      </c>
    </row>
    <row r="33" spans="1:6" x14ac:dyDescent="0.25">
      <c r="A33" s="282" t="s">
        <v>3968</v>
      </c>
      <c r="B33" s="281" t="s">
        <v>2789</v>
      </c>
      <c r="C33" s="281" t="s">
        <v>3969</v>
      </c>
      <c r="D33" s="79">
        <v>87.24</v>
      </c>
      <c r="E33" s="79">
        <v>93.81</v>
      </c>
      <c r="F33" s="79">
        <v>65.16</v>
      </c>
    </row>
    <row r="34" spans="1:6" x14ac:dyDescent="0.25">
      <c r="A34" s="282" t="s">
        <v>4816</v>
      </c>
      <c r="B34" s="281" t="s">
        <v>2789</v>
      </c>
      <c r="C34" s="281" t="s">
        <v>4817</v>
      </c>
      <c r="D34" s="79">
        <v>26.68</v>
      </c>
      <c r="E34" s="79">
        <v>56.76</v>
      </c>
      <c r="F34" s="79">
        <v>12.62</v>
      </c>
    </row>
    <row r="35" spans="1:6" x14ac:dyDescent="0.25">
      <c r="A35" s="282" t="s">
        <v>3334</v>
      </c>
      <c r="B35" s="281" t="s">
        <v>2789</v>
      </c>
      <c r="C35" s="281" t="s">
        <v>3335</v>
      </c>
      <c r="D35" s="79">
        <v>61.75</v>
      </c>
      <c r="E35" s="79">
        <v>100</v>
      </c>
      <c r="F35" s="79">
        <v>51.39</v>
      </c>
    </row>
    <row r="36" spans="1:6" x14ac:dyDescent="0.25">
      <c r="A36" s="282" t="s">
        <v>4323</v>
      </c>
      <c r="B36" s="281" t="s">
        <v>2789</v>
      </c>
      <c r="C36" s="281" t="s">
        <v>2772</v>
      </c>
      <c r="D36" s="79">
        <v>50.57</v>
      </c>
      <c r="E36" s="79">
        <v>58.48</v>
      </c>
      <c r="F36" s="79">
        <v>0</v>
      </c>
    </row>
    <row r="37" spans="1:6" x14ac:dyDescent="0.25">
      <c r="A37" s="282" t="s">
        <v>2929</v>
      </c>
      <c r="B37" s="281" t="s">
        <v>2789</v>
      </c>
      <c r="C37" s="281" t="s">
        <v>2930</v>
      </c>
      <c r="D37" s="79">
        <v>31.92</v>
      </c>
      <c r="E37" s="79">
        <v>81.430000000000007</v>
      </c>
      <c r="F37" s="79">
        <v>13.15</v>
      </c>
    </row>
    <row r="38" spans="1:6" x14ac:dyDescent="0.25">
      <c r="A38" s="282" t="s">
        <v>4039</v>
      </c>
      <c r="B38" s="281" t="s">
        <v>2789</v>
      </c>
      <c r="C38" s="281" t="s">
        <v>4040</v>
      </c>
      <c r="D38" s="79">
        <v>73.489999999999995</v>
      </c>
      <c r="E38" s="79">
        <v>99.91</v>
      </c>
      <c r="F38" s="79">
        <v>48.82</v>
      </c>
    </row>
    <row r="39" spans="1:6" x14ac:dyDescent="0.25">
      <c r="A39" s="282" t="s">
        <v>3711</v>
      </c>
      <c r="B39" s="281" t="s">
        <v>2789</v>
      </c>
      <c r="C39" s="281" t="s">
        <v>3712</v>
      </c>
      <c r="D39" s="79">
        <v>95.69</v>
      </c>
      <c r="E39" s="79">
        <v>100</v>
      </c>
      <c r="F39" s="79">
        <v>88.68</v>
      </c>
    </row>
    <row r="40" spans="1:6" x14ac:dyDescent="0.25">
      <c r="A40" s="282" t="s">
        <v>4137</v>
      </c>
      <c r="B40" s="281" t="s">
        <v>2789</v>
      </c>
      <c r="C40" s="281" t="s">
        <v>4138</v>
      </c>
      <c r="D40" s="79">
        <v>74.94</v>
      </c>
      <c r="E40" s="79">
        <v>100</v>
      </c>
      <c r="F40" s="79">
        <v>54.02</v>
      </c>
    </row>
    <row r="41" spans="1:6" x14ac:dyDescent="0.25">
      <c r="A41" s="282" t="s">
        <v>4831</v>
      </c>
      <c r="B41" s="281" t="s">
        <v>2789</v>
      </c>
      <c r="C41" s="281" t="s">
        <v>4832</v>
      </c>
      <c r="D41" s="79">
        <v>80.540000000000006</v>
      </c>
      <c r="E41" s="79">
        <v>100</v>
      </c>
      <c r="F41" s="79">
        <v>33.14</v>
      </c>
    </row>
    <row r="42" spans="1:6" x14ac:dyDescent="0.25">
      <c r="A42" s="282" t="s">
        <v>2814</v>
      </c>
      <c r="B42" s="281" t="s">
        <v>2789</v>
      </c>
      <c r="C42" s="281" t="s">
        <v>2815</v>
      </c>
      <c r="D42" s="79">
        <v>100</v>
      </c>
      <c r="E42" s="79">
        <v>100</v>
      </c>
      <c r="F42" s="79">
        <v>100</v>
      </c>
    </row>
    <row r="43" spans="1:6" x14ac:dyDescent="0.25">
      <c r="A43" s="282" t="s">
        <v>3210</v>
      </c>
      <c r="B43" s="281" t="s">
        <v>2789</v>
      </c>
      <c r="C43" s="281" t="s">
        <v>3211</v>
      </c>
      <c r="D43" s="79">
        <v>78.569999999999993</v>
      </c>
      <c r="E43" s="79">
        <v>100</v>
      </c>
      <c r="F43" s="79">
        <v>19.43</v>
      </c>
    </row>
    <row r="44" spans="1:6" x14ac:dyDescent="0.25">
      <c r="A44" s="282" t="s">
        <v>4818</v>
      </c>
      <c r="B44" s="281" t="s">
        <v>2789</v>
      </c>
      <c r="C44" s="281" t="s">
        <v>4819</v>
      </c>
      <c r="D44" s="79">
        <v>51.56</v>
      </c>
      <c r="E44" s="79">
        <v>67.06</v>
      </c>
      <c r="F44" s="79">
        <v>0</v>
      </c>
    </row>
    <row r="45" spans="1:6" x14ac:dyDescent="0.25">
      <c r="A45" s="282" t="s">
        <v>4833</v>
      </c>
      <c r="B45" s="281" t="s">
        <v>2789</v>
      </c>
      <c r="C45" s="281" t="s">
        <v>4834</v>
      </c>
      <c r="D45" s="79">
        <v>71.47</v>
      </c>
      <c r="E45" s="79">
        <v>87.66</v>
      </c>
      <c r="F45" s="79">
        <v>1.62</v>
      </c>
    </row>
    <row r="46" spans="1:6" x14ac:dyDescent="0.25">
      <c r="A46" s="282" t="s">
        <v>3719</v>
      </c>
      <c r="B46" s="281" t="s">
        <v>2789</v>
      </c>
      <c r="C46" s="281" t="s">
        <v>3720</v>
      </c>
      <c r="D46" s="79">
        <v>77.66</v>
      </c>
      <c r="E46" s="79">
        <v>100</v>
      </c>
      <c r="F46" s="79">
        <v>0</v>
      </c>
    </row>
    <row r="47" spans="1:6" x14ac:dyDescent="0.25">
      <c r="A47" s="282" t="s">
        <v>3287</v>
      </c>
      <c r="B47" s="281" t="s">
        <v>2789</v>
      </c>
      <c r="C47" s="281" t="s">
        <v>3288</v>
      </c>
      <c r="D47" s="79">
        <v>30.86</v>
      </c>
      <c r="E47" s="79">
        <v>93.15</v>
      </c>
      <c r="F47" s="79">
        <v>3.46</v>
      </c>
    </row>
    <row r="48" spans="1:6" x14ac:dyDescent="0.25">
      <c r="A48" s="282" t="s">
        <v>5047</v>
      </c>
      <c r="B48" s="281" t="s">
        <v>2789</v>
      </c>
      <c r="C48" s="281" t="s">
        <v>3083</v>
      </c>
      <c r="D48" s="79">
        <v>43.55</v>
      </c>
      <c r="E48" s="79">
        <v>81.38</v>
      </c>
      <c r="F48" s="79">
        <v>28.97</v>
      </c>
    </row>
    <row r="49" spans="1:6" x14ac:dyDescent="0.25">
      <c r="A49" s="282" t="s">
        <v>3202</v>
      </c>
      <c r="B49" s="281" t="s">
        <v>2789</v>
      </c>
      <c r="C49" s="281" t="s">
        <v>3203</v>
      </c>
      <c r="D49" s="79">
        <v>36.6</v>
      </c>
      <c r="E49" s="79">
        <v>97.7</v>
      </c>
      <c r="F49" s="79">
        <v>2.63</v>
      </c>
    </row>
    <row r="50" spans="1:6" x14ac:dyDescent="0.25">
      <c r="A50" s="282" t="s">
        <v>4403</v>
      </c>
      <c r="B50" s="281" t="s">
        <v>2789</v>
      </c>
      <c r="C50" s="281" t="s">
        <v>4404</v>
      </c>
      <c r="D50" s="79">
        <v>84.58</v>
      </c>
      <c r="E50" s="79">
        <v>99.93</v>
      </c>
      <c r="F50" s="79">
        <v>10.62</v>
      </c>
    </row>
    <row r="51" spans="1:6" x14ac:dyDescent="0.25">
      <c r="A51" s="282" t="s">
        <v>3995</v>
      </c>
      <c r="B51" s="281" t="s">
        <v>2789</v>
      </c>
      <c r="C51" s="281" t="s">
        <v>3996</v>
      </c>
      <c r="D51" s="79">
        <v>41.33</v>
      </c>
      <c r="E51" s="79">
        <v>100</v>
      </c>
      <c r="F51" s="79">
        <v>0</v>
      </c>
    </row>
    <row r="52" spans="1:6" x14ac:dyDescent="0.25">
      <c r="A52" s="282" t="s">
        <v>4199</v>
      </c>
      <c r="B52" s="281" t="s">
        <v>2789</v>
      </c>
      <c r="C52" s="281" t="s">
        <v>5226</v>
      </c>
      <c r="D52" s="79">
        <v>65.28</v>
      </c>
      <c r="E52" s="79">
        <v>100</v>
      </c>
      <c r="F52" s="79">
        <v>0</v>
      </c>
    </row>
    <row r="53" spans="1:6" x14ac:dyDescent="0.25">
      <c r="A53" s="282" t="s">
        <v>3090</v>
      </c>
      <c r="B53" s="281" t="s">
        <v>2789</v>
      </c>
      <c r="C53" s="281" t="s">
        <v>3091</v>
      </c>
      <c r="D53" s="79">
        <v>90.06</v>
      </c>
      <c r="E53" s="79">
        <v>86.36</v>
      </c>
      <c r="F53" s="79">
        <v>90.5</v>
      </c>
    </row>
    <row r="54" spans="1:6" x14ac:dyDescent="0.25">
      <c r="A54" s="282" t="s">
        <v>4679</v>
      </c>
      <c r="B54" s="281" t="s">
        <v>2789</v>
      </c>
      <c r="C54" s="281" t="s">
        <v>4680</v>
      </c>
      <c r="D54" s="79">
        <v>76.66</v>
      </c>
      <c r="E54" s="79">
        <v>94.42</v>
      </c>
      <c r="F54" s="79">
        <v>72.89</v>
      </c>
    </row>
    <row r="55" spans="1:6" x14ac:dyDescent="0.25">
      <c r="A55" s="282" t="s">
        <v>4472</v>
      </c>
      <c r="B55" s="281" t="s">
        <v>2789</v>
      </c>
      <c r="C55" s="281" t="s">
        <v>4473</v>
      </c>
      <c r="D55" s="79">
        <v>67.180000000000007</v>
      </c>
      <c r="E55" s="79">
        <v>98.95</v>
      </c>
      <c r="F55" s="79">
        <v>37.119999999999997</v>
      </c>
    </row>
    <row r="56" spans="1:6" x14ac:dyDescent="0.25">
      <c r="A56" s="280" t="s">
        <v>4321</v>
      </c>
      <c r="B56" s="281" t="s">
        <v>2789</v>
      </c>
      <c r="C56" s="281" t="s">
        <v>7091</v>
      </c>
      <c r="D56" s="79">
        <v>68.31</v>
      </c>
      <c r="E56" s="79">
        <v>100</v>
      </c>
      <c r="F56" s="79">
        <v>0</v>
      </c>
    </row>
    <row r="57" spans="1:6" x14ac:dyDescent="0.25">
      <c r="A57" s="282" t="s">
        <v>4354</v>
      </c>
      <c r="B57" s="281" t="s">
        <v>2789</v>
      </c>
      <c r="C57" s="281" t="s">
        <v>4355</v>
      </c>
      <c r="D57" s="79">
        <v>42.58</v>
      </c>
      <c r="E57" s="79">
        <v>100</v>
      </c>
      <c r="F57" s="79">
        <v>8.84</v>
      </c>
    </row>
    <row r="58" spans="1:6" x14ac:dyDescent="0.25">
      <c r="A58" s="282" t="s">
        <v>3025</v>
      </c>
      <c r="B58" s="281" t="s">
        <v>2789</v>
      </c>
      <c r="C58" s="281" t="s">
        <v>3026</v>
      </c>
      <c r="D58" s="79">
        <v>64.790000000000006</v>
      </c>
      <c r="E58" s="79">
        <v>100</v>
      </c>
      <c r="F58" s="79">
        <v>0</v>
      </c>
    </row>
    <row r="59" spans="1:6" x14ac:dyDescent="0.25">
      <c r="A59" s="282" t="s">
        <v>4085</v>
      </c>
      <c r="B59" s="281" t="s">
        <v>2789</v>
      </c>
      <c r="C59" s="281" t="s">
        <v>4086</v>
      </c>
      <c r="D59" s="79">
        <v>84.14</v>
      </c>
      <c r="E59" s="79">
        <v>100</v>
      </c>
      <c r="F59" s="79">
        <v>79.05</v>
      </c>
    </row>
    <row r="60" spans="1:6" x14ac:dyDescent="0.25">
      <c r="A60" s="282" t="s">
        <v>4405</v>
      </c>
      <c r="B60" s="281" t="s">
        <v>2789</v>
      </c>
      <c r="C60" s="281" t="s">
        <v>4406</v>
      </c>
      <c r="D60" s="79">
        <v>98.97</v>
      </c>
      <c r="E60" s="79">
        <v>99.52</v>
      </c>
      <c r="F60" s="79">
        <v>98.34</v>
      </c>
    </row>
    <row r="61" spans="1:6" x14ac:dyDescent="0.25">
      <c r="A61" s="282" t="s">
        <v>3247</v>
      </c>
      <c r="B61" s="281" t="s">
        <v>2789</v>
      </c>
      <c r="C61" s="281" t="s">
        <v>3248</v>
      </c>
      <c r="D61" s="79">
        <v>49.76</v>
      </c>
      <c r="E61" s="79">
        <v>100</v>
      </c>
      <c r="F61" s="79">
        <v>16.07</v>
      </c>
    </row>
    <row r="62" spans="1:6" x14ac:dyDescent="0.25">
      <c r="A62" s="282" t="s">
        <v>3254</v>
      </c>
      <c r="B62" s="281" t="s">
        <v>2789</v>
      </c>
      <c r="C62" s="281" t="s">
        <v>2865</v>
      </c>
      <c r="D62" s="79">
        <v>48.12</v>
      </c>
      <c r="E62" s="79">
        <v>80.41</v>
      </c>
      <c r="F62" s="79">
        <v>18.72</v>
      </c>
    </row>
    <row r="63" spans="1:6" x14ac:dyDescent="0.25">
      <c r="A63" s="282" t="s">
        <v>4095</v>
      </c>
      <c r="B63" s="281" t="s">
        <v>2789</v>
      </c>
      <c r="C63" s="281" t="s">
        <v>3957</v>
      </c>
      <c r="D63" s="79">
        <v>35.39</v>
      </c>
      <c r="E63" s="79">
        <v>100</v>
      </c>
      <c r="F63" s="79">
        <v>9.0500000000000007</v>
      </c>
    </row>
    <row r="64" spans="1:6" x14ac:dyDescent="0.25">
      <c r="A64" s="282" t="s">
        <v>2980</v>
      </c>
      <c r="B64" s="281" t="s">
        <v>2789</v>
      </c>
      <c r="C64" s="281" t="s">
        <v>2981</v>
      </c>
      <c r="D64" s="79">
        <v>58.98</v>
      </c>
      <c r="E64" s="79">
        <v>78.430000000000007</v>
      </c>
      <c r="F64" s="79">
        <v>50.81</v>
      </c>
    </row>
    <row r="65" spans="1:6" x14ac:dyDescent="0.25">
      <c r="A65" s="282" t="s">
        <v>3110</v>
      </c>
      <c r="B65" s="281" t="s">
        <v>2789</v>
      </c>
      <c r="C65" s="281" t="s">
        <v>3111</v>
      </c>
      <c r="D65" s="79">
        <v>10.130000000000001</v>
      </c>
      <c r="E65" s="79">
        <v>15.23</v>
      </c>
      <c r="F65" s="79">
        <v>0.37</v>
      </c>
    </row>
    <row r="66" spans="1:6" x14ac:dyDescent="0.25">
      <c r="A66" s="282" t="s">
        <v>3729</v>
      </c>
      <c r="B66" s="281" t="s">
        <v>2789</v>
      </c>
      <c r="C66" s="281" t="s">
        <v>3730</v>
      </c>
      <c r="D66" s="79">
        <v>95.88</v>
      </c>
      <c r="E66" s="79">
        <v>95.86</v>
      </c>
      <c r="F66" s="79">
        <v>100</v>
      </c>
    </row>
    <row r="67" spans="1:6" x14ac:dyDescent="0.25">
      <c r="A67" s="282" t="s">
        <v>3715</v>
      </c>
      <c r="B67" s="281" t="s">
        <v>2789</v>
      </c>
      <c r="C67" s="281" t="s">
        <v>3716</v>
      </c>
      <c r="D67" s="79">
        <v>56.81</v>
      </c>
      <c r="E67" s="79">
        <v>89.66</v>
      </c>
      <c r="F67" s="79">
        <v>13.15</v>
      </c>
    </row>
    <row r="68" spans="1:6" x14ac:dyDescent="0.25">
      <c r="A68" s="280" t="s">
        <v>4420</v>
      </c>
      <c r="B68" s="281" t="s">
        <v>2789</v>
      </c>
      <c r="C68" s="281" t="s">
        <v>4421</v>
      </c>
      <c r="D68" s="79">
        <v>99.07</v>
      </c>
      <c r="E68" s="79">
        <v>100</v>
      </c>
      <c r="F68" s="79">
        <v>83.76</v>
      </c>
    </row>
    <row r="69" spans="1:6" x14ac:dyDescent="0.25">
      <c r="A69" s="282" t="s">
        <v>4153</v>
      </c>
      <c r="B69" s="281" t="s">
        <v>2789</v>
      </c>
      <c r="C69" s="281" t="s">
        <v>4154</v>
      </c>
      <c r="D69" s="79">
        <v>100</v>
      </c>
      <c r="E69" s="79">
        <v>100</v>
      </c>
      <c r="F69" s="79">
        <v>0</v>
      </c>
    </row>
    <row r="70" spans="1:6" x14ac:dyDescent="0.25">
      <c r="A70" s="282" t="s">
        <v>4270</v>
      </c>
      <c r="B70" s="281" t="s">
        <v>2789</v>
      </c>
      <c r="C70" s="281" t="s">
        <v>4271</v>
      </c>
      <c r="D70" s="79">
        <v>67.709999999999994</v>
      </c>
      <c r="E70" s="79">
        <v>100</v>
      </c>
      <c r="F70" s="79">
        <v>33.24</v>
      </c>
    </row>
    <row r="71" spans="1:6" x14ac:dyDescent="0.25">
      <c r="A71" s="282" t="s">
        <v>3980</v>
      </c>
      <c r="B71" s="281" t="s">
        <v>2789</v>
      </c>
      <c r="C71" s="281" t="s">
        <v>3302</v>
      </c>
      <c r="D71" s="79">
        <v>35.71</v>
      </c>
      <c r="E71" s="79">
        <v>70.23</v>
      </c>
      <c r="F71" s="79">
        <v>0.04</v>
      </c>
    </row>
    <row r="72" spans="1:6" x14ac:dyDescent="0.25">
      <c r="A72" s="282" t="s">
        <v>3208</v>
      </c>
      <c r="B72" s="281" t="s">
        <v>2789</v>
      </c>
      <c r="C72" s="281" t="s">
        <v>3209</v>
      </c>
      <c r="D72" s="79">
        <v>99.85</v>
      </c>
      <c r="E72" s="79">
        <v>99.99</v>
      </c>
      <c r="F72" s="79">
        <v>98.35</v>
      </c>
    </row>
    <row r="73" spans="1:6" x14ac:dyDescent="0.25">
      <c r="A73" s="282" t="s">
        <v>4395</v>
      </c>
      <c r="B73" s="281" t="s">
        <v>2789</v>
      </c>
      <c r="C73" s="281" t="s">
        <v>4396</v>
      </c>
      <c r="D73" s="79">
        <v>83.95</v>
      </c>
      <c r="E73" s="79">
        <v>89.72</v>
      </c>
      <c r="F73" s="79">
        <v>49.32</v>
      </c>
    </row>
    <row r="74" spans="1:6" x14ac:dyDescent="0.25">
      <c r="A74" s="282" t="s">
        <v>3701</v>
      </c>
      <c r="B74" s="281" t="s">
        <v>2789</v>
      </c>
      <c r="C74" s="281" t="s">
        <v>3702</v>
      </c>
      <c r="D74" s="79">
        <v>80.760000000000005</v>
      </c>
      <c r="E74" s="79">
        <v>89.73</v>
      </c>
      <c r="F74" s="79">
        <v>49.37</v>
      </c>
    </row>
    <row r="75" spans="1:6" x14ac:dyDescent="0.25">
      <c r="A75" s="282" t="s">
        <v>2812</v>
      </c>
      <c r="B75" s="281" t="s">
        <v>2789</v>
      </c>
      <c r="C75" s="281" t="s">
        <v>2813</v>
      </c>
      <c r="D75" s="79">
        <v>81.93</v>
      </c>
      <c r="E75" s="79">
        <v>99.97</v>
      </c>
      <c r="F75" s="79">
        <v>64.989999999999995</v>
      </c>
    </row>
    <row r="76" spans="1:6" x14ac:dyDescent="0.25">
      <c r="A76" s="282" t="s">
        <v>3717</v>
      </c>
      <c r="B76" s="281" t="s">
        <v>2789</v>
      </c>
      <c r="C76" s="281" t="s">
        <v>3718</v>
      </c>
      <c r="D76" s="79">
        <v>44.08</v>
      </c>
      <c r="E76" s="79">
        <v>100</v>
      </c>
      <c r="F76" s="79">
        <v>28.32</v>
      </c>
    </row>
    <row r="77" spans="1:6" x14ac:dyDescent="0.25">
      <c r="A77" s="282" t="s">
        <v>3983</v>
      </c>
      <c r="B77" s="281" t="s">
        <v>2789</v>
      </c>
      <c r="C77" s="281" t="s">
        <v>3984</v>
      </c>
      <c r="D77" s="79">
        <v>67.959999999999994</v>
      </c>
      <c r="E77" s="79">
        <v>97.65</v>
      </c>
      <c r="F77" s="79">
        <v>54.31</v>
      </c>
    </row>
    <row r="78" spans="1:6" x14ac:dyDescent="0.25">
      <c r="A78" s="282" t="s">
        <v>3249</v>
      </c>
      <c r="B78" s="281" t="s">
        <v>2789</v>
      </c>
      <c r="C78" s="281" t="s">
        <v>3250</v>
      </c>
      <c r="D78" s="79">
        <v>87.65</v>
      </c>
      <c r="E78" s="79">
        <v>97.6</v>
      </c>
      <c r="F78" s="79">
        <v>19.02</v>
      </c>
    </row>
    <row r="79" spans="1:6" x14ac:dyDescent="0.25">
      <c r="A79" s="282" t="s">
        <v>2788</v>
      </c>
      <c r="B79" s="281" t="s">
        <v>2789</v>
      </c>
      <c r="C79" s="281" t="s">
        <v>2790</v>
      </c>
      <c r="D79" s="79">
        <v>37.07</v>
      </c>
      <c r="E79" s="79">
        <v>65.8</v>
      </c>
      <c r="F79" s="79">
        <v>22.79</v>
      </c>
    </row>
    <row r="80" spans="1:6" x14ac:dyDescent="0.25">
      <c r="A80" s="282" t="s">
        <v>7075</v>
      </c>
      <c r="B80" s="281" t="s">
        <v>2789</v>
      </c>
      <c r="C80" s="281" t="s">
        <v>7092</v>
      </c>
      <c r="D80" s="79">
        <v>0</v>
      </c>
      <c r="E80" s="79">
        <v>0</v>
      </c>
      <c r="F80" s="79">
        <v>0</v>
      </c>
    </row>
    <row r="81" spans="1:6" x14ac:dyDescent="0.25">
      <c r="A81" s="282" t="s">
        <v>4835</v>
      </c>
      <c r="B81" s="281" t="s">
        <v>2789</v>
      </c>
      <c r="C81" s="281" t="s">
        <v>4836</v>
      </c>
      <c r="D81" s="79">
        <v>28.36</v>
      </c>
      <c r="E81" s="79">
        <v>0.87</v>
      </c>
      <c r="F81" s="79">
        <v>36.35</v>
      </c>
    </row>
    <row r="82" spans="1:6" x14ac:dyDescent="0.25">
      <c r="A82" s="282" t="s">
        <v>4228</v>
      </c>
      <c r="B82" s="281" t="s">
        <v>2789</v>
      </c>
      <c r="C82" s="281" t="s">
        <v>2870</v>
      </c>
      <c r="D82" s="79">
        <v>29.54</v>
      </c>
      <c r="E82" s="79">
        <v>100</v>
      </c>
      <c r="F82" s="79">
        <v>9.27</v>
      </c>
    </row>
    <row r="83" spans="1:6" x14ac:dyDescent="0.25">
      <c r="A83" s="282" t="s">
        <v>4359</v>
      </c>
      <c r="B83" s="281" t="s">
        <v>2789</v>
      </c>
      <c r="C83" s="281" t="s">
        <v>4360</v>
      </c>
      <c r="D83" s="79">
        <v>23.13</v>
      </c>
      <c r="E83" s="79">
        <v>65.569999999999993</v>
      </c>
      <c r="F83" s="79">
        <v>1.02</v>
      </c>
    </row>
    <row r="84" spans="1:6" x14ac:dyDescent="0.25">
      <c r="A84" s="282" t="s">
        <v>4460</v>
      </c>
      <c r="B84" s="281" t="s">
        <v>2789</v>
      </c>
      <c r="C84" s="281" t="s">
        <v>4461</v>
      </c>
      <c r="D84" s="79">
        <v>60.84</v>
      </c>
      <c r="E84" s="79">
        <v>100</v>
      </c>
      <c r="F84" s="79">
        <v>19.98</v>
      </c>
    </row>
    <row r="85" spans="1:6" x14ac:dyDescent="0.25">
      <c r="A85" s="282" t="s">
        <v>3479</v>
      </c>
      <c r="B85" s="281" t="s">
        <v>2789</v>
      </c>
      <c r="C85" s="281" t="s">
        <v>3480</v>
      </c>
      <c r="D85" s="79">
        <v>36.520000000000003</v>
      </c>
      <c r="E85" s="79">
        <v>100</v>
      </c>
      <c r="F85" s="79">
        <v>34</v>
      </c>
    </row>
    <row r="86" spans="1:6" x14ac:dyDescent="0.25">
      <c r="A86" s="282" t="s">
        <v>3027</v>
      </c>
      <c r="B86" s="281" t="s">
        <v>2789</v>
      </c>
      <c r="C86" s="281" t="s">
        <v>3028</v>
      </c>
      <c r="D86" s="79">
        <v>2.57</v>
      </c>
      <c r="E86" s="79">
        <v>8.6300000000000008</v>
      </c>
      <c r="F86" s="79">
        <v>0</v>
      </c>
    </row>
    <row r="87" spans="1:6" x14ac:dyDescent="0.25">
      <c r="A87" s="282" t="s">
        <v>4141</v>
      </c>
      <c r="B87" s="281" t="s">
        <v>2789</v>
      </c>
      <c r="C87" s="281" t="s">
        <v>4142</v>
      </c>
      <c r="D87" s="79">
        <v>20.82</v>
      </c>
      <c r="E87" s="79">
        <v>92.41</v>
      </c>
      <c r="F87" s="79">
        <v>0</v>
      </c>
    </row>
    <row r="88" spans="1:6" x14ac:dyDescent="0.25">
      <c r="A88" s="282" t="s">
        <v>3735</v>
      </c>
      <c r="B88" s="281" t="s">
        <v>2789</v>
      </c>
      <c r="C88" s="281" t="s">
        <v>3736</v>
      </c>
      <c r="D88" s="79">
        <v>52.56</v>
      </c>
      <c r="E88" s="79">
        <v>99.93</v>
      </c>
      <c r="F88" s="79">
        <v>12.26</v>
      </c>
    </row>
    <row r="89" spans="1:6" x14ac:dyDescent="0.25">
      <c r="A89" s="282" t="s">
        <v>3220</v>
      </c>
      <c r="B89" s="281" t="s">
        <v>2789</v>
      </c>
      <c r="C89" s="281" t="s">
        <v>3221</v>
      </c>
      <c r="D89" s="79">
        <v>88.77</v>
      </c>
      <c r="E89" s="79">
        <v>100</v>
      </c>
      <c r="F89" s="79">
        <v>34.950000000000003</v>
      </c>
    </row>
    <row r="90" spans="1:6" x14ac:dyDescent="0.25">
      <c r="A90" s="282" t="s">
        <v>2791</v>
      </c>
      <c r="B90" s="281" t="s">
        <v>2789</v>
      </c>
      <c r="C90" s="281" t="s">
        <v>2792</v>
      </c>
      <c r="D90" s="79">
        <v>98.32</v>
      </c>
      <c r="E90" s="79">
        <v>100</v>
      </c>
      <c r="F90" s="79">
        <v>97.16</v>
      </c>
    </row>
    <row r="91" spans="1:6" x14ac:dyDescent="0.25">
      <c r="A91" s="282" t="s">
        <v>4644</v>
      </c>
      <c r="B91" s="281" t="s">
        <v>2789</v>
      </c>
      <c r="C91" s="281" t="s">
        <v>4645</v>
      </c>
      <c r="D91" s="79">
        <v>85.1</v>
      </c>
      <c r="E91" s="79">
        <v>100</v>
      </c>
      <c r="F91" s="79">
        <v>81.489999999999995</v>
      </c>
    </row>
    <row r="92" spans="1:6" x14ac:dyDescent="0.25">
      <c r="A92" s="282" t="s">
        <v>4356</v>
      </c>
      <c r="B92" s="281" t="s">
        <v>2789</v>
      </c>
      <c r="C92" s="281" t="s">
        <v>4357</v>
      </c>
      <c r="D92" s="79">
        <v>52.45</v>
      </c>
      <c r="E92" s="79">
        <v>84.97</v>
      </c>
      <c r="F92" s="79">
        <v>29.26</v>
      </c>
    </row>
    <row r="93" spans="1:6" x14ac:dyDescent="0.25">
      <c r="A93" s="282" t="s">
        <v>4266</v>
      </c>
      <c r="B93" s="281" t="s">
        <v>2789</v>
      </c>
      <c r="C93" s="281" t="s">
        <v>4267</v>
      </c>
      <c r="D93" s="79">
        <v>64.900000000000006</v>
      </c>
      <c r="E93" s="79">
        <v>100</v>
      </c>
      <c r="F93" s="79">
        <v>16.809999999999999</v>
      </c>
    </row>
    <row r="94" spans="1:6" x14ac:dyDescent="0.25">
      <c r="A94" s="282" t="s">
        <v>4320</v>
      </c>
      <c r="B94" s="281" t="s">
        <v>2789</v>
      </c>
      <c r="C94" s="281" t="s">
        <v>2906</v>
      </c>
      <c r="D94" s="79">
        <v>31.28</v>
      </c>
      <c r="E94" s="79">
        <v>32.590000000000003</v>
      </c>
      <c r="F94" s="79">
        <v>28.3</v>
      </c>
    </row>
    <row r="95" spans="1:6" x14ac:dyDescent="0.25">
      <c r="A95" s="282" t="s">
        <v>3833</v>
      </c>
      <c r="B95" s="281" t="s">
        <v>2789</v>
      </c>
      <c r="C95" s="281" t="s">
        <v>2807</v>
      </c>
      <c r="D95" s="79">
        <v>51.53</v>
      </c>
      <c r="E95" s="79">
        <v>98.85</v>
      </c>
      <c r="F95" s="79">
        <v>39.75</v>
      </c>
    </row>
    <row r="96" spans="1:6" x14ac:dyDescent="0.25">
      <c r="A96" s="282" t="s">
        <v>4387</v>
      </c>
      <c r="B96" s="281" t="s">
        <v>2789</v>
      </c>
      <c r="C96" s="281" t="s">
        <v>4388</v>
      </c>
      <c r="D96" s="79">
        <v>100</v>
      </c>
      <c r="E96" s="79">
        <v>100</v>
      </c>
      <c r="F96" s="79">
        <v>100</v>
      </c>
    </row>
    <row r="97" spans="1:6" x14ac:dyDescent="0.25">
      <c r="A97" s="282" t="s">
        <v>3498</v>
      </c>
      <c r="B97" s="281" t="s">
        <v>2789</v>
      </c>
      <c r="C97" s="281" t="s">
        <v>3499</v>
      </c>
      <c r="D97" s="79" t="s">
        <v>7093</v>
      </c>
      <c r="E97" s="79" t="s">
        <v>7093</v>
      </c>
      <c r="F97" s="79" t="s">
        <v>7093</v>
      </c>
    </row>
    <row r="98" spans="1:6" x14ac:dyDescent="0.25">
      <c r="A98" s="282" t="s">
        <v>3989</v>
      </c>
      <c r="B98" s="281" t="s">
        <v>2789</v>
      </c>
      <c r="C98" s="281" t="s">
        <v>3990</v>
      </c>
      <c r="D98" s="79">
        <v>69.069999999999993</v>
      </c>
      <c r="E98" s="79">
        <v>99.3</v>
      </c>
      <c r="F98" s="79">
        <v>46.63</v>
      </c>
    </row>
    <row r="99" spans="1:6" x14ac:dyDescent="0.25">
      <c r="A99" s="282" t="s">
        <v>3502</v>
      </c>
      <c r="B99" s="281" t="s">
        <v>2789</v>
      </c>
      <c r="C99" s="281" t="s">
        <v>3503</v>
      </c>
      <c r="D99" s="79">
        <v>34.979999999999997</v>
      </c>
      <c r="E99" s="79">
        <v>100</v>
      </c>
      <c r="F99" s="79">
        <v>6.82</v>
      </c>
    </row>
    <row r="100" spans="1:6" x14ac:dyDescent="0.25">
      <c r="A100" s="282" t="s">
        <v>4165</v>
      </c>
      <c r="B100" s="281" t="s">
        <v>2789</v>
      </c>
      <c r="C100" s="281" t="s">
        <v>4166</v>
      </c>
      <c r="D100" s="79">
        <v>23.99</v>
      </c>
      <c r="E100" s="79">
        <v>100</v>
      </c>
      <c r="F100" s="79">
        <v>0</v>
      </c>
    </row>
    <row r="101" spans="1:6" x14ac:dyDescent="0.25">
      <c r="A101" s="282" t="s">
        <v>4334</v>
      </c>
      <c r="B101" s="281" t="s">
        <v>2789</v>
      </c>
      <c r="C101" s="281" t="s">
        <v>4335</v>
      </c>
      <c r="D101" s="79">
        <v>45.42</v>
      </c>
      <c r="E101" s="79">
        <v>87.52</v>
      </c>
      <c r="F101" s="79">
        <v>10.98</v>
      </c>
    </row>
    <row r="102" spans="1:6" x14ac:dyDescent="0.25">
      <c r="A102" s="282" t="s">
        <v>4791</v>
      </c>
      <c r="B102" s="281" t="s">
        <v>2789</v>
      </c>
      <c r="C102" s="281" t="s">
        <v>4792</v>
      </c>
      <c r="D102" s="79">
        <v>59.12</v>
      </c>
      <c r="E102" s="79">
        <v>97.31</v>
      </c>
      <c r="F102" s="79">
        <v>0.24</v>
      </c>
    </row>
    <row r="103" spans="1:6" x14ac:dyDescent="0.25">
      <c r="A103" s="282" t="s">
        <v>4793</v>
      </c>
      <c r="B103" s="281" t="s">
        <v>2789</v>
      </c>
      <c r="C103" s="281" t="s">
        <v>4794</v>
      </c>
      <c r="D103" s="79">
        <v>51.86</v>
      </c>
      <c r="E103" s="79">
        <v>100</v>
      </c>
      <c r="F103" s="79">
        <v>2.2400000000000002</v>
      </c>
    </row>
    <row r="104" spans="1:6" x14ac:dyDescent="0.25">
      <c r="A104" s="282" t="s">
        <v>4123</v>
      </c>
      <c r="B104" s="281" t="s">
        <v>2789</v>
      </c>
      <c r="C104" s="281" t="s">
        <v>4024</v>
      </c>
      <c r="D104" s="79">
        <v>26.67</v>
      </c>
      <c r="E104" s="79">
        <v>92.28</v>
      </c>
      <c r="F104" s="79">
        <v>0</v>
      </c>
    </row>
    <row r="105" spans="1:6" x14ac:dyDescent="0.25">
      <c r="A105" s="282" t="s">
        <v>4397</v>
      </c>
      <c r="B105" s="281" t="s">
        <v>2789</v>
      </c>
      <c r="C105" s="281" t="s">
        <v>4532</v>
      </c>
      <c r="D105" s="79">
        <v>79.88</v>
      </c>
      <c r="E105" s="79">
        <v>100</v>
      </c>
      <c r="F105" s="79">
        <v>59.84</v>
      </c>
    </row>
    <row r="106" spans="1:6" x14ac:dyDescent="0.25">
      <c r="A106" s="282" t="s">
        <v>4361</v>
      </c>
      <c r="B106" s="281" t="s">
        <v>2789</v>
      </c>
      <c r="C106" s="281" t="s">
        <v>4362</v>
      </c>
      <c r="D106" s="79">
        <v>35.409999999999997</v>
      </c>
      <c r="E106" s="79">
        <v>83.54</v>
      </c>
      <c r="F106" s="79">
        <v>3.61</v>
      </c>
    </row>
    <row r="107" spans="1:6" x14ac:dyDescent="0.25">
      <c r="A107" s="282" t="s">
        <v>4098</v>
      </c>
      <c r="B107" s="281" t="s">
        <v>2789</v>
      </c>
      <c r="C107" s="281" t="s">
        <v>4099</v>
      </c>
      <c r="D107" s="79">
        <v>39.090000000000003</v>
      </c>
      <c r="E107" s="79">
        <v>96.95</v>
      </c>
      <c r="F107" s="79">
        <v>0</v>
      </c>
    </row>
    <row r="108" spans="1:6" x14ac:dyDescent="0.25">
      <c r="A108" s="282" t="s">
        <v>4173</v>
      </c>
      <c r="B108" s="281" t="s">
        <v>2789</v>
      </c>
      <c r="C108" s="281" t="s">
        <v>4174</v>
      </c>
      <c r="D108" s="79">
        <v>36.26</v>
      </c>
      <c r="E108" s="79">
        <v>69.34</v>
      </c>
      <c r="F108" s="79">
        <v>17.5</v>
      </c>
    </row>
    <row r="109" spans="1:6" x14ac:dyDescent="0.25">
      <c r="A109" s="282" t="s">
        <v>3148</v>
      </c>
      <c r="B109" s="281" t="s">
        <v>2789</v>
      </c>
      <c r="C109" s="281" t="s">
        <v>5229</v>
      </c>
      <c r="D109" s="79">
        <v>24.25</v>
      </c>
      <c r="E109" s="79">
        <v>99.34</v>
      </c>
      <c r="F109" s="79">
        <v>8.93</v>
      </c>
    </row>
    <row r="110" spans="1:6" x14ac:dyDescent="0.25">
      <c r="A110" s="282" t="s">
        <v>4417</v>
      </c>
      <c r="B110" s="281" t="s">
        <v>2789</v>
      </c>
      <c r="C110" s="281" t="s">
        <v>3622</v>
      </c>
      <c r="D110" s="79">
        <v>46.94</v>
      </c>
      <c r="E110" s="79">
        <v>85.49</v>
      </c>
      <c r="F110" s="79">
        <v>24.66</v>
      </c>
    </row>
    <row r="111" spans="1:6" x14ac:dyDescent="0.25">
      <c r="A111" s="282" t="s">
        <v>4482</v>
      </c>
      <c r="B111" s="281" t="s">
        <v>2789</v>
      </c>
      <c r="C111" s="281" t="s">
        <v>4483</v>
      </c>
      <c r="D111" s="79">
        <v>72.489999999999995</v>
      </c>
      <c r="E111" s="79">
        <v>79.959999999999994</v>
      </c>
      <c r="F111" s="79">
        <v>64.98</v>
      </c>
    </row>
    <row r="112" spans="1:6" x14ac:dyDescent="0.25">
      <c r="A112" s="282" t="s">
        <v>3442</v>
      </c>
      <c r="B112" s="281" t="s">
        <v>2789</v>
      </c>
      <c r="C112" s="281" t="s">
        <v>3443</v>
      </c>
      <c r="D112" s="79">
        <v>49.45</v>
      </c>
      <c r="E112" s="79">
        <v>99.86</v>
      </c>
      <c r="F112" s="79">
        <v>31.83</v>
      </c>
    </row>
    <row r="113" spans="1:6" x14ac:dyDescent="0.25">
      <c r="A113" s="282" t="s">
        <v>3241</v>
      </c>
      <c r="B113" s="281" t="s">
        <v>2789</v>
      </c>
      <c r="C113" s="281" t="s">
        <v>3242</v>
      </c>
      <c r="D113" s="79">
        <v>87.65</v>
      </c>
      <c r="E113" s="79">
        <v>97.64</v>
      </c>
      <c r="F113" s="79">
        <v>75.430000000000007</v>
      </c>
    </row>
    <row r="114" spans="1:6" x14ac:dyDescent="0.25">
      <c r="A114" s="282" t="s">
        <v>4618</v>
      </c>
      <c r="B114" s="281" t="s">
        <v>2789</v>
      </c>
      <c r="C114" s="281" t="s">
        <v>4619</v>
      </c>
      <c r="D114" s="79">
        <v>73.89</v>
      </c>
      <c r="E114" s="79">
        <v>74.09</v>
      </c>
      <c r="F114" s="79">
        <v>71.52</v>
      </c>
    </row>
    <row r="115" spans="1:6" x14ac:dyDescent="0.25">
      <c r="A115" s="282" t="s">
        <v>4117</v>
      </c>
      <c r="B115" s="281" t="s">
        <v>2789</v>
      </c>
      <c r="C115" s="281" t="s">
        <v>4118</v>
      </c>
      <c r="D115" s="79">
        <v>54.09</v>
      </c>
      <c r="E115" s="79">
        <v>98.17</v>
      </c>
      <c r="F115" s="79">
        <v>20.88</v>
      </c>
    </row>
    <row r="116" spans="1:6" x14ac:dyDescent="0.25">
      <c r="A116" s="282" t="s">
        <v>4515</v>
      </c>
      <c r="B116" s="281" t="s">
        <v>2789</v>
      </c>
      <c r="C116" s="281" t="s">
        <v>4516</v>
      </c>
      <c r="D116" s="79">
        <v>57.34</v>
      </c>
      <c r="E116" s="79">
        <v>88.4</v>
      </c>
      <c r="F116" s="79">
        <v>39.130000000000003</v>
      </c>
    </row>
    <row r="117" spans="1:6" x14ac:dyDescent="0.25">
      <c r="A117" s="282" t="s">
        <v>4179</v>
      </c>
      <c r="B117" s="281" t="s">
        <v>2789</v>
      </c>
      <c r="C117" s="281" t="s">
        <v>4180</v>
      </c>
      <c r="D117" s="79">
        <v>32.97</v>
      </c>
      <c r="E117" s="79">
        <v>100</v>
      </c>
      <c r="F117" s="79">
        <v>0</v>
      </c>
    </row>
    <row r="118" spans="1:6" x14ac:dyDescent="0.25">
      <c r="A118" s="282" t="s">
        <v>4820</v>
      </c>
      <c r="B118" s="281" t="s">
        <v>2789</v>
      </c>
      <c r="C118" s="281" t="s">
        <v>4821</v>
      </c>
      <c r="D118" s="79">
        <v>100</v>
      </c>
      <c r="E118" s="79">
        <v>100</v>
      </c>
      <c r="F118" s="79">
        <v>100</v>
      </c>
    </row>
    <row r="119" spans="1:6" x14ac:dyDescent="0.25">
      <c r="A119" s="282" t="s">
        <v>3852</v>
      </c>
      <c r="B119" s="281" t="s">
        <v>2789</v>
      </c>
      <c r="C119" s="281" t="s">
        <v>3853</v>
      </c>
      <c r="D119" s="79">
        <v>54.47</v>
      </c>
      <c r="E119" s="79">
        <v>98.77</v>
      </c>
      <c r="F119" s="79">
        <v>5.71</v>
      </c>
    </row>
    <row r="120" spans="1:6" x14ac:dyDescent="0.25">
      <c r="A120" s="282" t="s">
        <v>4391</v>
      </c>
      <c r="B120" s="281" t="s">
        <v>2789</v>
      </c>
      <c r="C120" s="281" t="s">
        <v>4392</v>
      </c>
      <c r="D120" s="79">
        <v>66</v>
      </c>
      <c r="E120" s="79">
        <v>100</v>
      </c>
      <c r="F120" s="79">
        <v>49.08</v>
      </c>
    </row>
    <row r="121" spans="1:6" x14ac:dyDescent="0.25">
      <c r="A121" s="282" t="s">
        <v>3358</v>
      </c>
      <c r="B121" s="281" t="s">
        <v>2789</v>
      </c>
      <c r="C121" s="281" t="s">
        <v>3290</v>
      </c>
      <c r="D121" s="79">
        <v>40.08</v>
      </c>
      <c r="E121" s="79">
        <v>90.91</v>
      </c>
      <c r="F121" s="79">
        <v>23.82</v>
      </c>
    </row>
    <row r="122" spans="1:6" x14ac:dyDescent="0.25">
      <c r="A122" s="282" t="s">
        <v>4484</v>
      </c>
      <c r="B122" s="281" t="s">
        <v>2789</v>
      </c>
      <c r="C122" s="281" t="s">
        <v>4485</v>
      </c>
      <c r="D122" s="79">
        <v>41.56</v>
      </c>
      <c r="E122" s="79">
        <v>99.97</v>
      </c>
      <c r="F122" s="79">
        <v>0</v>
      </c>
    </row>
    <row r="123" spans="1:6" x14ac:dyDescent="0.25">
      <c r="A123" s="282" t="s">
        <v>3948</v>
      </c>
      <c r="B123" s="281" t="s">
        <v>2789</v>
      </c>
      <c r="C123" s="281" t="s">
        <v>3949</v>
      </c>
      <c r="D123" s="79">
        <v>35.92</v>
      </c>
      <c r="E123" s="79">
        <v>35.92</v>
      </c>
      <c r="F123" s="79">
        <v>0</v>
      </c>
    </row>
    <row r="124" spans="1:6" x14ac:dyDescent="0.25">
      <c r="A124" s="282" t="s">
        <v>2938</v>
      </c>
      <c r="B124" s="281" t="s">
        <v>2789</v>
      </c>
      <c r="C124" s="281" t="s">
        <v>2939</v>
      </c>
      <c r="D124" s="79">
        <v>92.97</v>
      </c>
      <c r="E124" s="79">
        <v>100</v>
      </c>
      <c r="F124" s="79">
        <v>0</v>
      </c>
    </row>
    <row r="125" spans="1:6" x14ac:dyDescent="0.25">
      <c r="A125" s="282" t="s">
        <v>3750</v>
      </c>
      <c r="B125" s="281" t="s">
        <v>2789</v>
      </c>
      <c r="C125" s="281" t="s">
        <v>3751</v>
      </c>
      <c r="D125" s="79">
        <v>36.75</v>
      </c>
      <c r="E125" s="79">
        <v>72.260000000000005</v>
      </c>
      <c r="F125" s="79">
        <v>24.72</v>
      </c>
    </row>
    <row r="126" spans="1:6" x14ac:dyDescent="0.25">
      <c r="A126" s="282" t="s">
        <v>4114</v>
      </c>
      <c r="B126" s="281" t="s">
        <v>2789</v>
      </c>
      <c r="C126" s="281" t="s">
        <v>4115</v>
      </c>
      <c r="D126" s="79">
        <v>52.76</v>
      </c>
      <c r="E126" s="79">
        <v>79.61</v>
      </c>
      <c r="F126" s="79">
        <v>28.04</v>
      </c>
    </row>
    <row r="127" spans="1:6" x14ac:dyDescent="0.25">
      <c r="A127" s="282" t="s">
        <v>3709</v>
      </c>
      <c r="B127" s="281" t="s">
        <v>2789</v>
      </c>
      <c r="C127" s="281" t="s">
        <v>3710</v>
      </c>
      <c r="D127" s="79">
        <v>50.45</v>
      </c>
      <c r="E127" s="79">
        <v>98.45</v>
      </c>
      <c r="F127" s="79">
        <v>0</v>
      </c>
    </row>
    <row r="128" spans="1:6" x14ac:dyDescent="0.25">
      <c r="A128" s="282" t="s">
        <v>4795</v>
      </c>
      <c r="B128" s="281" t="s">
        <v>2789</v>
      </c>
      <c r="C128" s="281" t="s">
        <v>2850</v>
      </c>
      <c r="D128" s="79">
        <v>92.72</v>
      </c>
      <c r="E128" s="79">
        <v>100</v>
      </c>
      <c r="F128" s="79">
        <v>87.27</v>
      </c>
    </row>
    <row r="129" spans="1:6" x14ac:dyDescent="0.25">
      <c r="A129" s="282" t="s">
        <v>4939</v>
      </c>
      <c r="B129" s="281" t="s">
        <v>2789</v>
      </c>
      <c r="C129" s="281" t="s">
        <v>4940</v>
      </c>
      <c r="D129" s="79">
        <v>0</v>
      </c>
      <c r="E129" s="79">
        <v>0</v>
      </c>
      <c r="F129" s="79">
        <v>0</v>
      </c>
    </row>
    <row r="130" spans="1:6" x14ac:dyDescent="0.25">
      <c r="A130" s="282" t="s">
        <v>3896</v>
      </c>
      <c r="B130" s="281" t="s">
        <v>2789</v>
      </c>
      <c r="C130" s="281" t="s">
        <v>3897</v>
      </c>
      <c r="D130" s="79">
        <v>57.06</v>
      </c>
      <c r="E130" s="79">
        <v>100</v>
      </c>
      <c r="F130" s="79">
        <v>18.8</v>
      </c>
    </row>
    <row r="131" spans="1:6" x14ac:dyDescent="0.25">
      <c r="A131" s="282" t="s">
        <v>3766</v>
      </c>
      <c r="B131" s="281" t="s">
        <v>2789</v>
      </c>
      <c r="C131" s="281" t="s">
        <v>3767</v>
      </c>
      <c r="D131" s="79">
        <v>79.28</v>
      </c>
      <c r="E131" s="79">
        <v>92.93</v>
      </c>
      <c r="F131" s="79">
        <v>38.409999999999997</v>
      </c>
    </row>
    <row r="132" spans="1:6" x14ac:dyDescent="0.25">
      <c r="A132" s="282" t="s">
        <v>3245</v>
      </c>
      <c r="B132" s="281" t="s">
        <v>2789</v>
      </c>
      <c r="C132" s="281" t="s">
        <v>3246</v>
      </c>
      <c r="D132" s="79">
        <v>47.61</v>
      </c>
      <c r="E132" s="79">
        <v>99.8</v>
      </c>
      <c r="F132" s="79">
        <v>29.26</v>
      </c>
    </row>
    <row r="133" spans="1:6" x14ac:dyDescent="0.25">
      <c r="A133" s="282" t="s">
        <v>3338</v>
      </c>
      <c r="B133" s="281" t="s">
        <v>2789</v>
      </c>
      <c r="C133" s="281" t="s">
        <v>3339</v>
      </c>
      <c r="D133" s="79">
        <v>59.45</v>
      </c>
      <c r="E133" s="79">
        <v>100</v>
      </c>
      <c r="F133" s="79">
        <v>29.21</v>
      </c>
    </row>
    <row r="134" spans="1:6" x14ac:dyDescent="0.25">
      <c r="A134" s="282" t="s">
        <v>4798</v>
      </c>
      <c r="B134" s="281" t="s">
        <v>2789</v>
      </c>
      <c r="C134" s="281" t="s">
        <v>4799</v>
      </c>
      <c r="D134" s="79">
        <v>35.479999999999997</v>
      </c>
      <c r="E134" s="79">
        <v>64.11</v>
      </c>
      <c r="F134" s="79">
        <v>0</v>
      </c>
    </row>
    <row r="135" spans="1:6" x14ac:dyDescent="0.25">
      <c r="A135" s="280" t="s">
        <v>2796</v>
      </c>
      <c r="B135" s="281" t="s">
        <v>2794</v>
      </c>
      <c r="C135" s="281" t="s">
        <v>2797</v>
      </c>
      <c r="D135" s="79">
        <v>99.97</v>
      </c>
      <c r="E135" s="79">
        <v>99.97</v>
      </c>
      <c r="F135" s="79">
        <v>100</v>
      </c>
    </row>
    <row r="136" spans="1:6" x14ac:dyDescent="0.25">
      <c r="A136" s="282" t="s">
        <v>2793</v>
      </c>
      <c r="B136" s="281" t="s">
        <v>2794</v>
      </c>
      <c r="C136" s="281" t="s">
        <v>2795</v>
      </c>
      <c r="D136" s="79">
        <v>64.34</v>
      </c>
      <c r="E136" s="79">
        <v>68.84</v>
      </c>
      <c r="F136" s="79">
        <v>0</v>
      </c>
    </row>
    <row r="137" spans="1:6" x14ac:dyDescent="0.25">
      <c r="A137" s="282" t="s">
        <v>4883</v>
      </c>
      <c r="B137" s="281" t="s">
        <v>2794</v>
      </c>
      <c r="C137" s="281" t="s">
        <v>4884</v>
      </c>
      <c r="D137" s="79">
        <v>99.95</v>
      </c>
      <c r="E137" s="79">
        <v>99.95</v>
      </c>
      <c r="F137" s="79">
        <v>0</v>
      </c>
    </row>
    <row r="138" spans="1:6" x14ac:dyDescent="0.25">
      <c r="A138" s="282" t="s">
        <v>4885</v>
      </c>
      <c r="B138" s="281" t="s">
        <v>2794</v>
      </c>
      <c r="C138" s="281" t="s">
        <v>3439</v>
      </c>
      <c r="D138" s="79">
        <v>84.9</v>
      </c>
      <c r="E138" s="79">
        <v>87.09</v>
      </c>
      <c r="F138" s="79">
        <v>76.69</v>
      </c>
    </row>
    <row r="139" spans="1:6" x14ac:dyDescent="0.25">
      <c r="A139" s="282" t="s">
        <v>2798</v>
      </c>
      <c r="B139" s="281" t="s">
        <v>2794</v>
      </c>
      <c r="C139" s="281" t="s">
        <v>2799</v>
      </c>
      <c r="D139" s="79">
        <v>98.96</v>
      </c>
      <c r="E139" s="79">
        <v>100</v>
      </c>
      <c r="F139" s="79">
        <v>68.180000000000007</v>
      </c>
    </row>
    <row r="140" spans="1:6" x14ac:dyDescent="0.25">
      <c r="A140" s="282" t="s">
        <v>4268</v>
      </c>
      <c r="B140" s="281" t="s">
        <v>2794</v>
      </c>
      <c r="C140" s="281" t="s">
        <v>4269</v>
      </c>
      <c r="D140" s="79">
        <v>65.040000000000006</v>
      </c>
      <c r="E140" s="79">
        <v>64.760000000000005</v>
      </c>
      <c r="F140" s="79">
        <v>98.25</v>
      </c>
    </row>
    <row r="141" spans="1:6" x14ac:dyDescent="0.25">
      <c r="A141" s="282" t="s">
        <v>4508</v>
      </c>
      <c r="B141" s="281" t="s">
        <v>2794</v>
      </c>
      <c r="C141" s="281" t="s">
        <v>4509</v>
      </c>
      <c r="D141" s="79">
        <v>82.25</v>
      </c>
      <c r="E141" s="79">
        <v>89.96</v>
      </c>
      <c r="F141" s="79">
        <v>76.38</v>
      </c>
    </row>
    <row r="142" spans="1:6" x14ac:dyDescent="0.25">
      <c r="A142" s="280" t="s">
        <v>2800</v>
      </c>
      <c r="B142" s="281" t="s">
        <v>2794</v>
      </c>
      <c r="C142" s="281" t="s">
        <v>2801</v>
      </c>
      <c r="D142" s="79">
        <v>53.38</v>
      </c>
      <c r="E142" s="79">
        <v>58.8</v>
      </c>
      <c r="F142" s="79">
        <v>31.18</v>
      </c>
    </row>
    <row r="143" spans="1:6" x14ac:dyDescent="0.25">
      <c r="A143" s="282" t="s">
        <v>4886</v>
      </c>
      <c r="B143" s="281" t="s">
        <v>2794</v>
      </c>
      <c r="C143" s="281" t="s">
        <v>4887</v>
      </c>
      <c r="D143" s="79">
        <v>68.39</v>
      </c>
      <c r="E143" s="79">
        <v>95.68</v>
      </c>
      <c r="F143" s="79">
        <v>0</v>
      </c>
    </row>
    <row r="144" spans="1:6" x14ac:dyDescent="0.25">
      <c r="A144" s="282" t="s">
        <v>2802</v>
      </c>
      <c r="B144" s="281" t="s">
        <v>2794</v>
      </c>
      <c r="C144" s="281" t="s">
        <v>2803</v>
      </c>
      <c r="D144" s="79">
        <v>100</v>
      </c>
      <c r="E144" s="79">
        <v>100</v>
      </c>
      <c r="F144" s="79">
        <v>0</v>
      </c>
    </row>
    <row r="145" spans="1:6" x14ac:dyDescent="0.25">
      <c r="A145" s="282" t="s">
        <v>4910</v>
      </c>
      <c r="B145" s="281" t="s">
        <v>2794</v>
      </c>
      <c r="C145" s="281" t="s">
        <v>4911</v>
      </c>
      <c r="D145" s="79">
        <v>100</v>
      </c>
      <c r="E145" s="79">
        <v>100</v>
      </c>
      <c r="F145" s="79">
        <v>100</v>
      </c>
    </row>
    <row r="146" spans="1:6" x14ac:dyDescent="0.25">
      <c r="A146" s="282" t="s">
        <v>4510</v>
      </c>
      <c r="B146" s="281" t="s">
        <v>2794</v>
      </c>
      <c r="C146" s="281" t="s">
        <v>4511</v>
      </c>
      <c r="D146" s="79">
        <v>87.65</v>
      </c>
      <c r="E146" s="79">
        <v>87.34</v>
      </c>
      <c r="F146" s="79">
        <v>88.29</v>
      </c>
    </row>
    <row r="147" spans="1:6" x14ac:dyDescent="0.25">
      <c r="A147" s="282" t="s">
        <v>4506</v>
      </c>
      <c r="B147" s="281" t="s">
        <v>2794</v>
      </c>
      <c r="C147" s="281" t="s">
        <v>4507</v>
      </c>
      <c r="D147" s="79">
        <v>95.85</v>
      </c>
      <c r="E147" s="79">
        <v>99.68</v>
      </c>
      <c r="F147" s="79">
        <v>91.14</v>
      </c>
    </row>
    <row r="148" spans="1:6" x14ac:dyDescent="0.25">
      <c r="A148" s="282" t="s">
        <v>2804</v>
      </c>
      <c r="B148" s="281" t="s">
        <v>2794</v>
      </c>
      <c r="C148" s="281" t="s">
        <v>2805</v>
      </c>
      <c r="D148" s="79">
        <v>99.17</v>
      </c>
      <c r="E148" s="79">
        <v>99.16</v>
      </c>
      <c r="F148" s="79">
        <v>99.32</v>
      </c>
    </row>
    <row r="149" spans="1:6" x14ac:dyDescent="0.25">
      <c r="A149" s="282" t="s">
        <v>4426</v>
      </c>
      <c r="B149" s="281" t="s">
        <v>2794</v>
      </c>
      <c r="C149" s="281" t="s">
        <v>4427</v>
      </c>
      <c r="D149" s="79">
        <v>81.63</v>
      </c>
      <c r="E149" s="79">
        <v>85.75</v>
      </c>
      <c r="F149" s="79">
        <v>70.83</v>
      </c>
    </row>
    <row r="150" spans="1:6" x14ac:dyDescent="0.25">
      <c r="A150" s="282" t="s">
        <v>4734</v>
      </c>
      <c r="B150" s="281" t="s">
        <v>2794</v>
      </c>
      <c r="C150" s="281" t="s">
        <v>4735</v>
      </c>
      <c r="D150" s="79">
        <v>99.91</v>
      </c>
      <c r="E150" s="79">
        <v>99.91</v>
      </c>
      <c r="F150" s="79">
        <v>0</v>
      </c>
    </row>
    <row r="151" spans="1:6" x14ac:dyDescent="0.25">
      <c r="A151" s="282" t="s">
        <v>2806</v>
      </c>
      <c r="B151" s="281" t="s">
        <v>2794</v>
      </c>
      <c r="C151" s="281" t="s">
        <v>2807</v>
      </c>
      <c r="D151" s="79">
        <v>96.75</v>
      </c>
      <c r="E151" s="79">
        <v>99.06</v>
      </c>
      <c r="F151" s="79">
        <v>90.04</v>
      </c>
    </row>
    <row r="152" spans="1:6" x14ac:dyDescent="0.25">
      <c r="A152" s="282" t="s">
        <v>4636</v>
      </c>
      <c r="B152" s="281" t="s">
        <v>2794</v>
      </c>
      <c r="C152" s="281" t="s">
        <v>4637</v>
      </c>
      <c r="D152" s="79">
        <v>100</v>
      </c>
      <c r="E152" s="79">
        <v>100</v>
      </c>
      <c r="F152" s="79">
        <v>100</v>
      </c>
    </row>
    <row r="153" spans="1:6" x14ac:dyDescent="0.25">
      <c r="A153" s="282" t="s">
        <v>4736</v>
      </c>
      <c r="B153" s="281" t="s">
        <v>2794</v>
      </c>
      <c r="C153" s="281" t="s">
        <v>4737</v>
      </c>
      <c r="D153" s="79">
        <v>88.59</v>
      </c>
      <c r="E153" s="79">
        <v>97.48</v>
      </c>
      <c r="F153" s="79">
        <v>0.85</v>
      </c>
    </row>
    <row r="154" spans="1:6" x14ac:dyDescent="0.25">
      <c r="A154" s="280" t="s">
        <v>2808</v>
      </c>
      <c r="B154" s="281" t="s">
        <v>2794</v>
      </c>
      <c r="C154" s="281" t="s">
        <v>2809</v>
      </c>
      <c r="D154" s="79">
        <v>84.19</v>
      </c>
      <c r="E154" s="79">
        <v>85.75</v>
      </c>
      <c r="F154" s="79">
        <v>69.17</v>
      </c>
    </row>
    <row r="155" spans="1:6" x14ac:dyDescent="0.25">
      <c r="A155" s="282" t="s">
        <v>4401</v>
      </c>
      <c r="B155" s="281" t="s">
        <v>2794</v>
      </c>
      <c r="C155" s="281" t="s">
        <v>4402</v>
      </c>
      <c r="D155" s="79">
        <v>88.71</v>
      </c>
      <c r="E155" s="79">
        <v>100</v>
      </c>
      <c r="F155" s="79">
        <v>0</v>
      </c>
    </row>
    <row r="156" spans="1:6" x14ac:dyDescent="0.25">
      <c r="A156" s="282" t="s">
        <v>2810</v>
      </c>
      <c r="B156" s="281" t="s">
        <v>2794</v>
      </c>
      <c r="C156" s="281" t="s">
        <v>2811</v>
      </c>
      <c r="D156" s="79">
        <v>100</v>
      </c>
      <c r="E156" s="79">
        <v>100</v>
      </c>
      <c r="F156" s="79">
        <v>100</v>
      </c>
    </row>
    <row r="157" spans="1:6" x14ac:dyDescent="0.25">
      <c r="A157" s="282" t="s">
        <v>4738</v>
      </c>
      <c r="B157" s="281" t="s">
        <v>2794</v>
      </c>
      <c r="C157" s="281" t="s">
        <v>4739</v>
      </c>
      <c r="D157" s="79">
        <v>98.06</v>
      </c>
      <c r="E157" s="79">
        <v>98</v>
      </c>
      <c r="F157" s="79">
        <v>100</v>
      </c>
    </row>
    <row r="158" spans="1:6" x14ac:dyDescent="0.25">
      <c r="A158" s="280" t="s">
        <v>4476</v>
      </c>
      <c r="B158" s="281" t="s">
        <v>7094</v>
      </c>
      <c r="C158" s="281" t="s">
        <v>4477</v>
      </c>
      <c r="D158" s="79">
        <v>99</v>
      </c>
      <c r="E158" s="79">
        <v>99.23</v>
      </c>
      <c r="F158" s="79">
        <v>24.11</v>
      </c>
    </row>
    <row r="159" spans="1:6" x14ac:dyDescent="0.25">
      <c r="A159" s="283" t="s">
        <v>4732</v>
      </c>
      <c r="B159" s="281" t="s">
        <v>2786</v>
      </c>
      <c r="C159" s="281" t="s">
        <v>5233</v>
      </c>
      <c r="D159" s="79">
        <v>45.8</v>
      </c>
      <c r="E159" s="79">
        <v>49.11</v>
      </c>
      <c r="F159" s="79">
        <v>11.94</v>
      </c>
    </row>
    <row r="160" spans="1:6" x14ac:dyDescent="0.25">
      <c r="A160" s="284" t="s">
        <v>4956</v>
      </c>
      <c r="B160" s="281" t="s">
        <v>2786</v>
      </c>
      <c r="C160" s="281" t="s">
        <v>4957</v>
      </c>
      <c r="D160" s="79">
        <v>38</v>
      </c>
      <c r="E160" s="79">
        <v>100</v>
      </c>
      <c r="F160" s="79">
        <v>0</v>
      </c>
    </row>
    <row r="161" spans="1:6" x14ac:dyDescent="0.25">
      <c r="A161" s="284" t="s">
        <v>4155</v>
      </c>
      <c r="B161" s="281" t="s">
        <v>2786</v>
      </c>
      <c r="C161" s="281" t="s">
        <v>4156</v>
      </c>
      <c r="D161" s="79">
        <v>64.64</v>
      </c>
      <c r="E161" s="79">
        <v>100</v>
      </c>
      <c r="F161" s="79">
        <v>44.36</v>
      </c>
    </row>
    <row r="162" spans="1:6" x14ac:dyDescent="0.25">
      <c r="A162" s="284" t="s">
        <v>4218</v>
      </c>
      <c r="B162" s="281" t="s">
        <v>2786</v>
      </c>
      <c r="C162" s="281" t="s">
        <v>4219</v>
      </c>
      <c r="D162" s="79">
        <v>77.95</v>
      </c>
      <c r="E162" s="79">
        <v>100</v>
      </c>
      <c r="F162" s="79">
        <v>45.85</v>
      </c>
    </row>
    <row r="163" spans="1:6" x14ac:dyDescent="0.25">
      <c r="A163" s="284" t="s">
        <v>4455</v>
      </c>
      <c r="B163" s="281" t="s">
        <v>2786</v>
      </c>
      <c r="C163" s="281" t="s">
        <v>4456</v>
      </c>
      <c r="D163" s="79">
        <v>0</v>
      </c>
      <c r="E163" s="79">
        <v>0</v>
      </c>
      <c r="F163" s="79">
        <v>0</v>
      </c>
    </row>
    <row r="164" spans="1:6" x14ac:dyDescent="0.25">
      <c r="A164" s="284" t="s">
        <v>4625</v>
      </c>
      <c r="B164" s="281" t="s">
        <v>2786</v>
      </c>
      <c r="C164" s="281" t="s">
        <v>4626</v>
      </c>
      <c r="D164" s="79">
        <v>83.19</v>
      </c>
      <c r="E164" s="79">
        <v>93.84</v>
      </c>
      <c r="F164" s="79">
        <v>63.28</v>
      </c>
    </row>
    <row r="165" spans="1:6" x14ac:dyDescent="0.25">
      <c r="A165" s="284" t="s">
        <v>4513</v>
      </c>
      <c r="B165" s="281" t="s">
        <v>2786</v>
      </c>
      <c r="C165" s="281" t="s">
        <v>4514</v>
      </c>
      <c r="D165" s="79">
        <v>97.28</v>
      </c>
      <c r="E165" s="79">
        <v>97.28</v>
      </c>
      <c r="F165" s="79">
        <v>0</v>
      </c>
    </row>
    <row r="166" spans="1:6" x14ac:dyDescent="0.25">
      <c r="A166" s="284" t="s">
        <v>4633</v>
      </c>
      <c r="B166" s="281" t="s">
        <v>2786</v>
      </c>
      <c r="C166" s="281" t="s">
        <v>3452</v>
      </c>
      <c r="D166" s="79">
        <v>0</v>
      </c>
      <c r="E166" s="79">
        <v>0</v>
      </c>
      <c r="F166" s="79">
        <v>0</v>
      </c>
    </row>
    <row r="167" spans="1:6" x14ac:dyDescent="0.25">
      <c r="A167" s="284" t="s">
        <v>4205</v>
      </c>
      <c r="B167" s="281" t="s">
        <v>2786</v>
      </c>
      <c r="C167" s="281" t="s">
        <v>4206</v>
      </c>
      <c r="D167" s="79">
        <v>50.55</v>
      </c>
      <c r="E167" s="79">
        <v>0.43</v>
      </c>
      <c r="F167" s="79">
        <v>58.32</v>
      </c>
    </row>
    <row r="168" spans="1:6" x14ac:dyDescent="0.25">
      <c r="A168" s="284" t="s">
        <v>4451</v>
      </c>
      <c r="B168" s="281" t="s">
        <v>2786</v>
      </c>
      <c r="C168" s="281" t="s">
        <v>4452</v>
      </c>
      <c r="D168" s="79">
        <v>87.34</v>
      </c>
      <c r="E168" s="79">
        <v>93.94</v>
      </c>
      <c r="F168" s="79">
        <v>66.62</v>
      </c>
    </row>
    <row r="169" spans="1:6" x14ac:dyDescent="0.25">
      <c r="A169" s="284" t="s">
        <v>4217</v>
      </c>
      <c r="B169" s="281" t="s">
        <v>2786</v>
      </c>
      <c r="C169" s="281" t="s">
        <v>3332</v>
      </c>
      <c r="D169" s="79">
        <v>61.14</v>
      </c>
      <c r="E169" s="79">
        <v>99.72</v>
      </c>
      <c r="F169" s="79">
        <v>47.27</v>
      </c>
    </row>
    <row r="170" spans="1:6" x14ac:dyDescent="0.25">
      <c r="A170" s="284" t="s">
        <v>4596</v>
      </c>
      <c r="B170" s="281" t="s">
        <v>2786</v>
      </c>
      <c r="C170" s="281" t="s">
        <v>4597</v>
      </c>
      <c r="D170" s="79">
        <v>84.27</v>
      </c>
      <c r="E170" s="79">
        <v>100</v>
      </c>
      <c r="F170" s="79">
        <v>34.369999999999997</v>
      </c>
    </row>
    <row r="171" spans="1:6" x14ac:dyDescent="0.25">
      <c r="A171" s="284" t="s">
        <v>4480</v>
      </c>
      <c r="B171" s="281" t="s">
        <v>2786</v>
      </c>
      <c r="C171" s="281" t="s">
        <v>4481</v>
      </c>
      <c r="D171" s="79">
        <v>0</v>
      </c>
      <c r="E171" s="79">
        <v>0</v>
      </c>
      <c r="F171" s="79">
        <v>0</v>
      </c>
    </row>
    <row r="172" spans="1:6" x14ac:dyDescent="0.25">
      <c r="A172" s="284" t="s">
        <v>4970</v>
      </c>
      <c r="B172" s="281" t="s">
        <v>2786</v>
      </c>
      <c r="C172" s="281" t="s">
        <v>4971</v>
      </c>
      <c r="D172" s="79">
        <v>43.54</v>
      </c>
      <c r="E172" s="79">
        <v>87.65</v>
      </c>
      <c r="F172" s="79">
        <v>16.14</v>
      </c>
    </row>
    <row r="173" spans="1:6" x14ac:dyDescent="0.25">
      <c r="A173" s="284" t="s">
        <v>4950</v>
      </c>
      <c r="B173" s="281" t="s">
        <v>2786</v>
      </c>
      <c r="C173" s="281" t="s">
        <v>2836</v>
      </c>
      <c r="D173" s="79">
        <v>55.45</v>
      </c>
      <c r="E173" s="79">
        <v>98.89</v>
      </c>
      <c r="F173" s="79">
        <v>31.5</v>
      </c>
    </row>
    <row r="174" spans="1:6" x14ac:dyDescent="0.25">
      <c r="A174" s="284" t="s">
        <v>3799</v>
      </c>
      <c r="B174" s="281" t="s">
        <v>2786</v>
      </c>
      <c r="C174" s="281" t="s">
        <v>3800</v>
      </c>
      <c r="D174" s="79">
        <v>71.36</v>
      </c>
      <c r="E174" s="79">
        <v>100</v>
      </c>
      <c r="F174" s="79">
        <v>61.42</v>
      </c>
    </row>
    <row r="175" spans="1:6" x14ac:dyDescent="0.25">
      <c r="A175" s="284" t="s">
        <v>4668</v>
      </c>
      <c r="B175" s="281" t="s">
        <v>2786</v>
      </c>
      <c r="C175" s="281" t="s">
        <v>4669</v>
      </c>
      <c r="D175" s="79" t="s">
        <v>7093</v>
      </c>
      <c r="E175" s="79" t="s">
        <v>7093</v>
      </c>
      <c r="F175" s="79" t="s">
        <v>7093</v>
      </c>
    </row>
    <row r="176" spans="1:6" x14ac:dyDescent="0.25">
      <c r="A176" s="284" t="s">
        <v>4474</v>
      </c>
      <c r="B176" s="281" t="s">
        <v>2786</v>
      </c>
      <c r="C176" s="281" t="s">
        <v>4475</v>
      </c>
      <c r="D176" s="79">
        <v>0</v>
      </c>
      <c r="E176" s="79">
        <v>0</v>
      </c>
      <c r="F176" s="79">
        <v>0</v>
      </c>
    </row>
    <row r="177" spans="1:6" x14ac:dyDescent="0.25">
      <c r="A177" s="284" t="s">
        <v>3692</v>
      </c>
      <c r="B177" s="281" t="s">
        <v>2786</v>
      </c>
      <c r="C177" s="281" t="s">
        <v>3693</v>
      </c>
      <c r="D177" s="79">
        <v>43.65</v>
      </c>
      <c r="E177" s="79">
        <v>95.53</v>
      </c>
      <c r="F177" s="79">
        <v>31.95</v>
      </c>
    </row>
    <row r="178" spans="1:6" x14ac:dyDescent="0.25">
      <c r="A178" s="284" t="s">
        <v>4607</v>
      </c>
      <c r="B178" s="281" t="s">
        <v>2786</v>
      </c>
      <c r="C178" s="281" t="s">
        <v>4608</v>
      </c>
      <c r="D178" s="79" t="s">
        <v>7093</v>
      </c>
      <c r="E178" s="79" t="s">
        <v>7093</v>
      </c>
      <c r="F178" s="79" t="s">
        <v>7093</v>
      </c>
    </row>
    <row r="179" spans="1:6" x14ac:dyDescent="0.25">
      <c r="A179" s="284" t="s">
        <v>7076</v>
      </c>
      <c r="B179" s="281" t="s">
        <v>2786</v>
      </c>
      <c r="C179" s="281" t="s">
        <v>5235</v>
      </c>
      <c r="D179" s="79" t="s">
        <v>7093</v>
      </c>
      <c r="E179" s="79" t="s">
        <v>7093</v>
      </c>
      <c r="F179" s="79" t="s">
        <v>7093</v>
      </c>
    </row>
    <row r="180" spans="1:6" x14ac:dyDescent="0.25">
      <c r="A180" s="284" t="s">
        <v>4523</v>
      </c>
      <c r="B180" s="281" t="s">
        <v>2786</v>
      </c>
      <c r="C180" s="281" t="s">
        <v>4524</v>
      </c>
      <c r="D180" s="79">
        <v>65.599999999999994</v>
      </c>
      <c r="E180" s="79">
        <v>72.41</v>
      </c>
      <c r="F180" s="79">
        <v>55.96</v>
      </c>
    </row>
    <row r="181" spans="1:6" x14ac:dyDescent="0.25">
      <c r="A181" s="284" t="s">
        <v>2944</v>
      </c>
      <c r="B181" s="281" t="s">
        <v>2786</v>
      </c>
      <c r="C181" s="281" t="s">
        <v>2945</v>
      </c>
      <c r="D181" s="79">
        <v>37.18</v>
      </c>
      <c r="E181" s="79">
        <v>100</v>
      </c>
      <c r="F181" s="79">
        <v>0</v>
      </c>
    </row>
    <row r="182" spans="1:6" x14ac:dyDescent="0.25">
      <c r="A182" s="284" t="s">
        <v>4220</v>
      </c>
      <c r="B182" s="281" t="s">
        <v>2786</v>
      </c>
      <c r="C182" s="281" t="s">
        <v>7095</v>
      </c>
      <c r="D182" s="79">
        <v>28.45</v>
      </c>
      <c r="E182" s="79">
        <v>100</v>
      </c>
      <c r="F182" s="79">
        <v>9.92</v>
      </c>
    </row>
    <row r="183" spans="1:6" x14ac:dyDescent="0.25">
      <c r="A183" s="284" t="s">
        <v>4256</v>
      </c>
      <c r="B183" s="281" t="s">
        <v>2786</v>
      </c>
      <c r="C183" s="281" t="s">
        <v>4257</v>
      </c>
      <c r="D183" s="79">
        <v>30.82</v>
      </c>
      <c r="E183" s="79">
        <v>100</v>
      </c>
      <c r="F183" s="79">
        <v>20.64</v>
      </c>
    </row>
    <row r="184" spans="1:6" x14ac:dyDescent="0.25">
      <c r="A184" s="284" t="s">
        <v>7077</v>
      </c>
      <c r="B184" s="281" t="s">
        <v>2786</v>
      </c>
      <c r="C184" s="281" t="s">
        <v>5236</v>
      </c>
      <c r="D184" s="79">
        <v>81.83</v>
      </c>
      <c r="E184" s="79">
        <v>97.37</v>
      </c>
      <c r="F184" s="79">
        <v>44.09</v>
      </c>
    </row>
    <row r="185" spans="1:6" x14ac:dyDescent="0.25">
      <c r="A185" s="284" t="s">
        <v>7078</v>
      </c>
      <c r="B185" s="281" t="s">
        <v>2786</v>
      </c>
      <c r="C185" s="281" t="s">
        <v>5237</v>
      </c>
      <c r="D185" s="79">
        <v>55.88</v>
      </c>
      <c r="E185" s="79">
        <v>100</v>
      </c>
      <c r="F185" s="79">
        <v>0</v>
      </c>
    </row>
    <row r="186" spans="1:6" x14ac:dyDescent="0.25">
      <c r="A186" s="284" t="s">
        <v>4434</v>
      </c>
      <c r="B186" s="281" t="s">
        <v>2786</v>
      </c>
      <c r="C186" s="281" t="s">
        <v>4435</v>
      </c>
      <c r="D186" s="79">
        <v>100</v>
      </c>
      <c r="E186" s="79">
        <v>100</v>
      </c>
      <c r="F186" s="79">
        <v>100</v>
      </c>
    </row>
    <row r="187" spans="1:6" x14ac:dyDescent="0.25">
      <c r="A187" s="284" t="s">
        <v>4462</v>
      </c>
      <c r="B187" s="281" t="s">
        <v>2786</v>
      </c>
      <c r="C187" s="281" t="s">
        <v>4463</v>
      </c>
      <c r="D187" s="79">
        <v>100</v>
      </c>
      <c r="E187" s="79">
        <v>100</v>
      </c>
      <c r="F187" s="79">
        <v>100</v>
      </c>
    </row>
    <row r="188" spans="1:6" x14ac:dyDescent="0.25">
      <c r="A188" s="284" t="s">
        <v>2785</v>
      </c>
      <c r="B188" s="281" t="s">
        <v>2786</v>
      </c>
      <c r="C188" s="281" t="s">
        <v>2787</v>
      </c>
      <c r="D188" s="79">
        <v>37.950000000000003</v>
      </c>
      <c r="E188" s="79">
        <v>100</v>
      </c>
      <c r="F188" s="79">
        <v>20.21</v>
      </c>
    </row>
    <row r="189" spans="1:6" x14ac:dyDescent="0.25">
      <c r="A189" s="284" t="s">
        <v>4318</v>
      </c>
      <c r="B189" s="281" t="s">
        <v>2786</v>
      </c>
      <c r="C189" s="281" t="s">
        <v>4319</v>
      </c>
      <c r="D189" s="79">
        <v>32.58</v>
      </c>
      <c r="E189" s="79">
        <v>47.94</v>
      </c>
      <c r="F189" s="79">
        <v>0</v>
      </c>
    </row>
    <row r="190" spans="1:6" x14ac:dyDescent="0.25">
      <c r="A190" s="284" t="s">
        <v>4968</v>
      </c>
      <c r="B190" s="281" t="s">
        <v>2786</v>
      </c>
      <c r="C190" s="281" t="s">
        <v>4969</v>
      </c>
      <c r="D190" s="79">
        <v>48.74</v>
      </c>
      <c r="E190" s="79">
        <v>98.17</v>
      </c>
      <c r="F190" s="79">
        <v>37.380000000000003</v>
      </c>
    </row>
    <row r="191" spans="1:6" x14ac:dyDescent="0.25">
      <c r="A191" s="284" t="s">
        <v>4500</v>
      </c>
      <c r="B191" s="281" t="s">
        <v>2786</v>
      </c>
      <c r="C191" s="281" t="s">
        <v>4501</v>
      </c>
      <c r="D191" s="79">
        <v>0</v>
      </c>
      <c r="E191" s="79">
        <v>0</v>
      </c>
      <c r="F191" s="79">
        <v>0</v>
      </c>
    </row>
    <row r="192" spans="1:6" x14ac:dyDescent="0.25">
      <c r="A192" s="284" t="s">
        <v>7079</v>
      </c>
      <c r="B192" s="281" t="s">
        <v>2786</v>
      </c>
      <c r="C192" s="281" t="s">
        <v>5238</v>
      </c>
      <c r="D192" s="79">
        <v>100</v>
      </c>
      <c r="E192" s="79">
        <v>100</v>
      </c>
      <c r="F192" s="79">
        <v>100</v>
      </c>
    </row>
    <row r="193" spans="1:6" x14ac:dyDescent="0.25">
      <c r="A193" s="284" t="s">
        <v>4955</v>
      </c>
      <c r="B193" s="281" t="s">
        <v>2786</v>
      </c>
      <c r="C193" s="281" t="s">
        <v>3286</v>
      </c>
      <c r="D193" s="79">
        <v>78.22</v>
      </c>
      <c r="E193" s="79">
        <v>95.29</v>
      </c>
      <c r="F193" s="79">
        <v>0</v>
      </c>
    </row>
    <row r="194" spans="1:6" x14ac:dyDescent="0.25">
      <c r="A194" s="284" t="s">
        <v>4492</v>
      </c>
      <c r="B194" s="281" t="s">
        <v>2786</v>
      </c>
      <c r="C194" s="281" t="s">
        <v>4493</v>
      </c>
      <c r="D194" s="79">
        <v>83.9</v>
      </c>
      <c r="E194" s="79">
        <v>100</v>
      </c>
      <c r="F194" s="79">
        <v>76.37</v>
      </c>
    </row>
    <row r="195" spans="1:6" x14ac:dyDescent="0.25">
      <c r="A195" s="284" t="s">
        <v>4464</v>
      </c>
      <c r="B195" s="281" t="s">
        <v>2786</v>
      </c>
      <c r="C195" s="281" t="s">
        <v>4059</v>
      </c>
      <c r="D195" s="79" t="s">
        <v>7093</v>
      </c>
      <c r="E195" s="79" t="s">
        <v>7093</v>
      </c>
      <c r="F195" s="79" t="s">
        <v>7093</v>
      </c>
    </row>
    <row r="196" spans="1:6" x14ac:dyDescent="0.25">
      <c r="A196" s="284" t="s">
        <v>3596</v>
      </c>
      <c r="B196" s="281" t="s">
        <v>2786</v>
      </c>
      <c r="C196" s="281" t="s">
        <v>3597</v>
      </c>
      <c r="D196" s="79">
        <v>54.2</v>
      </c>
      <c r="E196" s="79">
        <v>97.84</v>
      </c>
      <c r="F196" s="79">
        <v>0</v>
      </c>
    </row>
    <row r="197" spans="1:6" x14ac:dyDescent="0.25">
      <c r="A197" s="284" t="s">
        <v>4933</v>
      </c>
      <c r="B197" s="281" t="s">
        <v>2786</v>
      </c>
      <c r="C197" s="281" t="s">
        <v>4934</v>
      </c>
      <c r="D197" s="79">
        <v>35.56</v>
      </c>
      <c r="E197" s="79">
        <v>98.95</v>
      </c>
      <c r="F197" s="79">
        <v>0</v>
      </c>
    </row>
    <row r="198" spans="1:6" x14ac:dyDescent="0.25">
      <c r="A198" s="284" t="s">
        <v>4465</v>
      </c>
      <c r="B198" s="281" t="s">
        <v>2786</v>
      </c>
      <c r="C198" s="281" t="s">
        <v>4466</v>
      </c>
      <c r="D198" s="79" t="s">
        <v>7093</v>
      </c>
      <c r="E198" s="79" t="s">
        <v>7093</v>
      </c>
      <c r="F198" s="79" t="s">
        <v>7093</v>
      </c>
    </row>
    <row r="199" spans="1:6" x14ac:dyDescent="0.25">
      <c r="A199" s="284" t="s">
        <v>3705</v>
      </c>
      <c r="B199" s="281" t="s">
        <v>2786</v>
      </c>
      <c r="C199" s="281" t="s">
        <v>3706</v>
      </c>
      <c r="D199" s="79">
        <v>67.92</v>
      </c>
      <c r="E199" s="79">
        <v>100</v>
      </c>
      <c r="F199" s="79">
        <v>40.04</v>
      </c>
    </row>
    <row r="200" spans="1:6" x14ac:dyDescent="0.25">
      <c r="A200" s="284" t="s">
        <v>4953</v>
      </c>
      <c r="B200" s="281" t="s">
        <v>2786</v>
      </c>
      <c r="C200" s="281" t="s">
        <v>4954</v>
      </c>
      <c r="D200" s="79">
        <v>43.77</v>
      </c>
      <c r="E200" s="79">
        <v>94.34</v>
      </c>
      <c r="F200" s="79">
        <v>27.15</v>
      </c>
    </row>
    <row r="201" spans="1:6" x14ac:dyDescent="0.25">
      <c r="A201" s="284" t="s">
        <v>4457</v>
      </c>
      <c r="B201" s="281" t="s">
        <v>2786</v>
      </c>
      <c r="C201" s="281" t="s">
        <v>4458</v>
      </c>
      <c r="D201" s="79">
        <v>0</v>
      </c>
      <c r="E201" s="79">
        <v>0</v>
      </c>
      <c r="F201" s="79">
        <v>0</v>
      </c>
    </row>
    <row r="202" spans="1:6" x14ac:dyDescent="0.25">
      <c r="A202" s="284" t="s">
        <v>3742</v>
      </c>
      <c r="B202" s="281" t="s">
        <v>2786</v>
      </c>
      <c r="C202" s="281" t="s">
        <v>3743</v>
      </c>
      <c r="D202" s="79">
        <v>62.35</v>
      </c>
      <c r="E202" s="79">
        <v>100</v>
      </c>
      <c r="F202" s="79">
        <v>0</v>
      </c>
    </row>
    <row r="203" spans="1:6" x14ac:dyDescent="0.25">
      <c r="A203" s="284" t="s">
        <v>4467</v>
      </c>
      <c r="B203" s="281" t="s">
        <v>2786</v>
      </c>
      <c r="C203" s="281" t="s">
        <v>3487</v>
      </c>
      <c r="D203" s="79">
        <v>77.8</v>
      </c>
      <c r="E203" s="79">
        <v>100</v>
      </c>
      <c r="F203" s="79">
        <v>0</v>
      </c>
    </row>
    <row r="204" spans="1:6" x14ac:dyDescent="0.25">
      <c r="A204" s="284" t="s">
        <v>4937</v>
      </c>
      <c r="B204" s="281" t="s">
        <v>2786</v>
      </c>
      <c r="C204" s="281" t="s">
        <v>4938</v>
      </c>
      <c r="D204" s="79">
        <v>84.96</v>
      </c>
      <c r="E204" s="79">
        <v>100</v>
      </c>
      <c r="F204" s="79">
        <v>0</v>
      </c>
    </row>
    <row r="205" spans="1:6" x14ac:dyDescent="0.25">
      <c r="A205" s="283" t="s">
        <v>4494</v>
      </c>
      <c r="B205" s="281" t="s">
        <v>2775</v>
      </c>
      <c r="C205" s="281" t="s">
        <v>4495</v>
      </c>
      <c r="D205" s="79">
        <v>74.19</v>
      </c>
      <c r="E205" s="79">
        <v>76.150000000000006</v>
      </c>
      <c r="F205" s="79">
        <v>31.35</v>
      </c>
    </row>
    <row r="206" spans="1:6" x14ac:dyDescent="0.25">
      <c r="A206" s="284" t="s">
        <v>3919</v>
      </c>
      <c r="B206" s="281" t="s">
        <v>2775</v>
      </c>
      <c r="C206" s="281" t="s">
        <v>3920</v>
      </c>
      <c r="D206" s="79">
        <v>44.68</v>
      </c>
      <c r="E206" s="79">
        <v>100</v>
      </c>
      <c r="F206" s="79">
        <v>40.49</v>
      </c>
    </row>
    <row r="207" spans="1:6" x14ac:dyDescent="0.25">
      <c r="A207" s="284" t="s">
        <v>2783</v>
      </c>
      <c r="B207" s="281" t="s">
        <v>2775</v>
      </c>
      <c r="C207" s="281" t="s">
        <v>2784</v>
      </c>
      <c r="D207" s="79">
        <v>4.6900000000000004</v>
      </c>
      <c r="E207" s="79">
        <v>24.64</v>
      </c>
      <c r="F207" s="79">
        <v>0.5</v>
      </c>
    </row>
    <row r="208" spans="1:6" x14ac:dyDescent="0.25">
      <c r="A208" s="284" t="s">
        <v>3816</v>
      </c>
      <c r="B208" s="281" t="s">
        <v>2775</v>
      </c>
      <c r="C208" s="281" t="s">
        <v>3817</v>
      </c>
      <c r="D208" s="79">
        <v>59.7</v>
      </c>
      <c r="E208" s="79">
        <v>99.74</v>
      </c>
      <c r="F208" s="79">
        <v>49.14</v>
      </c>
    </row>
    <row r="209" spans="1:6" x14ac:dyDescent="0.25">
      <c r="A209" s="284" t="s">
        <v>3485</v>
      </c>
      <c r="B209" s="281" t="s">
        <v>2775</v>
      </c>
      <c r="C209" s="281" t="s">
        <v>3227</v>
      </c>
      <c r="D209" s="79">
        <v>98.08</v>
      </c>
      <c r="E209" s="79">
        <v>93.09</v>
      </c>
      <c r="F209" s="79">
        <v>99.49</v>
      </c>
    </row>
    <row r="210" spans="1:6" x14ac:dyDescent="0.25">
      <c r="A210" s="284" t="s">
        <v>3678</v>
      </c>
      <c r="B210" s="281" t="s">
        <v>2775</v>
      </c>
      <c r="C210" s="281" t="s">
        <v>3679</v>
      </c>
      <c r="D210" s="79">
        <v>50.69</v>
      </c>
      <c r="E210" s="79">
        <v>99.63</v>
      </c>
      <c r="F210" s="79">
        <v>36.75</v>
      </c>
    </row>
    <row r="211" spans="1:6" x14ac:dyDescent="0.25">
      <c r="A211" s="284" t="s">
        <v>3216</v>
      </c>
      <c r="B211" s="281" t="s">
        <v>2775</v>
      </c>
      <c r="C211" s="281" t="s">
        <v>3217</v>
      </c>
      <c r="D211" s="79">
        <v>2.29</v>
      </c>
      <c r="E211" s="79">
        <v>100</v>
      </c>
      <c r="F211" s="79">
        <v>0</v>
      </c>
    </row>
    <row r="212" spans="1:6" x14ac:dyDescent="0.25">
      <c r="A212" s="284" t="s">
        <v>3680</v>
      </c>
      <c r="B212" s="281" t="s">
        <v>2775</v>
      </c>
      <c r="C212" s="281" t="s">
        <v>3681</v>
      </c>
      <c r="D212" s="79">
        <v>24.68</v>
      </c>
      <c r="E212" s="79">
        <v>94.3</v>
      </c>
      <c r="F212" s="79">
        <v>10.1</v>
      </c>
    </row>
    <row r="213" spans="1:6" x14ac:dyDescent="0.25">
      <c r="A213" s="284" t="s">
        <v>4043</v>
      </c>
      <c r="B213" s="281" t="s">
        <v>2775</v>
      </c>
      <c r="C213" s="281" t="s">
        <v>2775</v>
      </c>
      <c r="D213" s="79">
        <v>98.04</v>
      </c>
      <c r="E213" s="79">
        <v>100</v>
      </c>
      <c r="F213" s="79">
        <v>97.79</v>
      </c>
    </row>
    <row r="214" spans="1:6" x14ac:dyDescent="0.25">
      <c r="A214" s="284" t="s">
        <v>3586</v>
      </c>
      <c r="B214" s="281" t="s">
        <v>2775</v>
      </c>
      <c r="C214" s="281" t="s">
        <v>3587</v>
      </c>
      <c r="D214" s="79">
        <v>59.89</v>
      </c>
      <c r="E214" s="79">
        <v>100</v>
      </c>
      <c r="F214" s="79">
        <v>46.62</v>
      </c>
    </row>
    <row r="215" spans="1:6" x14ac:dyDescent="0.25">
      <c r="A215" s="284" t="s">
        <v>3945</v>
      </c>
      <c r="B215" s="281" t="s">
        <v>2775</v>
      </c>
      <c r="C215" s="281" t="s">
        <v>3158</v>
      </c>
      <c r="D215" s="79">
        <v>7.79</v>
      </c>
      <c r="E215" s="79">
        <v>100</v>
      </c>
      <c r="F215" s="79">
        <v>0</v>
      </c>
    </row>
    <row r="216" spans="1:6" x14ac:dyDescent="0.25">
      <c r="A216" s="284" t="s">
        <v>3214</v>
      </c>
      <c r="B216" s="281" t="s">
        <v>2775</v>
      </c>
      <c r="C216" s="281" t="s">
        <v>3215</v>
      </c>
      <c r="D216" s="79">
        <v>99.69</v>
      </c>
      <c r="E216" s="79">
        <v>100</v>
      </c>
      <c r="F216" s="79">
        <v>99.45</v>
      </c>
    </row>
    <row r="217" spans="1:6" x14ac:dyDescent="0.25">
      <c r="A217" s="284" t="s">
        <v>3691</v>
      </c>
      <c r="B217" s="281" t="s">
        <v>2775</v>
      </c>
      <c r="C217" s="281" t="s">
        <v>2772</v>
      </c>
      <c r="D217" s="79">
        <v>100</v>
      </c>
      <c r="E217" s="79">
        <v>100</v>
      </c>
      <c r="F217" s="79">
        <v>100</v>
      </c>
    </row>
    <row r="218" spans="1:6" x14ac:dyDescent="0.25">
      <c r="A218" s="284" t="s">
        <v>3270</v>
      </c>
      <c r="B218" s="281" t="s">
        <v>2775</v>
      </c>
      <c r="C218" s="281" t="s">
        <v>3271</v>
      </c>
      <c r="D218" s="79" t="s">
        <v>7093</v>
      </c>
      <c r="E218" s="79" t="s">
        <v>7093</v>
      </c>
      <c r="F218" s="79" t="s">
        <v>7093</v>
      </c>
    </row>
    <row r="219" spans="1:6" x14ac:dyDescent="0.25">
      <c r="A219" s="284" t="s">
        <v>3365</v>
      </c>
      <c r="B219" s="281" t="s">
        <v>2775</v>
      </c>
      <c r="C219" s="281" t="s">
        <v>3366</v>
      </c>
      <c r="D219" s="79">
        <v>24.09</v>
      </c>
      <c r="E219" s="79">
        <v>95.6</v>
      </c>
      <c r="F219" s="79">
        <v>0</v>
      </c>
    </row>
    <row r="220" spans="1:6" x14ac:dyDescent="0.25">
      <c r="A220" s="284" t="s">
        <v>3569</v>
      </c>
      <c r="B220" s="281" t="s">
        <v>2775</v>
      </c>
      <c r="C220" s="281" t="s">
        <v>3570</v>
      </c>
      <c r="D220" s="79">
        <v>96.14</v>
      </c>
      <c r="E220" s="79">
        <v>100</v>
      </c>
      <c r="F220" s="79">
        <v>94.19</v>
      </c>
    </row>
    <row r="221" spans="1:6" x14ac:dyDescent="0.25">
      <c r="A221" s="284" t="s">
        <v>2960</v>
      </c>
      <c r="B221" s="281" t="s">
        <v>2775</v>
      </c>
      <c r="C221" s="281" t="s">
        <v>2961</v>
      </c>
      <c r="D221" s="79">
        <v>88.88</v>
      </c>
      <c r="E221" s="79">
        <v>94.79</v>
      </c>
      <c r="F221" s="79">
        <v>74.63</v>
      </c>
    </row>
    <row r="222" spans="1:6" x14ac:dyDescent="0.25">
      <c r="A222" s="284" t="s">
        <v>3858</v>
      </c>
      <c r="B222" s="281" t="s">
        <v>2775</v>
      </c>
      <c r="C222" s="281" t="s">
        <v>3859</v>
      </c>
      <c r="D222" s="79">
        <v>57.5</v>
      </c>
      <c r="E222" s="79">
        <v>100</v>
      </c>
      <c r="F222" s="79">
        <v>48.31</v>
      </c>
    </row>
    <row r="223" spans="1:6" x14ac:dyDescent="0.25">
      <c r="A223" s="284" t="s">
        <v>2781</v>
      </c>
      <c r="B223" s="281" t="s">
        <v>2775</v>
      </c>
      <c r="C223" s="281" t="s">
        <v>2782</v>
      </c>
      <c r="D223" s="79">
        <v>68.08</v>
      </c>
      <c r="E223" s="79">
        <v>100</v>
      </c>
      <c r="F223" s="79">
        <v>55.05</v>
      </c>
    </row>
    <row r="224" spans="1:6" x14ac:dyDescent="0.25">
      <c r="A224" s="284" t="s">
        <v>3991</v>
      </c>
      <c r="B224" s="281" t="s">
        <v>2775</v>
      </c>
      <c r="C224" s="281" t="s">
        <v>3992</v>
      </c>
      <c r="D224" s="79">
        <v>75.75</v>
      </c>
      <c r="E224" s="79">
        <v>100</v>
      </c>
      <c r="F224" s="79">
        <v>69.42</v>
      </c>
    </row>
    <row r="225" spans="1:6" x14ac:dyDescent="0.25">
      <c r="A225" s="284" t="s">
        <v>3688</v>
      </c>
      <c r="B225" s="281" t="s">
        <v>2775</v>
      </c>
      <c r="C225" s="281" t="s">
        <v>3689</v>
      </c>
      <c r="D225" s="79">
        <v>58.72</v>
      </c>
      <c r="E225" s="79">
        <v>100</v>
      </c>
      <c r="F225" s="79">
        <v>42.76</v>
      </c>
    </row>
    <row r="226" spans="1:6" x14ac:dyDescent="0.25">
      <c r="A226" s="284" t="s">
        <v>4044</v>
      </c>
      <c r="B226" s="281" t="s">
        <v>2775</v>
      </c>
      <c r="C226" s="281" t="s">
        <v>4045</v>
      </c>
      <c r="D226" s="79">
        <v>100</v>
      </c>
      <c r="E226" s="79">
        <v>100</v>
      </c>
      <c r="F226" s="79">
        <v>100</v>
      </c>
    </row>
    <row r="227" spans="1:6" x14ac:dyDescent="0.25">
      <c r="A227" s="284" t="s">
        <v>3488</v>
      </c>
      <c r="B227" s="281" t="s">
        <v>2775</v>
      </c>
      <c r="C227" s="281" t="s">
        <v>3489</v>
      </c>
      <c r="D227" s="79">
        <v>32.08</v>
      </c>
      <c r="E227" s="79">
        <v>83.51</v>
      </c>
      <c r="F227" s="79">
        <v>27.35</v>
      </c>
    </row>
    <row r="228" spans="1:6" x14ac:dyDescent="0.25">
      <c r="A228" s="284" t="s">
        <v>3152</v>
      </c>
      <c r="B228" s="281" t="s">
        <v>2775</v>
      </c>
      <c r="C228" s="281" t="s">
        <v>3153</v>
      </c>
      <c r="D228" s="79">
        <v>12.49</v>
      </c>
      <c r="E228" s="79">
        <v>100</v>
      </c>
      <c r="F228" s="79">
        <v>0</v>
      </c>
    </row>
    <row r="229" spans="1:6" x14ac:dyDescent="0.25">
      <c r="A229" s="284" t="s">
        <v>4133</v>
      </c>
      <c r="B229" s="281" t="s">
        <v>2775</v>
      </c>
      <c r="C229" s="281" t="s">
        <v>4134</v>
      </c>
      <c r="D229" s="79">
        <v>48.65</v>
      </c>
      <c r="E229" s="79">
        <v>100</v>
      </c>
      <c r="F229" s="79">
        <v>0</v>
      </c>
    </row>
    <row r="230" spans="1:6" x14ac:dyDescent="0.25">
      <c r="A230" s="284" t="s">
        <v>3134</v>
      </c>
      <c r="B230" s="281" t="s">
        <v>2775</v>
      </c>
      <c r="C230" s="281" t="s">
        <v>3135</v>
      </c>
      <c r="D230" s="79" t="s">
        <v>7093</v>
      </c>
      <c r="E230" s="79" t="s">
        <v>7093</v>
      </c>
      <c r="F230" s="79" t="s">
        <v>7093</v>
      </c>
    </row>
    <row r="231" spans="1:6" x14ac:dyDescent="0.25">
      <c r="A231" s="284" t="s">
        <v>3617</v>
      </c>
      <c r="B231" s="281" t="s">
        <v>2775</v>
      </c>
      <c r="C231" s="281" t="s">
        <v>3618</v>
      </c>
      <c r="D231" s="79">
        <v>76.17</v>
      </c>
      <c r="E231" s="79">
        <v>100</v>
      </c>
      <c r="F231" s="79">
        <v>38.74</v>
      </c>
    </row>
    <row r="232" spans="1:6" x14ac:dyDescent="0.25">
      <c r="A232" s="284" t="s">
        <v>3885</v>
      </c>
      <c r="B232" s="281" t="s">
        <v>2775</v>
      </c>
      <c r="C232" s="281" t="s">
        <v>3886</v>
      </c>
      <c r="D232" s="79">
        <v>63.07</v>
      </c>
      <c r="E232" s="79">
        <v>100</v>
      </c>
      <c r="F232" s="79">
        <v>52.68</v>
      </c>
    </row>
    <row r="233" spans="1:6" x14ac:dyDescent="0.25">
      <c r="A233" s="284" t="s">
        <v>3972</v>
      </c>
      <c r="B233" s="281" t="s">
        <v>2775</v>
      </c>
      <c r="C233" s="281" t="s">
        <v>3973</v>
      </c>
      <c r="D233" s="79">
        <v>67.349999999999994</v>
      </c>
      <c r="E233" s="79">
        <v>100</v>
      </c>
      <c r="F233" s="79">
        <v>64.02</v>
      </c>
    </row>
    <row r="234" spans="1:6" x14ac:dyDescent="0.25">
      <c r="A234" s="284" t="s">
        <v>3740</v>
      </c>
      <c r="B234" s="281" t="s">
        <v>2775</v>
      </c>
      <c r="C234" s="281" t="s">
        <v>3741</v>
      </c>
      <c r="D234" s="79">
        <v>73.790000000000006</v>
      </c>
      <c r="E234" s="79">
        <v>100</v>
      </c>
      <c r="F234" s="79">
        <v>72.14</v>
      </c>
    </row>
    <row r="235" spans="1:6" x14ac:dyDescent="0.25">
      <c r="A235" s="284" t="s">
        <v>3541</v>
      </c>
      <c r="B235" s="281" t="s">
        <v>2775</v>
      </c>
      <c r="C235" s="281" t="s">
        <v>3542</v>
      </c>
      <c r="D235" s="79">
        <v>7.35</v>
      </c>
      <c r="E235" s="79">
        <v>69.81</v>
      </c>
      <c r="F235" s="79">
        <v>0</v>
      </c>
    </row>
    <row r="236" spans="1:6" x14ac:dyDescent="0.25">
      <c r="A236" s="283" t="s">
        <v>4504</v>
      </c>
      <c r="B236" s="281" t="s">
        <v>2775</v>
      </c>
      <c r="C236" s="281" t="s">
        <v>4505</v>
      </c>
      <c r="D236" s="79">
        <v>99.88</v>
      </c>
      <c r="E236" s="79">
        <v>100</v>
      </c>
      <c r="F236" s="79">
        <v>99.31</v>
      </c>
    </row>
    <row r="237" spans="1:6" x14ac:dyDescent="0.25">
      <c r="A237" s="284" t="s">
        <v>3818</v>
      </c>
      <c r="B237" s="281" t="s">
        <v>2775</v>
      </c>
      <c r="C237" s="281" t="s">
        <v>3819</v>
      </c>
      <c r="D237" s="79">
        <v>19.420000000000002</v>
      </c>
      <c r="E237" s="79">
        <v>90.31</v>
      </c>
      <c r="F237" s="79">
        <v>0</v>
      </c>
    </row>
    <row r="238" spans="1:6" x14ac:dyDescent="0.25">
      <c r="A238" s="284" t="s">
        <v>3136</v>
      </c>
      <c r="B238" s="281" t="s">
        <v>2775</v>
      </c>
      <c r="C238" s="281" t="s">
        <v>3137</v>
      </c>
      <c r="D238" s="79">
        <v>100</v>
      </c>
      <c r="E238" s="79">
        <v>100</v>
      </c>
      <c r="F238" s="79">
        <v>100</v>
      </c>
    </row>
    <row r="239" spans="1:6" x14ac:dyDescent="0.25">
      <c r="A239" s="284" t="s">
        <v>3124</v>
      </c>
      <c r="B239" s="281" t="s">
        <v>2775</v>
      </c>
      <c r="C239" s="281" t="s">
        <v>3125</v>
      </c>
      <c r="D239" s="79">
        <v>90.7</v>
      </c>
      <c r="E239" s="79">
        <v>73.290000000000006</v>
      </c>
      <c r="F239" s="79">
        <v>100</v>
      </c>
    </row>
    <row r="240" spans="1:6" x14ac:dyDescent="0.25">
      <c r="A240" s="284" t="s">
        <v>3898</v>
      </c>
      <c r="B240" s="281" t="s">
        <v>2775</v>
      </c>
      <c r="C240" s="281" t="s">
        <v>3899</v>
      </c>
      <c r="D240" s="79">
        <v>100</v>
      </c>
      <c r="E240" s="79">
        <v>100</v>
      </c>
      <c r="F240" s="79">
        <v>100</v>
      </c>
    </row>
    <row r="241" spans="1:6" x14ac:dyDescent="0.25">
      <c r="A241" s="284" t="s">
        <v>3350</v>
      </c>
      <c r="B241" s="281" t="s">
        <v>2775</v>
      </c>
      <c r="C241" s="281" t="s">
        <v>3351</v>
      </c>
      <c r="D241" s="79">
        <v>60.35</v>
      </c>
      <c r="E241" s="79">
        <v>100</v>
      </c>
      <c r="F241" s="79">
        <v>56.94</v>
      </c>
    </row>
    <row r="242" spans="1:6" x14ac:dyDescent="0.25">
      <c r="A242" s="284" t="s">
        <v>3033</v>
      </c>
      <c r="B242" s="281" t="s">
        <v>2775</v>
      </c>
      <c r="C242" s="281" t="s">
        <v>3034</v>
      </c>
      <c r="D242" s="79">
        <v>19.559999999999999</v>
      </c>
      <c r="E242" s="79">
        <v>100</v>
      </c>
      <c r="F242" s="79">
        <v>10.119999999999999</v>
      </c>
    </row>
    <row r="243" spans="1:6" x14ac:dyDescent="0.25">
      <c r="A243" s="284" t="s">
        <v>3549</v>
      </c>
      <c r="B243" s="281" t="s">
        <v>2775</v>
      </c>
      <c r="C243" s="281" t="s">
        <v>3550</v>
      </c>
      <c r="D243" s="79">
        <v>63.8</v>
      </c>
      <c r="E243" s="79">
        <v>63.8</v>
      </c>
      <c r="F243" s="79">
        <v>0</v>
      </c>
    </row>
    <row r="244" spans="1:6" x14ac:dyDescent="0.25">
      <c r="A244" s="284" t="s">
        <v>3842</v>
      </c>
      <c r="B244" s="281" t="s">
        <v>2775</v>
      </c>
      <c r="C244" s="281" t="s">
        <v>3843</v>
      </c>
      <c r="D244" s="79">
        <v>27.53</v>
      </c>
      <c r="E244" s="79">
        <v>100</v>
      </c>
      <c r="F244" s="79">
        <v>17.02</v>
      </c>
    </row>
    <row r="245" spans="1:6" x14ac:dyDescent="0.25">
      <c r="A245" s="284" t="s">
        <v>2779</v>
      </c>
      <c r="B245" s="281" t="s">
        <v>2775</v>
      </c>
      <c r="C245" s="281" t="s">
        <v>2780</v>
      </c>
      <c r="D245" s="79">
        <v>43.92</v>
      </c>
      <c r="E245" s="79">
        <v>100</v>
      </c>
      <c r="F245" s="79">
        <v>7.74</v>
      </c>
    </row>
    <row r="246" spans="1:6" x14ac:dyDescent="0.25">
      <c r="A246" s="284" t="s">
        <v>3588</v>
      </c>
      <c r="B246" s="281" t="s">
        <v>2775</v>
      </c>
      <c r="C246" s="281" t="s">
        <v>3589</v>
      </c>
      <c r="D246" s="79">
        <v>27.43</v>
      </c>
      <c r="E246" s="79">
        <v>62.88</v>
      </c>
      <c r="F246" s="79">
        <v>23.15</v>
      </c>
    </row>
    <row r="247" spans="1:6" x14ac:dyDescent="0.25">
      <c r="A247" s="284" t="s">
        <v>3371</v>
      </c>
      <c r="B247" s="281" t="s">
        <v>2775</v>
      </c>
      <c r="C247" s="281" t="s">
        <v>7096</v>
      </c>
      <c r="D247" s="79">
        <v>36.76</v>
      </c>
      <c r="E247" s="79">
        <v>98.7</v>
      </c>
      <c r="F247" s="79">
        <v>10.24</v>
      </c>
    </row>
    <row r="248" spans="1:6" x14ac:dyDescent="0.25">
      <c r="A248" s="284" t="s">
        <v>3385</v>
      </c>
      <c r="B248" s="281" t="s">
        <v>2775</v>
      </c>
      <c r="C248" s="281" t="s">
        <v>3386</v>
      </c>
      <c r="D248" s="79">
        <v>90.21</v>
      </c>
      <c r="E248" s="79">
        <v>99.81</v>
      </c>
      <c r="F248" s="79">
        <v>79.5</v>
      </c>
    </row>
    <row r="249" spans="1:6" x14ac:dyDescent="0.25">
      <c r="A249" s="284" t="s">
        <v>2962</v>
      </c>
      <c r="B249" s="281" t="s">
        <v>2775</v>
      </c>
      <c r="C249" s="281" t="s">
        <v>2963</v>
      </c>
      <c r="D249" s="79">
        <v>99.41</v>
      </c>
      <c r="E249" s="79">
        <v>100</v>
      </c>
      <c r="F249" s="79">
        <v>98.89</v>
      </c>
    </row>
    <row r="250" spans="1:6" x14ac:dyDescent="0.25">
      <c r="A250" s="284" t="s">
        <v>3301</v>
      </c>
      <c r="B250" s="281" t="s">
        <v>2775</v>
      </c>
      <c r="C250" s="281" t="s">
        <v>3302</v>
      </c>
      <c r="D250" s="79">
        <v>7.72</v>
      </c>
      <c r="E250" s="79">
        <v>100</v>
      </c>
      <c r="F250" s="79">
        <v>0</v>
      </c>
    </row>
    <row r="251" spans="1:6" x14ac:dyDescent="0.25">
      <c r="A251" s="284" t="s">
        <v>4060</v>
      </c>
      <c r="B251" s="281" t="s">
        <v>2775</v>
      </c>
      <c r="C251" s="281" t="s">
        <v>4061</v>
      </c>
      <c r="D251" s="79">
        <v>10.74</v>
      </c>
      <c r="E251" s="79">
        <v>76.13</v>
      </c>
      <c r="F251" s="79">
        <v>0</v>
      </c>
    </row>
    <row r="252" spans="1:6" x14ac:dyDescent="0.25">
      <c r="A252" s="284" t="s">
        <v>3696</v>
      </c>
      <c r="B252" s="281" t="s">
        <v>2775</v>
      </c>
      <c r="C252" s="281" t="s">
        <v>3697</v>
      </c>
      <c r="D252" s="79">
        <v>29.3</v>
      </c>
      <c r="E252" s="79">
        <v>99.39</v>
      </c>
      <c r="F252" s="79">
        <v>18.8</v>
      </c>
    </row>
    <row r="253" spans="1:6" x14ac:dyDescent="0.25">
      <c r="A253" s="284" t="s">
        <v>3686</v>
      </c>
      <c r="B253" s="281" t="s">
        <v>2775</v>
      </c>
      <c r="C253" s="281" t="s">
        <v>3687</v>
      </c>
      <c r="D253" s="79">
        <v>22.54</v>
      </c>
      <c r="E253" s="79">
        <v>100</v>
      </c>
      <c r="F253" s="79">
        <v>11.48</v>
      </c>
    </row>
    <row r="254" spans="1:6" x14ac:dyDescent="0.25">
      <c r="A254" s="284" t="s">
        <v>3574</v>
      </c>
      <c r="B254" s="281" t="s">
        <v>2775</v>
      </c>
      <c r="C254" s="281" t="s">
        <v>3575</v>
      </c>
      <c r="D254" s="79">
        <v>87.42</v>
      </c>
      <c r="E254" s="79">
        <v>97.63</v>
      </c>
      <c r="F254" s="79">
        <v>80.349999999999994</v>
      </c>
    </row>
    <row r="255" spans="1:6" x14ac:dyDescent="0.25">
      <c r="A255" s="284" t="s">
        <v>2958</v>
      </c>
      <c r="B255" s="281" t="s">
        <v>2775</v>
      </c>
      <c r="C255" s="281" t="s">
        <v>2959</v>
      </c>
      <c r="D255" s="79">
        <v>90.8</v>
      </c>
      <c r="E255" s="79">
        <v>100</v>
      </c>
      <c r="F255" s="79">
        <v>84.21</v>
      </c>
    </row>
    <row r="256" spans="1:6" x14ac:dyDescent="0.25">
      <c r="A256" s="284" t="s">
        <v>3844</v>
      </c>
      <c r="B256" s="281" t="s">
        <v>2775</v>
      </c>
      <c r="C256" s="281" t="s">
        <v>3845</v>
      </c>
      <c r="D256" s="79">
        <v>7.77</v>
      </c>
      <c r="E256" s="79">
        <v>88.63</v>
      </c>
      <c r="F256" s="79">
        <v>0.98</v>
      </c>
    </row>
    <row r="257" spans="1:6" x14ac:dyDescent="0.25">
      <c r="A257" s="284" t="s">
        <v>3613</v>
      </c>
      <c r="B257" s="281" t="s">
        <v>2775</v>
      </c>
      <c r="C257" s="281" t="s">
        <v>3614</v>
      </c>
      <c r="D257" s="79">
        <v>31.18</v>
      </c>
      <c r="E257" s="79">
        <v>97.04</v>
      </c>
      <c r="F257" s="79">
        <v>24.18</v>
      </c>
    </row>
    <row r="258" spans="1:6" x14ac:dyDescent="0.25">
      <c r="A258" s="284" t="s">
        <v>3946</v>
      </c>
      <c r="B258" s="281" t="s">
        <v>2775</v>
      </c>
      <c r="C258" s="281" t="s">
        <v>3947</v>
      </c>
      <c r="D258" s="79">
        <v>54.4</v>
      </c>
      <c r="E258" s="79">
        <v>90.7</v>
      </c>
      <c r="F258" s="79">
        <v>35.49</v>
      </c>
    </row>
    <row r="259" spans="1:6" x14ac:dyDescent="0.25">
      <c r="A259" s="284" t="s">
        <v>3662</v>
      </c>
      <c r="B259" s="281" t="s">
        <v>2775</v>
      </c>
      <c r="C259" s="281" t="s">
        <v>3663</v>
      </c>
      <c r="D259" s="79">
        <v>38.58</v>
      </c>
      <c r="E259" s="79">
        <v>100</v>
      </c>
      <c r="F259" s="79">
        <v>0</v>
      </c>
    </row>
    <row r="260" spans="1:6" x14ac:dyDescent="0.25">
      <c r="A260" s="284" t="s">
        <v>3707</v>
      </c>
      <c r="B260" s="281" t="s">
        <v>2775</v>
      </c>
      <c r="C260" s="281" t="s">
        <v>3708</v>
      </c>
      <c r="D260" s="79">
        <v>66.77</v>
      </c>
      <c r="E260" s="79">
        <v>77.41</v>
      </c>
      <c r="F260" s="79">
        <v>49.93</v>
      </c>
    </row>
    <row r="261" spans="1:6" x14ac:dyDescent="0.25">
      <c r="A261" s="284" t="s">
        <v>4019</v>
      </c>
      <c r="B261" s="281" t="s">
        <v>2775</v>
      </c>
      <c r="C261" s="281" t="s">
        <v>4020</v>
      </c>
      <c r="D261" s="79">
        <v>75.709999999999994</v>
      </c>
      <c r="E261" s="79">
        <v>99.91</v>
      </c>
      <c r="F261" s="79">
        <v>61.11</v>
      </c>
    </row>
    <row r="262" spans="1:6" x14ac:dyDescent="0.25">
      <c r="A262" s="284" t="s">
        <v>4487</v>
      </c>
      <c r="B262" s="281" t="s">
        <v>2775</v>
      </c>
      <c r="C262" s="281" t="s">
        <v>4488</v>
      </c>
      <c r="D262" s="79">
        <v>44.07</v>
      </c>
      <c r="E262" s="79">
        <v>74.91</v>
      </c>
      <c r="F262" s="79">
        <v>41.43</v>
      </c>
    </row>
    <row r="263" spans="1:6" x14ac:dyDescent="0.25">
      <c r="A263" s="284" t="s">
        <v>3105</v>
      </c>
      <c r="B263" s="281" t="s">
        <v>2775</v>
      </c>
      <c r="C263" s="281" t="s">
        <v>3106</v>
      </c>
      <c r="D263" s="79">
        <v>45.9</v>
      </c>
      <c r="E263" s="79">
        <v>93.36</v>
      </c>
      <c r="F263" s="79">
        <v>0</v>
      </c>
    </row>
    <row r="264" spans="1:6" x14ac:dyDescent="0.25">
      <c r="A264" s="284" t="s">
        <v>4003</v>
      </c>
      <c r="B264" s="281" t="s">
        <v>2775</v>
      </c>
      <c r="C264" s="281" t="s">
        <v>4004</v>
      </c>
      <c r="D264" s="79">
        <v>56.93</v>
      </c>
      <c r="E264" s="79">
        <v>60.62</v>
      </c>
      <c r="F264" s="79">
        <v>53.43</v>
      </c>
    </row>
    <row r="265" spans="1:6" x14ac:dyDescent="0.25">
      <c r="A265" s="284" t="s">
        <v>4072</v>
      </c>
      <c r="B265" s="281" t="s">
        <v>2775</v>
      </c>
      <c r="C265" s="281" t="s">
        <v>4073</v>
      </c>
      <c r="D265" s="79">
        <v>29.26</v>
      </c>
      <c r="E265" s="79">
        <v>76.52</v>
      </c>
      <c r="F265" s="79">
        <v>20.72</v>
      </c>
    </row>
    <row r="266" spans="1:6" x14ac:dyDescent="0.25">
      <c r="A266" s="284" t="s">
        <v>2777</v>
      </c>
      <c r="B266" s="281" t="s">
        <v>2775</v>
      </c>
      <c r="C266" s="281" t="s">
        <v>2778</v>
      </c>
      <c r="D266" s="79">
        <v>42.7</v>
      </c>
      <c r="E266" s="79">
        <v>61.13</v>
      </c>
      <c r="F266" s="79">
        <v>40.479999999999997</v>
      </c>
    </row>
    <row r="267" spans="1:6" x14ac:dyDescent="0.25">
      <c r="A267" s="284" t="s">
        <v>3974</v>
      </c>
      <c r="B267" s="281" t="s">
        <v>2775</v>
      </c>
      <c r="C267" s="281" t="s">
        <v>3975</v>
      </c>
      <c r="D267" s="79">
        <v>27.92</v>
      </c>
      <c r="E267" s="79">
        <v>98.4</v>
      </c>
      <c r="F267" s="79">
        <v>0</v>
      </c>
    </row>
    <row r="268" spans="1:6" x14ac:dyDescent="0.25">
      <c r="A268" s="284" t="s">
        <v>3666</v>
      </c>
      <c r="B268" s="281" t="s">
        <v>2775</v>
      </c>
      <c r="C268" s="281" t="s">
        <v>3667</v>
      </c>
      <c r="D268" s="79">
        <v>76.959999999999994</v>
      </c>
      <c r="E268" s="79">
        <v>100</v>
      </c>
      <c r="F268" s="79">
        <v>72.19</v>
      </c>
    </row>
    <row r="269" spans="1:6" x14ac:dyDescent="0.25">
      <c r="A269" s="284" t="s">
        <v>3433</v>
      </c>
      <c r="B269" s="281" t="s">
        <v>2775</v>
      </c>
      <c r="C269" s="281" t="s">
        <v>3434</v>
      </c>
      <c r="D269" s="79">
        <v>20.420000000000002</v>
      </c>
      <c r="E269" s="79">
        <v>100</v>
      </c>
      <c r="F269" s="79">
        <v>1.95</v>
      </c>
    </row>
    <row r="270" spans="1:6" x14ac:dyDescent="0.25">
      <c r="A270" s="284" t="s">
        <v>3850</v>
      </c>
      <c r="B270" s="281" t="s">
        <v>2775</v>
      </c>
      <c r="C270" s="281" t="s">
        <v>3851</v>
      </c>
      <c r="D270" s="79">
        <v>54.21</v>
      </c>
      <c r="E270" s="79">
        <v>87.82</v>
      </c>
      <c r="F270" s="79">
        <v>8.24</v>
      </c>
    </row>
    <row r="271" spans="1:6" x14ac:dyDescent="0.25">
      <c r="A271" s="284" t="s">
        <v>3039</v>
      </c>
      <c r="B271" s="281" t="s">
        <v>2775</v>
      </c>
      <c r="C271" s="281" t="s">
        <v>3040</v>
      </c>
      <c r="D271" s="79">
        <v>20.55</v>
      </c>
      <c r="E271" s="79">
        <v>100</v>
      </c>
      <c r="F271" s="79">
        <v>0</v>
      </c>
    </row>
    <row r="272" spans="1:6" x14ac:dyDescent="0.25">
      <c r="A272" s="284" t="s">
        <v>3848</v>
      </c>
      <c r="B272" s="281" t="s">
        <v>2775</v>
      </c>
      <c r="C272" s="281" t="s">
        <v>3849</v>
      </c>
      <c r="D272" s="79">
        <v>16.899999999999999</v>
      </c>
      <c r="E272" s="79">
        <v>100</v>
      </c>
      <c r="F272" s="79">
        <v>1.07</v>
      </c>
    </row>
    <row r="273" spans="1:6" x14ac:dyDescent="0.25">
      <c r="A273" s="284" t="s">
        <v>3096</v>
      </c>
      <c r="B273" s="281" t="s">
        <v>2775</v>
      </c>
      <c r="C273" s="281" t="s">
        <v>3097</v>
      </c>
      <c r="D273" s="79">
        <v>15.26</v>
      </c>
      <c r="E273" s="79">
        <v>96.95</v>
      </c>
      <c r="F273" s="79">
        <v>0</v>
      </c>
    </row>
    <row r="274" spans="1:6" x14ac:dyDescent="0.25">
      <c r="A274" s="284" t="s">
        <v>3179</v>
      </c>
      <c r="B274" s="281" t="s">
        <v>2775</v>
      </c>
      <c r="C274" s="281" t="s">
        <v>3180</v>
      </c>
      <c r="D274" s="79">
        <v>70.88</v>
      </c>
      <c r="E274" s="79">
        <v>100</v>
      </c>
      <c r="F274" s="79">
        <v>44.07</v>
      </c>
    </row>
    <row r="275" spans="1:6" x14ac:dyDescent="0.25">
      <c r="A275" s="284" t="s">
        <v>3150</v>
      </c>
      <c r="B275" s="281" t="s">
        <v>2775</v>
      </c>
      <c r="C275" s="281" t="s">
        <v>3151</v>
      </c>
      <c r="D275" s="79">
        <v>88.04</v>
      </c>
      <c r="E275" s="79">
        <v>100</v>
      </c>
      <c r="F275" s="79">
        <v>76.28</v>
      </c>
    </row>
    <row r="276" spans="1:6" x14ac:dyDescent="0.25">
      <c r="A276" s="284" t="s">
        <v>3344</v>
      </c>
      <c r="B276" s="281" t="s">
        <v>2775</v>
      </c>
      <c r="C276" s="281" t="s">
        <v>3345</v>
      </c>
      <c r="D276" s="79">
        <v>16.649999999999999</v>
      </c>
      <c r="E276" s="79">
        <v>100</v>
      </c>
      <c r="F276" s="79">
        <v>4.88</v>
      </c>
    </row>
    <row r="277" spans="1:6" x14ac:dyDescent="0.25">
      <c r="A277" s="284" t="s">
        <v>3672</v>
      </c>
      <c r="B277" s="281" t="s">
        <v>2775</v>
      </c>
      <c r="C277" s="281" t="s">
        <v>3673</v>
      </c>
      <c r="D277" s="79">
        <v>28.84</v>
      </c>
      <c r="E277" s="79">
        <v>100</v>
      </c>
      <c r="F277" s="79">
        <v>0</v>
      </c>
    </row>
    <row r="278" spans="1:6" x14ac:dyDescent="0.25">
      <c r="A278" s="284" t="s">
        <v>2946</v>
      </c>
      <c r="B278" s="281" t="s">
        <v>2775</v>
      </c>
      <c r="C278" s="281" t="s">
        <v>2947</v>
      </c>
      <c r="D278" s="79">
        <v>57.31</v>
      </c>
      <c r="E278" s="79">
        <v>100</v>
      </c>
      <c r="F278" s="79">
        <v>0</v>
      </c>
    </row>
    <row r="279" spans="1:6" x14ac:dyDescent="0.25">
      <c r="A279" s="284" t="s">
        <v>3045</v>
      </c>
      <c r="B279" s="281" t="s">
        <v>2775</v>
      </c>
      <c r="C279" s="281" t="s">
        <v>3046</v>
      </c>
      <c r="D279" s="79">
        <v>28.8</v>
      </c>
      <c r="E279" s="79">
        <v>100</v>
      </c>
      <c r="F279" s="79">
        <v>8.9499999999999993</v>
      </c>
    </row>
    <row r="280" spans="1:6" x14ac:dyDescent="0.25">
      <c r="A280" s="284" t="s">
        <v>3348</v>
      </c>
      <c r="B280" s="281" t="s">
        <v>2775</v>
      </c>
      <c r="C280" s="281" t="s">
        <v>3349</v>
      </c>
      <c r="D280" s="79">
        <v>90.34</v>
      </c>
      <c r="E280" s="79">
        <v>90.02</v>
      </c>
      <c r="F280" s="79">
        <v>92.39</v>
      </c>
    </row>
    <row r="281" spans="1:6" x14ac:dyDescent="0.25">
      <c r="A281" s="284" t="s">
        <v>3553</v>
      </c>
      <c r="B281" s="281" t="s">
        <v>2775</v>
      </c>
      <c r="C281" s="281" t="s">
        <v>3554</v>
      </c>
      <c r="D281" s="79">
        <v>32.65</v>
      </c>
      <c r="E281" s="79">
        <v>90.15</v>
      </c>
      <c r="F281" s="79">
        <v>24.05</v>
      </c>
    </row>
    <row r="282" spans="1:6" x14ac:dyDescent="0.25">
      <c r="A282" s="284" t="s">
        <v>3676</v>
      </c>
      <c r="B282" s="281" t="s">
        <v>2775</v>
      </c>
      <c r="C282" s="281" t="s">
        <v>3677</v>
      </c>
      <c r="D282" s="79">
        <v>100</v>
      </c>
      <c r="E282" s="79">
        <v>100</v>
      </c>
      <c r="F282" s="79">
        <v>100</v>
      </c>
    </row>
    <row r="283" spans="1:6" x14ac:dyDescent="0.25">
      <c r="A283" s="284" t="s">
        <v>4102</v>
      </c>
      <c r="B283" s="281" t="s">
        <v>2775</v>
      </c>
      <c r="C283" s="281" t="s">
        <v>4103</v>
      </c>
      <c r="D283" s="79">
        <v>93.28</v>
      </c>
      <c r="E283" s="79">
        <v>97.38</v>
      </c>
      <c r="F283" s="79">
        <v>93.14</v>
      </c>
    </row>
    <row r="284" spans="1:6" x14ac:dyDescent="0.25">
      <c r="A284" s="284" t="s">
        <v>3146</v>
      </c>
      <c r="B284" s="281" t="s">
        <v>2775</v>
      </c>
      <c r="C284" s="281" t="s">
        <v>3147</v>
      </c>
      <c r="D284" s="79">
        <v>81.459999999999994</v>
      </c>
      <c r="E284" s="79">
        <v>100</v>
      </c>
      <c r="F284" s="79">
        <v>62.6</v>
      </c>
    </row>
    <row r="285" spans="1:6" x14ac:dyDescent="0.25">
      <c r="A285" s="284" t="s">
        <v>3846</v>
      </c>
      <c r="B285" s="281" t="s">
        <v>2775</v>
      </c>
      <c r="C285" s="281" t="s">
        <v>3847</v>
      </c>
      <c r="D285" s="79">
        <v>58.15</v>
      </c>
      <c r="E285" s="79">
        <v>87.6</v>
      </c>
      <c r="F285" s="79">
        <v>53.17</v>
      </c>
    </row>
    <row r="286" spans="1:6" x14ac:dyDescent="0.25">
      <c r="A286" s="284" t="s">
        <v>3391</v>
      </c>
      <c r="B286" s="281" t="s">
        <v>2775</v>
      </c>
      <c r="C286" s="281" t="s">
        <v>3392</v>
      </c>
      <c r="D286" s="79">
        <v>47.51</v>
      </c>
      <c r="E286" s="79">
        <v>91.45</v>
      </c>
      <c r="F286" s="79">
        <v>0</v>
      </c>
    </row>
    <row r="287" spans="1:6" x14ac:dyDescent="0.25">
      <c r="A287" s="284" t="s">
        <v>3960</v>
      </c>
      <c r="B287" s="281" t="s">
        <v>2775</v>
      </c>
      <c r="C287" s="281" t="s">
        <v>3961</v>
      </c>
      <c r="D287" s="79">
        <v>22.29</v>
      </c>
      <c r="E287" s="79">
        <v>100</v>
      </c>
      <c r="F287" s="79">
        <v>16.32</v>
      </c>
    </row>
    <row r="288" spans="1:6" x14ac:dyDescent="0.25">
      <c r="A288" s="284" t="s">
        <v>2968</v>
      </c>
      <c r="B288" s="281" t="s">
        <v>2775</v>
      </c>
      <c r="C288" s="281" t="s">
        <v>2969</v>
      </c>
      <c r="D288" s="79">
        <v>25.26</v>
      </c>
      <c r="E288" s="79">
        <v>78.06</v>
      </c>
      <c r="F288" s="79">
        <v>0</v>
      </c>
    </row>
    <row r="289" spans="1:6" x14ac:dyDescent="0.25">
      <c r="A289" s="284" t="s">
        <v>3928</v>
      </c>
      <c r="B289" s="281" t="s">
        <v>2775</v>
      </c>
      <c r="C289" s="281" t="s">
        <v>3929</v>
      </c>
      <c r="D289" s="79">
        <v>99.92</v>
      </c>
      <c r="E289" s="79">
        <v>100</v>
      </c>
      <c r="F289" s="79">
        <v>99.86</v>
      </c>
    </row>
    <row r="290" spans="1:6" x14ac:dyDescent="0.25">
      <c r="A290" s="284" t="s">
        <v>4027</v>
      </c>
      <c r="B290" s="281" t="s">
        <v>2775</v>
      </c>
      <c r="C290" s="281" t="s">
        <v>4028</v>
      </c>
      <c r="D290" s="79">
        <v>100</v>
      </c>
      <c r="E290" s="79">
        <v>100</v>
      </c>
      <c r="F290" s="79">
        <v>100</v>
      </c>
    </row>
    <row r="291" spans="1:6" x14ac:dyDescent="0.25">
      <c r="A291" s="284" t="s">
        <v>3281</v>
      </c>
      <c r="B291" s="281" t="s">
        <v>2775</v>
      </c>
      <c r="C291" s="281" t="s">
        <v>3282</v>
      </c>
      <c r="D291" s="79">
        <v>28.56</v>
      </c>
      <c r="E291" s="79">
        <v>98.86</v>
      </c>
      <c r="F291" s="79">
        <v>13.83</v>
      </c>
    </row>
    <row r="292" spans="1:6" x14ac:dyDescent="0.25">
      <c r="A292" s="284" t="s">
        <v>3758</v>
      </c>
      <c r="B292" s="281" t="s">
        <v>2775</v>
      </c>
      <c r="C292" s="281" t="s">
        <v>3759</v>
      </c>
      <c r="D292" s="79">
        <v>63.22</v>
      </c>
      <c r="E292" s="79">
        <v>100</v>
      </c>
      <c r="F292" s="79">
        <v>41.14</v>
      </c>
    </row>
    <row r="293" spans="1:6" x14ac:dyDescent="0.25">
      <c r="A293" s="284" t="s">
        <v>3070</v>
      </c>
      <c r="B293" s="281" t="s">
        <v>2775</v>
      </c>
      <c r="C293" s="281" t="s">
        <v>3071</v>
      </c>
      <c r="D293" s="79">
        <v>34.869999999999997</v>
      </c>
      <c r="E293" s="79">
        <v>91.97</v>
      </c>
      <c r="F293" s="79">
        <v>0</v>
      </c>
    </row>
    <row r="294" spans="1:6" x14ac:dyDescent="0.25">
      <c r="A294" s="284" t="s">
        <v>3788</v>
      </c>
      <c r="B294" s="281" t="s">
        <v>2775</v>
      </c>
      <c r="C294" s="281" t="s">
        <v>3789</v>
      </c>
      <c r="D294" s="79">
        <v>100</v>
      </c>
      <c r="E294" s="79">
        <v>100</v>
      </c>
      <c r="F294" s="79">
        <v>100</v>
      </c>
    </row>
    <row r="295" spans="1:6" x14ac:dyDescent="0.25">
      <c r="A295" s="284" t="s">
        <v>3072</v>
      </c>
      <c r="B295" s="281" t="s">
        <v>2775</v>
      </c>
      <c r="C295" s="281" t="s">
        <v>3073</v>
      </c>
      <c r="D295" s="79">
        <v>99.82</v>
      </c>
      <c r="E295" s="79">
        <v>99.64</v>
      </c>
      <c r="F295" s="79">
        <v>100</v>
      </c>
    </row>
    <row r="296" spans="1:6" x14ac:dyDescent="0.25">
      <c r="A296" s="284" t="s">
        <v>3194</v>
      </c>
      <c r="B296" s="281" t="s">
        <v>2775</v>
      </c>
      <c r="C296" s="281" t="s">
        <v>3195</v>
      </c>
      <c r="D296" s="79">
        <v>22.76</v>
      </c>
      <c r="E296" s="79">
        <v>74.16</v>
      </c>
      <c r="F296" s="79">
        <v>15.73</v>
      </c>
    </row>
    <row r="297" spans="1:6" x14ac:dyDescent="0.25">
      <c r="A297" s="284" t="s">
        <v>3397</v>
      </c>
      <c r="B297" s="281" t="s">
        <v>2775</v>
      </c>
      <c r="C297" s="281" t="s">
        <v>3398</v>
      </c>
      <c r="D297" s="79">
        <v>93.22</v>
      </c>
      <c r="E297" s="79">
        <v>100</v>
      </c>
      <c r="F297" s="79">
        <v>90.16</v>
      </c>
    </row>
    <row r="298" spans="1:6" x14ac:dyDescent="0.25">
      <c r="A298" s="284" t="s">
        <v>3670</v>
      </c>
      <c r="B298" s="281" t="s">
        <v>2775</v>
      </c>
      <c r="C298" s="281" t="s">
        <v>3671</v>
      </c>
      <c r="D298" s="79">
        <v>100</v>
      </c>
      <c r="E298" s="79">
        <v>100</v>
      </c>
      <c r="F298" s="79">
        <v>100</v>
      </c>
    </row>
    <row r="299" spans="1:6" x14ac:dyDescent="0.25">
      <c r="A299" s="284" t="s">
        <v>2774</v>
      </c>
      <c r="B299" s="281" t="s">
        <v>2775</v>
      </c>
      <c r="C299" s="281" t="s">
        <v>2776</v>
      </c>
      <c r="D299" s="79">
        <v>41.47</v>
      </c>
      <c r="E299" s="79">
        <v>99.96</v>
      </c>
      <c r="F299" s="79">
        <v>0</v>
      </c>
    </row>
    <row r="300" spans="1:6" x14ac:dyDescent="0.25">
      <c r="A300" s="284" t="s">
        <v>3682</v>
      </c>
      <c r="B300" s="281" t="s">
        <v>2775</v>
      </c>
      <c r="C300" s="281" t="s">
        <v>3683</v>
      </c>
      <c r="D300" s="79">
        <v>100</v>
      </c>
      <c r="E300" s="79">
        <v>100</v>
      </c>
      <c r="F300" s="79">
        <v>100</v>
      </c>
    </row>
    <row r="301" spans="1:6" x14ac:dyDescent="0.25">
      <c r="A301" s="284" t="s">
        <v>3053</v>
      </c>
      <c r="B301" s="281" t="s">
        <v>2775</v>
      </c>
      <c r="C301" s="281" t="s">
        <v>3054</v>
      </c>
      <c r="D301" s="79">
        <v>97.06</v>
      </c>
      <c r="E301" s="79">
        <v>94.23</v>
      </c>
      <c r="F301" s="79">
        <v>97.9</v>
      </c>
    </row>
    <row r="302" spans="1:6" x14ac:dyDescent="0.25">
      <c r="A302" s="284" t="s">
        <v>2950</v>
      </c>
      <c r="B302" s="281" t="s">
        <v>2775</v>
      </c>
      <c r="C302" s="281" t="s">
        <v>2951</v>
      </c>
      <c r="D302" s="79">
        <v>64.25</v>
      </c>
      <c r="E302" s="79">
        <v>67.680000000000007</v>
      </c>
      <c r="F302" s="79">
        <v>53.33</v>
      </c>
    </row>
    <row r="303" spans="1:6" x14ac:dyDescent="0.25">
      <c r="A303" s="284" t="s">
        <v>3629</v>
      </c>
      <c r="B303" s="281" t="s">
        <v>2775</v>
      </c>
      <c r="C303" s="281" t="s">
        <v>3630</v>
      </c>
      <c r="D303" s="79">
        <v>14.08</v>
      </c>
      <c r="E303" s="79">
        <v>100</v>
      </c>
      <c r="F303" s="79">
        <v>4.57</v>
      </c>
    </row>
    <row r="304" spans="1:6" x14ac:dyDescent="0.25">
      <c r="A304" s="284" t="s">
        <v>3373</v>
      </c>
      <c r="B304" s="281" t="s">
        <v>2775</v>
      </c>
      <c r="C304" s="281" t="s">
        <v>3374</v>
      </c>
      <c r="D304" s="79">
        <v>36.200000000000003</v>
      </c>
      <c r="E304" s="79">
        <v>63.31</v>
      </c>
      <c r="F304" s="79">
        <v>32.08</v>
      </c>
    </row>
    <row r="305" spans="1:6" x14ac:dyDescent="0.25">
      <c r="A305" s="284" t="s">
        <v>3809</v>
      </c>
      <c r="B305" s="281" t="s">
        <v>2775</v>
      </c>
      <c r="C305" s="281" t="s">
        <v>3810</v>
      </c>
      <c r="D305" s="79">
        <v>59.16</v>
      </c>
      <c r="E305" s="79">
        <v>100</v>
      </c>
      <c r="F305" s="79">
        <v>49.11</v>
      </c>
    </row>
    <row r="306" spans="1:6" x14ac:dyDescent="0.25">
      <c r="A306" s="284" t="s">
        <v>4070</v>
      </c>
      <c r="B306" s="281" t="s">
        <v>2775</v>
      </c>
      <c r="C306" s="281" t="s">
        <v>4071</v>
      </c>
      <c r="D306" s="79">
        <v>9.7799999999999994</v>
      </c>
      <c r="E306" s="79">
        <v>83.33</v>
      </c>
      <c r="F306" s="79">
        <v>0.05</v>
      </c>
    </row>
    <row r="307" spans="1:6" x14ac:dyDescent="0.25">
      <c r="A307" s="284" t="s">
        <v>3375</v>
      </c>
      <c r="B307" s="281" t="s">
        <v>2775</v>
      </c>
      <c r="C307" s="281" t="s">
        <v>3376</v>
      </c>
      <c r="D307" s="79">
        <v>13.02</v>
      </c>
      <c r="E307" s="79">
        <v>100</v>
      </c>
      <c r="F307" s="79">
        <v>0</v>
      </c>
    </row>
    <row r="308" spans="1:6" x14ac:dyDescent="0.25">
      <c r="A308" s="284" t="s">
        <v>3411</v>
      </c>
      <c r="B308" s="281" t="s">
        <v>2775</v>
      </c>
      <c r="C308" s="281" t="s">
        <v>3412</v>
      </c>
      <c r="D308" s="79">
        <v>23.32</v>
      </c>
      <c r="E308" s="79">
        <v>100</v>
      </c>
      <c r="F308" s="79">
        <v>12.17</v>
      </c>
    </row>
    <row r="309" spans="1:6" x14ac:dyDescent="0.25">
      <c r="A309" s="284" t="s">
        <v>3383</v>
      </c>
      <c r="B309" s="281" t="s">
        <v>2775</v>
      </c>
      <c r="C309" s="281" t="s">
        <v>3384</v>
      </c>
      <c r="D309" s="79" t="s">
        <v>7093</v>
      </c>
      <c r="E309" s="79" t="s">
        <v>7093</v>
      </c>
      <c r="F309" s="79" t="s">
        <v>7093</v>
      </c>
    </row>
    <row r="310" spans="1:6" x14ac:dyDescent="0.25">
      <c r="A310" s="284" t="s">
        <v>4411</v>
      </c>
      <c r="B310" s="281" t="s">
        <v>2775</v>
      </c>
      <c r="C310" s="281" t="s">
        <v>4412</v>
      </c>
      <c r="D310" s="79">
        <v>16.899999999999999</v>
      </c>
      <c r="E310" s="79">
        <v>73.84</v>
      </c>
      <c r="F310" s="79">
        <v>8.5299999999999994</v>
      </c>
    </row>
    <row r="311" spans="1:6" x14ac:dyDescent="0.25">
      <c r="A311" s="284" t="s">
        <v>3870</v>
      </c>
      <c r="B311" s="281" t="s">
        <v>2775</v>
      </c>
      <c r="C311" s="281" t="s">
        <v>3871</v>
      </c>
      <c r="D311" s="79">
        <v>45.41</v>
      </c>
      <c r="E311" s="79">
        <v>99.13</v>
      </c>
      <c r="F311" s="79">
        <v>23.02</v>
      </c>
    </row>
    <row r="312" spans="1:6" x14ac:dyDescent="0.25">
      <c r="A312" s="284" t="s">
        <v>4046</v>
      </c>
      <c r="B312" s="281" t="s">
        <v>2775</v>
      </c>
      <c r="C312" s="281" t="s">
        <v>4047</v>
      </c>
      <c r="D312" s="79">
        <v>23.77</v>
      </c>
      <c r="E312" s="79">
        <v>100</v>
      </c>
      <c r="F312" s="79">
        <v>14.32</v>
      </c>
    </row>
    <row r="313" spans="1:6" x14ac:dyDescent="0.25">
      <c r="A313" s="284" t="s">
        <v>3257</v>
      </c>
      <c r="B313" s="281" t="s">
        <v>2775</v>
      </c>
      <c r="C313" s="281" t="s">
        <v>3258</v>
      </c>
      <c r="D313" s="79">
        <v>100</v>
      </c>
      <c r="E313" s="79">
        <v>100</v>
      </c>
      <c r="F313" s="79">
        <v>100</v>
      </c>
    </row>
    <row r="314" spans="1:6" x14ac:dyDescent="0.25">
      <c r="A314" s="284" t="s">
        <v>3993</v>
      </c>
      <c r="B314" s="281" t="s">
        <v>2775</v>
      </c>
      <c r="C314" s="281" t="s">
        <v>3994</v>
      </c>
      <c r="D314" s="79">
        <v>46.62</v>
      </c>
      <c r="E314" s="79">
        <v>100</v>
      </c>
      <c r="F314" s="79">
        <v>33.49</v>
      </c>
    </row>
    <row r="315" spans="1:6" x14ac:dyDescent="0.25">
      <c r="A315" s="284" t="s">
        <v>3103</v>
      </c>
      <c r="B315" s="281" t="s">
        <v>2775</v>
      </c>
      <c r="C315" s="281" t="s">
        <v>3104</v>
      </c>
      <c r="D315" s="79">
        <v>83.57</v>
      </c>
      <c r="E315" s="79">
        <v>99.77</v>
      </c>
      <c r="F315" s="79">
        <v>78.239999999999995</v>
      </c>
    </row>
    <row r="316" spans="1:6" x14ac:dyDescent="0.25">
      <c r="A316" s="284" t="s">
        <v>3275</v>
      </c>
      <c r="B316" s="281" t="s">
        <v>2775</v>
      </c>
      <c r="C316" s="281" t="s">
        <v>3276</v>
      </c>
      <c r="D316" s="79">
        <v>99.96</v>
      </c>
      <c r="E316" s="79">
        <v>99.91</v>
      </c>
      <c r="F316" s="79">
        <v>100</v>
      </c>
    </row>
    <row r="317" spans="1:6" x14ac:dyDescent="0.25">
      <c r="A317" s="284" t="s">
        <v>4011</v>
      </c>
      <c r="B317" s="281" t="s">
        <v>2775</v>
      </c>
      <c r="C317" s="281" t="s">
        <v>5633</v>
      </c>
      <c r="D317" s="79">
        <v>46.55</v>
      </c>
      <c r="E317" s="79">
        <v>81.28</v>
      </c>
      <c r="F317" s="79">
        <v>38.950000000000003</v>
      </c>
    </row>
    <row r="318" spans="1:6" x14ac:dyDescent="0.25">
      <c r="A318" s="284" t="s">
        <v>3970</v>
      </c>
      <c r="B318" s="281" t="s">
        <v>2775</v>
      </c>
      <c r="C318" s="281" t="s">
        <v>3971</v>
      </c>
      <c r="D318" s="79">
        <v>95.54</v>
      </c>
      <c r="E318" s="79">
        <v>100</v>
      </c>
      <c r="F318" s="79">
        <v>93.56</v>
      </c>
    </row>
    <row r="319" spans="1:6" x14ac:dyDescent="0.25">
      <c r="A319" s="284" t="s">
        <v>3590</v>
      </c>
      <c r="B319" s="281" t="s">
        <v>2775</v>
      </c>
      <c r="C319" s="281" t="s">
        <v>3591</v>
      </c>
      <c r="D319" s="79">
        <v>94</v>
      </c>
      <c r="E319" s="79">
        <v>100</v>
      </c>
      <c r="F319" s="79">
        <v>92.27</v>
      </c>
    </row>
    <row r="320" spans="1:6" x14ac:dyDescent="0.25">
      <c r="A320" s="284" t="s">
        <v>3592</v>
      </c>
      <c r="B320" s="281" t="s">
        <v>2775</v>
      </c>
      <c r="C320" s="281" t="s">
        <v>3593</v>
      </c>
      <c r="D320" s="79">
        <v>43.59</v>
      </c>
      <c r="E320" s="79">
        <v>100</v>
      </c>
      <c r="F320" s="79">
        <v>0</v>
      </c>
    </row>
    <row r="321" spans="1:6" x14ac:dyDescent="0.25">
      <c r="A321" s="284" t="s">
        <v>4262</v>
      </c>
      <c r="B321" s="281" t="s">
        <v>2775</v>
      </c>
      <c r="C321" s="281" t="s">
        <v>4263</v>
      </c>
      <c r="D321" s="79">
        <v>61.72</v>
      </c>
      <c r="E321" s="79">
        <v>100</v>
      </c>
      <c r="F321" s="79">
        <v>52.41</v>
      </c>
    </row>
    <row r="322" spans="1:6" x14ac:dyDescent="0.25">
      <c r="A322" s="284" t="s">
        <v>3448</v>
      </c>
      <c r="B322" s="281" t="s">
        <v>2775</v>
      </c>
      <c r="C322" s="281" t="s">
        <v>3449</v>
      </c>
      <c r="D322" s="79">
        <v>40.07</v>
      </c>
      <c r="E322" s="79">
        <v>100</v>
      </c>
      <c r="F322" s="79">
        <v>28.69</v>
      </c>
    </row>
    <row r="323" spans="1:6" x14ac:dyDescent="0.25">
      <c r="A323" s="284" t="s">
        <v>3911</v>
      </c>
      <c r="B323" s="281" t="s">
        <v>2775</v>
      </c>
      <c r="C323" s="281" t="s">
        <v>3912</v>
      </c>
      <c r="D323" s="79">
        <v>100</v>
      </c>
      <c r="E323" s="79">
        <v>100</v>
      </c>
      <c r="F323" s="79">
        <v>100</v>
      </c>
    </row>
    <row r="324" spans="1:6" x14ac:dyDescent="0.25">
      <c r="A324" s="284" t="s">
        <v>4048</v>
      </c>
      <c r="B324" s="281" t="s">
        <v>2775</v>
      </c>
      <c r="C324" s="281" t="s">
        <v>4049</v>
      </c>
      <c r="D324" s="79">
        <v>96.16</v>
      </c>
      <c r="E324" s="79">
        <v>99.33</v>
      </c>
      <c r="F324" s="79">
        <v>95.65</v>
      </c>
    </row>
    <row r="325" spans="1:6" x14ac:dyDescent="0.25">
      <c r="A325" s="284" t="s">
        <v>3277</v>
      </c>
      <c r="B325" s="281" t="s">
        <v>2775</v>
      </c>
      <c r="C325" s="281" t="s">
        <v>3278</v>
      </c>
      <c r="D325" s="79">
        <v>13.69</v>
      </c>
      <c r="E325" s="79">
        <v>100</v>
      </c>
      <c r="F325" s="79">
        <v>7.7</v>
      </c>
    </row>
    <row r="326" spans="1:6" x14ac:dyDescent="0.25">
      <c r="A326" s="284" t="s">
        <v>3792</v>
      </c>
      <c r="B326" s="281" t="s">
        <v>2775</v>
      </c>
      <c r="C326" s="281" t="s">
        <v>3793</v>
      </c>
      <c r="D326" s="79">
        <v>59.67</v>
      </c>
      <c r="E326" s="79">
        <v>100</v>
      </c>
      <c r="F326" s="79">
        <v>57.3</v>
      </c>
    </row>
    <row r="327" spans="1:6" x14ac:dyDescent="0.25">
      <c r="A327" s="284" t="s">
        <v>3318</v>
      </c>
      <c r="B327" s="281" t="s">
        <v>2775</v>
      </c>
      <c r="C327" s="281" t="s">
        <v>3319</v>
      </c>
      <c r="D327" s="79">
        <v>56.19</v>
      </c>
      <c r="E327" s="79">
        <v>100</v>
      </c>
      <c r="F327" s="79">
        <v>44.34</v>
      </c>
    </row>
    <row r="328" spans="1:6" x14ac:dyDescent="0.25">
      <c r="A328" s="283" t="s">
        <v>4299</v>
      </c>
      <c r="B328" s="281" t="s">
        <v>2772</v>
      </c>
      <c r="C328" s="281" t="s">
        <v>4300</v>
      </c>
      <c r="D328" s="79">
        <v>95.7</v>
      </c>
      <c r="E328" s="79">
        <v>97.65</v>
      </c>
      <c r="F328" s="79">
        <v>71.38</v>
      </c>
    </row>
    <row r="329" spans="1:6" x14ac:dyDescent="0.25">
      <c r="A329" s="284" t="s">
        <v>4566</v>
      </c>
      <c r="B329" s="281" t="s">
        <v>2772</v>
      </c>
      <c r="C329" s="281" t="s">
        <v>4567</v>
      </c>
      <c r="D329" s="79">
        <v>41.03</v>
      </c>
      <c r="E329" s="79">
        <v>98.88</v>
      </c>
      <c r="F329" s="79">
        <v>13.01</v>
      </c>
    </row>
    <row r="330" spans="1:6" x14ac:dyDescent="0.25">
      <c r="A330" s="284" t="s">
        <v>4568</v>
      </c>
      <c r="B330" s="281" t="s">
        <v>2772</v>
      </c>
      <c r="C330" s="281" t="s">
        <v>4569</v>
      </c>
      <c r="D330" s="79">
        <v>58.28</v>
      </c>
      <c r="E330" s="79">
        <v>100</v>
      </c>
      <c r="F330" s="79">
        <v>15.1</v>
      </c>
    </row>
    <row r="331" spans="1:6" x14ac:dyDescent="0.25">
      <c r="A331" s="284" t="s">
        <v>3283</v>
      </c>
      <c r="B331" s="281" t="s">
        <v>2772</v>
      </c>
      <c r="C331" s="281" t="s">
        <v>3284</v>
      </c>
      <c r="D331" s="79">
        <v>37.72</v>
      </c>
      <c r="E331" s="79">
        <v>99.95</v>
      </c>
      <c r="F331" s="79">
        <v>0</v>
      </c>
    </row>
    <row r="332" spans="1:6" x14ac:dyDescent="0.25">
      <c r="A332" s="284" t="s">
        <v>4570</v>
      </c>
      <c r="B332" s="281" t="s">
        <v>2772</v>
      </c>
      <c r="C332" s="281" t="s">
        <v>4571</v>
      </c>
      <c r="D332" s="79">
        <v>95.94</v>
      </c>
      <c r="E332" s="79">
        <v>91.01</v>
      </c>
      <c r="F332" s="79">
        <v>98.27</v>
      </c>
    </row>
    <row r="333" spans="1:6" x14ac:dyDescent="0.25">
      <c r="A333" s="284" t="s">
        <v>4559</v>
      </c>
      <c r="B333" s="281" t="s">
        <v>2772</v>
      </c>
      <c r="C333" s="281" t="s">
        <v>4560</v>
      </c>
      <c r="D333" s="79">
        <v>99.92</v>
      </c>
      <c r="E333" s="79">
        <v>99.92</v>
      </c>
      <c r="F333" s="79">
        <v>100</v>
      </c>
    </row>
    <row r="334" spans="1:6" x14ac:dyDescent="0.25">
      <c r="A334" s="284" t="s">
        <v>4539</v>
      </c>
      <c r="B334" s="281" t="s">
        <v>2772</v>
      </c>
      <c r="C334" s="281" t="s">
        <v>4540</v>
      </c>
      <c r="D334" s="79">
        <v>39.43</v>
      </c>
      <c r="E334" s="79">
        <v>100</v>
      </c>
      <c r="F334" s="79">
        <v>17.84</v>
      </c>
    </row>
    <row r="335" spans="1:6" x14ac:dyDescent="0.25">
      <c r="A335" s="284" t="s">
        <v>4724</v>
      </c>
      <c r="B335" s="281" t="s">
        <v>2772</v>
      </c>
      <c r="C335" s="281" t="s">
        <v>4725</v>
      </c>
      <c r="D335" s="79">
        <v>99.62</v>
      </c>
      <c r="E335" s="79">
        <v>98.08</v>
      </c>
      <c r="F335" s="79">
        <v>99.73</v>
      </c>
    </row>
    <row r="336" spans="1:6" x14ac:dyDescent="0.25">
      <c r="A336" s="284" t="s">
        <v>3369</v>
      </c>
      <c r="B336" s="281" t="s">
        <v>2772</v>
      </c>
      <c r="C336" s="281" t="s">
        <v>3370</v>
      </c>
      <c r="D336" s="79">
        <v>100</v>
      </c>
      <c r="E336" s="79">
        <v>100</v>
      </c>
      <c r="F336" s="79">
        <v>100</v>
      </c>
    </row>
    <row r="337" spans="1:6" x14ac:dyDescent="0.25">
      <c r="A337" s="284" t="s">
        <v>4599</v>
      </c>
      <c r="B337" s="281" t="s">
        <v>2772</v>
      </c>
      <c r="C337" s="281" t="s">
        <v>4600</v>
      </c>
      <c r="D337" s="79">
        <v>36.130000000000003</v>
      </c>
      <c r="E337" s="79">
        <v>82.75</v>
      </c>
      <c r="F337" s="79">
        <v>3.46</v>
      </c>
    </row>
    <row r="338" spans="1:6" x14ac:dyDescent="0.25">
      <c r="A338" s="284" t="s">
        <v>4726</v>
      </c>
      <c r="B338" s="281" t="s">
        <v>2772</v>
      </c>
      <c r="C338" s="281" t="s">
        <v>4727</v>
      </c>
      <c r="D338" s="79">
        <v>89.49</v>
      </c>
      <c r="E338" s="79">
        <v>91.73</v>
      </c>
      <c r="F338" s="79">
        <v>89</v>
      </c>
    </row>
    <row r="339" spans="1:6" x14ac:dyDescent="0.25">
      <c r="A339" s="284" t="s">
        <v>4728</v>
      </c>
      <c r="B339" s="281" t="s">
        <v>2772</v>
      </c>
      <c r="C339" s="281" t="s">
        <v>4729</v>
      </c>
      <c r="D339" s="79">
        <v>62.85</v>
      </c>
      <c r="E339" s="79">
        <v>100</v>
      </c>
      <c r="F339" s="79">
        <v>42.8</v>
      </c>
    </row>
    <row r="340" spans="1:6" x14ac:dyDescent="0.25">
      <c r="A340" s="284" t="s">
        <v>4041</v>
      </c>
      <c r="B340" s="281" t="s">
        <v>2772</v>
      </c>
      <c r="C340" s="281" t="s">
        <v>4042</v>
      </c>
      <c r="D340" s="79">
        <v>41.32</v>
      </c>
      <c r="E340" s="79">
        <v>100</v>
      </c>
      <c r="F340" s="79">
        <v>18.18</v>
      </c>
    </row>
    <row r="341" spans="1:6" x14ac:dyDescent="0.25">
      <c r="A341" s="284" t="s">
        <v>4661</v>
      </c>
      <c r="B341" s="281" t="s">
        <v>2772</v>
      </c>
      <c r="C341" s="281" t="s">
        <v>4662</v>
      </c>
      <c r="D341" s="79">
        <v>99.97</v>
      </c>
      <c r="E341" s="79">
        <v>99.92</v>
      </c>
      <c r="F341" s="79">
        <v>100</v>
      </c>
    </row>
    <row r="342" spans="1:6" x14ac:dyDescent="0.25">
      <c r="A342" s="284" t="s">
        <v>3521</v>
      </c>
      <c r="B342" s="281" t="s">
        <v>2772</v>
      </c>
      <c r="C342" s="281" t="s">
        <v>3522</v>
      </c>
      <c r="D342" s="79">
        <v>82.92</v>
      </c>
      <c r="E342" s="79">
        <v>100</v>
      </c>
      <c r="F342" s="79">
        <v>56.47</v>
      </c>
    </row>
    <row r="343" spans="1:6" x14ac:dyDescent="0.25">
      <c r="A343" s="284" t="s">
        <v>3098</v>
      </c>
      <c r="B343" s="281" t="s">
        <v>2772</v>
      </c>
      <c r="C343" s="281" t="s">
        <v>3099</v>
      </c>
      <c r="D343" s="79">
        <v>53.52</v>
      </c>
      <c r="E343" s="79">
        <v>96.54</v>
      </c>
      <c r="F343" s="79">
        <v>29.33</v>
      </c>
    </row>
    <row r="344" spans="1:6" x14ac:dyDescent="0.25">
      <c r="A344" s="284" t="s">
        <v>4441</v>
      </c>
      <c r="B344" s="281" t="s">
        <v>2772</v>
      </c>
      <c r="C344" s="281" t="s">
        <v>4337</v>
      </c>
      <c r="D344" s="79">
        <v>98.86</v>
      </c>
      <c r="E344" s="79">
        <v>100</v>
      </c>
      <c r="F344" s="79">
        <v>98.38</v>
      </c>
    </row>
    <row r="345" spans="1:6" x14ac:dyDescent="0.25">
      <c r="A345" s="284" t="s">
        <v>4301</v>
      </c>
      <c r="B345" s="281" t="s">
        <v>2772</v>
      </c>
      <c r="C345" s="281" t="s">
        <v>4302</v>
      </c>
      <c r="D345" s="79">
        <v>32.32</v>
      </c>
      <c r="E345" s="79">
        <v>98.3</v>
      </c>
      <c r="F345" s="79">
        <v>13.47</v>
      </c>
    </row>
    <row r="346" spans="1:6" x14ac:dyDescent="0.25">
      <c r="A346" s="284" t="s">
        <v>4537</v>
      </c>
      <c r="B346" s="281" t="s">
        <v>2772</v>
      </c>
      <c r="C346" s="281" t="s">
        <v>4538</v>
      </c>
      <c r="D346" s="79">
        <v>58.31</v>
      </c>
      <c r="E346" s="79">
        <v>100</v>
      </c>
      <c r="F346" s="79">
        <v>9.16</v>
      </c>
    </row>
    <row r="347" spans="1:6" x14ac:dyDescent="0.25">
      <c r="A347" s="284" t="s">
        <v>4565</v>
      </c>
      <c r="B347" s="281" t="s">
        <v>2772</v>
      </c>
      <c r="C347" s="281" t="s">
        <v>2867</v>
      </c>
      <c r="D347" s="79">
        <v>100</v>
      </c>
      <c r="E347" s="79">
        <v>100</v>
      </c>
      <c r="F347" s="79">
        <v>100</v>
      </c>
    </row>
    <row r="348" spans="1:6" x14ac:dyDescent="0.25">
      <c r="A348" s="284" t="s">
        <v>4623</v>
      </c>
      <c r="B348" s="281" t="s">
        <v>2772</v>
      </c>
      <c r="C348" s="281" t="s">
        <v>4624</v>
      </c>
      <c r="D348" s="79">
        <v>42.9</v>
      </c>
      <c r="E348" s="79">
        <v>78.39</v>
      </c>
      <c r="F348" s="79">
        <v>16.420000000000002</v>
      </c>
    </row>
    <row r="349" spans="1:6" x14ac:dyDescent="0.25">
      <c r="A349" s="284" t="s">
        <v>4550</v>
      </c>
      <c r="B349" s="281" t="s">
        <v>2772</v>
      </c>
      <c r="C349" s="281" t="s">
        <v>4551</v>
      </c>
      <c r="D349" s="79">
        <v>21.87</v>
      </c>
      <c r="E349" s="79">
        <v>100</v>
      </c>
      <c r="F349" s="79">
        <v>9.6</v>
      </c>
    </row>
    <row r="350" spans="1:6" x14ac:dyDescent="0.25">
      <c r="A350" s="284" t="s">
        <v>4554</v>
      </c>
      <c r="B350" s="281" t="s">
        <v>2772</v>
      </c>
      <c r="C350" s="281" t="s">
        <v>4555</v>
      </c>
      <c r="D350" s="79">
        <v>22.72</v>
      </c>
      <c r="E350" s="79">
        <v>88.63</v>
      </c>
      <c r="F350" s="79">
        <v>9.4600000000000009</v>
      </c>
    </row>
    <row r="351" spans="1:6" x14ac:dyDescent="0.25">
      <c r="A351" s="284" t="s">
        <v>4552</v>
      </c>
      <c r="B351" s="281" t="s">
        <v>2772</v>
      </c>
      <c r="C351" s="281" t="s">
        <v>4553</v>
      </c>
      <c r="D351" s="79">
        <v>91.36</v>
      </c>
      <c r="E351" s="79">
        <v>100</v>
      </c>
      <c r="F351" s="79">
        <v>80.53</v>
      </c>
    </row>
    <row r="352" spans="1:6" x14ac:dyDescent="0.25">
      <c r="A352" s="284" t="s">
        <v>4730</v>
      </c>
      <c r="B352" s="281" t="s">
        <v>2772</v>
      </c>
      <c r="C352" s="281" t="s">
        <v>4731</v>
      </c>
      <c r="D352" s="79">
        <v>100</v>
      </c>
      <c r="E352" s="79">
        <v>100</v>
      </c>
      <c r="F352" s="79">
        <v>100</v>
      </c>
    </row>
    <row r="353" spans="1:6" x14ac:dyDescent="0.25">
      <c r="A353" s="284" t="s">
        <v>2771</v>
      </c>
      <c r="B353" s="281" t="s">
        <v>2772</v>
      </c>
      <c r="C353" s="281" t="s">
        <v>2773</v>
      </c>
      <c r="D353" s="79">
        <v>88.82</v>
      </c>
      <c r="E353" s="79">
        <v>93.87</v>
      </c>
      <c r="F353" s="79">
        <v>74.45</v>
      </c>
    </row>
    <row r="354" spans="1:6" x14ac:dyDescent="0.25">
      <c r="A354" s="284" t="s">
        <v>4340</v>
      </c>
      <c r="B354" s="281" t="s">
        <v>2772</v>
      </c>
      <c r="C354" s="281" t="s">
        <v>4341</v>
      </c>
      <c r="D354" s="79">
        <v>91.05</v>
      </c>
      <c r="E354" s="79">
        <v>99.83</v>
      </c>
      <c r="F354" s="79">
        <v>46.98</v>
      </c>
    </row>
    <row r="355" spans="1:6" x14ac:dyDescent="0.25">
      <c r="A355" s="283" t="s">
        <v>4548</v>
      </c>
      <c r="B355" s="281" t="s">
        <v>2932</v>
      </c>
      <c r="C355" s="281" t="s">
        <v>3583</v>
      </c>
      <c r="D355" s="79">
        <v>74.680000000000007</v>
      </c>
      <c r="E355" s="79">
        <v>87.62</v>
      </c>
      <c r="F355" s="79">
        <v>15.94</v>
      </c>
    </row>
    <row r="356" spans="1:6" x14ac:dyDescent="0.25">
      <c r="A356" s="284" t="s">
        <v>3690</v>
      </c>
      <c r="B356" s="281" t="s">
        <v>2932</v>
      </c>
      <c r="C356" s="281" t="s">
        <v>3491</v>
      </c>
      <c r="D356" s="79">
        <v>90.53</v>
      </c>
      <c r="E356" s="79">
        <v>90.53</v>
      </c>
      <c r="F356" s="79">
        <v>0</v>
      </c>
    </row>
    <row r="357" spans="1:6" x14ac:dyDescent="0.25">
      <c r="A357" s="284" t="s">
        <v>3820</v>
      </c>
      <c r="B357" s="281" t="s">
        <v>2932</v>
      </c>
      <c r="C357" s="281" t="s">
        <v>3821</v>
      </c>
      <c r="D357" s="79">
        <v>47.54</v>
      </c>
      <c r="E357" s="79">
        <v>78.2</v>
      </c>
      <c r="F357" s="79">
        <v>0</v>
      </c>
    </row>
    <row r="358" spans="1:6" x14ac:dyDescent="0.25">
      <c r="A358" s="284" t="s">
        <v>2931</v>
      </c>
      <c r="B358" s="281" t="s">
        <v>2932</v>
      </c>
      <c r="C358" s="281" t="s">
        <v>2933</v>
      </c>
      <c r="D358" s="79">
        <v>71.38</v>
      </c>
      <c r="E358" s="79">
        <v>86.2</v>
      </c>
      <c r="F358" s="79">
        <v>0</v>
      </c>
    </row>
    <row r="359" spans="1:6" x14ac:dyDescent="0.25">
      <c r="A359" s="284" t="s">
        <v>3359</v>
      </c>
      <c r="B359" s="281" t="s">
        <v>2932</v>
      </c>
      <c r="C359" s="281" t="s">
        <v>3360</v>
      </c>
      <c r="D359" s="79">
        <v>100</v>
      </c>
      <c r="E359" s="79">
        <v>100</v>
      </c>
      <c r="F359" s="79">
        <v>0</v>
      </c>
    </row>
    <row r="360" spans="1:6" x14ac:dyDescent="0.25">
      <c r="A360" s="284" t="s">
        <v>4110</v>
      </c>
      <c r="B360" s="281" t="s">
        <v>2932</v>
      </c>
      <c r="C360" s="281" t="s">
        <v>4111</v>
      </c>
      <c r="D360" s="79">
        <v>69.94</v>
      </c>
      <c r="E360" s="79">
        <v>100</v>
      </c>
      <c r="F360" s="79">
        <v>8.08</v>
      </c>
    </row>
    <row r="361" spans="1:6" x14ac:dyDescent="0.25">
      <c r="A361" s="284" t="s">
        <v>3987</v>
      </c>
      <c r="B361" s="281" t="s">
        <v>2932</v>
      </c>
      <c r="C361" s="281" t="s">
        <v>3988</v>
      </c>
      <c r="D361" s="79">
        <v>45.6</v>
      </c>
      <c r="E361" s="79">
        <v>82.66</v>
      </c>
      <c r="F361" s="79">
        <v>0</v>
      </c>
    </row>
    <row r="362" spans="1:6" x14ac:dyDescent="0.25">
      <c r="A362" s="284" t="s">
        <v>3627</v>
      </c>
      <c r="B362" s="281" t="s">
        <v>2932</v>
      </c>
      <c r="C362" s="281" t="s">
        <v>3628</v>
      </c>
      <c r="D362" s="79">
        <v>57.99</v>
      </c>
      <c r="E362" s="79">
        <v>98.27</v>
      </c>
      <c r="F362" s="79">
        <v>30.76</v>
      </c>
    </row>
    <row r="363" spans="1:6" x14ac:dyDescent="0.25">
      <c r="A363" s="284" t="s">
        <v>3636</v>
      </c>
      <c r="B363" s="281" t="s">
        <v>2932</v>
      </c>
      <c r="C363" s="281" t="s">
        <v>3637</v>
      </c>
      <c r="D363" s="79">
        <v>23.67</v>
      </c>
      <c r="E363" s="79">
        <v>95.32</v>
      </c>
      <c r="F363" s="79">
        <v>0</v>
      </c>
    </row>
    <row r="364" spans="1:6" x14ac:dyDescent="0.25">
      <c r="A364" s="284" t="s">
        <v>3340</v>
      </c>
      <c r="B364" s="281" t="s">
        <v>2932</v>
      </c>
      <c r="C364" s="281" t="s">
        <v>3341</v>
      </c>
      <c r="D364" s="79">
        <v>63.75</v>
      </c>
      <c r="E364" s="79">
        <v>100</v>
      </c>
      <c r="F364" s="79">
        <v>44.75</v>
      </c>
    </row>
    <row r="365" spans="1:6" x14ac:dyDescent="0.25">
      <c r="A365" s="284" t="s">
        <v>3612</v>
      </c>
      <c r="B365" s="281" t="s">
        <v>2932</v>
      </c>
      <c r="C365" s="281" t="s">
        <v>3472</v>
      </c>
      <c r="D365" s="79">
        <v>50.91</v>
      </c>
      <c r="E365" s="79">
        <v>90.04</v>
      </c>
      <c r="F365" s="79">
        <v>0</v>
      </c>
    </row>
    <row r="366" spans="1:6" x14ac:dyDescent="0.25">
      <c r="A366" s="284" t="s">
        <v>4829</v>
      </c>
      <c r="B366" s="281" t="s">
        <v>2932</v>
      </c>
      <c r="C366" s="281" t="s">
        <v>4830</v>
      </c>
      <c r="D366" s="79">
        <v>74.599999999999994</v>
      </c>
      <c r="E366" s="79">
        <v>96.39</v>
      </c>
      <c r="F366" s="79">
        <v>71.3</v>
      </c>
    </row>
    <row r="367" spans="1:6" x14ac:dyDescent="0.25">
      <c r="A367" s="284" t="s">
        <v>4677</v>
      </c>
      <c r="B367" s="281" t="s">
        <v>2932</v>
      </c>
      <c r="C367" s="281" t="s">
        <v>4678</v>
      </c>
      <c r="D367" s="79">
        <v>67.91</v>
      </c>
      <c r="E367" s="79">
        <v>80.36</v>
      </c>
      <c r="F367" s="79">
        <v>0</v>
      </c>
    </row>
    <row r="368" spans="1:6" x14ac:dyDescent="0.25">
      <c r="A368" s="284" t="s">
        <v>4126</v>
      </c>
      <c r="B368" s="281" t="s">
        <v>2932</v>
      </c>
      <c r="C368" s="281" t="s">
        <v>4127</v>
      </c>
      <c r="D368" s="79">
        <v>100</v>
      </c>
      <c r="E368" s="79">
        <v>100</v>
      </c>
      <c r="F368" s="79">
        <v>0</v>
      </c>
    </row>
    <row r="369" spans="1:6" x14ac:dyDescent="0.25">
      <c r="A369" s="284" t="s">
        <v>3421</v>
      </c>
      <c r="B369" s="281" t="s">
        <v>2932</v>
      </c>
      <c r="C369" s="281" t="s">
        <v>3422</v>
      </c>
      <c r="D369" s="79">
        <v>56.33</v>
      </c>
      <c r="E369" s="79">
        <v>100</v>
      </c>
      <c r="F369" s="79">
        <v>0</v>
      </c>
    </row>
    <row r="370" spans="1:6" x14ac:dyDescent="0.25">
      <c r="A370" s="284" t="s">
        <v>4149</v>
      </c>
      <c r="B370" s="281" t="s">
        <v>2932</v>
      </c>
      <c r="C370" s="281" t="s">
        <v>4115</v>
      </c>
      <c r="D370" s="79">
        <v>20.49</v>
      </c>
      <c r="E370" s="79">
        <v>67.09</v>
      </c>
      <c r="F370" s="79">
        <v>0</v>
      </c>
    </row>
    <row r="371" spans="1:6" x14ac:dyDescent="0.25">
      <c r="A371" s="283" t="s">
        <v>4535</v>
      </c>
      <c r="B371" s="281" t="s">
        <v>2817</v>
      </c>
      <c r="C371" s="281" t="s">
        <v>4536</v>
      </c>
      <c r="D371" s="79">
        <v>99.97</v>
      </c>
      <c r="E371" s="79">
        <v>100</v>
      </c>
      <c r="F371" s="79">
        <v>99.84</v>
      </c>
    </row>
    <row r="372" spans="1:6" x14ac:dyDescent="0.25">
      <c r="A372" s="284" t="s">
        <v>4106</v>
      </c>
      <c r="B372" s="281" t="s">
        <v>2817</v>
      </c>
      <c r="C372" s="281" t="s">
        <v>4107</v>
      </c>
      <c r="D372" s="79">
        <v>4.8099999999999996</v>
      </c>
      <c r="E372" s="79">
        <v>87.12</v>
      </c>
      <c r="F372" s="79">
        <v>0</v>
      </c>
    </row>
    <row r="373" spans="1:6" x14ac:dyDescent="0.25">
      <c r="A373" s="284" t="s">
        <v>3559</v>
      </c>
      <c r="B373" s="281" t="s">
        <v>2817</v>
      </c>
      <c r="C373" s="281" t="s">
        <v>3560</v>
      </c>
      <c r="D373" s="79">
        <v>57.8</v>
      </c>
      <c r="E373" s="79">
        <v>100</v>
      </c>
      <c r="F373" s="79">
        <v>46.78</v>
      </c>
    </row>
    <row r="374" spans="1:6" x14ac:dyDescent="0.25">
      <c r="A374" s="284" t="s">
        <v>4806</v>
      </c>
      <c r="B374" s="281" t="s">
        <v>2817</v>
      </c>
      <c r="C374" s="281" t="s">
        <v>3321</v>
      </c>
      <c r="D374" s="79">
        <v>57.95</v>
      </c>
      <c r="E374" s="79">
        <v>90.51</v>
      </c>
      <c r="F374" s="79">
        <v>38.15</v>
      </c>
    </row>
    <row r="375" spans="1:6" x14ac:dyDescent="0.25">
      <c r="A375" s="284" t="s">
        <v>3737</v>
      </c>
      <c r="B375" s="281" t="s">
        <v>2817</v>
      </c>
      <c r="C375" s="281" t="s">
        <v>2786</v>
      </c>
      <c r="D375" s="79">
        <v>13.73</v>
      </c>
      <c r="E375" s="79">
        <v>99.1</v>
      </c>
      <c r="F375" s="79">
        <v>4.92</v>
      </c>
    </row>
    <row r="376" spans="1:6" x14ac:dyDescent="0.25">
      <c r="A376" s="284" t="s">
        <v>4502</v>
      </c>
      <c r="B376" s="281" t="s">
        <v>2817</v>
      </c>
      <c r="C376" s="281" t="s">
        <v>4503</v>
      </c>
      <c r="D376" s="79">
        <v>6.53</v>
      </c>
      <c r="E376" s="79">
        <v>49.6</v>
      </c>
      <c r="F376" s="79">
        <v>0.72</v>
      </c>
    </row>
    <row r="377" spans="1:6" x14ac:dyDescent="0.25">
      <c r="A377" s="284" t="s">
        <v>3872</v>
      </c>
      <c r="B377" s="281" t="s">
        <v>2817</v>
      </c>
      <c r="C377" s="281" t="s">
        <v>3873</v>
      </c>
      <c r="D377" s="79">
        <v>20.89</v>
      </c>
      <c r="E377" s="79">
        <v>91.54</v>
      </c>
      <c r="F377" s="79">
        <v>17.43</v>
      </c>
    </row>
    <row r="378" spans="1:6" x14ac:dyDescent="0.25">
      <c r="A378" s="284" t="s">
        <v>3381</v>
      </c>
      <c r="B378" s="281" t="s">
        <v>2817</v>
      </c>
      <c r="C378" s="281" t="s">
        <v>3382</v>
      </c>
      <c r="D378" s="79">
        <v>4.1399999999999997</v>
      </c>
      <c r="E378" s="79">
        <v>100</v>
      </c>
      <c r="F378" s="79">
        <v>0</v>
      </c>
    </row>
    <row r="379" spans="1:6" x14ac:dyDescent="0.25">
      <c r="A379" s="284" t="s">
        <v>4278</v>
      </c>
      <c r="B379" s="281" t="s">
        <v>2817</v>
      </c>
      <c r="C379" s="281" t="s">
        <v>4279</v>
      </c>
      <c r="D379" s="79">
        <v>48.78</v>
      </c>
      <c r="E379" s="79">
        <v>55.57</v>
      </c>
      <c r="F379" s="79">
        <v>46.55</v>
      </c>
    </row>
    <row r="380" spans="1:6" x14ac:dyDescent="0.25">
      <c r="A380" s="284" t="s">
        <v>2954</v>
      </c>
      <c r="B380" s="281" t="s">
        <v>2817</v>
      </c>
      <c r="C380" s="281" t="s">
        <v>2955</v>
      </c>
      <c r="D380" s="79">
        <v>57.63</v>
      </c>
      <c r="E380" s="79">
        <v>100</v>
      </c>
      <c r="F380" s="79">
        <v>1.06</v>
      </c>
    </row>
    <row r="381" spans="1:6" x14ac:dyDescent="0.25">
      <c r="A381" s="284" t="s">
        <v>3251</v>
      </c>
      <c r="B381" s="281" t="s">
        <v>2817</v>
      </c>
      <c r="C381" s="281" t="s">
        <v>2937</v>
      </c>
      <c r="D381" s="79">
        <v>46.34</v>
      </c>
      <c r="E381" s="79">
        <v>100</v>
      </c>
      <c r="F381" s="79">
        <v>43.47</v>
      </c>
    </row>
    <row r="382" spans="1:6" x14ac:dyDescent="0.25">
      <c r="A382" s="284" t="s">
        <v>3582</v>
      </c>
      <c r="B382" s="281" t="s">
        <v>2817</v>
      </c>
      <c r="C382" s="281" t="s">
        <v>3583</v>
      </c>
      <c r="D382" s="79">
        <v>23.5</v>
      </c>
      <c r="E382" s="79">
        <v>100</v>
      </c>
      <c r="F382" s="79">
        <v>0</v>
      </c>
    </row>
    <row r="383" spans="1:6" x14ac:dyDescent="0.25">
      <c r="A383" s="284" t="s">
        <v>4280</v>
      </c>
      <c r="B383" s="281" t="s">
        <v>2817</v>
      </c>
      <c r="C383" s="281" t="s">
        <v>4281</v>
      </c>
      <c r="D383" s="79">
        <v>96.08</v>
      </c>
      <c r="E383" s="79">
        <v>100</v>
      </c>
      <c r="F383" s="79">
        <v>94.77</v>
      </c>
    </row>
    <row r="384" spans="1:6" x14ac:dyDescent="0.25">
      <c r="A384" s="284" t="s">
        <v>4634</v>
      </c>
      <c r="B384" s="281" t="s">
        <v>2817</v>
      </c>
      <c r="C384" s="281" t="s">
        <v>4635</v>
      </c>
      <c r="D384" s="79" t="s">
        <v>7093</v>
      </c>
      <c r="E384" s="79" t="s">
        <v>7093</v>
      </c>
      <c r="F384" s="79" t="s">
        <v>7093</v>
      </c>
    </row>
    <row r="385" spans="1:6" x14ac:dyDescent="0.25">
      <c r="A385" s="284" t="s">
        <v>3598</v>
      </c>
      <c r="B385" s="281" t="s">
        <v>2817</v>
      </c>
      <c r="C385" s="281" t="s">
        <v>3599</v>
      </c>
      <c r="D385" s="79">
        <v>16.09</v>
      </c>
      <c r="E385" s="79">
        <v>87.32</v>
      </c>
      <c r="F385" s="79">
        <v>11.53</v>
      </c>
    </row>
    <row r="386" spans="1:6" x14ac:dyDescent="0.25">
      <c r="A386" s="284" t="s">
        <v>4031</v>
      </c>
      <c r="B386" s="281" t="s">
        <v>2817</v>
      </c>
      <c r="C386" s="281" t="s">
        <v>4032</v>
      </c>
      <c r="D386" s="79" t="s">
        <v>7093</v>
      </c>
      <c r="E386" s="79" t="s">
        <v>7093</v>
      </c>
      <c r="F386" s="79" t="s">
        <v>7093</v>
      </c>
    </row>
    <row r="387" spans="1:6" x14ac:dyDescent="0.25">
      <c r="A387" s="284" t="s">
        <v>4163</v>
      </c>
      <c r="B387" s="281" t="s">
        <v>2817</v>
      </c>
      <c r="C387" s="281" t="s">
        <v>4164</v>
      </c>
      <c r="D387" s="79">
        <v>24.99</v>
      </c>
      <c r="E387" s="79">
        <v>97.97</v>
      </c>
      <c r="F387" s="79">
        <v>14.51</v>
      </c>
    </row>
    <row r="388" spans="1:6" x14ac:dyDescent="0.25">
      <c r="A388" s="284" t="s">
        <v>4231</v>
      </c>
      <c r="B388" s="281" t="s">
        <v>2817</v>
      </c>
      <c r="C388" s="281" t="s">
        <v>2973</v>
      </c>
      <c r="D388" s="79">
        <v>4.46</v>
      </c>
      <c r="E388" s="79">
        <v>100</v>
      </c>
      <c r="F388" s="79">
        <v>0</v>
      </c>
    </row>
    <row r="389" spans="1:6" x14ac:dyDescent="0.25">
      <c r="A389" s="284" t="s">
        <v>3625</v>
      </c>
      <c r="B389" s="281" t="s">
        <v>2817</v>
      </c>
      <c r="C389" s="281" t="s">
        <v>7097</v>
      </c>
      <c r="D389" s="79">
        <v>95</v>
      </c>
      <c r="E389" s="79">
        <v>97.76</v>
      </c>
      <c r="F389" s="79">
        <v>77.38</v>
      </c>
    </row>
    <row r="390" spans="1:6" x14ac:dyDescent="0.25">
      <c r="A390" s="284" t="s">
        <v>3188</v>
      </c>
      <c r="B390" s="281" t="s">
        <v>2817</v>
      </c>
      <c r="C390" s="281" t="s">
        <v>3189</v>
      </c>
      <c r="D390" s="79" t="s">
        <v>7093</v>
      </c>
      <c r="E390" s="79" t="s">
        <v>7093</v>
      </c>
      <c r="F390" s="79" t="s">
        <v>7093</v>
      </c>
    </row>
    <row r="391" spans="1:6" x14ac:dyDescent="0.25">
      <c r="A391" s="284" t="s">
        <v>2816</v>
      </c>
      <c r="B391" s="281" t="s">
        <v>2817</v>
      </c>
      <c r="C391" s="281" t="s">
        <v>2818</v>
      </c>
      <c r="D391" s="79">
        <v>55.97</v>
      </c>
      <c r="E391" s="79">
        <v>78.239999999999995</v>
      </c>
      <c r="F391" s="79">
        <v>18.05</v>
      </c>
    </row>
    <row r="392" spans="1:6" x14ac:dyDescent="0.25">
      <c r="A392" s="284" t="s">
        <v>4450</v>
      </c>
      <c r="B392" s="281" t="s">
        <v>2817</v>
      </c>
      <c r="C392" s="281" t="s">
        <v>2945</v>
      </c>
      <c r="D392" s="79">
        <v>56.91</v>
      </c>
      <c r="E392" s="79">
        <v>97.31</v>
      </c>
      <c r="F392" s="79">
        <v>51.96</v>
      </c>
    </row>
    <row r="393" spans="1:6" x14ac:dyDescent="0.25">
      <c r="A393" s="284" t="s">
        <v>3379</v>
      </c>
      <c r="B393" s="281" t="s">
        <v>2817</v>
      </c>
      <c r="C393" s="281" t="s">
        <v>3380</v>
      </c>
      <c r="D393" s="79">
        <v>100</v>
      </c>
      <c r="E393" s="79">
        <v>100</v>
      </c>
      <c r="F393" s="79">
        <v>100</v>
      </c>
    </row>
    <row r="394" spans="1:6" x14ac:dyDescent="0.25">
      <c r="A394" s="284" t="s">
        <v>4245</v>
      </c>
      <c r="B394" s="281" t="s">
        <v>2817</v>
      </c>
      <c r="C394" s="281" t="s">
        <v>3434</v>
      </c>
      <c r="D394" s="79">
        <v>85.92</v>
      </c>
      <c r="E394" s="79">
        <v>93.41</v>
      </c>
      <c r="F394" s="79">
        <v>78.819999999999993</v>
      </c>
    </row>
    <row r="395" spans="1:6" x14ac:dyDescent="0.25">
      <c r="A395" s="284" t="s">
        <v>3043</v>
      </c>
      <c r="B395" s="281" t="s">
        <v>2817</v>
      </c>
      <c r="C395" s="281" t="s">
        <v>3044</v>
      </c>
      <c r="D395" s="79" t="s">
        <v>7093</v>
      </c>
      <c r="E395" s="79" t="s">
        <v>7093</v>
      </c>
      <c r="F395" s="79" t="s">
        <v>7093</v>
      </c>
    </row>
    <row r="396" spans="1:6" x14ac:dyDescent="0.25">
      <c r="A396" s="284" t="s">
        <v>3776</v>
      </c>
      <c r="B396" s="281" t="s">
        <v>2817</v>
      </c>
      <c r="C396" s="281" t="s">
        <v>3777</v>
      </c>
      <c r="D396" s="79">
        <v>96.51</v>
      </c>
      <c r="E396" s="79">
        <v>99.86</v>
      </c>
      <c r="F396" s="79">
        <v>94.29</v>
      </c>
    </row>
    <row r="397" spans="1:6" x14ac:dyDescent="0.25">
      <c r="A397" s="284" t="s">
        <v>2956</v>
      </c>
      <c r="B397" s="281" t="s">
        <v>2817</v>
      </c>
      <c r="C397" s="281" t="s">
        <v>2957</v>
      </c>
      <c r="D397" s="79">
        <v>59.98</v>
      </c>
      <c r="E397" s="79">
        <v>84.28</v>
      </c>
      <c r="F397" s="79">
        <v>46.75</v>
      </c>
    </row>
    <row r="398" spans="1:6" x14ac:dyDescent="0.25">
      <c r="A398" s="284" t="s">
        <v>4282</v>
      </c>
      <c r="B398" s="281" t="s">
        <v>2817</v>
      </c>
      <c r="C398" s="281" t="s">
        <v>4283</v>
      </c>
      <c r="D398" s="79">
        <v>98.19</v>
      </c>
      <c r="E398" s="79">
        <v>99.94</v>
      </c>
      <c r="F398" s="79">
        <v>87.94</v>
      </c>
    </row>
    <row r="399" spans="1:6" x14ac:dyDescent="0.25">
      <c r="A399" s="284" t="s">
        <v>4150</v>
      </c>
      <c r="B399" s="281" t="s">
        <v>2817</v>
      </c>
      <c r="C399" s="281" t="s">
        <v>4151</v>
      </c>
      <c r="D399" s="79">
        <v>33.799999999999997</v>
      </c>
      <c r="E399" s="79">
        <v>100</v>
      </c>
      <c r="F399" s="79">
        <v>19.75</v>
      </c>
    </row>
    <row r="400" spans="1:6" x14ac:dyDescent="0.25">
      <c r="A400" s="284" t="s">
        <v>4175</v>
      </c>
      <c r="B400" s="281" t="s">
        <v>2817</v>
      </c>
      <c r="C400" s="281" t="s">
        <v>4176</v>
      </c>
      <c r="D400" s="79">
        <v>99.82</v>
      </c>
      <c r="E400" s="79">
        <v>100</v>
      </c>
      <c r="F400" s="79">
        <v>99.8</v>
      </c>
    </row>
    <row r="401" spans="1:6" x14ac:dyDescent="0.25">
      <c r="A401" s="284" t="s">
        <v>3660</v>
      </c>
      <c r="B401" s="281" t="s">
        <v>2817</v>
      </c>
      <c r="C401" s="281" t="s">
        <v>3661</v>
      </c>
      <c r="D401" s="79">
        <v>11.26</v>
      </c>
      <c r="E401" s="79">
        <v>100</v>
      </c>
      <c r="F401" s="79">
        <v>0</v>
      </c>
    </row>
    <row r="402" spans="1:6" x14ac:dyDescent="0.25">
      <c r="A402" s="284" t="s">
        <v>2819</v>
      </c>
      <c r="B402" s="281" t="s">
        <v>2817</v>
      </c>
      <c r="C402" s="281" t="s">
        <v>2820</v>
      </c>
      <c r="D402" s="79">
        <v>86.48</v>
      </c>
      <c r="E402" s="79">
        <v>94.94</v>
      </c>
      <c r="F402" s="79">
        <v>52.24</v>
      </c>
    </row>
    <row r="403" spans="1:6" x14ac:dyDescent="0.25">
      <c r="A403" s="284" t="s">
        <v>4058</v>
      </c>
      <c r="B403" s="281" t="s">
        <v>2817</v>
      </c>
      <c r="C403" s="281" t="s">
        <v>4059</v>
      </c>
      <c r="D403" s="79">
        <v>87.89</v>
      </c>
      <c r="E403" s="79">
        <v>95.14</v>
      </c>
      <c r="F403" s="79">
        <v>72.78</v>
      </c>
    </row>
    <row r="404" spans="1:6" x14ac:dyDescent="0.25">
      <c r="A404" s="284" t="s">
        <v>3279</v>
      </c>
      <c r="B404" s="281" t="s">
        <v>2817</v>
      </c>
      <c r="C404" s="281" t="s">
        <v>3280</v>
      </c>
      <c r="D404" s="79">
        <v>22</v>
      </c>
      <c r="E404" s="79">
        <v>46.36</v>
      </c>
      <c r="F404" s="79">
        <v>0</v>
      </c>
    </row>
    <row r="405" spans="1:6" x14ac:dyDescent="0.25">
      <c r="A405" s="284" t="s">
        <v>4035</v>
      </c>
      <c r="B405" s="281" t="s">
        <v>2817</v>
      </c>
      <c r="C405" s="281" t="s">
        <v>4036</v>
      </c>
      <c r="D405" s="79">
        <v>13.27</v>
      </c>
      <c r="E405" s="79">
        <v>88.7</v>
      </c>
      <c r="F405" s="79">
        <v>10.14</v>
      </c>
    </row>
    <row r="406" spans="1:6" x14ac:dyDescent="0.25">
      <c r="A406" s="284" t="s">
        <v>3453</v>
      </c>
      <c r="B406" s="281" t="s">
        <v>2817</v>
      </c>
      <c r="C406" s="281" t="s">
        <v>3454</v>
      </c>
      <c r="D406" s="79">
        <v>60.69</v>
      </c>
      <c r="E406" s="79">
        <v>46.91</v>
      </c>
      <c r="F406" s="79">
        <v>66.27</v>
      </c>
    </row>
    <row r="407" spans="1:6" x14ac:dyDescent="0.25">
      <c r="A407" s="284" t="s">
        <v>4157</v>
      </c>
      <c r="B407" s="281" t="s">
        <v>2817</v>
      </c>
      <c r="C407" s="281" t="s">
        <v>3157</v>
      </c>
      <c r="D407" s="79">
        <v>27.67</v>
      </c>
      <c r="E407" s="79">
        <v>87.68</v>
      </c>
      <c r="F407" s="79">
        <v>12.99</v>
      </c>
    </row>
    <row r="408" spans="1:6" x14ac:dyDescent="0.25">
      <c r="A408" s="284" t="s">
        <v>3198</v>
      </c>
      <c r="B408" s="281" t="s">
        <v>2817</v>
      </c>
      <c r="C408" s="281" t="s">
        <v>3199</v>
      </c>
      <c r="D408" s="79">
        <v>68.239999999999995</v>
      </c>
      <c r="E408" s="79">
        <v>100</v>
      </c>
      <c r="F408" s="79">
        <v>52.95</v>
      </c>
    </row>
    <row r="409" spans="1:6" x14ac:dyDescent="0.25">
      <c r="A409" s="284" t="s">
        <v>3772</v>
      </c>
      <c r="B409" s="281" t="s">
        <v>2817</v>
      </c>
      <c r="C409" s="281" t="s">
        <v>3773</v>
      </c>
      <c r="D409" s="79">
        <v>82.18</v>
      </c>
      <c r="E409" s="79">
        <v>88.87</v>
      </c>
      <c r="F409" s="79">
        <v>61.78</v>
      </c>
    </row>
    <row r="410" spans="1:6" x14ac:dyDescent="0.25">
      <c r="A410" s="284" t="s">
        <v>4519</v>
      </c>
      <c r="B410" s="281" t="s">
        <v>2817</v>
      </c>
      <c r="C410" s="281" t="s">
        <v>4520</v>
      </c>
      <c r="D410" s="79" t="s">
        <v>7093</v>
      </c>
      <c r="E410" s="79" t="s">
        <v>7093</v>
      </c>
      <c r="F410" s="79" t="s">
        <v>7093</v>
      </c>
    </row>
    <row r="411" spans="1:6" x14ac:dyDescent="0.25">
      <c r="A411" s="284" t="s">
        <v>4185</v>
      </c>
      <c r="B411" s="281" t="s">
        <v>2817</v>
      </c>
      <c r="C411" s="281" t="s">
        <v>4186</v>
      </c>
      <c r="D411" s="79">
        <v>14.36</v>
      </c>
      <c r="E411" s="79">
        <v>77.2</v>
      </c>
      <c r="F411" s="79">
        <v>7.47</v>
      </c>
    </row>
    <row r="412" spans="1:6" x14ac:dyDescent="0.25">
      <c r="A412" s="284" t="s">
        <v>4143</v>
      </c>
      <c r="B412" s="281" t="s">
        <v>2817</v>
      </c>
      <c r="C412" s="281" t="s">
        <v>4144</v>
      </c>
      <c r="D412" s="79">
        <v>41.64</v>
      </c>
      <c r="E412" s="79">
        <v>52.52</v>
      </c>
      <c r="F412" s="79">
        <v>22.24</v>
      </c>
    </row>
    <row r="413" spans="1:6" x14ac:dyDescent="0.25">
      <c r="A413" s="283" t="s">
        <v>4663</v>
      </c>
      <c r="B413" s="281" t="s">
        <v>2822</v>
      </c>
      <c r="C413" s="281" t="s">
        <v>4664</v>
      </c>
      <c r="D413" s="79">
        <v>87.95</v>
      </c>
      <c r="E413" s="79">
        <v>100</v>
      </c>
      <c r="F413" s="79">
        <v>7.8</v>
      </c>
    </row>
    <row r="414" spans="1:6" x14ac:dyDescent="0.25">
      <c r="A414" s="284" t="s">
        <v>4533</v>
      </c>
      <c r="B414" s="281" t="s">
        <v>2822</v>
      </c>
      <c r="C414" s="281" t="s">
        <v>4534</v>
      </c>
      <c r="D414" s="79" t="s">
        <v>7093</v>
      </c>
      <c r="E414" s="79" t="s">
        <v>7093</v>
      </c>
      <c r="F414" s="79" t="s">
        <v>7093</v>
      </c>
    </row>
    <row r="415" spans="1:6" x14ac:dyDescent="0.25">
      <c r="A415" s="284" t="s">
        <v>2821</v>
      </c>
      <c r="B415" s="281" t="s">
        <v>2822</v>
      </c>
      <c r="C415" s="281" t="s">
        <v>2823</v>
      </c>
      <c r="D415" s="79">
        <v>95.1</v>
      </c>
      <c r="E415" s="79">
        <v>100</v>
      </c>
      <c r="F415" s="79">
        <v>69.64</v>
      </c>
    </row>
    <row r="416" spans="1:6" x14ac:dyDescent="0.25">
      <c r="A416" s="284" t="s">
        <v>4776</v>
      </c>
      <c r="B416" s="281" t="s">
        <v>2822</v>
      </c>
      <c r="C416" s="281" t="s">
        <v>4777</v>
      </c>
      <c r="D416" s="79">
        <v>89.02</v>
      </c>
      <c r="E416" s="79">
        <v>99.63</v>
      </c>
      <c r="F416" s="79">
        <v>76.38</v>
      </c>
    </row>
    <row r="417" spans="1:6" x14ac:dyDescent="0.25">
      <c r="A417" s="284" t="s">
        <v>4768</v>
      </c>
      <c r="B417" s="281" t="s">
        <v>2822</v>
      </c>
      <c r="C417" s="281" t="s">
        <v>4769</v>
      </c>
      <c r="D417" s="79">
        <v>75.180000000000007</v>
      </c>
      <c r="E417" s="79">
        <v>99.63</v>
      </c>
      <c r="F417" s="79">
        <v>19.079999999999998</v>
      </c>
    </row>
    <row r="418" spans="1:6" x14ac:dyDescent="0.25">
      <c r="A418" s="284" t="s">
        <v>4740</v>
      </c>
      <c r="B418" s="281" t="s">
        <v>2822</v>
      </c>
      <c r="C418" s="281" t="s">
        <v>4741</v>
      </c>
      <c r="D418" s="79">
        <v>86.87</v>
      </c>
      <c r="E418" s="79">
        <v>92.05</v>
      </c>
      <c r="F418" s="79">
        <v>54.04</v>
      </c>
    </row>
    <row r="419" spans="1:6" x14ac:dyDescent="0.25">
      <c r="A419" s="284" t="s">
        <v>2824</v>
      </c>
      <c r="B419" s="281" t="s">
        <v>2822</v>
      </c>
      <c r="C419" s="281" t="s">
        <v>2825</v>
      </c>
      <c r="D419" s="79">
        <v>64.2</v>
      </c>
      <c r="E419" s="79">
        <v>95.14</v>
      </c>
      <c r="F419" s="79">
        <v>48.57</v>
      </c>
    </row>
    <row r="420" spans="1:6" x14ac:dyDescent="0.25">
      <c r="A420" s="284" t="s">
        <v>3367</v>
      </c>
      <c r="B420" s="281" t="s">
        <v>2822</v>
      </c>
      <c r="C420" s="281" t="s">
        <v>3368</v>
      </c>
      <c r="D420" s="79">
        <v>100</v>
      </c>
      <c r="E420" s="79">
        <v>100</v>
      </c>
      <c r="F420" s="79">
        <v>100</v>
      </c>
    </row>
    <row r="421" spans="1:6" x14ac:dyDescent="0.25">
      <c r="A421" s="284" t="s">
        <v>4772</v>
      </c>
      <c r="B421" s="281" t="s">
        <v>2822</v>
      </c>
      <c r="C421" s="281" t="s">
        <v>4773</v>
      </c>
      <c r="D421" s="79">
        <v>50.79</v>
      </c>
      <c r="E421" s="79">
        <v>87.84</v>
      </c>
      <c r="F421" s="79">
        <v>0</v>
      </c>
    </row>
    <row r="422" spans="1:6" x14ac:dyDescent="0.25">
      <c r="A422" s="284" t="s">
        <v>4778</v>
      </c>
      <c r="B422" s="281" t="s">
        <v>2822</v>
      </c>
      <c r="C422" s="281" t="s">
        <v>4779</v>
      </c>
      <c r="D422" s="79">
        <v>71.72</v>
      </c>
      <c r="E422" s="79">
        <v>87.87</v>
      </c>
      <c r="F422" s="79">
        <v>44.55</v>
      </c>
    </row>
    <row r="423" spans="1:6" x14ac:dyDescent="0.25">
      <c r="A423" s="284" t="s">
        <v>4810</v>
      </c>
      <c r="B423" s="281" t="s">
        <v>2822</v>
      </c>
      <c r="C423" s="281" t="s">
        <v>4811</v>
      </c>
      <c r="D423" s="79">
        <v>92.54</v>
      </c>
      <c r="E423" s="79">
        <v>99.62</v>
      </c>
      <c r="F423" s="79">
        <v>91.08</v>
      </c>
    </row>
    <row r="424" spans="1:6" x14ac:dyDescent="0.25">
      <c r="A424" s="284" t="s">
        <v>4869</v>
      </c>
      <c r="B424" s="281" t="s">
        <v>2822</v>
      </c>
      <c r="C424" s="281" t="s">
        <v>4870</v>
      </c>
      <c r="D424" s="79">
        <v>52.81</v>
      </c>
      <c r="E424" s="79">
        <v>100</v>
      </c>
      <c r="F424" s="79">
        <v>6.42</v>
      </c>
    </row>
    <row r="425" spans="1:6" x14ac:dyDescent="0.25">
      <c r="A425" s="284" t="s">
        <v>4236</v>
      </c>
      <c r="B425" s="281" t="s">
        <v>2822</v>
      </c>
      <c r="C425" s="281" t="s">
        <v>4237</v>
      </c>
      <c r="D425" s="79">
        <v>40.880000000000003</v>
      </c>
      <c r="E425" s="79">
        <v>100</v>
      </c>
      <c r="F425" s="79">
        <v>14.06</v>
      </c>
    </row>
    <row r="426" spans="1:6" x14ac:dyDescent="0.25">
      <c r="A426" s="284" t="s">
        <v>3130</v>
      </c>
      <c r="B426" s="281" t="s">
        <v>2822</v>
      </c>
      <c r="C426" s="281" t="s">
        <v>3131</v>
      </c>
      <c r="D426" s="79">
        <v>57.13</v>
      </c>
      <c r="E426" s="79">
        <v>100</v>
      </c>
      <c r="F426" s="79">
        <v>40.99</v>
      </c>
    </row>
    <row r="427" spans="1:6" x14ac:dyDescent="0.25">
      <c r="A427" s="284" t="s">
        <v>4873</v>
      </c>
      <c r="B427" s="281" t="s">
        <v>2822</v>
      </c>
      <c r="C427" s="281" t="s">
        <v>4874</v>
      </c>
      <c r="D427" s="79">
        <v>67.44</v>
      </c>
      <c r="E427" s="79">
        <v>90.12</v>
      </c>
      <c r="F427" s="79">
        <v>24.7</v>
      </c>
    </row>
    <row r="428" spans="1:6" x14ac:dyDescent="0.25">
      <c r="A428" s="284" t="s">
        <v>3074</v>
      </c>
      <c r="B428" s="281" t="s">
        <v>2822</v>
      </c>
      <c r="C428" s="281" t="s">
        <v>4918</v>
      </c>
      <c r="D428" s="79">
        <v>86.94</v>
      </c>
      <c r="E428" s="79">
        <v>99.08</v>
      </c>
      <c r="F428" s="79">
        <v>45.49</v>
      </c>
    </row>
    <row r="429" spans="1:6" x14ac:dyDescent="0.25">
      <c r="A429" s="284" t="s">
        <v>4742</v>
      </c>
      <c r="B429" s="281" t="s">
        <v>2822</v>
      </c>
      <c r="C429" s="281" t="s">
        <v>4743</v>
      </c>
      <c r="D429" s="79">
        <v>66.41</v>
      </c>
      <c r="E429" s="79">
        <v>81.62</v>
      </c>
      <c r="F429" s="79">
        <v>0</v>
      </c>
    </row>
    <row r="430" spans="1:6" x14ac:dyDescent="0.25">
      <c r="A430" s="284" t="s">
        <v>4822</v>
      </c>
      <c r="B430" s="281" t="s">
        <v>2822</v>
      </c>
      <c r="C430" s="281" t="s">
        <v>4823</v>
      </c>
      <c r="D430" s="79">
        <v>65.540000000000006</v>
      </c>
      <c r="E430" s="79">
        <v>100</v>
      </c>
      <c r="F430" s="79">
        <v>0</v>
      </c>
    </row>
    <row r="431" spans="1:6" x14ac:dyDescent="0.25">
      <c r="A431" s="284" t="s">
        <v>4814</v>
      </c>
      <c r="B431" s="281" t="s">
        <v>2822</v>
      </c>
      <c r="C431" s="281" t="s">
        <v>4815</v>
      </c>
      <c r="D431" s="79">
        <v>54.55</v>
      </c>
      <c r="E431" s="79">
        <v>88.46</v>
      </c>
      <c r="F431" s="79">
        <v>13.15</v>
      </c>
    </row>
    <row r="432" spans="1:6" x14ac:dyDescent="0.25">
      <c r="A432" s="284" t="s">
        <v>3539</v>
      </c>
      <c r="B432" s="281" t="s">
        <v>2822</v>
      </c>
      <c r="C432" s="281" t="s">
        <v>3540</v>
      </c>
      <c r="D432" s="79">
        <v>54.76</v>
      </c>
      <c r="E432" s="79">
        <v>73.27</v>
      </c>
      <c r="F432" s="79">
        <v>8.02</v>
      </c>
    </row>
    <row r="433" spans="1:6" x14ac:dyDescent="0.25">
      <c r="A433" s="284" t="s">
        <v>4744</v>
      </c>
      <c r="B433" s="281" t="s">
        <v>2822</v>
      </c>
      <c r="C433" s="281" t="s">
        <v>4593</v>
      </c>
      <c r="D433" s="79">
        <v>70.900000000000006</v>
      </c>
      <c r="E433" s="79">
        <v>99.97</v>
      </c>
      <c r="F433" s="79">
        <v>41.58</v>
      </c>
    </row>
    <row r="434" spans="1:6" x14ac:dyDescent="0.25">
      <c r="A434" s="284" t="s">
        <v>4774</v>
      </c>
      <c r="B434" s="281" t="s">
        <v>2822</v>
      </c>
      <c r="C434" s="281" t="s">
        <v>4775</v>
      </c>
      <c r="D434" s="79">
        <v>70.19</v>
      </c>
      <c r="E434" s="79">
        <v>100</v>
      </c>
      <c r="F434" s="79">
        <v>7.06</v>
      </c>
    </row>
    <row r="435" spans="1:6" x14ac:dyDescent="0.25">
      <c r="A435" s="284" t="s">
        <v>3114</v>
      </c>
      <c r="B435" s="281" t="s">
        <v>2822</v>
      </c>
      <c r="C435" s="281" t="s">
        <v>3115</v>
      </c>
      <c r="D435" s="79">
        <v>83.25</v>
      </c>
      <c r="E435" s="79">
        <v>90.76</v>
      </c>
      <c r="F435" s="79">
        <v>76.47</v>
      </c>
    </row>
    <row r="436" spans="1:6" x14ac:dyDescent="0.25">
      <c r="A436" s="284" t="s">
        <v>4824</v>
      </c>
      <c r="B436" s="281" t="s">
        <v>2822</v>
      </c>
      <c r="C436" s="281" t="s">
        <v>4159</v>
      </c>
      <c r="D436" s="79">
        <v>44.27</v>
      </c>
      <c r="E436" s="79">
        <v>100</v>
      </c>
      <c r="F436" s="79">
        <v>0</v>
      </c>
    </row>
    <row r="437" spans="1:6" x14ac:dyDescent="0.25">
      <c r="A437" s="284" t="s">
        <v>4841</v>
      </c>
      <c r="B437" s="281" t="s">
        <v>2822</v>
      </c>
      <c r="C437" s="281" t="s">
        <v>4842</v>
      </c>
      <c r="D437" s="79">
        <v>63.84</v>
      </c>
      <c r="E437" s="79">
        <v>98.34</v>
      </c>
      <c r="F437" s="79">
        <v>45.18</v>
      </c>
    </row>
    <row r="438" spans="1:6" x14ac:dyDescent="0.25">
      <c r="A438" s="283" t="s">
        <v>4605</v>
      </c>
      <c r="B438" s="281" t="s">
        <v>3332</v>
      </c>
      <c r="C438" s="281" t="s">
        <v>4606</v>
      </c>
      <c r="D438" s="79">
        <v>85.76</v>
      </c>
      <c r="E438" s="79">
        <v>95.71</v>
      </c>
      <c r="F438" s="79">
        <v>26.25</v>
      </c>
    </row>
    <row r="439" spans="1:6" x14ac:dyDescent="0.25">
      <c r="A439" s="284" t="s">
        <v>4871</v>
      </c>
      <c r="B439" s="281" t="s">
        <v>3332</v>
      </c>
      <c r="C439" s="281" t="s">
        <v>4872</v>
      </c>
      <c r="D439" s="79">
        <v>54.14</v>
      </c>
      <c r="E439" s="79">
        <v>72.069999999999993</v>
      </c>
      <c r="F439" s="79">
        <v>18.920000000000002</v>
      </c>
    </row>
    <row r="440" spans="1:6" x14ac:dyDescent="0.25">
      <c r="A440" s="284" t="s">
        <v>4671</v>
      </c>
      <c r="B440" s="281" t="s">
        <v>3332</v>
      </c>
      <c r="C440" s="281" t="s">
        <v>3158</v>
      </c>
      <c r="D440" s="79" t="s">
        <v>7093</v>
      </c>
      <c r="E440" s="79" t="s">
        <v>7093</v>
      </c>
      <c r="F440" s="79" t="s">
        <v>7093</v>
      </c>
    </row>
    <row r="441" spans="1:6" x14ac:dyDescent="0.25">
      <c r="A441" s="284" t="s">
        <v>3331</v>
      </c>
      <c r="B441" s="281" t="s">
        <v>3332</v>
      </c>
      <c r="C441" s="281" t="s">
        <v>3333</v>
      </c>
      <c r="D441" s="79">
        <v>95.04</v>
      </c>
      <c r="E441" s="79">
        <v>100</v>
      </c>
      <c r="F441" s="79">
        <v>79.930000000000007</v>
      </c>
    </row>
    <row r="442" spans="1:6" x14ac:dyDescent="0.25">
      <c r="A442" s="284" t="s">
        <v>4891</v>
      </c>
      <c r="B442" s="281" t="s">
        <v>3332</v>
      </c>
      <c r="C442" s="281" t="s">
        <v>4892</v>
      </c>
      <c r="D442" s="79" t="s">
        <v>7093</v>
      </c>
      <c r="E442" s="79" t="s">
        <v>7093</v>
      </c>
      <c r="F442" s="79" t="s">
        <v>7093</v>
      </c>
    </row>
    <row r="443" spans="1:6" x14ac:dyDescent="0.25">
      <c r="A443" s="284" t="s">
        <v>4893</v>
      </c>
      <c r="B443" s="281" t="s">
        <v>3332</v>
      </c>
      <c r="C443" s="281" t="s">
        <v>3665</v>
      </c>
      <c r="D443" s="79">
        <v>100</v>
      </c>
      <c r="E443" s="79">
        <v>100</v>
      </c>
      <c r="F443" s="79">
        <v>0</v>
      </c>
    </row>
    <row r="444" spans="1:6" x14ac:dyDescent="0.25">
      <c r="A444" s="284" t="s">
        <v>4675</v>
      </c>
      <c r="B444" s="281" t="s">
        <v>3332</v>
      </c>
      <c r="C444" s="281" t="s">
        <v>4676</v>
      </c>
      <c r="D444" s="79">
        <v>53.29</v>
      </c>
      <c r="E444" s="79">
        <v>100</v>
      </c>
      <c r="F444" s="79">
        <v>0</v>
      </c>
    </row>
    <row r="445" spans="1:6" x14ac:dyDescent="0.25">
      <c r="A445" s="284" t="s">
        <v>4894</v>
      </c>
      <c r="B445" s="281" t="s">
        <v>3332</v>
      </c>
      <c r="C445" s="281" t="s">
        <v>4895</v>
      </c>
      <c r="D445" s="79">
        <v>58.09</v>
      </c>
      <c r="E445" s="79">
        <v>45.49</v>
      </c>
      <c r="F445" s="79">
        <v>60.62</v>
      </c>
    </row>
    <row r="446" spans="1:6" x14ac:dyDescent="0.25">
      <c r="A446" s="284" t="s">
        <v>4444</v>
      </c>
      <c r="B446" s="281" t="s">
        <v>3332</v>
      </c>
      <c r="C446" s="281" t="s">
        <v>4445</v>
      </c>
      <c r="D446" s="79">
        <v>84.3</v>
      </c>
      <c r="E446" s="79">
        <v>99.77</v>
      </c>
      <c r="F446" s="79">
        <v>70.150000000000006</v>
      </c>
    </row>
    <row r="447" spans="1:6" x14ac:dyDescent="0.25">
      <c r="A447" s="284" t="s">
        <v>4854</v>
      </c>
      <c r="B447" s="281" t="s">
        <v>3332</v>
      </c>
      <c r="C447" s="281" t="s">
        <v>4855</v>
      </c>
      <c r="D447" s="79">
        <v>83.22</v>
      </c>
      <c r="E447" s="79">
        <v>96.93</v>
      </c>
      <c r="F447" s="79">
        <v>34.53</v>
      </c>
    </row>
    <row r="448" spans="1:6" x14ac:dyDescent="0.25">
      <c r="A448" s="284" t="s">
        <v>4446</v>
      </c>
      <c r="B448" s="281" t="s">
        <v>3332</v>
      </c>
      <c r="C448" s="281" t="s">
        <v>4447</v>
      </c>
      <c r="D448" s="79">
        <v>57.79</v>
      </c>
      <c r="E448" s="79">
        <v>96.42</v>
      </c>
      <c r="F448" s="79">
        <v>17.38</v>
      </c>
    </row>
    <row r="449" spans="1:6" x14ac:dyDescent="0.25">
      <c r="A449" s="284" t="s">
        <v>4056</v>
      </c>
      <c r="B449" s="281" t="s">
        <v>3332</v>
      </c>
      <c r="C449" s="281" t="s">
        <v>4057</v>
      </c>
      <c r="D449" s="79">
        <v>33.17</v>
      </c>
      <c r="E449" s="79">
        <v>100</v>
      </c>
      <c r="F449" s="79">
        <v>4.8099999999999996</v>
      </c>
    </row>
    <row r="450" spans="1:6" x14ac:dyDescent="0.25">
      <c r="A450" s="284" t="s">
        <v>4896</v>
      </c>
      <c r="B450" s="281" t="s">
        <v>3332</v>
      </c>
      <c r="C450" s="281" t="s">
        <v>4897</v>
      </c>
      <c r="D450" s="79">
        <v>85.57</v>
      </c>
      <c r="E450" s="79">
        <v>100</v>
      </c>
      <c r="F450" s="79">
        <v>0</v>
      </c>
    </row>
    <row r="451" spans="1:6" x14ac:dyDescent="0.25">
      <c r="A451" s="284" t="s">
        <v>4849</v>
      </c>
      <c r="B451" s="281" t="s">
        <v>3332</v>
      </c>
      <c r="C451" s="281" t="s">
        <v>4850</v>
      </c>
      <c r="D451" s="79" t="s">
        <v>7093</v>
      </c>
      <c r="E451" s="79" t="s">
        <v>7093</v>
      </c>
      <c r="F451" s="79" t="s">
        <v>7093</v>
      </c>
    </row>
    <row r="452" spans="1:6" x14ac:dyDescent="0.25">
      <c r="A452" s="284" t="s">
        <v>4521</v>
      </c>
      <c r="B452" s="281" t="s">
        <v>3332</v>
      </c>
      <c r="C452" s="281" t="s">
        <v>4522</v>
      </c>
      <c r="D452" s="79">
        <v>94.49</v>
      </c>
      <c r="E452" s="79">
        <v>93.69</v>
      </c>
      <c r="F452" s="79">
        <v>95.35</v>
      </c>
    </row>
    <row r="453" spans="1:6" x14ac:dyDescent="0.25">
      <c r="A453" s="284" t="s">
        <v>4800</v>
      </c>
      <c r="B453" s="281" t="s">
        <v>3332</v>
      </c>
      <c r="C453" s="281" t="s">
        <v>4801</v>
      </c>
      <c r="D453" s="79">
        <v>79.89</v>
      </c>
      <c r="E453" s="79">
        <v>93.36</v>
      </c>
      <c r="F453" s="79">
        <v>15.66</v>
      </c>
    </row>
    <row r="454" spans="1:6" x14ac:dyDescent="0.25">
      <c r="A454" s="284" t="s">
        <v>4825</v>
      </c>
      <c r="B454" s="281" t="s">
        <v>3332</v>
      </c>
      <c r="C454" s="281" t="s">
        <v>4826</v>
      </c>
      <c r="D454" s="79">
        <v>44.98</v>
      </c>
      <c r="E454" s="79">
        <v>62.03</v>
      </c>
      <c r="F454" s="79">
        <v>0</v>
      </c>
    </row>
    <row r="455" spans="1:6" x14ac:dyDescent="0.25">
      <c r="A455" s="284" t="s">
        <v>4919</v>
      </c>
      <c r="B455" s="281" t="s">
        <v>3332</v>
      </c>
      <c r="C455" s="281" t="s">
        <v>4920</v>
      </c>
      <c r="D455" s="79" t="s">
        <v>7093</v>
      </c>
      <c r="E455" s="79" t="s">
        <v>7093</v>
      </c>
      <c r="F455" s="79" t="s">
        <v>7093</v>
      </c>
    </row>
    <row r="456" spans="1:6" x14ac:dyDescent="0.25">
      <c r="A456" s="284" t="s">
        <v>4856</v>
      </c>
      <c r="B456" s="281" t="s">
        <v>3332</v>
      </c>
      <c r="C456" s="281" t="s">
        <v>4857</v>
      </c>
      <c r="D456" s="79">
        <v>40.799999999999997</v>
      </c>
      <c r="E456" s="79">
        <v>90.1</v>
      </c>
      <c r="F456" s="79">
        <v>11.51</v>
      </c>
    </row>
    <row r="457" spans="1:6" x14ac:dyDescent="0.25">
      <c r="A457" s="284" t="s">
        <v>4898</v>
      </c>
      <c r="B457" s="281" t="s">
        <v>3332</v>
      </c>
      <c r="C457" s="281" t="s">
        <v>5813</v>
      </c>
      <c r="D457" s="79">
        <v>59.29</v>
      </c>
      <c r="E457" s="79">
        <v>84.18</v>
      </c>
      <c r="F457" s="79">
        <v>0</v>
      </c>
    </row>
    <row r="458" spans="1:6" x14ac:dyDescent="0.25">
      <c r="A458" s="284" t="s">
        <v>4900</v>
      </c>
      <c r="B458" s="281" t="s">
        <v>3332</v>
      </c>
      <c r="C458" s="281" t="s">
        <v>4901</v>
      </c>
      <c r="D458" s="79">
        <v>40.89</v>
      </c>
      <c r="E458" s="79">
        <v>72.930000000000007</v>
      </c>
      <c r="F458" s="79">
        <v>0</v>
      </c>
    </row>
    <row r="459" spans="1:6" x14ac:dyDescent="0.25">
      <c r="A459" s="284" t="s">
        <v>4902</v>
      </c>
      <c r="B459" s="281" t="s">
        <v>3332</v>
      </c>
      <c r="C459" s="281" t="s">
        <v>5817</v>
      </c>
      <c r="D459" s="79">
        <v>31.77</v>
      </c>
      <c r="E459" s="79">
        <v>85.72</v>
      </c>
      <c r="F459" s="79">
        <v>0</v>
      </c>
    </row>
    <row r="460" spans="1:6" x14ac:dyDescent="0.25">
      <c r="A460" s="284" t="s">
        <v>4904</v>
      </c>
      <c r="B460" s="281" t="s">
        <v>3332</v>
      </c>
      <c r="C460" s="281" t="s">
        <v>4905</v>
      </c>
      <c r="D460" s="79">
        <v>80.209999999999994</v>
      </c>
      <c r="E460" s="79">
        <v>87.92</v>
      </c>
      <c r="F460" s="79">
        <v>55.97</v>
      </c>
    </row>
    <row r="461" spans="1:6" x14ac:dyDescent="0.25">
      <c r="A461" s="284" t="s">
        <v>4253</v>
      </c>
      <c r="B461" s="281" t="s">
        <v>3332</v>
      </c>
      <c r="C461" s="281" t="s">
        <v>4254</v>
      </c>
      <c r="D461" s="79">
        <v>63.12</v>
      </c>
      <c r="E461" s="79">
        <v>93.15</v>
      </c>
      <c r="F461" s="79">
        <v>39.799999999999997</v>
      </c>
    </row>
    <row r="462" spans="1:6" x14ac:dyDescent="0.25">
      <c r="A462" s="284" t="s">
        <v>4666</v>
      </c>
      <c r="B462" s="281" t="s">
        <v>3332</v>
      </c>
      <c r="C462" s="281" t="s">
        <v>3503</v>
      </c>
      <c r="D462" s="79">
        <v>24.17</v>
      </c>
      <c r="E462" s="79">
        <v>100</v>
      </c>
      <c r="F462" s="79">
        <v>0</v>
      </c>
    </row>
    <row r="463" spans="1:6" x14ac:dyDescent="0.25">
      <c r="A463" s="284" t="s">
        <v>5183</v>
      </c>
      <c r="B463" s="281" t="s">
        <v>3332</v>
      </c>
      <c r="C463" s="281" t="s">
        <v>4967</v>
      </c>
      <c r="D463" s="79">
        <v>59.99</v>
      </c>
      <c r="E463" s="79">
        <v>90.79</v>
      </c>
      <c r="F463" s="79">
        <v>27.39</v>
      </c>
    </row>
    <row r="464" spans="1:6" x14ac:dyDescent="0.25">
      <c r="A464" s="284" t="s">
        <v>4442</v>
      </c>
      <c r="B464" s="281" t="s">
        <v>3332</v>
      </c>
      <c r="C464" s="281" t="s">
        <v>4443</v>
      </c>
      <c r="D464" s="79">
        <v>24.66</v>
      </c>
      <c r="E464" s="79">
        <v>73.010000000000005</v>
      </c>
      <c r="F464" s="79">
        <v>12.59</v>
      </c>
    </row>
    <row r="465" spans="1:6" x14ac:dyDescent="0.25">
      <c r="A465" s="284" t="s">
        <v>4807</v>
      </c>
      <c r="B465" s="281" t="s">
        <v>3332</v>
      </c>
      <c r="C465" s="281" t="s">
        <v>4808</v>
      </c>
      <c r="D465" s="79">
        <v>92.74</v>
      </c>
      <c r="E465" s="79">
        <v>100</v>
      </c>
      <c r="F465" s="79">
        <v>46.99</v>
      </c>
    </row>
    <row r="466" spans="1:6" x14ac:dyDescent="0.25">
      <c r="A466" s="284" t="s">
        <v>5150</v>
      </c>
      <c r="B466" s="281" t="s">
        <v>3332</v>
      </c>
      <c r="C466" s="281" t="s">
        <v>7098</v>
      </c>
      <c r="D466" s="79">
        <v>53.66</v>
      </c>
      <c r="E466" s="79">
        <v>88.62</v>
      </c>
      <c r="F466" s="79">
        <v>21</v>
      </c>
    </row>
    <row r="467" spans="1:6" x14ac:dyDescent="0.25">
      <c r="A467" s="284" t="s">
        <v>4889</v>
      </c>
      <c r="B467" s="281" t="s">
        <v>3332</v>
      </c>
      <c r="C467" s="281" t="s">
        <v>4890</v>
      </c>
      <c r="D467" s="79" t="s">
        <v>7093</v>
      </c>
      <c r="E467" s="79" t="s">
        <v>7093</v>
      </c>
      <c r="F467" s="79" t="s">
        <v>7093</v>
      </c>
    </row>
    <row r="468" spans="1:6" x14ac:dyDescent="0.25">
      <c r="A468" s="284" t="s">
        <v>4863</v>
      </c>
      <c r="B468" s="281" t="s">
        <v>2827</v>
      </c>
      <c r="C468" s="281" t="s">
        <v>4864</v>
      </c>
      <c r="D468" s="79" t="s">
        <v>7093</v>
      </c>
      <c r="E468" s="79" t="s">
        <v>7093</v>
      </c>
      <c r="F468" s="79" t="s">
        <v>7093</v>
      </c>
    </row>
    <row r="469" spans="1:6" x14ac:dyDescent="0.25">
      <c r="A469" s="284" t="s">
        <v>3204</v>
      </c>
      <c r="B469" s="281" t="s">
        <v>2827</v>
      </c>
      <c r="C469" s="281" t="s">
        <v>3205</v>
      </c>
      <c r="D469" s="79">
        <v>81.25</v>
      </c>
      <c r="E469" s="79">
        <v>100</v>
      </c>
      <c r="F469" s="79">
        <v>78.06</v>
      </c>
    </row>
    <row r="470" spans="1:6" x14ac:dyDescent="0.25">
      <c r="A470" s="284" t="s">
        <v>4284</v>
      </c>
      <c r="B470" s="281" t="s">
        <v>2827</v>
      </c>
      <c r="C470" s="281" t="s">
        <v>4285</v>
      </c>
      <c r="D470" s="79">
        <v>78.59</v>
      </c>
      <c r="E470" s="79">
        <v>98.39</v>
      </c>
      <c r="F470" s="79">
        <v>66.760000000000005</v>
      </c>
    </row>
    <row r="471" spans="1:6" x14ac:dyDescent="0.25">
      <c r="A471" s="284" t="s">
        <v>3086</v>
      </c>
      <c r="B471" s="281" t="s">
        <v>2827</v>
      </c>
      <c r="C471" s="281" t="s">
        <v>3087</v>
      </c>
      <c r="D471" s="79">
        <v>85.76</v>
      </c>
      <c r="E471" s="79">
        <v>100</v>
      </c>
      <c r="F471" s="79">
        <v>82.14</v>
      </c>
    </row>
    <row r="472" spans="1:6" x14ac:dyDescent="0.25">
      <c r="A472" s="284" t="s">
        <v>4342</v>
      </c>
      <c r="B472" s="281" t="s">
        <v>2827</v>
      </c>
      <c r="C472" s="281" t="s">
        <v>4343</v>
      </c>
      <c r="D472" s="79">
        <v>73.599999999999994</v>
      </c>
      <c r="E472" s="79">
        <v>78.58</v>
      </c>
      <c r="F472" s="79">
        <v>71.58</v>
      </c>
    </row>
    <row r="473" spans="1:6" x14ac:dyDescent="0.25">
      <c r="A473" s="284" t="s">
        <v>4195</v>
      </c>
      <c r="B473" s="281" t="s">
        <v>2827</v>
      </c>
      <c r="C473" s="281" t="s">
        <v>4196</v>
      </c>
      <c r="D473" s="79">
        <v>36.65</v>
      </c>
      <c r="E473" s="79">
        <v>72.05</v>
      </c>
      <c r="F473" s="79">
        <v>20.89</v>
      </c>
    </row>
    <row r="474" spans="1:6" x14ac:dyDescent="0.25">
      <c r="A474" s="284" t="s">
        <v>3324</v>
      </c>
      <c r="B474" s="281" t="s">
        <v>2827</v>
      </c>
      <c r="C474" s="281" t="s">
        <v>3325</v>
      </c>
      <c r="D474" s="79">
        <v>29.91</v>
      </c>
      <c r="E474" s="79">
        <v>98.35</v>
      </c>
      <c r="F474" s="79">
        <v>16.34</v>
      </c>
    </row>
    <row r="475" spans="1:6" x14ac:dyDescent="0.25">
      <c r="A475" s="284" t="s">
        <v>3076</v>
      </c>
      <c r="B475" s="281" t="s">
        <v>2827</v>
      </c>
      <c r="C475" s="281" t="s">
        <v>3077</v>
      </c>
      <c r="D475" s="79">
        <v>77.599999999999994</v>
      </c>
      <c r="E475" s="79">
        <v>98.89</v>
      </c>
      <c r="F475" s="79">
        <v>46.41</v>
      </c>
    </row>
    <row r="476" spans="1:6" x14ac:dyDescent="0.25">
      <c r="A476" s="284" t="s">
        <v>2974</v>
      </c>
      <c r="B476" s="281" t="s">
        <v>2827</v>
      </c>
      <c r="C476" s="281" t="s">
        <v>2975</v>
      </c>
      <c r="D476" s="79">
        <v>11.47</v>
      </c>
      <c r="E476" s="79">
        <v>89.32</v>
      </c>
      <c r="F476" s="79">
        <v>0</v>
      </c>
    </row>
    <row r="477" spans="1:6" x14ac:dyDescent="0.25">
      <c r="A477" s="284" t="s">
        <v>3063</v>
      </c>
      <c r="B477" s="281" t="s">
        <v>2827</v>
      </c>
      <c r="C477" s="281" t="s">
        <v>3064</v>
      </c>
      <c r="D477" s="79" t="s">
        <v>7093</v>
      </c>
      <c r="E477" s="79" t="s">
        <v>7093</v>
      </c>
      <c r="F477" s="79" t="s">
        <v>7093</v>
      </c>
    </row>
    <row r="478" spans="1:6" x14ac:dyDescent="0.25">
      <c r="A478" s="284" t="s">
        <v>3234</v>
      </c>
      <c r="B478" s="281" t="s">
        <v>2827</v>
      </c>
      <c r="C478" s="281" t="s">
        <v>3235</v>
      </c>
      <c r="D478" s="79">
        <v>100</v>
      </c>
      <c r="E478" s="79">
        <v>100</v>
      </c>
      <c r="F478" s="79">
        <v>100</v>
      </c>
    </row>
    <row r="479" spans="1:6" x14ac:dyDescent="0.25">
      <c r="A479" s="284" t="s">
        <v>2984</v>
      </c>
      <c r="B479" s="281" t="s">
        <v>2827</v>
      </c>
      <c r="C479" s="281" t="s">
        <v>2985</v>
      </c>
      <c r="D479" s="79">
        <v>16.93</v>
      </c>
      <c r="E479" s="79">
        <v>91.12</v>
      </c>
      <c r="F479" s="79">
        <v>7.11</v>
      </c>
    </row>
    <row r="480" spans="1:6" x14ac:dyDescent="0.25">
      <c r="A480" s="284" t="s">
        <v>3790</v>
      </c>
      <c r="B480" s="281" t="s">
        <v>2827</v>
      </c>
      <c r="C480" s="281" t="s">
        <v>3791</v>
      </c>
      <c r="D480" s="79">
        <v>20.239999999999998</v>
      </c>
      <c r="E480" s="79">
        <v>83.62</v>
      </c>
      <c r="F480" s="79">
        <v>9.11</v>
      </c>
    </row>
    <row r="481" spans="1:6" x14ac:dyDescent="0.25">
      <c r="A481" s="284" t="s">
        <v>3190</v>
      </c>
      <c r="B481" s="281" t="s">
        <v>2827</v>
      </c>
      <c r="C481" s="281" t="s">
        <v>3191</v>
      </c>
      <c r="D481" s="79">
        <v>97.03</v>
      </c>
      <c r="E481" s="79">
        <v>100</v>
      </c>
      <c r="F481" s="79">
        <v>96</v>
      </c>
    </row>
    <row r="482" spans="1:6" x14ac:dyDescent="0.25">
      <c r="A482" s="284" t="s">
        <v>2907</v>
      </c>
      <c r="B482" s="281" t="s">
        <v>2827</v>
      </c>
      <c r="C482" s="281" t="s">
        <v>2908</v>
      </c>
      <c r="D482" s="79">
        <v>42.16</v>
      </c>
      <c r="E482" s="79">
        <v>100</v>
      </c>
      <c r="F482" s="79">
        <v>20.59</v>
      </c>
    </row>
    <row r="483" spans="1:6" x14ac:dyDescent="0.25">
      <c r="A483" s="284" t="s">
        <v>2826</v>
      </c>
      <c r="B483" s="281" t="s">
        <v>2827</v>
      </c>
      <c r="C483" s="281" t="s">
        <v>2828</v>
      </c>
      <c r="D483" s="79">
        <v>99.53</v>
      </c>
      <c r="E483" s="79">
        <v>99.96</v>
      </c>
      <c r="F483" s="79">
        <v>98.81</v>
      </c>
    </row>
    <row r="484" spans="1:6" x14ac:dyDescent="0.25">
      <c r="A484" s="284" t="s">
        <v>2829</v>
      </c>
      <c r="B484" s="281" t="s">
        <v>2827</v>
      </c>
      <c r="C484" s="281" t="s">
        <v>2830</v>
      </c>
      <c r="D484" s="79">
        <v>78.39</v>
      </c>
      <c r="E484" s="79">
        <v>97.92</v>
      </c>
      <c r="F484" s="79">
        <v>70.260000000000005</v>
      </c>
    </row>
    <row r="485" spans="1:6" x14ac:dyDescent="0.25">
      <c r="A485" s="284" t="s">
        <v>2831</v>
      </c>
      <c r="B485" s="281" t="s">
        <v>2827</v>
      </c>
      <c r="C485" s="281" t="s">
        <v>2832</v>
      </c>
      <c r="D485" s="79">
        <v>14.68</v>
      </c>
      <c r="E485" s="79">
        <v>99.82</v>
      </c>
      <c r="F485" s="79">
        <v>2.82</v>
      </c>
    </row>
    <row r="486" spans="1:6" x14ac:dyDescent="0.25">
      <c r="A486" s="284" t="s">
        <v>3126</v>
      </c>
      <c r="B486" s="281" t="s">
        <v>2827</v>
      </c>
      <c r="C486" s="281" t="s">
        <v>3127</v>
      </c>
      <c r="D486" s="79">
        <v>82.09</v>
      </c>
      <c r="E486" s="79">
        <v>100</v>
      </c>
      <c r="F486" s="79">
        <v>76.41</v>
      </c>
    </row>
    <row r="487" spans="1:6" x14ac:dyDescent="0.25">
      <c r="A487" s="284" t="s">
        <v>3017</v>
      </c>
      <c r="B487" s="281" t="s">
        <v>2827</v>
      </c>
      <c r="C487" s="281" t="s">
        <v>3018</v>
      </c>
      <c r="D487" s="79">
        <v>83.9</v>
      </c>
      <c r="E487" s="79">
        <v>99.94</v>
      </c>
      <c r="F487" s="79">
        <v>78.87</v>
      </c>
    </row>
    <row r="488" spans="1:6" x14ac:dyDescent="0.25">
      <c r="A488" s="284" t="s">
        <v>3694</v>
      </c>
      <c r="B488" s="281" t="s">
        <v>2827</v>
      </c>
      <c r="C488" s="281" t="s">
        <v>3695</v>
      </c>
      <c r="D488" s="79">
        <v>70.900000000000006</v>
      </c>
      <c r="E488" s="79">
        <v>67.41</v>
      </c>
      <c r="F488" s="79">
        <v>73.34</v>
      </c>
    </row>
    <row r="489" spans="1:6" x14ac:dyDescent="0.25">
      <c r="A489" s="284" t="s">
        <v>4124</v>
      </c>
      <c r="B489" s="281" t="s">
        <v>2827</v>
      </c>
      <c r="C489" s="281" t="s">
        <v>4125</v>
      </c>
      <c r="D489" s="79">
        <v>100</v>
      </c>
      <c r="E489" s="79">
        <v>100</v>
      </c>
      <c r="F489" s="79">
        <v>100</v>
      </c>
    </row>
    <row r="490" spans="1:6" x14ac:dyDescent="0.25">
      <c r="A490" s="284" t="s">
        <v>2833</v>
      </c>
      <c r="B490" s="281" t="s">
        <v>2827</v>
      </c>
      <c r="C490" s="281" t="s">
        <v>2834</v>
      </c>
      <c r="D490" s="79">
        <v>86.67</v>
      </c>
      <c r="E490" s="79">
        <v>99.81</v>
      </c>
      <c r="F490" s="79">
        <v>81.33</v>
      </c>
    </row>
    <row r="491" spans="1:6" x14ac:dyDescent="0.25">
      <c r="A491" s="284" t="s">
        <v>2835</v>
      </c>
      <c r="B491" s="281" t="s">
        <v>2827</v>
      </c>
      <c r="C491" s="281" t="s">
        <v>2836</v>
      </c>
      <c r="D491" s="79">
        <v>5.82</v>
      </c>
      <c r="E491" s="79">
        <v>76.77</v>
      </c>
      <c r="F491" s="79">
        <v>2.08</v>
      </c>
    </row>
    <row r="492" spans="1:6" x14ac:dyDescent="0.25">
      <c r="A492" s="284" t="s">
        <v>3931</v>
      </c>
      <c r="B492" s="281" t="s">
        <v>2827</v>
      </c>
      <c r="C492" s="281" t="s">
        <v>3932</v>
      </c>
      <c r="D492" s="79">
        <v>92.26</v>
      </c>
      <c r="E492" s="79">
        <v>100</v>
      </c>
      <c r="F492" s="79">
        <v>84.26</v>
      </c>
    </row>
    <row r="493" spans="1:6" x14ac:dyDescent="0.25">
      <c r="A493" s="283" t="s">
        <v>3239</v>
      </c>
      <c r="B493" s="281" t="s">
        <v>2827</v>
      </c>
      <c r="C493" s="281" t="s">
        <v>3240</v>
      </c>
      <c r="D493" s="79">
        <v>93.49</v>
      </c>
      <c r="E493" s="79">
        <v>97.89</v>
      </c>
      <c r="F493" s="79">
        <v>75.3</v>
      </c>
    </row>
    <row r="494" spans="1:6" x14ac:dyDescent="0.25">
      <c r="A494" s="284" t="s">
        <v>4453</v>
      </c>
      <c r="B494" s="281" t="s">
        <v>2827</v>
      </c>
      <c r="C494" s="281" t="s">
        <v>4454</v>
      </c>
      <c r="D494" s="79">
        <v>75.09</v>
      </c>
      <c r="E494" s="79">
        <v>98.07</v>
      </c>
      <c r="F494" s="79">
        <v>68.37</v>
      </c>
    </row>
    <row r="495" spans="1:6" x14ac:dyDescent="0.25">
      <c r="A495" s="284" t="s">
        <v>2837</v>
      </c>
      <c r="B495" s="281" t="s">
        <v>2827</v>
      </c>
      <c r="C495" s="281" t="s">
        <v>2838</v>
      </c>
      <c r="D495" s="79">
        <v>32.54</v>
      </c>
      <c r="E495" s="79">
        <v>100</v>
      </c>
      <c r="F495" s="79">
        <v>15.77</v>
      </c>
    </row>
    <row r="496" spans="1:6" x14ac:dyDescent="0.25">
      <c r="A496" s="284" t="s">
        <v>2839</v>
      </c>
      <c r="B496" s="281" t="s">
        <v>2827</v>
      </c>
      <c r="C496" s="281" t="s">
        <v>2840</v>
      </c>
      <c r="D496" s="79">
        <v>100</v>
      </c>
      <c r="E496" s="79">
        <v>100</v>
      </c>
      <c r="F496" s="79">
        <v>100</v>
      </c>
    </row>
    <row r="497" spans="1:6" x14ac:dyDescent="0.25">
      <c r="A497" s="284" t="s">
        <v>3356</v>
      </c>
      <c r="B497" s="281" t="s">
        <v>2827</v>
      </c>
      <c r="C497" s="281" t="s">
        <v>3357</v>
      </c>
      <c r="D497" s="79">
        <v>95.65</v>
      </c>
      <c r="E497" s="79">
        <v>100</v>
      </c>
      <c r="F497" s="79">
        <v>95.47</v>
      </c>
    </row>
    <row r="498" spans="1:6" x14ac:dyDescent="0.25">
      <c r="A498" s="283" t="s">
        <v>2909</v>
      </c>
      <c r="B498" s="281" t="s">
        <v>2827</v>
      </c>
      <c r="C498" s="281" t="s">
        <v>2910</v>
      </c>
      <c r="D498" s="79">
        <v>86.87</v>
      </c>
      <c r="E498" s="79">
        <v>92.19</v>
      </c>
      <c r="F498" s="79">
        <v>61.53</v>
      </c>
    </row>
    <row r="499" spans="1:6" x14ac:dyDescent="0.25">
      <c r="A499" s="284" t="s">
        <v>2964</v>
      </c>
      <c r="B499" s="281" t="s">
        <v>2827</v>
      </c>
      <c r="C499" s="281" t="s">
        <v>2965</v>
      </c>
      <c r="D499" s="79">
        <v>26.21</v>
      </c>
      <c r="E499" s="79">
        <v>100</v>
      </c>
      <c r="F499" s="79">
        <v>0</v>
      </c>
    </row>
    <row r="500" spans="1:6" x14ac:dyDescent="0.25">
      <c r="A500" s="284" t="s">
        <v>4264</v>
      </c>
      <c r="B500" s="281" t="s">
        <v>2827</v>
      </c>
      <c r="C500" s="281" t="s">
        <v>4265</v>
      </c>
      <c r="D500" s="79">
        <v>100</v>
      </c>
      <c r="E500" s="79">
        <v>100</v>
      </c>
      <c r="F500" s="79">
        <v>100</v>
      </c>
    </row>
    <row r="501" spans="1:6" x14ac:dyDescent="0.25">
      <c r="A501" s="284" t="s">
        <v>3699</v>
      </c>
      <c r="B501" s="281" t="s">
        <v>2827</v>
      </c>
      <c r="C501" s="281" t="s">
        <v>3700</v>
      </c>
      <c r="D501" s="79">
        <v>100</v>
      </c>
      <c r="E501" s="79">
        <v>100</v>
      </c>
      <c r="F501" s="79">
        <v>100</v>
      </c>
    </row>
    <row r="502" spans="1:6" x14ac:dyDescent="0.25">
      <c r="A502" s="284" t="s">
        <v>3092</v>
      </c>
      <c r="B502" s="281" t="s">
        <v>2827</v>
      </c>
      <c r="C502" s="281" t="s">
        <v>3093</v>
      </c>
      <c r="D502" s="79">
        <v>7.8</v>
      </c>
      <c r="E502" s="79">
        <v>98.63</v>
      </c>
      <c r="F502" s="79">
        <v>0.5</v>
      </c>
    </row>
    <row r="503" spans="1:6" x14ac:dyDescent="0.25">
      <c r="A503" s="283" t="s">
        <v>4745</v>
      </c>
      <c r="B503" s="281" t="s">
        <v>2827</v>
      </c>
      <c r="C503" s="281" t="s">
        <v>4746</v>
      </c>
      <c r="D503" s="79" t="s">
        <v>7093</v>
      </c>
      <c r="E503" s="79" t="s">
        <v>7093</v>
      </c>
      <c r="F503" s="79" t="s">
        <v>7093</v>
      </c>
    </row>
    <row r="504" spans="1:6" x14ac:dyDescent="0.25">
      <c r="A504" s="284" t="s">
        <v>4347</v>
      </c>
      <c r="B504" s="281" t="s">
        <v>2827</v>
      </c>
      <c r="C504" s="281" t="s">
        <v>2865</v>
      </c>
      <c r="D504" s="79">
        <v>39.549999999999997</v>
      </c>
      <c r="E504" s="79">
        <v>76.56</v>
      </c>
      <c r="F504" s="79">
        <v>31.13</v>
      </c>
    </row>
    <row r="505" spans="1:6" x14ac:dyDescent="0.25">
      <c r="A505" s="284" t="s">
        <v>2976</v>
      </c>
      <c r="B505" s="281" t="s">
        <v>2827</v>
      </c>
      <c r="C505" s="281" t="s">
        <v>2977</v>
      </c>
      <c r="D505" s="79">
        <v>83.73</v>
      </c>
      <c r="E505" s="79">
        <v>100</v>
      </c>
      <c r="F505" s="79">
        <v>78.36</v>
      </c>
    </row>
    <row r="506" spans="1:6" x14ac:dyDescent="0.25">
      <c r="A506" s="284" t="s">
        <v>4083</v>
      </c>
      <c r="B506" s="281" t="s">
        <v>2827</v>
      </c>
      <c r="C506" s="281" t="s">
        <v>4084</v>
      </c>
      <c r="D506" s="79" t="s">
        <v>7093</v>
      </c>
      <c r="E506" s="79" t="s">
        <v>7093</v>
      </c>
      <c r="F506" s="79" t="s">
        <v>7093</v>
      </c>
    </row>
    <row r="507" spans="1:6" x14ac:dyDescent="0.25">
      <c r="A507" s="284" t="s">
        <v>4079</v>
      </c>
      <c r="B507" s="281" t="s">
        <v>2827</v>
      </c>
      <c r="C507" s="281" t="s">
        <v>4080</v>
      </c>
      <c r="D507" s="79">
        <v>77.17</v>
      </c>
      <c r="E507" s="79">
        <v>100</v>
      </c>
      <c r="F507" s="79">
        <v>57.54</v>
      </c>
    </row>
    <row r="508" spans="1:6" x14ac:dyDescent="0.25">
      <c r="A508" s="284" t="s">
        <v>2841</v>
      </c>
      <c r="B508" s="281" t="s">
        <v>2827</v>
      </c>
      <c r="C508" s="281" t="s">
        <v>2842</v>
      </c>
      <c r="D508" s="79">
        <v>92.92</v>
      </c>
      <c r="E508" s="79">
        <v>100</v>
      </c>
      <c r="F508" s="79">
        <v>80</v>
      </c>
    </row>
    <row r="509" spans="1:6" x14ac:dyDescent="0.25">
      <c r="A509" s="284" t="s">
        <v>4091</v>
      </c>
      <c r="B509" s="281" t="s">
        <v>2827</v>
      </c>
      <c r="C509" s="281" t="s">
        <v>4092</v>
      </c>
      <c r="D509" s="79">
        <v>39.11</v>
      </c>
      <c r="E509" s="79">
        <v>74.599999999999994</v>
      </c>
      <c r="F509" s="79">
        <v>33.700000000000003</v>
      </c>
    </row>
    <row r="510" spans="1:6" x14ac:dyDescent="0.25">
      <c r="A510" s="284" t="s">
        <v>3533</v>
      </c>
      <c r="B510" s="281" t="s">
        <v>2827</v>
      </c>
      <c r="C510" s="281" t="s">
        <v>3534</v>
      </c>
      <c r="D510" s="79">
        <v>46.19</v>
      </c>
      <c r="E510" s="79">
        <v>89.95</v>
      </c>
      <c r="F510" s="79">
        <v>39.68</v>
      </c>
    </row>
    <row r="511" spans="1:6" x14ac:dyDescent="0.25">
      <c r="A511" s="284" t="s">
        <v>3088</v>
      </c>
      <c r="B511" s="281" t="s">
        <v>2827</v>
      </c>
      <c r="C511" s="281" t="s">
        <v>3089</v>
      </c>
      <c r="D511" s="79">
        <v>87.06</v>
      </c>
      <c r="E511" s="79">
        <v>93.18</v>
      </c>
      <c r="F511" s="79">
        <v>85.25</v>
      </c>
    </row>
    <row r="512" spans="1:6" x14ac:dyDescent="0.25">
      <c r="A512" s="284" t="s">
        <v>2843</v>
      </c>
      <c r="B512" s="281" t="s">
        <v>2827</v>
      </c>
      <c r="C512" s="281" t="s">
        <v>2844</v>
      </c>
      <c r="D512" s="79">
        <v>72.56</v>
      </c>
      <c r="E512" s="79">
        <v>87.4</v>
      </c>
      <c r="F512" s="79">
        <v>65.52</v>
      </c>
    </row>
    <row r="513" spans="1:6" x14ac:dyDescent="0.25">
      <c r="A513" s="284" t="s">
        <v>3642</v>
      </c>
      <c r="B513" s="281" t="s">
        <v>2827</v>
      </c>
      <c r="C513" s="281" t="s">
        <v>3643</v>
      </c>
      <c r="D513" s="79">
        <v>55.23</v>
      </c>
      <c r="E513" s="79">
        <v>98.83</v>
      </c>
      <c r="F513" s="79">
        <v>28.92</v>
      </c>
    </row>
    <row r="514" spans="1:6" x14ac:dyDescent="0.25">
      <c r="A514" s="284" t="s">
        <v>3138</v>
      </c>
      <c r="B514" s="281" t="s">
        <v>2827</v>
      </c>
      <c r="C514" s="281" t="s">
        <v>3139</v>
      </c>
      <c r="D514" s="79">
        <v>11.36</v>
      </c>
      <c r="E514" s="79">
        <v>100</v>
      </c>
      <c r="F514" s="79">
        <v>0</v>
      </c>
    </row>
    <row r="515" spans="1:6" x14ac:dyDescent="0.25">
      <c r="A515" s="284" t="s">
        <v>3031</v>
      </c>
      <c r="B515" s="281" t="s">
        <v>2827</v>
      </c>
      <c r="C515" s="281" t="s">
        <v>3032</v>
      </c>
      <c r="D515" s="79">
        <v>83.64</v>
      </c>
      <c r="E515" s="79">
        <v>91.7</v>
      </c>
      <c r="F515" s="79">
        <v>80.040000000000006</v>
      </c>
    </row>
    <row r="516" spans="1:6" x14ac:dyDescent="0.25">
      <c r="A516" s="284" t="s">
        <v>3941</v>
      </c>
      <c r="B516" s="281" t="s">
        <v>2827</v>
      </c>
      <c r="C516" s="281" t="s">
        <v>3942</v>
      </c>
      <c r="D516" s="79">
        <v>43.91</v>
      </c>
      <c r="E516" s="79">
        <v>45.19</v>
      </c>
      <c r="F516" s="79">
        <v>43</v>
      </c>
    </row>
    <row r="517" spans="1:6" x14ac:dyDescent="0.25">
      <c r="A517" s="284" t="s">
        <v>3354</v>
      </c>
      <c r="B517" s="281" t="s">
        <v>2827</v>
      </c>
      <c r="C517" s="281" t="s">
        <v>3355</v>
      </c>
      <c r="D517" s="79">
        <v>36.28</v>
      </c>
      <c r="E517" s="79">
        <v>88.5</v>
      </c>
      <c r="F517" s="79">
        <v>18.64</v>
      </c>
    </row>
    <row r="518" spans="1:6" x14ac:dyDescent="0.25">
      <c r="A518" s="284" t="s">
        <v>2966</v>
      </c>
      <c r="B518" s="281" t="s">
        <v>2827</v>
      </c>
      <c r="C518" s="281" t="s">
        <v>2967</v>
      </c>
      <c r="D518" s="79">
        <v>15.88</v>
      </c>
      <c r="E518" s="79">
        <v>93.46</v>
      </c>
      <c r="F518" s="79">
        <v>8.2899999999999991</v>
      </c>
    </row>
    <row r="519" spans="1:6" x14ac:dyDescent="0.25">
      <c r="A519" s="284" t="s">
        <v>2972</v>
      </c>
      <c r="B519" s="281" t="s">
        <v>2827</v>
      </c>
      <c r="C519" s="281" t="s">
        <v>2973</v>
      </c>
      <c r="D519" s="79">
        <v>55.94</v>
      </c>
      <c r="E519" s="79">
        <v>86.73</v>
      </c>
      <c r="F519" s="79">
        <v>33.57</v>
      </c>
    </row>
    <row r="520" spans="1:6" x14ac:dyDescent="0.25">
      <c r="A520" s="284" t="s">
        <v>2845</v>
      </c>
      <c r="B520" s="281" t="s">
        <v>2827</v>
      </c>
      <c r="C520" s="281" t="s">
        <v>2846</v>
      </c>
      <c r="D520" s="79">
        <v>100</v>
      </c>
      <c r="E520" s="79">
        <v>100</v>
      </c>
      <c r="F520" s="79">
        <v>100</v>
      </c>
    </row>
    <row r="521" spans="1:6" x14ac:dyDescent="0.25">
      <c r="A521" s="284" t="s">
        <v>3177</v>
      </c>
      <c r="B521" s="281" t="s">
        <v>2827</v>
      </c>
      <c r="C521" s="281" t="s">
        <v>3178</v>
      </c>
      <c r="D521" s="79">
        <v>99.96</v>
      </c>
      <c r="E521" s="79">
        <v>100</v>
      </c>
      <c r="F521" s="79">
        <v>99.94</v>
      </c>
    </row>
    <row r="522" spans="1:6" x14ac:dyDescent="0.25">
      <c r="A522" s="284" t="s">
        <v>2847</v>
      </c>
      <c r="B522" s="281" t="s">
        <v>2827</v>
      </c>
      <c r="C522" s="281" t="s">
        <v>2848</v>
      </c>
      <c r="D522" s="79">
        <v>91.75</v>
      </c>
      <c r="E522" s="79">
        <v>97.43</v>
      </c>
      <c r="F522" s="79">
        <v>30.54</v>
      </c>
    </row>
    <row r="523" spans="1:6" x14ac:dyDescent="0.25">
      <c r="A523" s="284" t="s">
        <v>3118</v>
      </c>
      <c r="B523" s="281" t="s">
        <v>2827</v>
      </c>
      <c r="C523" s="281" t="s">
        <v>3119</v>
      </c>
      <c r="D523" s="79">
        <v>22.8</v>
      </c>
      <c r="E523" s="79">
        <v>56.16</v>
      </c>
      <c r="F523" s="79">
        <v>19.829999999999998</v>
      </c>
    </row>
    <row r="524" spans="1:6" x14ac:dyDescent="0.25">
      <c r="A524" s="284" t="s">
        <v>3167</v>
      </c>
      <c r="B524" s="281" t="s">
        <v>2827</v>
      </c>
      <c r="C524" s="281" t="s">
        <v>3168</v>
      </c>
      <c r="D524" s="79">
        <v>51.31</v>
      </c>
      <c r="E524" s="79">
        <v>100</v>
      </c>
      <c r="F524" s="79">
        <v>0</v>
      </c>
    </row>
    <row r="525" spans="1:6" x14ac:dyDescent="0.25">
      <c r="A525" s="284" t="s">
        <v>4780</v>
      </c>
      <c r="B525" s="281" t="s">
        <v>2827</v>
      </c>
      <c r="C525" s="281" t="s">
        <v>4781</v>
      </c>
      <c r="D525" s="79">
        <v>98.37</v>
      </c>
      <c r="E525" s="79">
        <v>99.83</v>
      </c>
      <c r="F525" s="79">
        <v>13.29</v>
      </c>
    </row>
    <row r="526" spans="1:6" x14ac:dyDescent="0.25">
      <c r="A526" s="284" t="s">
        <v>3100</v>
      </c>
      <c r="B526" s="281" t="s">
        <v>2827</v>
      </c>
      <c r="C526" s="281" t="s">
        <v>2870</v>
      </c>
      <c r="D526" s="79">
        <v>17.559999999999999</v>
      </c>
      <c r="E526" s="79">
        <v>16.97</v>
      </c>
      <c r="F526" s="79">
        <v>24.05</v>
      </c>
    </row>
    <row r="527" spans="1:6" x14ac:dyDescent="0.25">
      <c r="A527" s="284" t="s">
        <v>3206</v>
      </c>
      <c r="B527" s="281" t="s">
        <v>2827</v>
      </c>
      <c r="C527" s="281" t="s">
        <v>3207</v>
      </c>
      <c r="D527" s="79">
        <v>100</v>
      </c>
      <c r="E527" s="79">
        <v>100</v>
      </c>
      <c r="F527" s="79">
        <v>100</v>
      </c>
    </row>
    <row r="528" spans="1:6" x14ac:dyDescent="0.25">
      <c r="A528" s="284" t="s">
        <v>4112</v>
      </c>
      <c r="B528" s="281" t="s">
        <v>2827</v>
      </c>
      <c r="C528" s="281" t="s">
        <v>4113</v>
      </c>
      <c r="D528" s="79">
        <v>50.63</v>
      </c>
      <c r="E528" s="79">
        <v>100</v>
      </c>
      <c r="F528" s="79">
        <v>35.29</v>
      </c>
    </row>
    <row r="529" spans="1:6" x14ac:dyDescent="0.25">
      <c r="A529" s="284" t="s">
        <v>3159</v>
      </c>
      <c r="B529" s="281" t="s">
        <v>2827</v>
      </c>
      <c r="C529" s="281" t="s">
        <v>3160</v>
      </c>
      <c r="D529" s="79">
        <v>48.25</v>
      </c>
      <c r="E529" s="79">
        <v>82.67</v>
      </c>
      <c r="F529" s="79">
        <v>43.35</v>
      </c>
    </row>
    <row r="530" spans="1:6" x14ac:dyDescent="0.25">
      <c r="A530" s="284" t="s">
        <v>3962</v>
      </c>
      <c r="B530" s="281" t="s">
        <v>2827</v>
      </c>
      <c r="C530" s="281" t="s">
        <v>3963</v>
      </c>
      <c r="D530" s="79" t="s">
        <v>7093</v>
      </c>
      <c r="E530" s="79" t="s">
        <v>7093</v>
      </c>
      <c r="F530" s="79" t="s">
        <v>7093</v>
      </c>
    </row>
    <row r="531" spans="1:6" x14ac:dyDescent="0.25">
      <c r="A531" s="284" t="s">
        <v>2849</v>
      </c>
      <c r="B531" s="281" t="s">
        <v>2827</v>
      </c>
      <c r="C531" s="281" t="s">
        <v>2850</v>
      </c>
      <c r="D531" s="79">
        <v>16.87</v>
      </c>
      <c r="E531" s="79">
        <v>16.87</v>
      </c>
      <c r="F531" s="79">
        <v>0</v>
      </c>
    </row>
    <row r="532" spans="1:6" x14ac:dyDescent="0.25">
      <c r="A532" s="284" t="s">
        <v>3015</v>
      </c>
      <c r="B532" s="281" t="s">
        <v>2827</v>
      </c>
      <c r="C532" s="281" t="s">
        <v>3016</v>
      </c>
      <c r="D532" s="79">
        <v>40.020000000000003</v>
      </c>
      <c r="E532" s="79">
        <v>100</v>
      </c>
      <c r="F532" s="79">
        <v>5.87</v>
      </c>
    </row>
    <row r="533" spans="1:6" x14ac:dyDescent="0.25">
      <c r="A533" s="284" t="s">
        <v>3128</v>
      </c>
      <c r="B533" s="281" t="s">
        <v>2827</v>
      </c>
      <c r="C533" s="281" t="s">
        <v>3129</v>
      </c>
      <c r="D533" s="79">
        <v>13.38</v>
      </c>
      <c r="E533" s="79">
        <v>90.24</v>
      </c>
      <c r="F533" s="79">
        <v>7.6</v>
      </c>
    </row>
    <row r="534" spans="1:6" x14ac:dyDescent="0.25">
      <c r="A534" s="284" t="s">
        <v>4238</v>
      </c>
      <c r="B534" s="281" t="s">
        <v>2827</v>
      </c>
      <c r="C534" s="281" t="s">
        <v>4239</v>
      </c>
      <c r="D534" s="79">
        <v>71.22</v>
      </c>
      <c r="E534" s="79">
        <v>100</v>
      </c>
      <c r="F534" s="79">
        <v>52.78</v>
      </c>
    </row>
    <row r="535" spans="1:6" x14ac:dyDescent="0.25">
      <c r="A535" s="284" t="s">
        <v>3266</v>
      </c>
      <c r="B535" s="281" t="s">
        <v>2827</v>
      </c>
      <c r="C535" s="281" t="s">
        <v>3267</v>
      </c>
      <c r="D535" s="79">
        <v>10.63</v>
      </c>
      <c r="E535" s="79">
        <v>100</v>
      </c>
      <c r="F535" s="79">
        <v>10.61</v>
      </c>
    </row>
    <row r="536" spans="1:6" x14ac:dyDescent="0.25">
      <c r="A536" s="284" t="s">
        <v>3264</v>
      </c>
      <c r="B536" s="281" t="s">
        <v>2827</v>
      </c>
      <c r="C536" s="281" t="s">
        <v>3265</v>
      </c>
      <c r="D536" s="79">
        <v>39.15</v>
      </c>
      <c r="E536" s="79">
        <v>61.71</v>
      </c>
      <c r="F536" s="79">
        <v>35.340000000000003</v>
      </c>
    </row>
    <row r="537" spans="1:6" x14ac:dyDescent="0.25">
      <c r="A537" s="284" t="s">
        <v>2970</v>
      </c>
      <c r="B537" s="281" t="s">
        <v>2827</v>
      </c>
      <c r="C537" s="281" t="s">
        <v>2971</v>
      </c>
      <c r="D537" s="79">
        <v>0</v>
      </c>
      <c r="E537" s="79">
        <v>0</v>
      </c>
      <c r="F537" s="79">
        <v>0</v>
      </c>
    </row>
    <row r="538" spans="1:6" x14ac:dyDescent="0.25">
      <c r="A538" s="284" t="s">
        <v>3838</v>
      </c>
      <c r="B538" s="281" t="s">
        <v>2827</v>
      </c>
      <c r="C538" s="281" t="s">
        <v>3839</v>
      </c>
      <c r="D538" s="79">
        <v>26.37</v>
      </c>
      <c r="E538" s="79">
        <v>65.349999999999994</v>
      </c>
      <c r="F538" s="79">
        <v>16.7</v>
      </c>
    </row>
    <row r="539" spans="1:6" x14ac:dyDescent="0.25">
      <c r="A539" s="284" t="s">
        <v>3259</v>
      </c>
      <c r="B539" s="281" t="s">
        <v>2827</v>
      </c>
      <c r="C539" s="281" t="s">
        <v>3260</v>
      </c>
      <c r="D539" s="79">
        <v>57.6</v>
      </c>
      <c r="E539" s="79">
        <v>75.819999999999993</v>
      </c>
      <c r="F539" s="79">
        <v>56.16</v>
      </c>
    </row>
    <row r="540" spans="1:6" x14ac:dyDescent="0.25">
      <c r="A540" s="284" t="s">
        <v>3519</v>
      </c>
      <c r="B540" s="281" t="s">
        <v>2827</v>
      </c>
      <c r="C540" s="281" t="s">
        <v>3520</v>
      </c>
      <c r="D540" s="79">
        <v>92.63</v>
      </c>
      <c r="E540" s="79">
        <v>96.36</v>
      </c>
      <c r="F540" s="79">
        <v>88.32</v>
      </c>
    </row>
    <row r="541" spans="1:6" x14ac:dyDescent="0.25">
      <c r="A541" s="284" t="s">
        <v>3405</v>
      </c>
      <c r="B541" s="281" t="s">
        <v>2827</v>
      </c>
      <c r="C541" s="281" t="s">
        <v>3406</v>
      </c>
      <c r="D541" s="79">
        <v>12.31</v>
      </c>
      <c r="E541" s="79">
        <v>100</v>
      </c>
      <c r="F541" s="79">
        <v>0</v>
      </c>
    </row>
    <row r="542" spans="1:6" x14ac:dyDescent="0.25">
      <c r="A542" s="284" t="s">
        <v>4021</v>
      </c>
      <c r="B542" s="281" t="s">
        <v>2827</v>
      </c>
      <c r="C542" s="281" t="s">
        <v>4022</v>
      </c>
      <c r="D542" s="79">
        <v>46.72</v>
      </c>
      <c r="E542" s="79">
        <v>89</v>
      </c>
      <c r="F542" s="79">
        <v>24.71</v>
      </c>
    </row>
    <row r="543" spans="1:6" x14ac:dyDescent="0.25">
      <c r="A543" s="284" t="s">
        <v>4747</v>
      </c>
      <c r="B543" s="281" t="s">
        <v>2827</v>
      </c>
      <c r="C543" s="281" t="s">
        <v>3879</v>
      </c>
      <c r="D543" s="79">
        <v>54.91</v>
      </c>
      <c r="E543" s="79">
        <v>65.88</v>
      </c>
      <c r="F543" s="79">
        <v>29.35</v>
      </c>
    </row>
    <row r="544" spans="1:6" x14ac:dyDescent="0.25">
      <c r="A544" s="284" t="s">
        <v>4081</v>
      </c>
      <c r="B544" s="281" t="s">
        <v>2827</v>
      </c>
      <c r="C544" s="281" t="s">
        <v>4082</v>
      </c>
      <c r="D544" s="79">
        <v>30.16</v>
      </c>
      <c r="E544" s="79">
        <v>60.07</v>
      </c>
      <c r="F544" s="79">
        <v>28.97</v>
      </c>
    </row>
    <row r="545" spans="1:6" x14ac:dyDescent="0.25">
      <c r="A545" s="284" t="s">
        <v>4358</v>
      </c>
      <c r="B545" s="281" t="s">
        <v>2827</v>
      </c>
      <c r="C545" s="281" t="s">
        <v>3274</v>
      </c>
      <c r="D545" s="79">
        <v>26.93</v>
      </c>
      <c r="E545" s="79">
        <v>3.85</v>
      </c>
      <c r="F545" s="79">
        <v>31.67</v>
      </c>
    </row>
    <row r="546" spans="1:6" x14ac:dyDescent="0.25">
      <c r="A546" s="284" t="s">
        <v>3051</v>
      </c>
      <c r="B546" s="281" t="s">
        <v>2827</v>
      </c>
      <c r="C546" s="281" t="s">
        <v>3052</v>
      </c>
      <c r="D546" s="79">
        <v>5.97</v>
      </c>
      <c r="E546" s="79">
        <v>75.510000000000005</v>
      </c>
      <c r="F546" s="79">
        <v>0.22</v>
      </c>
    </row>
    <row r="547" spans="1:6" x14ac:dyDescent="0.25">
      <c r="A547" s="284" t="s">
        <v>4288</v>
      </c>
      <c r="B547" s="281" t="s">
        <v>2827</v>
      </c>
      <c r="C547" s="281" t="s">
        <v>4166</v>
      </c>
      <c r="D547" s="79">
        <v>41.51</v>
      </c>
      <c r="E547" s="79">
        <v>100</v>
      </c>
      <c r="F547" s="79">
        <v>21.16</v>
      </c>
    </row>
    <row r="548" spans="1:6" x14ac:dyDescent="0.25">
      <c r="A548" s="284" t="s">
        <v>3094</v>
      </c>
      <c r="B548" s="281" t="s">
        <v>2827</v>
      </c>
      <c r="C548" s="281" t="s">
        <v>5279</v>
      </c>
      <c r="D548" s="79">
        <v>52.9</v>
      </c>
      <c r="E548" s="79">
        <v>100</v>
      </c>
      <c r="F548" s="79">
        <v>36.01</v>
      </c>
    </row>
    <row r="549" spans="1:6" x14ac:dyDescent="0.25">
      <c r="A549" s="284" t="s">
        <v>3222</v>
      </c>
      <c r="B549" s="281" t="s">
        <v>2827</v>
      </c>
      <c r="C549" s="281" t="s">
        <v>3223</v>
      </c>
      <c r="D549" s="79">
        <v>40</v>
      </c>
      <c r="E549" s="79">
        <v>89.76</v>
      </c>
      <c r="F549" s="79">
        <v>31.4</v>
      </c>
    </row>
    <row r="550" spans="1:6" x14ac:dyDescent="0.25">
      <c r="A550" s="284" t="s">
        <v>3890</v>
      </c>
      <c r="B550" s="281" t="s">
        <v>2827</v>
      </c>
      <c r="C550" s="281" t="s">
        <v>3891</v>
      </c>
      <c r="D550" s="79">
        <v>88.74</v>
      </c>
      <c r="E550" s="79">
        <v>100</v>
      </c>
      <c r="F550" s="79">
        <v>86.1</v>
      </c>
    </row>
    <row r="551" spans="1:6" x14ac:dyDescent="0.25">
      <c r="A551" s="284" t="s">
        <v>4349</v>
      </c>
      <c r="B551" s="281" t="s">
        <v>2827</v>
      </c>
      <c r="C551" s="281" t="s">
        <v>4350</v>
      </c>
      <c r="D551" s="79">
        <v>95.01</v>
      </c>
      <c r="E551" s="79">
        <v>94.46</v>
      </c>
      <c r="F551" s="79">
        <v>100</v>
      </c>
    </row>
    <row r="552" spans="1:6" x14ac:dyDescent="0.25">
      <c r="A552" s="284" t="s">
        <v>3976</v>
      </c>
      <c r="B552" s="281" t="s">
        <v>2827</v>
      </c>
      <c r="C552" s="281" t="s">
        <v>3977</v>
      </c>
      <c r="D552" s="79">
        <v>72.05</v>
      </c>
      <c r="E552" s="79">
        <v>71.069999999999993</v>
      </c>
      <c r="F552" s="79">
        <v>76.12</v>
      </c>
    </row>
    <row r="553" spans="1:6" x14ac:dyDescent="0.25">
      <c r="A553" s="284" t="s">
        <v>3419</v>
      </c>
      <c r="B553" s="281" t="s">
        <v>2827</v>
      </c>
      <c r="C553" s="281" t="s">
        <v>3420</v>
      </c>
      <c r="D553" s="79">
        <v>51.33</v>
      </c>
      <c r="E553" s="79">
        <v>100</v>
      </c>
      <c r="F553" s="79">
        <v>16.940000000000001</v>
      </c>
    </row>
    <row r="554" spans="1:6" x14ac:dyDescent="0.25">
      <c r="A554" s="283" t="s">
        <v>4351</v>
      </c>
      <c r="B554" s="281" t="s">
        <v>2827</v>
      </c>
      <c r="C554" s="281" t="s">
        <v>4352</v>
      </c>
      <c r="D554" s="79">
        <v>65.599999999999994</v>
      </c>
      <c r="E554" s="79">
        <v>66.69</v>
      </c>
      <c r="F554" s="79">
        <v>0.15</v>
      </c>
    </row>
    <row r="555" spans="1:6" x14ac:dyDescent="0.25">
      <c r="A555" s="284" t="s">
        <v>4363</v>
      </c>
      <c r="B555" s="281" t="s">
        <v>2827</v>
      </c>
      <c r="C555" s="281" t="s">
        <v>4364</v>
      </c>
      <c r="D555" s="79">
        <v>95.83</v>
      </c>
      <c r="E555" s="79">
        <v>96.43</v>
      </c>
      <c r="F555" s="79">
        <v>95.3</v>
      </c>
    </row>
    <row r="556" spans="1:6" x14ac:dyDescent="0.25">
      <c r="A556" s="284" t="s">
        <v>4338</v>
      </c>
      <c r="B556" s="281" t="s">
        <v>2827</v>
      </c>
      <c r="C556" s="281" t="s">
        <v>4339</v>
      </c>
      <c r="D556" s="79">
        <v>99.84</v>
      </c>
      <c r="E556" s="79">
        <v>100</v>
      </c>
      <c r="F556" s="79">
        <v>99.57</v>
      </c>
    </row>
    <row r="557" spans="1:6" x14ac:dyDescent="0.25">
      <c r="A557" s="284" t="s">
        <v>3303</v>
      </c>
      <c r="B557" s="281" t="s">
        <v>2827</v>
      </c>
      <c r="C557" s="281" t="s">
        <v>3304</v>
      </c>
      <c r="D557" s="79">
        <v>100</v>
      </c>
      <c r="E557" s="79">
        <v>100</v>
      </c>
      <c r="F557" s="79">
        <v>100</v>
      </c>
    </row>
    <row r="558" spans="1:6" x14ac:dyDescent="0.25">
      <c r="A558" s="284" t="s">
        <v>3268</v>
      </c>
      <c r="B558" s="281" t="s">
        <v>2827</v>
      </c>
      <c r="C558" s="281" t="s">
        <v>3269</v>
      </c>
      <c r="D558" s="79">
        <v>35.6</v>
      </c>
      <c r="E558" s="79">
        <v>99.82</v>
      </c>
      <c r="F558" s="79">
        <v>23.8</v>
      </c>
    </row>
    <row r="559" spans="1:6" x14ac:dyDescent="0.25">
      <c r="A559" s="284" t="s">
        <v>2851</v>
      </c>
      <c r="B559" s="281" t="s">
        <v>2827</v>
      </c>
      <c r="C559" s="281" t="s">
        <v>2852</v>
      </c>
      <c r="D559" s="79">
        <v>32.35</v>
      </c>
      <c r="E559" s="79">
        <v>27.24</v>
      </c>
      <c r="F559" s="79">
        <v>33.03</v>
      </c>
    </row>
    <row r="560" spans="1:6" x14ac:dyDescent="0.25">
      <c r="A560" s="284" t="s">
        <v>3361</v>
      </c>
      <c r="B560" s="281" t="s">
        <v>2827</v>
      </c>
      <c r="C560" s="281" t="s">
        <v>3362</v>
      </c>
      <c r="D560" s="79">
        <v>95.65</v>
      </c>
      <c r="E560" s="79">
        <v>100</v>
      </c>
      <c r="F560" s="79">
        <v>94.85</v>
      </c>
    </row>
    <row r="561" spans="1:6" x14ac:dyDescent="0.25">
      <c r="A561" s="284" t="s">
        <v>3860</v>
      </c>
      <c r="B561" s="281" t="s">
        <v>2827</v>
      </c>
      <c r="C561" s="281" t="s">
        <v>3861</v>
      </c>
      <c r="D561" s="79">
        <v>76.3</v>
      </c>
      <c r="E561" s="79">
        <v>89.61</v>
      </c>
      <c r="F561" s="79">
        <v>73.52</v>
      </c>
    </row>
    <row r="562" spans="1:6" x14ac:dyDescent="0.25">
      <c r="A562" s="284" t="s">
        <v>2853</v>
      </c>
      <c r="B562" s="281" t="s">
        <v>2827</v>
      </c>
      <c r="C562" s="281" t="s">
        <v>2854</v>
      </c>
      <c r="D562" s="79">
        <v>87.28</v>
      </c>
      <c r="E562" s="79">
        <v>99.66</v>
      </c>
      <c r="F562" s="79">
        <v>85.69</v>
      </c>
    </row>
    <row r="563" spans="1:6" x14ac:dyDescent="0.25">
      <c r="A563" s="284" t="s">
        <v>4207</v>
      </c>
      <c r="B563" s="281" t="s">
        <v>2827</v>
      </c>
      <c r="C563" s="281" t="s">
        <v>4208</v>
      </c>
      <c r="D563" s="79">
        <v>24.97</v>
      </c>
      <c r="E563" s="79">
        <v>64.92</v>
      </c>
      <c r="F563" s="79">
        <v>23.06</v>
      </c>
    </row>
    <row r="564" spans="1:6" x14ac:dyDescent="0.25">
      <c r="A564" s="284" t="s">
        <v>3713</v>
      </c>
      <c r="B564" s="281" t="s">
        <v>2827</v>
      </c>
      <c r="C564" s="281" t="s">
        <v>3714</v>
      </c>
      <c r="D564" s="79">
        <v>89.83</v>
      </c>
      <c r="E564" s="79">
        <v>74.430000000000007</v>
      </c>
      <c r="F564" s="79">
        <v>98.45</v>
      </c>
    </row>
    <row r="565" spans="1:6" x14ac:dyDescent="0.25">
      <c r="A565" s="284" t="s">
        <v>3307</v>
      </c>
      <c r="B565" s="281" t="s">
        <v>2827</v>
      </c>
      <c r="C565" s="281" t="s">
        <v>3308</v>
      </c>
      <c r="D565" s="79">
        <v>48.47</v>
      </c>
      <c r="E565" s="79">
        <v>54.52</v>
      </c>
      <c r="F565" s="79">
        <v>47.82</v>
      </c>
    </row>
    <row r="566" spans="1:6" x14ac:dyDescent="0.25">
      <c r="A566" s="284" t="s">
        <v>3535</v>
      </c>
      <c r="B566" s="281" t="s">
        <v>2827</v>
      </c>
      <c r="C566" s="281" t="s">
        <v>3536</v>
      </c>
      <c r="D566" s="79">
        <v>9.51</v>
      </c>
      <c r="E566" s="79">
        <v>31.86</v>
      </c>
      <c r="F566" s="79">
        <v>0</v>
      </c>
    </row>
    <row r="567" spans="1:6" x14ac:dyDescent="0.25">
      <c r="A567" s="284" t="s">
        <v>4286</v>
      </c>
      <c r="B567" s="281" t="s">
        <v>2827</v>
      </c>
      <c r="C567" s="281" t="s">
        <v>4287</v>
      </c>
      <c r="D567" s="79" t="s">
        <v>7093</v>
      </c>
      <c r="E567" s="79" t="s">
        <v>7093</v>
      </c>
      <c r="F567" s="79" t="s">
        <v>7093</v>
      </c>
    </row>
    <row r="568" spans="1:6" x14ac:dyDescent="0.25">
      <c r="A568" s="284" t="s">
        <v>3764</v>
      </c>
      <c r="B568" s="281" t="s">
        <v>2827</v>
      </c>
      <c r="C568" s="281" t="s">
        <v>3765</v>
      </c>
      <c r="D568" s="79">
        <v>100</v>
      </c>
      <c r="E568" s="79">
        <v>100</v>
      </c>
      <c r="F568" s="79">
        <v>100</v>
      </c>
    </row>
    <row r="569" spans="1:6" x14ac:dyDescent="0.25">
      <c r="A569" s="284" t="s">
        <v>3175</v>
      </c>
      <c r="B569" s="281" t="s">
        <v>2827</v>
      </c>
      <c r="C569" s="281" t="s">
        <v>3176</v>
      </c>
      <c r="D569" s="79">
        <v>14.41</v>
      </c>
      <c r="E569" s="79">
        <v>99.59</v>
      </c>
      <c r="F569" s="79">
        <v>6.22</v>
      </c>
    </row>
    <row r="570" spans="1:6" x14ac:dyDescent="0.25">
      <c r="A570" s="284" t="s">
        <v>3644</v>
      </c>
      <c r="B570" s="281" t="s">
        <v>2827</v>
      </c>
      <c r="C570" s="281" t="s">
        <v>3645</v>
      </c>
      <c r="D570" s="79">
        <v>11.91</v>
      </c>
      <c r="E570" s="79">
        <v>100</v>
      </c>
      <c r="F570" s="79">
        <v>0</v>
      </c>
    </row>
    <row r="571" spans="1:6" x14ac:dyDescent="0.25">
      <c r="A571" s="284" t="s">
        <v>3299</v>
      </c>
      <c r="B571" s="281" t="s">
        <v>2827</v>
      </c>
      <c r="C571" s="281" t="s">
        <v>3300</v>
      </c>
      <c r="D571" s="79">
        <v>58.35</v>
      </c>
      <c r="E571" s="79">
        <v>96.15</v>
      </c>
      <c r="F571" s="79">
        <v>52.16</v>
      </c>
    </row>
    <row r="572" spans="1:6" x14ac:dyDescent="0.25">
      <c r="A572" s="284" t="s">
        <v>4189</v>
      </c>
      <c r="B572" s="281" t="s">
        <v>2827</v>
      </c>
      <c r="C572" s="281" t="s">
        <v>4190</v>
      </c>
      <c r="D572" s="79">
        <v>99.21</v>
      </c>
      <c r="E572" s="79">
        <v>100</v>
      </c>
      <c r="F572" s="79">
        <v>97.77</v>
      </c>
    </row>
    <row r="573" spans="1:6" x14ac:dyDescent="0.25">
      <c r="A573" s="284" t="s">
        <v>3112</v>
      </c>
      <c r="B573" s="281" t="s">
        <v>2827</v>
      </c>
      <c r="C573" s="281" t="s">
        <v>3113</v>
      </c>
      <c r="D573" s="79">
        <v>24.04</v>
      </c>
      <c r="E573" s="79">
        <v>63.3</v>
      </c>
      <c r="F573" s="79">
        <v>4.5199999999999996</v>
      </c>
    </row>
    <row r="574" spans="1:6" x14ac:dyDescent="0.25">
      <c r="A574" s="284" t="s">
        <v>4784</v>
      </c>
      <c r="B574" s="281" t="s">
        <v>2827</v>
      </c>
      <c r="C574" s="281" t="s">
        <v>4785</v>
      </c>
      <c r="D574" s="79">
        <v>44.26</v>
      </c>
      <c r="E574" s="79">
        <v>89.06</v>
      </c>
      <c r="F574" s="79">
        <v>10.15</v>
      </c>
    </row>
    <row r="575" spans="1:6" x14ac:dyDescent="0.25">
      <c r="A575" s="284" t="s">
        <v>3327</v>
      </c>
      <c r="B575" s="281" t="s">
        <v>2827</v>
      </c>
      <c r="C575" s="281" t="s">
        <v>3328</v>
      </c>
      <c r="D575" s="79">
        <v>12.93</v>
      </c>
      <c r="E575" s="79">
        <v>97.93</v>
      </c>
      <c r="F575" s="79">
        <v>4.78</v>
      </c>
    </row>
    <row r="576" spans="1:6" x14ac:dyDescent="0.25">
      <c r="A576" s="284" t="s">
        <v>4108</v>
      </c>
      <c r="B576" s="281" t="s">
        <v>2827</v>
      </c>
      <c r="C576" s="281" t="s">
        <v>4109</v>
      </c>
      <c r="D576" s="79">
        <v>24.39</v>
      </c>
      <c r="E576" s="79">
        <v>100</v>
      </c>
      <c r="F576" s="79">
        <v>0</v>
      </c>
    </row>
    <row r="577" spans="1:6" x14ac:dyDescent="0.25">
      <c r="A577" s="284" t="s">
        <v>2982</v>
      </c>
      <c r="B577" s="281" t="s">
        <v>2827</v>
      </c>
      <c r="C577" s="281" t="s">
        <v>2983</v>
      </c>
      <c r="D577" s="79">
        <v>93.07</v>
      </c>
      <c r="E577" s="79">
        <v>99.23</v>
      </c>
      <c r="F577" s="79">
        <v>91.09</v>
      </c>
    </row>
    <row r="578" spans="1:6" x14ac:dyDescent="0.25">
      <c r="A578" s="284" t="s">
        <v>3584</v>
      </c>
      <c r="B578" s="281" t="s">
        <v>2827</v>
      </c>
      <c r="C578" s="281" t="s">
        <v>3585</v>
      </c>
      <c r="D578" s="79">
        <v>74.67</v>
      </c>
      <c r="E578" s="79">
        <v>99.55</v>
      </c>
      <c r="F578" s="79">
        <v>68.900000000000006</v>
      </c>
    </row>
    <row r="579" spans="1:6" x14ac:dyDescent="0.25">
      <c r="A579" s="284" t="s">
        <v>3224</v>
      </c>
      <c r="B579" s="281" t="s">
        <v>2827</v>
      </c>
      <c r="C579" s="281" t="s">
        <v>3225</v>
      </c>
      <c r="D579" s="79">
        <v>80.599999999999994</v>
      </c>
      <c r="E579" s="79">
        <v>98.7</v>
      </c>
      <c r="F579" s="79">
        <v>63.02</v>
      </c>
    </row>
    <row r="580" spans="1:6" x14ac:dyDescent="0.25">
      <c r="A580" s="284" t="s">
        <v>4211</v>
      </c>
      <c r="B580" s="281" t="s">
        <v>2827</v>
      </c>
      <c r="C580" s="281" t="s">
        <v>4212</v>
      </c>
      <c r="D580" s="79">
        <v>56.79</v>
      </c>
      <c r="E580" s="79">
        <v>91.59</v>
      </c>
      <c r="F580" s="79">
        <v>48.44</v>
      </c>
    </row>
    <row r="581" spans="1:6" x14ac:dyDescent="0.25">
      <c r="A581" s="284" t="s">
        <v>3594</v>
      </c>
      <c r="B581" s="281" t="s">
        <v>2827</v>
      </c>
      <c r="C581" s="281" t="s">
        <v>3595</v>
      </c>
      <c r="D581" s="79">
        <v>11.01</v>
      </c>
      <c r="E581" s="79">
        <v>80</v>
      </c>
      <c r="F581" s="79">
        <v>0.03</v>
      </c>
    </row>
    <row r="582" spans="1:6" x14ac:dyDescent="0.25">
      <c r="A582" s="284" t="s">
        <v>3836</v>
      </c>
      <c r="B582" s="281" t="s">
        <v>2827</v>
      </c>
      <c r="C582" s="281" t="s">
        <v>3837</v>
      </c>
      <c r="D582" s="79">
        <v>91.98</v>
      </c>
      <c r="E582" s="79">
        <v>94.03</v>
      </c>
      <c r="F582" s="79">
        <v>91.66</v>
      </c>
    </row>
    <row r="583" spans="1:6" x14ac:dyDescent="0.25">
      <c r="A583" s="283" t="s">
        <v>3122</v>
      </c>
      <c r="B583" s="281" t="s">
        <v>2827</v>
      </c>
      <c r="C583" s="281" t="s">
        <v>3123</v>
      </c>
      <c r="D583" s="79">
        <v>92.82</v>
      </c>
      <c r="E583" s="79">
        <v>94.4</v>
      </c>
      <c r="F583" s="79">
        <v>86.59</v>
      </c>
    </row>
    <row r="584" spans="1:6" x14ac:dyDescent="0.25">
      <c r="A584" s="283" t="s">
        <v>3427</v>
      </c>
      <c r="B584" s="281" t="s">
        <v>3108</v>
      </c>
      <c r="C584" s="281" t="s">
        <v>3428</v>
      </c>
      <c r="D584" s="79">
        <v>43.15</v>
      </c>
      <c r="E584" s="79">
        <v>43.15</v>
      </c>
      <c r="F584" s="79">
        <v>0</v>
      </c>
    </row>
    <row r="585" spans="1:6" x14ac:dyDescent="0.25">
      <c r="A585" s="284" t="s">
        <v>4246</v>
      </c>
      <c r="B585" s="281" t="s">
        <v>3108</v>
      </c>
      <c r="C585" s="281" t="s">
        <v>4247</v>
      </c>
      <c r="D585" s="79">
        <v>73.790000000000006</v>
      </c>
      <c r="E585" s="79">
        <v>100</v>
      </c>
      <c r="F585" s="79">
        <v>16.670000000000002</v>
      </c>
    </row>
    <row r="586" spans="1:6" x14ac:dyDescent="0.25">
      <c r="A586" s="284" t="s">
        <v>4209</v>
      </c>
      <c r="B586" s="281" t="s">
        <v>3108</v>
      </c>
      <c r="C586" s="281" t="s">
        <v>4210</v>
      </c>
      <c r="D586" s="79">
        <v>83.54</v>
      </c>
      <c r="E586" s="79">
        <v>83.54</v>
      </c>
      <c r="F586" s="79">
        <v>0</v>
      </c>
    </row>
    <row r="587" spans="1:6" x14ac:dyDescent="0.25">
      <c r="A587" s="284" t="s">
        <v>4193</v>
      </c>
      <c r="B587" s="281" t="s">
        <v>3108</v>
      </c>
      <c r="C587" s="281" t="s">
        <v>4194</v>
      </c>
      <c r="D587" s="79" t="s">
        <v>7093</v>
      </c>
      <c r="E587" s="79" t="s">
        <v>7093</v>
      </c>
      <c r="F587" s="79" t="s">
        <v>7093</v>
      </c>
    </row>
    <row r="588" spans="1:6" x14ac:dyDescent="0.25">
      <c r="A588" s="284" t="s">
        <v>3529</v>
      </c>
      <c r="B588" s="281" t="s">
        <v>3108</v>
      </c>
      <c r="C588" s="281" t="s">
        <v>3530</v>
      </c>
      <c r="D588" s="79">
        <v>89.66</v>
      </c>
      <c r="E588" s="79">
        <v>89.66</v>
      </c>
      <c r="F588" s="79">
        <v>0</v>
      </c>
    </row>
    <row r="589" spans="1:6" x14ac:dyDescent="0.25">
      <c r="A589" s="284" t="s">
        <v>3703</v>
      </c>
      <c r="B589" s="281" t="s">
        <v>3108</v>
      </c>
      <c r="C589" s="281" t="s">
        <v>3704</v>
      </c>
      <c r="D589" s="79">
        <v>37.94</v>
      </c>
      <c r="E589" s="79">
        <v>100</v>
      </c>
      <c r="F589" s="79">
        <v>0</v>
      </c>
    </row>
    <row r="590" spans="1:6" x14ac:dyDescent="0.25">
      <c r="A590" s="284" t="s">
        <v>3733</v>
      </c>
      <c r="B590" s="281" t="s">
        <v>3108</v>
      </c>
      <c r="C590" s="281" t="s">
        <v>3734</v>
      </c>
      <c r="D590" s="79">
        <v>85.61</v>
      </c>
      <c r="E590" s="79">
        <v>86.97</v>
      </c>
      <c r="F590" s="79">
        <v>24.14</v>
      </c>
    </row>
    <row r="591" spans="1:6" x14ac:dyDescent="0.25">
      <c r="A591" s="284" t="s">
        <v>3746</v>
      </c>
      <c r="B591" s="281" t="s">
        <v>3108</v>
      </c>
      <c r="C591" s="281" t="s">
        <v>3747</v>
      </c>
      <c r="D591" s="79">
        <v>61.29</v>
      </c>
      <c r="E591" s="79">
        <v>92.21</v>
      </c>
      <c r="F591" s="79">
        <v>48.87</v>
      </c>
    </row>
    <row r="592" spans="1:6" x14ac:dyDescent="0.25">
      <c r="A592" s="284" t="s">
        <v>4064</v>
      </c>
      <c r="B592" s="281" t="s">
        <v>3108</v>
      </c>
      <c r="C592" s="281" t="s">
        <v>4065</v>
      </c>
      <c r="D592" s="79">
        <v>76.41</v>
      </c>
      <c r="E592" s="79">
        <v>96.04</v>
      </c>
      <c r="F592" s="79">
        <v>52.92</v>
      </c>
    </row>
    <row r="593" spans="1:6" x14ac:dyDescent="0.25">
      <c r="A593" s="284" t="s">
        <v>4951</v>
      </c>
      <c r="B593" s="281" t="s">
        <v>3108</v>
      </c>
      <c r="C593" s="281" t="s">
        <v>4952</v>
      </c>
      <c r="D593" s="79" t="s">
        <v>7093</v>
      </c>
      <c r="E593" s="79" t="s">
        <v>7093</v>
      </c>
      <c r="F593" s="79" t="s">
        <v>7093</v>
      </c>
    </row>
    <row r="594" spans="1:6" x14ac:dyDescent="0.25">
      <c r="A594" s="284" t="s">
        <v>4169</v>
      </c>
      <c r="B594" s="281" t="s">
        <v>3108</v>
      </c>
      <c r="C594" s="281" t="s">
        <v>4170</v>
      </c>
      <c r="D594" s="79">
        <v>93.42</v>
      </c>
      <c r="E594" s="79">
        <v>93.42</v>
      </c>
      <c r="F594" s="79">
        <v>0</v>
      </c>
    </row>
    <row r="595" spans="1:6" x14ac:dyDescent="0.25">
      <c r="A595" s="284" t="s">
        <v>3107</v>
      </c>
      <c r="B595" s="281" t="s">
        <v>3108</v>
      </c>
      <c r="C595" s="281" t="s">
        <v>3109</v>
      </c>
      <c r="D595" s="79">
        <v>81.73</v>
      </c>
      <c r="E595" s="79">
        <v>90.18</v>
      </c>
      <c r="F595" s="79">
        <v>0</v>
      </c>
    </row>
    <row r="596" spans="1:6" x14ac:dyDescent="0.25">
      <c r="A596" s="284" t="s">
        <v>4009</v>
      </c>
      <c r="B596" s="281" t="s">
        <v>3108</v>
      </c>
      <c r="C596" s="281" t="s">
        <v>4010</v>
      </c>
      <c r="D596" s="79">
        <v>46.84</v>
      </c>
      <c r="E596" s="79">
        <v>81.77</v>
      </c>
      <c r="F596" s="79">
        <v>13.85</v>
      </c>
    </row>
    <row r="597" spans="1:6" x14ac:dyDescent="0.25">
      <c r="A597" s="284" t="s">
        <v>4927</v>
      </c>
      <c r="B597" s="281" t="s">
        <v>3108</v>
      </c>
      <c r="C597" s="281" t="s">
        <v>4928</v>
      </c>
      <c r="D597" s="79">
        <v>100</v>
      </c>
      <c r="E597" s="79">
        <v>100</v>
      </c>
      <c r="F597" s="79">
        <v>100</v>
      </c>
    </row>
    <row r="598" spans="1:6" x14ac:dyDescent="0.25">
      <c r="A598" s="284" t="s">
        <v>7080</v>
      </c>
      <c r="B598" s="281" t="s">
        <v>3108</v>
      </c>
      <c r="C598" s="281" t="s">
        <v>5256</v>
      </c>
      <c r="D598" s="79">
        <v>0</v>
      </c>
      <c r="E598" s="79">
        <v>0</v>
      </c>
      <c r="F598" s="79">
        <v>0</v>
      </c>
    </row>
    <row r="599" spans="1:6" x14ac:dyDescent="0.25">
      <c r="A599" s="284" t="s">
        <v>4147</v>
      </c>
      <c r="B599" s="281" t="s">
        <v>3108</v>
      </c>
      <c r="C599" s="281" t="s">
        <v>4148</v>
      </c>
      <c r="D599" s="79">
        <v>76.89</v>
      </c>
      <c r="E599" s="79">
        <v>100</v>
      </c>
      <c r="F599" s="79">
        <v>0</v>
      </c>
    </row>
    <row r="600" spans="1:6" x14ac:dyDescent="0.25">
      <c r="A600" s="284" t="s">
        <v>4145</v>
      </c>
      <c r="B600" s="281" t="s">
        <v>3108</v>
      </c>
      <c r="C600" s="281" t="s">
        <v>4146</v>
      </c>
      <c r="D600" s="79">
        <v>100</v>
      </c>
      <c r="E600" s="79">
        <v>100</v>
      </c>
      <c r="F600" s="79">
        <v>0</v>
      </c>
    </row>
    <row r="601" spans="1:6" x14ac:dyDescent="0.25">
      <c r="A601" s="284" t="s">
        <v>4925</v>
      </c>
      <c r="B601" s="281" t="s">
        <v>3108</v>
      </c>
      <c r="C601" s="281" t="s">
        <v>4926</v>
      </c>
      <c r="D601" s="79" t="s">
        <v>7093</v>
      </c>
      <c r="E601" s="79" t="s">
        <v>7093</v>
      </c>
      <c r="F601" s="79" t="s">
        <v>7093</v>
      </c>
    </row>
    <row r="602" spans="1:6" x14ac:dyDescent="0.25">
      <c r="A602" s="284" t="s">
        <v>4054</v>
      </c>
      <c r="B602" s="281" t="s">
        <v>3108</v>
      </c>
      <c r="C602" s="281" t="s">
        <v>4055</v>
      </c>
      <c r="D602" s="79">
        <v>53.33</v>
      </c>
      <c r="E602" s="79">
        <v>0</v>
      </c>
      <c r="F602" s="79">
        <v>100</v>
      </c>
    </row>
    <row r="603" spans="1:6" x14ac:dyDescent="0.25">
      <c r="A603" s="284" t="s">
        <v>4213</v>
      </c>
      <c r="B603" s="281" t="s">
        <v>3108</v>
      </c>
      <c r="C603" s="281" t="s">
        <v>4214</v>
      </c>
      <c r="D603" s="79">
        <v>100</v>
      </c>
      <c r="E603" s="79">
        <v>100</v>
      </c>
      <c r="F603" s="79">
        <v>0</v>
      </c>
    </row>
    <row r="604" spans="1:6" x14ac:dyDescent="0.25">
      <c r="A604" s="284" t="s">
        <v>4121</v>
      </c>
      <c r="B604" s="281" t="s">
        <v>3108</v>
      </c>
      <c r="C604" s="281" t="s">
        <v>4122</v>
      </c>
      <c r="D604" s="79">
        <v>51.85</v>
      </c>
      <c r="E604" s="79">
        <v>51.85</v>
      </c>
      <c r="F604" s="79">
        <v>0</v>
      </c>
    </row>
    <row r="605" spans="1:6" x14ac:dyDescent="0.25">
      <c r="A605" s="284" t="s">
        <v>4959</v>
      </c>
      <c r="B605" s="281" t="s">
        <v>3108</v>
      </c>
      <c r="C605" s="281" t="s">
        <v>4960</v>
      </c>
      <c r="D605" s="79">
        <v>48.59</v>
      </c>
      <c r="E605" s="79">
        <v>91.28</v>
      </c>
      <c r="F605" s="79">
        <v>0</v>
      </c>
    </row>
    <row r="606" spans="1:6" x14ac:dyDescent="0.25">
      <c r="A606" s="284" t="s">
        <v>4131</v>
      </c>
      <c r="B606" s="281" t="s">
        <v>3108</v>
      </c>
      <c r="C606" s="281" t="s">
        <v>4132</v>
      </c>
      <c r="D606" s="79">
        <v>89.41</v>
      </c>
      <c r="E606" s="79">
        <v>100</v>
      </c>
      <c r="F606" s="79">
        <v>72.88</v>
      </c>
    </row>
    <row r="607" spans="1:6" x14ac:dyDescent="0.25">
      <c r="A607" s="284" t="s">
        <v>3939</v>
      </c>
      <c r="B607" s="281" t="s">
        <v>3108</v>
      </c>
      <c r="C607" s="281" t="s">
        <v>3940</v>
      </c>
      <c r="D607" s="79">
        <v>98.76</v>
      </c>
      <c r="E607" s="79">
        <v>98.73</v>
      </c>
      <c r="F607" s="79">
        <v>100</v>
      </c>
    </row>
    <row r="608" spans="1:6" x14ac:dyDescent="0.25">
      <c r="A608" s="284" t="s">
        <v>4958</v>
      </c>
      <c r="B608" s="281" t="s">
        <v>3108</v>
      </c>
      <c r="C608" s="281" t="s">
        <v>4538</v>
      </c>
      <c r="D608" s="79">
        <v>9.4499999999999993</v>
      </c>
      <c r="E608" s="79">
        <v>12.06</v>
      </c>
      <c r="F608" s="79">
        <v>0</v>
      </c>
    </row>
    <row r="609" spans="1:6" x14ac:dyDescent="0.25">
      <c r="A609" s="284" t="s">
        <v>3144</v>
      </c>
      <c r="B609" s="281" t="s">
        <v>3108</v>
      </c>
      <c r="C609" s="281" t="s">
        <v>3145</v>
      </c>
      <c r="D609" s="79">
        <v>61.42</v>
      </c>
      <c r="E609" s="79">
        <v>100</v>
      </c>
      <c r="F609" s="79">
        <v>36.299999999999997</v>
      </c>
    </row>
    <row r="610" spans="1:6" x14ac:dyDescent="0.25">
      <c r="A610" s="284" t="s">
        <v>4007</v>
      </c>
      <c r="B610" s="281" t="s">
        <v>3108</v>
      </c>
      <c r="C610" s="281" t="s">
        <v>4008</v>
      </c>
      <c r="D610" s="79">
        <v>67.62</v>
      </c>
      <c r="E610" s="79">
        <v>67.86</v>
      </c>
      <c r="F610" s="79">
        <v>0</v>
      </c>
    </row>
    <row r="611" spans="1:6" x14ac:dyDescent="0.25">
      <c r="A611" s="284" t="s">
        <v>3760</v>
      </c>
      <c r="B611" s="281" t="s">
        <v>3108</v>
      </c>
      <c r="C611" s="281" t="s">
        <v>3761</v>
      </c>
      <c r="D611" s="79">
        <v>99.92</v>
      </c>
      <c r="E611" s="79">
        <v>100</v>
      </c>
      <c r="F611" s="79">
        <v>98.32</v>
      </c>
    </row>
    <row r="612" spans="1:6" x14ac:dyDescent="0.25">
      <c r="A612" s="284" t="s">
        <v>3744</v>
      </c>
      <c r="B612" s="281" t="s">
        <v>3108</v>
      </c>
      <c r="C612" s="281" t="s">
        <v>3745</v>
      </c>
      <c r="D612" s="79" t="s">
        <v>7093</v>
      </c>
      <c r="E612" s="79" t="s">
        <v>7093</v>
      </c>
      <c r="F612" s="79" t="s">
        <v>7093</v>
      </c>
    </row>
    <row r="613" spans="1:6" x14ac:dyDescent="0.25">
      <c r="A613" s="284" t="s">
        <v>4878</v>
      </c>
      <c r="B613" s="281" t="s">
        <v>3108</v>
      </c>
      <c r="C613" s="281" t="s">
        <v>4879</v>
      </c>
      <c r="D613" s="79">
        <v>97.12</v>
      </c>
      <c r="E613" s="79">
        <v>99.88</v>
      </c>
      <c r="F613" s="79">
        <v>0</v>
      </c>
    </row>
    <row r="614" spans="1:6" x14ac:dyDescent="0.25">
      <c r="A614" s="283" t="s">
        <v>4407</v>
      </c>
      <c r="B614" s="281" t="s">
        <v>2856</v>
      </c>
      <c r="C614" s="281" t="s">
        <v>4408</v>
      </c>
      <c r="D614" s="79">
        <v>95.81</v>
      </c>
      <c r="E614" s="79">
        <v>100</v>
      </c>
      <c r="F614" s="79">
        <v>66.989999999999995</v>
      </c>
    </row>
    <row r="615" spans="1:6" x14ac:dyDescent="0.25">
      <c r="A615" s="284" t="s">
        <v>3803</v>
      </c>
      <c r="B615" s="281" t="s">
        <v>2856</v>
      </c>
      <c r="C615" s="281" t="s">
        <v>3804</v>
      </c>
      <c r="D615" s="79">
        <v>31.69</v>
      </c>
      <c r="E615" s="79">
        <v>100</v>
      </c>
      <c r="F615" s="79">
        <v>17.850000000000001</v>
      </c>
    </row>
    <row r="616" spans="1:6" x14ac:dyDescent="0.25">
      <c r="A616" s="284" t="s">
        <v>3413</v>
      </c>
      <c r="B616" s="281" t="s">
        <v>2856</v>
      </c>
      <c r="C616" s="281" t="s">
        <v>3414</v>
      </c>
      <c r="D616" s="79" t="s">
        <v>7093</v>
      </c>
      <c r="E616" s="79" t="s">
        <v>7093</v>
      </c>
      <c r="F616" s="79" t="s">
        <v>7093</v>
      </c>
    </row>
    <row r="617" spans="1:6" x14ac:dyDescent="0.25">
      <c r="A617" s="284" t="s">
        <v>3822</v>
      </c>
      <c r="B617" s="281" t="s">
        <v>2856</v>
      </c>
      <c r="C617" s="281" t="s">
        <v>3823</v>
      </c>
      <c r="D617" s="79">
        <v>42.43</v>
      </c>
      <c r="E617" s="79">
        <v>67.62</v>
      </c>
      <c r="F617" s="79">
        <v>5.85</v>
      </c>
    </row>
    <row r="618" spans="1:6" x14ac:dyDescent="0.25">
      <c r="A618" s="284" t="s">
        <v>3935</v>
      </c>
      <c r="B618" s="281" t="s">
        <v>2856</v>
      </c>
      <c r="C618" s="281" t="s">
        <v>3936</v>
      </c>
      <c r="D618" s="79">
        <v>76.87</v>
      </c>
      <c r="E618" s="79">
        <v>95.53</v>
      </c>
      <c r="F618" s="79">
        <v>0</v>
      </c>
    </row>
    <row r="619" spans="1:6" x14ac:dyDescent="0.25">
      <c r="A619" s="284" t="s">
        <v>3435</v>
      </c>
      <c r="B619" s="281" t="s">
        <v>2856</v>
      </c>
      <c r="C619" s="281" t="s">
        <v>3436</v>
      </c>
      <c r="D619" s="79">
        <v>94.67</v>
      </c>
      <c r="E619" s="79">
        <v>99.71</v>
      </c>
      <c r="F619" s="79">
        <v>74.52</v>
      </c>
    </row>
    <row r="620" spans="1:6" x14ac:dyDescent="0.25">
      <c r="A620" s="284" t="s">
        <v>3543</v>
      </c>
      <c r="B620" s="281" t="s">
        <v>2856</v>
      </c>
      <c r="C620" s="281" t="s">
        <v>3544</v>
      </c>
      <c r="D620" s="79">
        <v>100</v>
      </c>
      <c r="E620" s="79">
        <v>100</v>
      </c>
      <c r="F620" s="79">
        <v>0</v>
      </c>
    </row>
    <row r="621" spans="1:6" x14ac:dyDescent="0.25">
      <c r="A621" s="284" t="s">
        <v>3731</v>
      </c>
      <c r="B621" s="281" t="s">
        <v>2856</v>
      </c>
      <c r="C621" s="281" t="s">
        <v>3732</v>
      </c>
      <c r="D621" s="79">
        <v>90.19</v>
      </c>
      <c r="E621" s="79">
        <v>98.89</v>
      </c>
      <c r="F621" s="79">
        <v>0</v>
      </c>
    </row>
    <row r="622" spans="1:6" x14ac:dyDescent="0.25">
      <c r="A622" s="284" t="s">
        <v>3600</v>
      </c>
      <c r="B622" s="281" t="s">
        <v>2856</v>
      </c>
      <c r="C622" s="281" t="s">
        <v>3601</v>
      </c>
      <c r="D622" s="79">
        <v>41.77</v>
      </c>
      <c r="E622" s="79">
        <v>86.27</v>
      </c>
      <c r="F622" s="79">
        <v>29.63</v>
      </c>
    </row>
    <row r="623" spans="1:6" x14ac:dyDescent="0.25">
      <c r="A623" s="284" t="s">
        <v>3403</v>
      </c>
      <c r="B623" s="281" t="s">
        <v>2856</v>
      </c>
      <c r="C623" s="281" t="s">
        <v>3404</v>
      </c>
      <c r="D623" s="79">
        <v>97.33</v>
      </c>
      <c r="E623" s="79">
        <v>100</v>
      </c>
      <c r="F623" s="79">
        <v>96.26</v>
      </c>
    </row>
    <row r="624" spans="1:6" x14ac:dyDescent="0.25">
      <c r="A624" s="284" t="s">
        <v>4326</v>
      </c>
      <c r="B624" s="281" t="s">
        <v>2856</v>
      </c>
      <c r="C624" s="281" t="s">
        <v>4327</v>
      </c>
      <c r="D624" s="79">
        <v>37</v>
      </c>
      <c r="E624" s="79">
        <v>60.74</v>
      </c>
      <c r="F624" s="79">
        <v>10.62</v>
      </c>
    </row>
    <row r="625" spans="1:6" x14ac:dyDescent="0.25">
      <c r="A625" s="284" t="s">
        <v>3801</v>
      </c>
      <c r="B625" s="281" t="s">
        <v>2856</v>
      </c>
      <c r="C625" s="281" t="s">
        <v>3802</v>
      </c>
      <c r="D625" s="79">
        <v>65.97</v>
      </c>
      <c r="E625" s="79">
        <v>98.8</v>
      </c>
      <c r="F625" s="79">
        <v>0</v>
      </c>
    </row>
    <row r="626" spans="1:6" x14ac:dyDescent="0.25">
      <c r="A626" s="284" t="s">
        <v>3956</v>
      </c>
      <c r="B626" s="281" t="s">
        <v>2856</v>
      </c>
      <c r="C626" s="281" t="s">
        <v>3957</v>
      </c>
      <c r="D626" s="79">
        <v>88.63</v>
      </c>
      <c r="E626" s="79">
        <v>100</v>
      </c>
      <c r="F626" s="79">
        <v>0</v>
      </c>
    </row>
    <row r="627" spans="1:6" x14ac:dyDescent="0.25">
      <c r="A627" s="284" t="s">
        <v>3752</v>
      </c>
      <c r="B627" s="281" t="s">
        <v>2856</v>
      </c>
      <c r="C627" s="281" t="s">
        <v>3753</v>
      </c>
      <c r="D627" s="79">
        <v>99.93</v>
      </c>
      <c r="E627" s="79">
        <v>100</v>
      </c>
      <c r="F627" s="79">
        <v>0</v>
      </c>
    </row>
    <row r="628" spans="1:6" x14ac:dyDescent="0.25">
      <c r="A628" s="284" t="s">
        <v>3826</v>
      </c>
      <c r="B628" s="281" t="s">
        <v>2856</v>
      </c>
      <c r="C628" s="281" t="s">
        <v>3827</v>
      </c>
      <c r="D628" s="79">
        <v>77.31</v>
      </c>
      <c r="E628" s="79">
        <v>90.88</v>
      </c>
      <c r="F628" s="79">
        <v>70.25</v>
      </c>
    </row>
    <row r="629" spans="1:6" x14ac:dyDescent="0.25">
      <c r="A629" s="284" t="s">
        <v>4289</v>
      </c>
      <c r="B629" s="281" t="s">
        <v>2856</v>
      </c>
      <c r="C629" s="281" t="s">
        <v>4290</v>
      </c>
      <c r="D629" s="79">
        <v>46.46</v>
      </c>
      <c r="E629" s="79">
        <v>98.4</v>
      </c>
      <c r="F629" s="79">
        <v>4.38</v>
      </c>
    </row>
    <row r="630" spans="1:6" x14ac:dyDescent="0.25">
      <c r="A630" s="284" t="s">
        <v>3774</v>
      </c>
      <c r="B630" s="281" t="s">
        <v>2856</v>
      </c>
      <c r="C630" s="281" t="s">
        <v>3775</v>
      </c>
      <c r="D630" s="79">
        <v>65.83</v>
      </c>
      <c r="E630" s="79">
        <v>83.22</v>
      </c>
      <c r="F630" s="79">
        <v>13.8</v>
      </c>
    </row>
    <row r="631" spans="1:6" x14ac:dyDescent="0.25">
      <c r="A631" s="284" t="s">
        <v>3120</v>
      </c>
      <c r="B631" s="281" t="s">
        <v>2856</v>
      </c>
      <c r="C631" s="281" t="s">
        <v>3121</v>
      </c>
      <c r="D631" s="79">
        <v>98.03</v>
      </c>
      <c r="E631" s="79">
        <v>99.97</v>
      </c>
      <c r="F631" s="79">
        <v>89.32</v>
      </c>
    </row>
    <row r="632" spans="1:6" x14ac:dyDescent="0.25">
      <c r="A632" s="284" t="s">
        <v>3602</v>
      </c>
      <c r="B632" s="281" t="s">
        <v>2856</v>
      </c>
      <c r="C632" s="281" t="s">
        <v>3603</v>
      </c>
      <c r="D632" s="79">
        <v>97.39</v>
      </c>
      <c r="E632" s="79">
        <v>99.28</v>
      </c>
      <c r="F632" s="79">
        <v>0</v>
      </c>
    </row>
    <row r="633" spans="1:6" x14ac:dyDescent="0.25">
      <c r="A633" s="284" t="s">
        <v>3061</v>
      </c>
      <c r="B633" s="281" t="s">
        <v>2856</v>
      </c>
      <c r="C633" s="281" t="s">
        <v>3062</v>
      </c>
      <c r="D633" s="79">
        <v>95.16</v>
      </c>
      <c r="E633" s="79">
        <v>100</v>
      </c>
      <c r="F633" s="79">
        <v>90.69</v>
      </c>
    </row>
    <row r="634" spans="1:6" x14ac:dyDescent="0.25">
      <c r="A634" s="284" t="s">
        <v>3604</v>
      </c>
      <c r="B634" s="281" t="s">
        <v>2856</v>
      </c>
      <c r="C634" s="281" t="s">
        <v>3605</v>
      </c>
      <c r="D634" s="79">
        <v>99.28</v>
      </c>
      <c r="E634" s="79">
        <v>99.76</v>
      </c>
      <c r="F634" s="79">
        <v>0</v>
      </c>
    </row>
    <row r="635" spans="1:6" x14ac:dyDescent="0.25">
      <c r="A635" s="284" t="s">
        <v>2934</v>
      </c>
      <c r="B635" s="281" t="s">
        <v>2856</v>
      </c>
      <c r="C635" s="281" t="s">
        <v>2935</v>
      </c>
      <c r="D635" s="79" t="s">
        <v>7093</v>
      </c>
      <c r="E635" s="79" t="s">
        <v>7093</v>
      </c>
      <c r="F635" s="79" t="s">
        <v>7093</v>
      </c>
    </row>
    <row r="636" spans="1:6" x14ac:dyDescent="0.25">
      <c r="A636" s="284" t="s">
        <v>4336</v>
      </c>
      <c r="B636" s="281" t="s">
        <v>2856</v>
      </c>
      <c r="C636" s="281" t="s">
        <v>4337</v>
      </c>
      <c r="D636" s="79">
        <v>44.04</v>
      </c>
      <c r="E636" s="79">
        <v>99.4</v>
      </c>
      <c r="F636" s="79">
        <v>32.880000000000003</v>
      </c>
    </row>
    <row r="637" spans="1:6" x14ac:dyDescent="0.25">
      <c r="A637" s="284" t="s">
        <v>3415</v>
      </c>
      <c r="B637" s="281" t="s">
        <v>2856</v>
      </c>
      <c r="C637" s="281" t="s">
        <v>3416</v>
      </c>
      <c r="D637" s="79">
        <v>46.91</v>
      </c>
      <c r="E637" s="79">
        <v>100</v>
      </c>
      <c r="F637" s="79">
        <v>9.77</v>
      </c>
    </row>
    <row r="638" spans="1:6" x14ac:dyDescent="0.25">
      <c r="A638" s="284" t="s">
        <v>4525</v>
      </c>
      <c r="B638" s="281" t="s">
        <v>2856</v>
      </c>
      <c r="C638" s="281" t="s">
        <v>4526</v>
      </c>
      <c r="D638" s="79">
        <v>95.77</v>
      </c>
      <c r="E638" s="79">
        <v>99.21</v>
      </c>
      <c r="F638" s="79">
        <v>89.68</v>
      </c>
    </row>
    <row r="639" spans="1:6" x14ac:dyDescent="0.25">
      <c r="A639" s="284" t="s">
        <v>2855</v>
      </c>
      <c r="B639" s="281" t="s">
        <v>2856</v>
      </c>
      <c r="C639" s="281" t="s">
        <v>2857</v>
      </c>
      <c r="D639" s="79">
        <v>61.37</v>
      </c>
      <c r="E639" s="79">
        <v>85.48</v>
      </c>
      <c r="F639" s="79">
        <v>27.48</v>
      </c>
    </row>
    <row r="640" spans="1:6" x14ac:dyDescent="0.25">
      <c r="A640" s="284" t="s">
        <v>3778</v>
      </c>
      <c r="B640" s="281" t="s">
        <v>2856</v>
      </c>
      <c r="C640" s="281" t="s">
        <v>3779</v>
      </c>
      <c r="D640" s="79">
        <v>55.3</v>
      </c>
      <c r="E640" s="79">
        <v>100</v>
      </c>
      <c r="F640" s="79">
        <v>40.93</v>
      </c>
    </row>
    <row r="641" spans="1:6" x14ac:dyDescent="0.25">
      <c r="A641" s="284" t="s">
        <v>2986</v>
      </c>
      <c r="B641" s="281" t="s">
        <v>2856</v>
      </c>
      <c r="C641" s="281" t="s">
        <v>2987</v>
      </c>
      <c r="D641" s="79">
        <v>82.96</v>
      </c>
      <c r="E641" s="79">
        <v>90.84</v>
      </c>
      <c r="F641" s="79">
        <v>7.84</v>
      </c>
    </row>
    <row r="642" spans="1:6" x14ac:dyDescent="0.25">
      <c r="A642" s="284" t="s">
        <v>4562</v>
      </c>
      <c r="B642" s="281" t="s">
        <v>2856</v>
      </c>
      <c r="C642" s="281" t="s">
        <v>3071</v>
      </c>
      <c r="D642" s="79">
        <v>49.95</v>
      </c>
      <c r="E642" s="79">
        <v>99.64</v>
      </c>
      <c r="F642" s="79">
        <v>20.100000000000001</v>
      </c>
    </row>
    <row r="643" spans="1:6" x14ac:dyDescent="0.25">
      <c r="A643" s="284" t="s">
        <v>4119</v>
      </c>
      <c r="B643" s="281" t="s">
        <v>2856</v>
      </c>
      <c r="C643" s="281" t="s">
        <v>4120</v>
      </c>
      <c r="D643" s="79">
        <v>94.81</v>
      </c>
      <c r="E643" s="79">
        <v>100</v>
      </c>
      <c r="F643" s="79">
        <v>79.84</v>
      </c>
    </row>
    <row r="644" spans="1:6" x14ac:dyDescent="0.25">
      <c r="A644" s="284" t="s">
        <v>3606</v>
      </c>
      <c r="B644" s="281" t="s">
        <v>2856</v>
      </c>
      <c r="C644" s="281" t="s">
        <v>3607</v>
      </c>
      <c r="D644" s="79">
        <v>61.9</v>
      </c>
      <c r="E644" s="79">
        <v>66.239999999999995</v>
      </c>
      <c r="F644" s="79">
        <v>59.24</v>
      </c>
    </row>
    <row r="645" spans="1:6" x14ac:dyDescent="0.25">
      <c r="A645" s="284" t="s">
        <v>3964</v>
      </c>
      <c r="B645" s="281" t="s">
        <v>2856</v>
      </c>
      <c r="C645" s="281" t="s">
        <v>3965</v>
      </c>
      <c r="D645" s="79">
        <v>70.72</v>
      </c>
      <c r="E645" s="79">
        <v>98.55</v>
      </c>
      <c r="F645" s="79">
        <v>40.99</v>
      </c>
    </row>
    <row r="646" spans="1:6" x14ac:dyDescent="0.25">
      <c r="A646" s="284" t="s">
        <v>4029</v>
      </c>
      <c r="B646" s="281" t="s">
        <v>2856</v>
      </c>
      <c r="C646" s="281" t="s">
        <v>4030</v>
      </c>
      <c r="D646" s="79">
        <v>99.08</v>
      </c>
      <c r="E646" s="79">
        <v>99.32</v>
      </c>
      <c r="F646" s="79">
        <v>98.2</v>
      </c>
    </row>
    <row r="647" spans="1:6" x14ac:dyDescent="0.25">
      <c r="A647" s="284" t="s">
        <v>3738</v>
      </c>
      <c r="B647" s="281" t="s">
        <v>2856</v>
      </c>
      <c r="C647" s="281" t="s">
        <v>3739</v>
      </c>
      <c r="D647" s="79">
        <v>66.42</v>
      </c>
      <c r="E647" s="79">
        <v>91.77</v>
      </c>
      <c r="F647" s="79">
        <v>0</v>
      </c>
    </row>
    <row r="648" spans="1:6" x14ac:dyDescent="0.25">
      <c r="A648" s="284" t="s">
        <v>3952</v>
      </c>
      <c r="B648" s="281" t="s">
        <v>2856</v>
      </c>
      <c r="C648" s="281" t="s">
        <v>3953</v>
      </c>
      <c r="D648" s="79">
        <v>74.14</v>
      </c>
      <c r="E648" s="79">
        <v>100</v>
      </c>
      <c r="F648" s="79">
        <v>63.31</v>
      </c>
    </row>
    <row r="649" spans="1:6" x14ac:dyDescent="0.25">
      <c r="A649" s="284" t="s">
        <v>4050</v>
      </c>
      <c r="B649" s="281" t="s">
        <v>2856</v>
      </c>
      <c r="C649" s="281" t="s">
        <v>4051</v>
      </c>
      <c r="D649" s="79">
        <v>3.16</v>
      </c>
      <c r="E649" s="79">
        <v>81.819999999999993</v>
      </c>
      <c r="F649" s="79">
        <v>1.28</v>
      </c>
    </row>
    <row r="650" spans="1:6" x14ac:dyDescent="0.25">
      <c r="A650" s="284" t="s">
        <v>3784</v>
      </c>
      <c r="B650" s="281" t="s">
        <v>2856</v>
      </c>
      <c r="C650" s="281" t="s">
        <v>3785</v>
      </c>
      <c r="D650" s="79">
        <v>61.76</v>
      </c>
      <c r="E650" s="79">
        <v>100</v>
      </c>
      <c r="F650" s="79">
        <v>0</v>
      </c>
    </row>
    <row r="651" spans="1:6" x14ac:dyDescent="0.25">
      <c r="A651" s="283" t="s">
        <v>4812</v>
      </c>
      <c r="B651" s="281" t="s">
        <v>3572</v>
      </c>
      <c r="C651" s="281" t="s">
        <v>4813</v>
      </c>
      <c r="D651" s="79">
        <v>81.66</v>
      </c>
      <c r="E651" s="79">
        <v>97.91</v>
      </c>
      <c r="F651" s="79">
        <v>0</v>
      </c>
    </row>
    <row r="652" spans="1:6" x14ac:dyDescent="0.25">
      <c r="A652" s="284" t="s">
        <v>4875</v>
      </c>
      <c r="B652" s="281" t="s">
        <v>3572</v>
      </c>
      <c r="C652" s="281" t="s">
        <v>3491</v>
      </c>
      <c r="D652" s="79">
        <v>64.319999999999993</v>
      </c>
      <c r="E652" s="79">
        <v>95.81</v>
      </c>
      <c r="F652" s="79">
        <v>51.48</v>
      </c>
    </row>
    <row r="653" spans="1:6" x14ac:dyDescent="0.25">
      <c r="A653" s="284" t="s">
        <v>4603</v>
      </c>
      <c r="B653" s="281" t="s">
        <v>3572</v>
      </c>
      <c r="C653" s="281" t="s">
        <v>4604</v>
      </c>
      <c r="D653" s="79">
        <v>67.83</v>
      </c>
      <c r="E653" s="79">
        <v>75.959999999999994</v>
      </c>
      <c r="F653" s="79">
        <v>48.17</v>
      </c>
    </row>
    <row r="654" spans="1:6" x14ac:dyDescent="0.25">
      <c r="A654" s="284" t="s">
        <v>4961</v>
      </c>
      <c r="B654" s="281" t="s">
        <v>3572</v>
      </c>
      <c r="C654" s="281" t="s">
        <v>4962</v>
      </c>
      <c r="D654" s="79">
        <v>81.8</v>
      </c>
      <c r="E654" s="79">
        <v>100</v>
      </c>
      <c r="F654" s="79">
        <v>78.58</v>
      </c>
    </row>
    <row r="655" spans="1:6" x14ac:dyDescent="0.25">
      <c r="A655" s="284" t="s">
        <v>4642</v>
      </c>
      <c r="B655" s="281" t="s">
        <v>3572</v>
      </c>
      <c r="C655" s="281" t="s">
        <v>4643</v>
      </c>
      <c r="D655" s="79">
        <v>67.45</v>
      </c>
      <c r="E655" s="79">
        <v>95.12</v>
      </c>
      <c r="F655" s="79">
        <v>0.12</v>
      </c>
    </row>
    <row r="656" spans="1:6" x14ac:dyDescent="0.25">
      <c r="A656" s="284" t="s">
        <v>5074</v>
      </c>
      <c r="B656" s="281" t="s">
        <v>3572</v>
      </c>
      <c r="C656" s="281" t="s">
        <v>5075</v>
      </c>
      <c r="D656" s="79">
        <v>76.78</v>
      </c>
      <c r="E656" s="79">
        <v>90.01</v>
      </c>
      <c r="F656" s="79">
        <v>19.68</v>
      </c>
    </row>
    <row r="657" spans="1:6" x14ac:dyDescent="0.25">
      <c r="A657" s="284" t="s">
        <v>4377</v>
      </c>
      <c r="B657" s="281" t="s">
        <v>3572</v>
      </c>
      <c r="C657" s="281" t="s">
        <v>4378</v>
      </c>
      <c r="D657" s="79">
        <v>77</v>
      </c>
      <c r="E657" s="79">
        <v>99.82</v>
      </c>
      <c r="F657" s="79">
        <v>0</v>
      </c>
    </row>
    <row r="658" spans="1:6" x14ac:dyDescent="0.25">
      <c r="A658" s="284" t="s">
        <v>5076</v>
      </c>
      <c r="B658" s="281" t="s">
        <v>3572</v>
      </c>
      <c r="C658" s="281" t="s">
        <v>5077</v>
      </c>
      <c r="D658" s="79">
        <v>78.47</v>
      </c>
      <c r="E658" s="79">
        <v>83.48</v>
      </c>
      <c r="F658" s="79">
        <v>33.5</v>
      </c>
    </row>
    <row r="659" spans="1:6" x14ac:dyDescent="0.25">
      <c r="A659" s="284" t="s">
        <v>3571</v>
      </c>
      <c r="B659" s="281" t="s">
        <v>3572</v>
      </c>
      <c r="C659" s="281" t="s">
        <v>3573</v>
      </c>
      <c r="D659" s="79">
        <v>62.17</v>
      </c>
      <c r="E659" s="79">
        <v>99.14</v>
      </c>
      <c r="F659" s="79">
        <v>41.65</v>
      </c>
    </row>
    <row r="660" spans="1:6" x14ac:dyDescent="0.25">
      <c r="A660" s="283" t="s">
        <v>4685</v>
      </c>
      <c r="B660" s="281" t="s">
        <v>3572</v>
      </c>
      <c r="C660" s="281" t="s">
        <v>4686</v>
      </c>
      <c r="D660" s="79">
        <v>90.42</v>
      </c>
      <c r="E660" s="79">
        <v>90.52</v>
      </c>
      <c r="F660" s="79">
        <v>0</v>
      </c>
    </row>
    <row r="661" spans="1:6" x14ac:dyDescent="0.25">
      <c r="A661" s="284" t="s">
        <v>4917</v>
      </c>
      <c r="B661" s="281" t="s">
        <v>3572</v>
      </c>
      <c r="C661" s="281" t="s">
        <v>4918</v>
      </c>
      <c r="D661" s="79">
        <v>62.67</v>
      </c>
      <c r="E661" s="79">
        <v>80.010000000000005</v>
      </c>
      <c r="F661" s="79">
        <v>13.54</v>
      </c>
    </row>
    <row r="662" spans="1:6" x14ac:dyDescent="0.25">
      <c r="A662" s="284" t="s">
        <v>5078</v>
      </c>
      <c r="B662" s="281" t="s">
        <v>3572</v>
      </c>
      <c r="C662" s="281" t="s">
        <v>5079</v>
      </c>
      <c r="D662" s="79">
        <v>56.58</v>
      </c>
      <c r="E662" s="79">
        <v>97.97</v>
      </c>
      <c r="F662" s="79">
        <v>0</v>
      </c>
    </row>
    <row r="663" spans="1:6" x14ac:dyDescent="0.25">
      <c r="A663" s="284" t="s">
        <v>4025</v>
      </c>
      <c r="B663" s="281" t="s">
        <v>3572</v>
      </c>
      <c r="C663" s="281" t="s">
        <v>4026</v>
      </c>
      <c r="D663" s="79">
        <v>70.36</v>
      </c>
      <c r="E663" s="79">
        <v>100</v>
      </c>
      <c r="F663" s="79">
        <v>0</v>
      </c>
    </row>
    <row r="664" spans="1:6" x14ac:dyDescent="0.25">
      <c r="A664" s="284" t="s">
        <v>4859</v>
      </c>
      <c r="B664" s="281" t="s">
        <v>3572</v>
      </c>
      <c r="C664" s="281" t="s">
        <v>4860</v>
      </c>
      <c r="D664" s="79">
        <v>71.89</v>
      </c>
      <c r="E664" s="79">
        <v>71.89</v>
      </c>
      <c r="F664" s="79">
        <v>0</v>
      </c>
    </row>
    <row r="665" spans="1:6" x14ac:dyDescent="0.25">
      <c r="A665" s="284" t="s">
        <v>5080</v>
      </c>
      <c r="B665" s="281" t="s">
        <v>3572</v>
      </c>
      <c r="C665" s="281" t="s">
        <v>3487</v>
      </c>
      <c r="D665" s="79">
        <v>87.15</v>
      </c>
      <c r="E665" s="79">
        <v>94.2</v>
      </c>
      <c r="F665" s="79">
        <v>22.43</v>
      </c>
    </row>
    <row r="666" spans="1:6" x14ac:dyDescent="0.25">
      <c r="A666" s="283" t="s">
        <v>4438</v>
      </c>
      <c r="B666" s="281" t="s">
        <v>2859</v>
      </c>
      <c r="C666" s="281" t="s">
        <v>4439</v>
      </c>
      <c r="D666" s="79">
        <v>47.55</v>
      </c>
      <c r="E666" s="79">
        <v>50.31</v>
      </c>
      <c r="F666" s="79">
        <v>26.37</v>
      </c>
    </row>
    <row r="667" spans="1:6" x14ac:dyDescent="0.25">
      <c r="A667" s="284" t="s">
        <v>3523</v>
      </c>
      <c r="B667" s="281" t="s">
        <v>2859</v>
      </c>
      <c r="C667" s="281" t="s">
        <v>3524</v>
      </c>
      <c r="D667" s="79">
        <v>79.98</v>
      </c>
      <c r="E667" s="79">
        <v>99.94</v>
      </c>
      <c r="F667" s="79">
        <v>49.26</v>
      </c>
    </row>
    <row r="668" spans="1:6" x14ac:dyDescent="0.25">
      <c r="A668" s="284" t="s">
        <v>4611</v>
      </c>
      <c r="B668" s="281" t="s">
        <v>2859</v>
      </c>
      <c r="C668" s="281" t="s">
        <v>4612</v>
      </c>
      <c r="D668" s="79">
        <v>99.13</v>
      </c>
      <c r="E668" s="79">
        <v>100</v>
      </c>
      <c r="F668" s="79">
        <v>95.49</v>
      </c>
    </row>
    <row r="669" spans="1:6" x14ac:dyDescent="0.25">
      <c r="A669" s="284" t="s">
        <v>4436</v>
      </c>
      <c r="B669" s="281" t="s">
        <v>2859</v>
      </c>
      <c r="C669" s="281" t="s">
        <v>4437</v>
      </c>
      <c r="D669" s="79">
        <v>100</v>
      </c>
      <c r="E669" s="79">
        <v>100</v>
      </c>
      <c r="F669" s="79">
        <v>0</v>
      </c>
    </row>
    <row r="670" spans="1:6" x14ac:dyDescent="0.25">
      <c r="A670" s="284" t="s">
        <v>4923</v>
      </c>
      <c r="B670" s="281" t="s">
        <v>2859</v>
      </c>
      <c r="C670" s="281" t="s">
        <v>5280</v>
      </c>
      <c r="D670" s="79">
        <v>61.04</v>
      </c>
      <c r="E670" s="79">
        <v>90.21</v>
      </c>
      <c r="F670" s="79">
        <v>33.86</v>
      </c>
    </row>
    <row r="671" spans="1:6" x14ac:dyDescent="0.25">
      <c r="A671" s="284" t="s">
        <v>3547</v>
      </c>
      <c r="B671" s="281" t="s">
        <v>2859</v>
      </c>
      <c r="C671" s="281" t="s">
        <v>5281</v>
      </c>
      <c r="D671" s="79">
        <v>49.61</v>
      </c>
      <c r="E671" s="79">
        <v>100</v>
      </c>
      <c r="F671" s="79">
        <v>0</v>
      </c>
    </row>
    <row r="672" spans="1:6" x14ac:dyDescent="0.25">
      <c r="A672" s="284" t="s">
        <v>3407</v>
      </c>
      <c r="B672" s="281" t="s">
        <v>2859</v>
      </c>
      <c r="C672" s="281" t="s">
        <v>3408</v>
      </c>
      <c r="D672" s="79">
        <v>69.94</v>
      </c>
      <c r="E672" s="79">
        <v>83.65</v>
      </c>
      <c r="F672" s="79">
        <v>1.6</v>
      </c>
    </row>
    <row r="673" spans="1:6" x14ac:dyDescent="0.25">
      <c r="A673" s="284" t="s">
        <v>3510</v>
      </c>
      <c r="B673" s="281" t="s">
        <v>2859</v>
      </c>
      <c r="C673" s="281" t="s">
        <v>3203</v>
      </c>
      <c r="D673" s="79">
        <v>77.66</v>
      </c>
      <c r="E673" s="79">
        <v>97.86</v>
      </c>
      <c r="F673" s="79">
        <v>65.099999999999994</v>
      </c>
    </row>
    <row r="674" spans="1:6" x14ac:dyDescent="0.25">
      <c r="A674" s="284" t="s">
        <v>2858</v>
      </c>
      <c r="B674" s="281" t="s">
        <v>2859</v>
      </c>
      <c r="C674" s="281" t="s">
        <v>2860</v>
      </c>
      <c r="D674" s="79">
        <v>71.63</v>
      </c>
      <c r="E674" s="79">
        <v>85.65</v>
      </c>
      <c r="F674" s="79">
        <v>49.86</v>
      </c>
    </row>
    <row r="675" spans="1:6" x14ac:dyDescent="0.25">
      <c r="A675" s="284" t="s">
        <v>4943</v>
      </c>
      <c r="B675" s="281" t="s">
        <v>2859</v>
      </c>
      <c r="C675" s="281" t="s">
        <v>4944</v>
      </c>
      <c r="D675" s="79">
        <v>40.909999999999997</v>
      </c>
      <c r="E675" s="79">
        <v>89.13</v>
      </c>
      <c r="F675" s="79">
        <v>23.72</v>
      </c>
    </row>
    <row r="676" spans="1:6" x14ac:dyDescent="0.25">
      <c r="A676" s="284" t="s">
        <v>4478</v>
      </c>
      <c r="B676" s="281" t="s">
        <v>2859</v>
      </c>
      <c r="C676" s="281" t="s">
        <v>4479</v>
      </c>
      <c r="D676" s="79">
        <v>79</v>
      </c>
      <c r="E676" s="79">
        <v>100</v>
      </c>
      <c r="F676" s="79">
        <v>5.87</v>
      </c>
    </row>
    <row r="677" spans="1:6" x14ac:dyDescent="0.25">
      <c r="A677" s="284" t="s">
        <v>4876</v>
      </c>
      <c r="B677" s="281" t="s">
        <v>2859</v>
      </c>
      <c r="C677" s="281" t="s">
        <v>4877</v>
      </c>
      <c r="D677" s="79">
        <v>82.91</v>
      </c>
      <c r="E677" s="79">
        <v>100</v>
      </c>
      <c r="F677" s="79">
        <v>35.520000000000003</v>
      </c>
    </row>
    <row r="678" spans="1:6" x14ac:dyDescent="0.25">
      <c r="A678" s="284" t="s">
        <v>3651</v>
      </c>
      <c r="B678" s="281" t="s">
        <v>2859</v>
      </c>
      <c r="C678" s="281" t="s">
        <v>3652</v>
      </c>
      <c r="D678" s="79">
        <v>51.47</v>
      </c>
      <c r="E678" s="79">
        <v>71.69</v>
      </c>
      <c r="F678" s="79">
        <v>41.09</v>
      </c>
    </row>
    <row r="679" spans="1:6" x14ac:dyDescent="0.25">
      <c r="A679" s="284" t="s">
        <v>4224</v>
      </c>
      <c r="B679" s="281" t="s">
        <v>2859</v>
      </c>
      <c r="C679" s="281" t="s">
        <v>4225</v>
      </c>
      <c r="D679" s="79">
        <v>42.37</v>
      </c>
      <c r="E679" s="79">
        <v>21.45</v>
      </c>
      <c r="F679" s="79">
        <v>56.42</v>
      </c>
    </row>
    <row r="680" spans="1:6" x14ac:dyDescent="0.25">
      <c r="A680" s="284" t="s">
        <v>3291</v>
      </c>
      <c r="B680" s="281" t="s">
        <v>2859</v>
      </c>
      <c r="C680" s="281" t="s">
        <v>3292</v>
      </c>
      <c r="D680" s="79">
        <v>69.23</v>
      </c>
      <c r="E680" s="79">
        <v>100</v>
      </c>
      <c r="F680" s="79">
        <v>61.47</v>
      </c>
    </row>
    <row r="681" spans="1:6" x14ac:dyDescent="0.25">
      <c r="A681" s="284" t="s">
        <v>3494</v>
      </c>
      <c r="B681" s="281" t="s">
        <v>2859</v>
      </c>
      <c r="C681" s="281" t="s">
        <v>3495</v>
      </c>
      <c r="D681" s="79">
        <v>65.92</v>
      </c>
      <c r="E681" s="79">
        <v>99.45</v>
      </c>
      <c r="F681" s="79">
        <v>37.020000000000003</v>
      </c>
    </row>
    <row r="682" spans="1:6" x14ac:dyDescent="0.25">
      <c r="A682" s="284" t="s">
        <v>4843</v>
      </c>
      <c r="B682" s="281" t="s">
        <v>2859</v>
      </c>
      <c r="C682" s="281" t="s">
        <v>4844</v>
      </c>
      <c r="D682" s="79">
        <v>31.86</v>
      </c>
      <c r="E682" s="79">
        <v>54.67</v>
      </c>
      <c r="F682" s="79">
        <v>5.66</v>
      </c>
    </row>
    <row r="683" spans="1:6" x14ac:dyDescent="0.25">
      <c r="A683" s="284" t="s">
        <v>4845</v>
      </c>
      <c r="B683" s="281" t="s">
        <v>2859</v>
      </c>
      <c r="C683" s="281" t="s">
        <v>4846</v>
      </c>
      <c r="D683" s="79">
        <v>99.99</v>
      </c>
      <c r="E683" s="79">
        <v>99.99</v>
      </c>
      <c r="F683" s="79">
        <v>0</v>
      </c>
    </row>
    <row r="684" spans="1:6" x14ac:dyDescent="0.25">
      <c r="A684" s="284" t="s">
        <v>4963</v>
      </c>
      <c r="B684" s="281" t="s">
        <v>2859</v>
      </c>
      <c r="C684" s="281" t="s">
        <v>4964</v>
      </c>
      <c r="D684" s="79" t="s">
        <v>7093</v>
      </c>
      <c r="E684" s="79" t="s">
        <v>7093</v>
      </c>
      <c r="F684" s="79" t="s">
        <v>7093</v>
      </c>
    </row>
    <row r="685" spans="1:6" x14ac:dyDescent="0.25">
      <c r="A685" s="284" t="s">
        <v>4929</v>
      </c>
      <c r="B685" s="281" t="s">
        <v>2859</v>
      </c>
      <c r="C685" s="281" t="s">
        <v>4930</v>
      </c>
      <c r="D685" s="79">
        <v>100</v>
      </c>
      <c r="E685" s="79">
        <v>100</v>
      </c>
      <c r="F685" s="79">
        <v>0</v>
      </c>
    </row>
    <row r="686" spans="1:6" x14ac:dyDescent="0.25">
      <c r="A686" s="284" t="s">
        <v>3506</v>
      </c>
      <c r="B686" s="281" t="s">
        <v>2859</v>
      </c>
      <c r="C686" s="281" t="s">
        <v>3507</v>
      </c>
      <c r="D686" s="79">
        <v>77.47</v>
      </c>
      <c r="E686" s="79">
        <v>97.17</v>
      </c>
      <c r="F686" s="79">
        <v>65.94</v>
      </c>
    </row>
    <row r="687" spans="1:6" x14ac:dyDescent="0.25">
      <c r="A687" s="284" t="s">
        <v>4945</v>
      </c>
      <c r="B687" s="281" t="s">
        <v>2859</v>
      </c>
      <c r="C687" s="281" t="s">
        <v>4624</v>
      </c>
      <c r="D687" s="79">
        <v>64.36</v>
      </c>
      <c r="E687" s="79">
        <v>79.8</v>
      </c>
      <c r="F687" s="79">
        <v>38.76</v>
      </c>
    </row>
    <row r="688" spans="1:6" x14ac:dyDescent="0.25">
      <c r="A688" s="284" t="s">
        <v>4921</v>
      </c>
      <c r="B688" s="281" t="s">
        <v>2859</v>
      </c>
      <c r="C688" s="281" t="s">
        <v>4922</v>
      </c>
      <c r="D688" s="79">
        <v>68.84</v>
      </c>
      <c r="E688" s="79">
        <v>100</v>
      </c>
      <c r="F688" s="79">
        <v>59.11</v>
      </c>
    </row>
    <row r="689" spans="1:6" x14ac:dyDescent="0.25">
      <c r="A689" s="284" t="s">
        <v>3504</v>
      </c>
      <c r="B689" s="281" t="s">
        <v>2859</v>
      </c>
      <c r="C689" s="281" t="s">
        <v>3505</v>
      </c>
      <c r="D689" s="79">
        <v>64.89</v>
      </c>
      <c r="E689" s="79">
        <v>100</v>
      </c>
      <c r="F689" s="79">
        <v>58.59</v>
      </c>
    </row>
    <row r="690" spans="1:6" x14ac:dyDescent="0.25">
      <c r="A690" s="284" t="s">
        <v>3492</v>
      </c>
      <c r="B690" s="281" t="s">
        <v>2859</v>
      </c>
      <c r="C690" s="281" t="s">
        <v>3493</v>
      </c>
      <c r="D690" s="79">
        <v>60.08</v>
      </c>
      <c r="E690" s="79">
        <v>98.48</v>
      </c>
      <c r="F690" s="79">
        <v>24.62</v>
      </c>
    </row>
    <row r="691" spans="1:6" x14ac:dyDescent="0.25">
      <c r="A691" s="284" t="s">
        <v>4197</v>
      </c>
      <c r="B691" s="281" t="s">
        <v>2859</v>
      </c>
      <c r="C691" s="281" t="s">
        <v>4198</v>
      </c>
      <c r="D691" s="79">
        <v>70.98</v>
      </c>
      <c r="E691" s="79">
        <v>100</v>
      </c>
      <c r="F691" s="79">
        <v>30.36</v>
      </c>
    </row>
    <row r="692" spans="1:6" x14ac:dyDescent="0.25">
      <c r="A692" s="284" t="s">
        <v>4931</v>
      </c>
      <c r="B692" s="281" t="s">
        <v>2859</v>
      </c>
      <c r="C692" s="281" t="s">
        <v>4932</v>
      </c>
      <c r="D692" s="79">
        <v>100</v>
      </c>
      <c r="E692" s="79">
        <v>100</v>
      </c>
      <c r="F692" s="79">
        <v>100</v>
      </c>
    </row>
    <row r="693" spans="1:6" x14ac:dyDescent="0.25">
      <c r="A693" s="284" t="s">
        <v>4847</v>
      </c>
      <c r="B693" s="281" t="s">
        <v>2859</v>
      </c>
      <c r="C693" s="281" t="s">
        <v>4848</v>
      </c>
      <c r="D693" s="79">
        <v>54.23</v>
      </c>
      <c r="E693" s="79">
        <v>100</v>
      </c>
      <c r="F693" s="79">
        <v>0</v>
      </c>
    </row>
    <row r="694" spans="1:6" x14ac:dyDescent="0.25">
      <c r="A694" s="284" t="s">
        <v>3537</v>
      </c>
      <c r="B694" s="281" t="s">
        <v>2859</v>
      </c>
      <c r="C694" s="281" t="s">
        <v>3538</v>
      </c>
      <c r="D694" s="79">
        <v>63.38</v>
      </c>
      <c r="E694" s="79">
        <v>100</v>
      </c>
      <c r="F694" s="79">
        <v>47.13</v>
      </c>
    </row>
    <row r="695" spans="1:6" x14ac:dyDescent="0.25">
      <c r="A695" s="284" t="s">
        <v>4415</v>
      </c>
      <c r="B695" s="281" t="s">
        <v>2859</v>
      </c>
      <c r="C695" s="281" t="s">
        <v>4416</v>
      </c>
      <c r="D695" s="79">
        <v>45.07</v>
      </c>
      <c r="E695" s="79">
        <v>100</v>
      </c>
      <c r="F695" s="79">
        <v>41.33</v>
      </c>
    </row>
    <row r="696" spans="1:6" x14ac:dyDescent="0.25">
      <c r="A696" s="283" t="s">
        <v>4328</v>
      </c>
      <c r="B696" s="281" t="s">
        <v>2862</v>
      </c>
      <c r="C696" s="281" t="s">
        <v>4329</v>
      </c>
      <c r="D696" s="79">
        <v>48.52</v>
      </c>
      <c r="E696" s="79">
        <v>55.66</v>
      </c>
      <c r="F696" s="79">
        <v>15.2</v>
      </c>
    </row>
    <row r="697" spans="1:6" x14ac:dyDescent="0.25">
      <c r="A697" s="284" t="s">
        <v>3228</v>
      </c>
      <c r="B697" s="281" t="s">
        <v>2862</v>
      </c>
      <c r="C697" s="281" t="s">
        <v>3229</v>
      </c>
      <c r="D697" s="79">
        <v>97.43</v>
      </c>
      <c r="E697" s="79">
        <v>98.86</v>
      </c>
      <c r="F697" s="79">
        <v>92.92</v>
      </c>
    </row>
    <row r="698" spans="1:6" x14ac:dyDescent="0.25">
      <c r="A698" s="284" t="s">
        <v>3909</v>
      </c>
      <c r="B698" s="281" t="s">
        <v>2862</v>
      </c>
      <c r="C698" s="281" t="s">
        <v>3910</v>
      </c>
      <c r="D698" s="79">
        <v>76.28</v>
      </c>
      <c r="E698" s="79">
        <v>100</v>
      </c>
      <c r="F698" s="79">
        <v>22.24</v>
      </c>
    </row>
    <row r="699" spans="1:6" x14ac:dyDescent="0.25">
      <c r="A699" s="284" t="s">
        <v>3455</v>
      </c>
      <c r="B699" s="281" t="s">
        <v>2862</v>
      </c>
      <c r="C699" s="281" t="s">
        <v>3456</v>
      </c>
      <c r="D699" s="79">
        <v>0</v>
      </c>
      <c r="E699" s="79">
        <v>0</v>
      </c>
      <c r="F699" s="79">
        <v>0</v>
      </c>
    </row>
    <row r="700" spans="1:6" x14ac:dyDescent="0.25">
      <c r="A700" s="284" t="s">
        <v>3813</v>
      </c>
      <c r="B700" s="281" t="s">
        <v>2862</v>
      </c>
      <c r="C700" s="281" t="s">
        <v>3814</v>
      </c>
      <c r="D700" s="79">
        <v>72.790000000000006</v>
      </c>
      <c r="E700" s="79">
        <v>99.31</v>
      </c>
      <c r="F700" s="79">
        <v>52.44</v>
      </c>
    </row>
    <row r="701" spans="1:6" x14ac:dyDescent="0.25">
      <c r="A701" s="284" t="s">
        <v>2861</v>
      </c>
      <c r="B701" s="281" t="s">
        <v>2862</v>
      </c>
      <c r="C701" s="281" t="s">
        <v>2863</v>
      </c>
      <c r="D701" s="79">
        <v>75.180000000000007</v>
      </c>
      <c r="E701" s="79">
        <v>98.48</v>
      </c>
      <c r="F701" s="79">
        <v>50.93</v>
      </c>
    </row>
    <row r="702" spans="1:6" x14ac:dyDescent="0.25">
      <c r="A702" s="284" t="s">
        <v>3457</v>
      </c>
      <c r="B702" s="281" t="s">
        <v>2862</v>
      </c>
      <c r="C702" s="281" t="s">
        <v>3458</v>
      </c>
      <c r="D702" s="79">
        <v>47.33</v>
      </c>
      <c r="E702" s="79">
        <v>71.989999999999995</v>
      </c>
      <c r="F702" s="79">
        <v>21.65</v>
      </c>
    </row>
    <row r="703" spans="1:6" x14ac:dyDescent="0.25">
      <c r="A703" s="284" t="s">
        <v>3352</v>
      </c>
      <c r="B703" s="281" t="s">
        <v>2862</v>
      </c>
      <c r="C703" s="281" t="s">
        <v>3353</v>
      </c>
      <c r="D703" s="79">
        <v>20.49</v>
      </c>
      <c r="E703" s="79">
        <v>100</v>
      </c>
      <c r="F703" s="79">
        <v>6.1</v>
      </c>
    </row>
    <row r="704" spans="1:6" x14ac:dyDescent="0.25">
      <c r="A704" s="284" t="s">
        <v>4226</v>
      </c>
      <c r="B704" s="281" t="s">
        <v>2862</v>
      </c>
      <c r="C704" s="281" t="s">
        <v>4227</v>
      </c>
      <c r="D704" s="79">
        <v>56.63</v>
      </c>
      <c r="E704" s="79">
        <v>99.69</v>
      </c>
      <c r="F704" s="79">
        <v>38.090000000000003</v>
      </c>
    </row>
    <row r="705" spans="1:6" x14ac:dyDescent="0.25">
      <c r="A705" s="284" t="s">
        <v>3459</v>
      </c>
      <c r="B705" s="281" t="s">
        <v>2862</v>
      </c>
      <c r="C705" s="281" t="s">
        <v>3460</v>
      </c>
      <c r="D705" s="79">
        <v>48.48</v>
      </c>
      <c r="E705" s="79">
        <v>100</v>
      </c>
      <c r="F705" s="79">
        <v>24.79</v>
      </c>
    </row>
    <row r="706" spans="1:6" x14ac:dyDescent="0.25">
      <c r="A706" s="284" t="s">
        <v>3461</v>
      </c>
      <c r="B706" s="281" t="s">
        <v>2862</v>
      </c>
      <c r="C706" s="281" t="s">
        <v>3462</v>
      </c>
      <c r="D706" s="79">
        <v>51.6</v>
      </c>
      <c r="E706" s="79">
        <v>98.06</v>
      </c>
      <c r="F706" s="79">
        <v>0</v>
      </c>
    </row>
    <row r="707" spans="1:6" x14ac:dyDescent="0.25">
      <c r="A707" s="284" t="s">
        <v>2864</v>
      </c>
      <c r="B707" s="281" t="s">
        <v>2862</v>
      </c>
      <c r="C707" s="281" t="s">
        <v>2865</v>
      </c>
      <c r="D707" s="79">
        <v>77.02</v>
      </c>
      <c r="E707" s="79">
        <v>100</v>
      </c>
      <c r="F707" s="79">
        <v>0</v>
      </c>
    </row>
    <row r="708" spans="1:6" x14ac:dyDescent="0.25">
      <c r="A708" s="284" t="s">
        <v>4497</v>
      </c>
      <c r="B708" s="281" t="s">
        <v>2862</v>
      </c>
      <c r="C708" s="281" t="s">
        <v>3652</v>
      </c>
      <c r="D708" s="79">
        <v>66.72</v>
      </c>
      <c r="E708" s="79">
        <v>93.11</v>
      </c>
      <c r="F708" s="79">
        <v>40.07</v>
      </c>
    </row>
    <row r="709" spans="1:6" x14ac:dyDescent="0.25">
      <c r="A709" s="284" t="s">
        <v>3465</v>
      </c>
      <c r="B709" s="281" t="s">
        <v>2862</v>
      </c>
      <c r="C709" s="281" t="s">
        <v>3466</v>
      </c>
      <c r="D709" s="79">
        <v>19.03</v>
      </c>
      <c r="E709" s="79">
        <v>51.13</v>
      </c>
      <c r="F709" s="79">
        <v>2.77</v>
      </c>
    </row>
    <row r="710" spans="1:6" x14ac:dyDescent="0.25">
      <c r="A710" s="284" t="s">
        <v>4240</v>
      </c>
      <c r="B710" s="281" t="s">
        <v>2862</v>
      </c>
      <c r="C710" s="281" t="s">
        <v>4241</v>
      </c>
      <c r="D710" s="79">
        <v>21.35</v>
      </c>
      <c r="E710" s="79">
        <v>82.63</v>
      </c>
      <c r="F710" s="79">
        <v>0.17</v>
      </c>
    </row>
    <row r="711" spans="1:6" x14ac:dyDescent="0.25">
      <c r="A711" s="284" t="s">
        <v>3463</v>
      </c>
      <c r="B711" s="281" t="s">
        <v>2862</v>
      </c>
      <c r="C711" s="281" t="s">
        <v>3464</v>
      </c>
      <c r="D711" s="79">
        <v>36.76</v>
      </c>
      <c r="E711" s="79">
        <v>36.39</v>
      </c>
      <c r="F711" s="79">
        <v>39.47</v>
      </c>
    </row>
    <row r="712" spans="1:6" x14ac:dyDescent="0.25">
      <c r="A712" s="284" t="s">
        <v>3477</v>
      </c>
      <c r="B712" s="281" t="s">
        <v>2862</v>
      </c>
      <c r="C712" s="281" t="s">
        <v>3478</v>
      </c>
      <c r="D712" s="79">
        <v>19.77</v>
      </c>
      <c r="E712" s="79">
        <v>80.53</v>
      </c>
      <c r="F712" s="79">
        <v>0</v>
      </c>
    </row>
    <row r="713" spans="1:6" x14ac:dyDescent="0.25">
      <c r="A713" s="284" t="s">
        <v>3862</v>
      </c>
      <c r="B713" s="281" t="s">
        <v>2862</v>
      </c>
      <c r="C713" s="281" t="s">
        <v>3863</v>
      </c>
      <c r="D713" s="79">
        <v>53.27</v>
      </c>
      <c r="E713" s="79">
        <v>71.88</v>
      </c>
      <c r="F713" s="79">
        <v>31</v>
      </c>
    </row>
    <row r="714" spans="1:6" x14ac:dyDescent="0.25">
      <c r="A714" s="284" t="s">
        <v>3467</v>
      </c>
      <c r="B714" s="281" t="s">
        <v>2862</v>
      </c>
      <c r="C714" s="281" t="s">
        <v>3468</v>
      </c>
      <c r="D714" s="79">
        <v>46.12</v>
      </c>
      <c r="E714" s="79">
        <v>70.81</v>
      </c>
      <c r="F714" s="79">
        <v>30.39</v>
      </c>
    </row>
    <row r="715" spans="1:6" x14ac:dyDescent="0.25">
      <c r="A715" s="284" t="s">
        <v>3101</v>
      </c>
      <c r="B715" s="281" t="s">
        <v>2862</v>
      </c>
      <c r="C715" s="281" t="s">
        <v>3102</v>
      </c>
      <c r="D715" s="79">
        <v>23.64</v>
      </c>
      <c r="E715" s="79">
        <v>23.64</v>
      </c>
      <c r="F715" s="79">
        <v>0</v>
      </c>
    </row>
    <row r="716" spans="1:6" x14ac:dyDescent="0.25">
      <c r="A716" s="284" t="s">
        <v>3768</v>
      </c>
      <c r="B716" s="281" t="s">
        <v>2862</v>
      </c>
      <c r="C716" s="281" t="s">
        <v>3769</v>
      </c>
      <c r="D716" s="79">
        <v>77.400000000000006</v>
      </c>
      <c r="E716" s="79">
        <v>100</v>
      </c>
      <c r="F716" s="79">
        <v>52.4</v>
      </c>
    </row>
    <row r="717" spans="1:6" x14ac:dyDescent="0.25">
      <c r="A717" s="284" t="s">
        <v>3469</v>
      </c>
      <c r="B717" s="281" t="s">
        <v>2862</v>
      </c>
      <c r="C717" s="281" t="s">
        <v>3470</v>
      </c>
      <c r="D717" s="79">
        <v>36.72</v>
      </c>
      <c r="E717" s="79">
        <v>83.62</v>
      </c>
      <c r="F717" s="79">
        <v>16.899999999999999</v>
      </c>
    </row>
    <row r="718" spans="1:6" x14ac:dyDescent="0.25">
      <c r="A718" s="284" t="s">
        <v>3471</v>
      </c>
      <c r="B718" s="281" t="s">
        <v>2862</v>
      </c>
      <c r="C718" s="285" t="s">
        <v>3472</v>
      </c>
      <c r="D718" s="79">
        <v>12.01</v>
      </c>
      <c r="E718" s="79">
        <v>100</v>
      </c>
      <c r="F718" s="79">
        <v>12</v>
      </c>
    </row>
    <row r="719" spans="1:6" x14ac:dyDescent="0.25">
      <c r="A719" s="284" t="s">
        <v>3078</v>
      </c>
      <c r="B719" s="281" t="s">
        <v>2862</v>
      </c>
      <c r="C719" s="281" t="s">
        <v>3079</v>
      </c>
      <c r="D719" s="79">
        <v>55.32</v>
      </c>
      <c r="E719" s="79">
        <v>100</v>
      </c>
      <c r="F719" s="79">
        <v>29.16</v>
      </c>
    </row>
    <row r="720" spans="1:6" x14ac:dyDescent="0.25">
      <c r="A720" s="284" t="s">
        <v>3473</v>
      </c>
      <c r="B720" s="281" t="s">
        <v>2862</v>
      </c>
      <c r="C720" s="281" t="s">
        <v>3474</v>
      </c>
      <c r="D720" s="79">
        <v>65.58</v>
      </c>
      <c r="E720" s="79">
        <v>78.739999999999995</v>
      </c>
      <c r="F720" s="79">
        <v>52.95</v>
      </c>
    </row>
    <row r="721" spans="1:6" x14ac:dyDescent="0.25">
      <c r="A721" s="284" t="s">
        <v>3475</v>
      </c>
      <c r="B721" s="281" t="s">
        <v>2862</v>
      </c>
      <c r="C721" s="281" t="s">
        <v>3476</v>
      </c>
      <c r="D721" s="79">
        <v>17.41</v>
      </c>
      <c r="E721" s="79">
        <v>39.78</v>
      </c>
      <c r="F721" s="79">
        <v>0</v>
      </c>
    </row>
    <row r="722" spans="1:6" x14ac:dyDescent="0.25">
      <c r="A722" s="284" t="s">
        <v>3721</v>
      </c>
      <c r="B722" s="281" t="s">
        <v>2862</v>
      </c>
      <c r="C722" s="281" t="s">
        <v>3722</v>
      </c>
      <c r="D722" s="79">
        <v>31.03</v>
      </c>
      <c r="E722" s="79">
        <v>88.24</v>
      </c>
      <c r="F722" s="79">
        <v>17.09</v>
      </c>
    </row>
    <row r="723" spans="1:6" x14ac:dyDescent="0.25">
      <c r="A723" s="284" t="s">
        <v>4158</v>
      </c>
      <c r="B723" s="281" t="s">
        <v>2862</v>
      </c>
      <c r="C723" s="281" t="s">
        <v>4159</v>
      </c>
      <c r="D723" s="79">
        <v>80.150000000000006</v>
      </c>
      <c r="E723" s="79">
        <v>100</v>
      </c>
      <c r="F723" s="79">
        <v>0</v>
      </c>
    </row>
    <row r="724" spans="1:6" x14ac:dyDescent="0.25">
      <c r="A724" s="284" t="s">
        <v>3525</v>
      </c>
      <c r="B724" s="281" t="s">
        <v>2862</v>
      </c>
      <c r="C724" s="281" t="s">
        <v>3526</v>
      </c>
      <c r="D724" s="79">
        <v>51.32</v>
      </c>
      <c r="E724" s="79">
        <v>95.88</v>
      </c>
      <c r="F724" s="79">
        <v>30.14</v>
      </c>
    </row>
    <row r="725" spans="1:6" x14ac:dyDescent="0.25">
      <c r="A725" s="283" t="s">
        <v>4543</v>
      </c>
      <c r="B725" s="281" t="s">
        <v>2870</v>
      </c>
      <c r="C725" s="281" t="s">
        <v>4544</v>
      </c>
      <c r="D725" s="79">
        <v>69.33</v>
      </c>
      <c r="E725" s="79">
        <v>100</v>
      </c>
      <c r="F725" s="79">
        <v>11.86</v>
      </c>
    </row>
    <row r="726" spans="1:6" x14ac:dyDescent="0.25">
      <c r="A726" s="284" t="s">
        <v>3272</v>
      </c>
      <c r="B726" s="281" t="s">
        <v>2870</v>
      </c>
      <c r="C726" s="281" t="s">
        <v>3205</v>
      </c>
      <c r="D726" s="79">
        <v>100</v>
      </c>
      <c r="E726" s="79">
        <v>100</v>
      </c>
      <c r="F726" s="79">
        <v>100</v>
      </c>
    </row>
    <row r="727" spans="1:6" x14ac:dyDescent="0.25">
      <c r="A727" s="284" t="s">
        <v>3921</v>
      </c>
      <c r="B727" s="281" t="s">
        <v>2870</v>
      </c>
      <c r="C727" s="281" t="s">
        <v>3922</v>
      </c>
      <c r="D727" s="79">
        <v>80.89</v>
      </c>
      <c r="E727" s="79">
        <v>100</v>
      </c>
      <c r="F727" s="79">
        <v>77.27</v>
      </c>
    </row>
    <row r="728" spans="1:6" x14ac:dyDescent="0.25">
      <c r="A728" s="284" t="s">
        <v>4167</v>
      </c>
      <c r="B728" s="281" t="s">
        <v>2870</v>
      </c>
      <c r="C728" s="281" t="s">
        <v>4168</v>
      </c>
      <c r="D728" s="79">
        <v>100</v>
      </c>
      <c r="E728" s="79">
        <v>100</v>
      </c>
      <c r="F728" s="79">
        <v>100</v>
      </c>
    </row>
    <row r="729" spans="1:6" x14ac:dyDescent="0.25">
      <c r="A729" s="284" t="s">
        <v>4062</v>
      </c>
      <c r="B729" s="281" t="s">
        <v>2870</v>
      </c>
      <c r="C729" s="281" t="s">
        <v>4063</v>
      </c>
      <c r="D729" s="79">
        <v>40.65</v>
      </c>
      <c r="E729" s="79">
        <v>100</v>
      </c>
      <c r="F729" s="79">
        <v>30.78</v>
      </c>
    </row>
    <row r="730" spans="1:6" x14ac:dyDescent="0.25">
      <c r="A730" s="284" t="s">
        <v>4201</v>
      </c>
      <c r="B730" s="281" t="s">
        <v>2870</v>
      </c>
      <c r="C730" s="281" t="s">
        <v>4202</v>
      </c>
      <c r="D730" s="79">
        <v>75.2</v>
      </c>
      <c r="E730" s="79">
        <v>100</v>
      </c>
      <c r="F730" s="79">
        <v>41.54</v>
      </c>
    </row>
    <row r="731" spans="1:6" x14ac:dyDescent="0.25">
      <c r="A731" s="284" t="s">
        <v>3226</v>
      </c>
      <c r="B731" s="281" t="s">
        <v>2870</v>
      </c>
      <c r="C731" s="281" t="s">
        <v>3227</v>
      </c>
      <c r="D731" s="79">
        <v>50.52</v>
      </c>
      <c r="E731" s="79">
        <v>100</v>
      </c>
      <c r="F731" s="79">
        <v>14.27</v>
      </c>
    </row>
    <row r="732" spans="1:6" x14ac:dyDescent="0.25">
      <c r="A732" s="284" t="s">
        <v>3727</v>
      </c>
      <c r="B732" s="281" t="s">
        <v>2870</v>
      </c>
      <c r="C732" s="281" t="s">
        <v>3728</v>
      </c>
      <c r="D732" s="79">
        <v>63.81</v>
      </c>
      <c r="E732" s="79">
        <v>100</v>
      </c>
      <c r="F732" s="79">
        <v>57.81</v>
      </c>
    </row>
    <row r="733" spans="1:6" x14ac:dyDescent="0.25">
      <c r="A733" s="284" t="s">
        <v>3937</v>
      </c>
      <c r="B733" s="281" t="s">
        <v>2870</v>
      </c>
      <c r="C733" s="281" t="s">
        <v>3938</v>
      </c>
      <c r="D733" s="79">
        <v>26.13</v>
      </c>
      <c r="E733" s="79">
        <v>100</v>
      </c>
      <c r="F733" s="79">
        <v>18.739999999999998</v>
      </c>
    </row>
    <row r="734" spans="1:6" x14ac:dyDescent="0.25">
      <c r="A734" s="284" t="s">
        <v>3551</v>
      </c>
      <c r="B734" s="281" t="s">
        <v>2870</v>
      </c>
      <c r="C734" s="281" t="s">
        <v>3552</v>
      </c>
      <c r="D734" s="79">
        <v>88.6</v>
      </c>
      <c r="E734" s="79">
        <v>100</v>
      </c>
      <c r="F734" s="79">
        <v>86.89</v>
      </c>
    </row>
    <row r="735" spans="1:6" x14ac:dyDescent="0.25">
      <c r="A735" s="284" t="s">
        <v>3561</v>
      </c>
      <c r="B735" s="281" t="s">
        <v>2870</v>
      </c>
      <c r="C735" s="281" t="s">
        <v>3562</v>
      </c>
      <c r="D735" s="79">
        <v>99.52</v>
      </c>
      <c r="E735" s="79">
        <v>100</v>
      </c>
      <c r="F735" s="79">
        <v>99.39</v>
      </c>
    </row>
    <row r="736" spans="1:6" x14ac:dyDescent="0.25">
      <c r="A736" s="284" t="s">
        <v>3889</v>
      </c>
      <c r="B736" s="281" t="s">
        <v>2870</v>
      </c>
      <c r="C736" s="281" t="s">
        <v>3332</v>
      </c>
      <c r="D736" s="79">
        <v>73.45</v>
      </c>
      <c r="E736" s="79">
        <v>100</v>
      </c>
      <c r="F736" s="79">
        <v>68.489999999999995</v>
      </c>
    </row>
    <row r="737" spans="1:6" x14ac:dyDescent="0.25">
      <c r="A737" s="284" t="s">
        <v>3866</v>
      </c>
      <c r="B737" s="281" t="s">
        <v>2870</v>
      </c>
      <c r="C737" s="281" t="s">
        <v>3867</v>
      </c>
      <c r="D737" s="79">
        <v>55.45</v>
      </c>
      <c r="E737" s="79">
        <v>96.49</v>
      </c>
      <c r="F737" s="79">
        <v>45.02</v>
      </c>
    </row>
    <row r="738" spans="1:6" x14ac:dyDescent="0.25">
      <c r="A738" s="284" t="s">
        <v>3563</v>
      </c>
      <c r="B738" s="281" t="s">
        <v>2870</v>
      </c>
      <c r="C738" s="281" t="s">
        <v>3564</v>
      </c>
      <c r="D738" s="79">
        <v>80.290000000000006</v>
      </c>
      <c r="E738" s="79">
        <v>99.58</v>
      </c>
      <c r="F738" s="79">
        <v>74.52</v>
      </c>
    </row>
    <row r="739" spans="1:6" x14ac:dyDescent="0.25">
      <c r="A739" s="284" t="s">
        <v>4093</v>
      </c>
      <c r="B739" s="281" t="s">
        <v>2870</v>
      </c>
      <c r="C739" s="281" t="s">
        <v>4094</v>
      </c>
      <c r="D739" s="79">
        <v>81.12</v>
      </c>
      <c r="E739" s="79">
        <v>100</v>
      </c>
      <c r="F739" s="79">
        <v>78.959999999999994</v>
      </c>
    </row>
    <row r="740" spans="1:6" x14ac:dyDescent="0.25">
      <c r="A740" s="284" t="s">
        <v>4381</v>
      </c>
      <c r="B740" s="281" t="s">
        <v>2870</v>
      </c>
      <c r="C740" s="281" t="s">
        <v>5061</v>
      </c>
      <c r="D740" s="79">
        <v>34.04</v>
      </c>
      <c r="E740" s="79">
        <v>100</v>
      </c>
      <c r="F740" s="79">
        <v>25.11</v>
      </c>
    </row>
    <row r="741" spans="1:6" x14ac:dyDescent="0.25">
      <c r="A741" s="284" t="s">
        <v>3653</v>
      </c>
      <c r="B741" s="281" t="s">
        <v>2870</v>
      </c>
      <c r="C741" s="281" t="s">
        <v>3654</v>
      </c>
      <c r="D741" s="79">
        <v>100</v>
      </c>
      <c r="E741" s="79">
        <v>100</v>
      </c>
      <c r="F741" s="79">
        <v>100</v>
      </c>
    </row>
    <row r="742" spans="1:6" x14ac:dyDescent="0.25">
      <c r="A742" s="284" t="s">
        <v>3780</v>
      </c>
      <c r="B742" s="281" t="s">
        <v>2870</v>
      </c>
      <c r="C742" s="281" t="s">
        <v>3781</v>
      </c>
      <c r="D742" s="79">
        <v>58.86</v>
      </c>
      <c r="E742" s="79">
        <v>100</v>
      </c>
      <c r="F742" s="79">
        <v>51.78</v>
      </c>
    </row>
    <row r="743" spans="1:6" x14ac:dyDescent="0.25">
      <c r="A743" s="284" t="s">
        <v>4135</v>
      </c>
      <c r="B743" s="281" t="s">
        <v>2870</v>
      </c>
      <c r="C743" s="281" t="s">
        <v>4136</v>
      </c>
      <c r="D743" s="79">
        <v>22.87</v>
      </c>
      <c r="E743" s="79">
        <v>100</v>
      </c>
      <c r="F743" s="79">
        <v>0</v>
      </c>
    </row>
    <row r="744" spans="1:6" x14ac:dyDescent="0.25">
      <c r="A744" s="284" t="s">
        <v>3933</v>
      </c>
      <c r="B744" s="281" t="s">
        <v>2870</v>
      </c>
      <c r="C744" s="281" t="s">
        <v>3934</v>
      </c>
      <c r="D744" s="79">
        <v>45.62</v>
      </c>
      <c r="E744" s="79">
        <v>100</v>
      </c>
      <c r="F744" s="79">
        <v>41.26</v>
      </c>
    </row>
    <row r="745" spans="1:6" x14ac:dyDescent="0.25">
      <c r="A745" s="284" t="s">
        <v>2936</v>
      </c>
      <c r="B745" s="281" t="s">
        <v>2870</v>
      </c>
      <c r="C745" s="281" t="s">
        <v>2937</v>
      </c>
      <c r="D745" s="79">
        <v>100</v>
      </c>
      <c r="E745" s="79">
        <v>100</v>
      </c>
      <c r="F745" s="79">
        <v>100</v>
      </c>
    </row>
    <row r="746" spans="1:6" x14ac:dyDescent="0.25">
      <c r="A746" s="284" t="s">
        <v>4344</v>
      </c>
      <c r="B746" s="281" t="s">
        <v>2870</v>
      </c>
      <c r="C746" s="281" t="s">
        <v>4345</v>
      </c>
      <c r="D746" s="79">
        <v>38.07</v>
      </c>
      <c r="E746" s="79">
        <v>100</v>
      </c>
      <c r="F746" s="79">
        <v>23.24</v>
      </c>
    </row>
    <row r="747" spans="1:6" x14ac:dyDescent="0.25">
      <c r="A747" s="284" t="s">
        <v>3132</v>
      </c>
      <c r="B747" s="281" t="s">
        <v>2870</v>
      </c>
      <c r="C747" s="281" t="s">
        <v>3133</v>
      </c>
      <c r="D747" s="79">
        <v>75.819999999999993</v>
      </c>
      <c r="E747" s="79">
        <v>100</v>
      </c>
      <c r="F747" s="79">
        <v>72.87</v>
      </c>
    </row>
    <row r="748" spans="1:6" x14ac:dyDescent="0.25">
      <c r="A748" s="284" t="s">
        <v>4580</v>
      </c>
      <c r="B748" s="281" t="s">
        <v>2870</v>
      </c>
      <c r="C748" s="281" t="s">
        <v>4581</v>
      </c>
      <c r="D748" s="79">
        <v>38.369999999999997</v>
      </c>
      <c r="E748" s="79">
        <v>100</v>
      </c>
      <c r="F748" s="79">
        <v>24.57</v>
      </c>
    </row>
    <row r="749" spans="1:6" x14ac:dyDescent="0.25">
      <c r="A749" s="284" t="s">
        <v>3557</v>
      </c>
      <c r="B749" s="281" t="s">
        <v>2870</v>
      </c>
      <c r="C749" s="281" t="s">
        <v>3558</v>
      </c>
      <c r="D749" s="79">
        <v>100</v>
      </c>
      <c r="E749" s="79">
        <v>100</v>
      </c>
      <c r="F749" s="79">
        <v>100</v>
      </c>
    </row>
    <row r="750" spans="1:6" x14ac:dyDescent="0.25">
      <c r="A750" s="284" t="s">
        <v>3668</v>
      </c>
      <c r="B750" s="281" t="s">
        <v>2870</v>
      </c>
      <c r="C750" s="281" t="s">
        <v>3669</v>
      </c>
      <c r="D750" s="79">
        <v>93.06</v>
      </c>
      <c r="E750" s="79">
        <v>100</v>
      </c>
      <c r="F750" s="79">
        <v>91.83</v>
      </c>
    </row>
    <row r="751" spans="1:6" x14ac:dyDescent="0.25">
      <c r="A751" s="284" t="s">
        <v>3854</v>
      </c>
      <c r="B751" s="281" t="s">
        <v>2870</v>
      </c>
      <c r="C751" s="281" t="s">
        <v>3855</v>
      </c>
      <c r="D751" s="79">
        <v>56.18</v>
      </c>
      <c r="E751" s="79">
        <v>100</v>
      </c>
      <c r="F751" s="79">
        <v>52.98</v>
      </c>
    </row>
    <row r="752" spans="1:6" x14ac:dyDescent="0.25">
      <c r="A752" s="284" t="s">
        <v>4389</v>
      </c>
      <c r="B752" s="281" t="s">
        <v>2870</v>
      </c>
      <c r="C752" s="281" t="s">
        <v>4390</v>
      </c>
      <c r="D752" s="79">
        <v>92.99</v>
      </c>
      <c r="E752" s="79">
        <v>99.96</v>
      </c>
      <c r="F752" s="79">
        <v>79.680000000000007</v>
      </c>
    </row>
    <row r="753" spans="1:6" x14ac:dyDescent="0.25">
      <c r="A753" s="284" t="s">
        <v>3483</v>
      </c>
      <c r="B753" s="281" t="s">
        <v>2870</v>
      </c>
      <c r="C753" s="281" t="s">
        <v>3484</v>
      </c>
      <c r="D753" s="79">
        <v>100</v>
      </c>
      <c r="E753" s="79">
        <v>100</v>
      </c>
      <c r="F753" s="79">
        <v>100</v>
      </c>
    </row>
    <row r="754" spans="1:6" x14ac:dyDescent="0.25">
      <c r="A754" s="284" t="s">
        <v>4177</v>
      </c>
      <c r="B754" s="281" t="s">
        <v>2870</v>
      </c>
      <c r="C754" s="281" t="s">
        <v>4178</v>
      </c>
      <c r="D754" s="79">
        <v>29.85</v>
      </c>
      <c r="E754" s="79">
        <v>100</v>
      </c>
      <c r="F754" s="79">
        <v>23.1</v>
      </c>
    </row>
    <row r="755" spans="1:6" x14ac:dyDescent="0.25">
      <c r="A755" s="284" t="s">
        <v>3902</v>
      </c>
      <c r="B755" s="281" t="s">
        <v>2870</v>
      </c>
      <c r="C755" s="281" t="s">
        <v>3903</v>
      </c>
      <c r="D755" s="79">
        <v>42.3</v>
      </c>
      <c r="E755" s="79">
        <v>100</v>
      </c>
      <c r="F755" s="79">
        <v>0</v>
      </c>
    </row>
    <row r="756" spans="1:6" x14ac:dyDescent="0.25">
      <c r="A756" s="284" t="s">
        <v>5198</v>
      </c>
      <c r="B756" s="281" t="s">
        <v>2870</v>
      </c>
      <c r="C756" s="281" t="s">
        <v>5199</v>
      </c>
      <c r="D756" s="79">
        <v>0</v>
      </c>
      <c r="E756" s="79">
        <v>0</v>
      </c>
      <c r="F756" s="79">
        <v>0</v>
      </c>
    </row>
    <row r="757" spans="1:6" x14ac:dyDescent="0.25">
      <c r="A757" s="284" t="s">
        <v>2869</v>
      </c>
      <c r="B757" s="281" t="s">
        <v>2870</v>
      </c>
      <c r="C757" s="281" t="s">
        <v>2813</v>
      </c>
      <c r="D757" s="79">
        <v>100</v>
      </c>
      <c r="E757" s="79">
        <v>100</v>
      </c>
      <c r="F757" s="79">
        <v>100</v>
      </c>
    </row>
    <row r="758" spans="1:6" x14ac:dyDescent="0.25">
      <c r="A758" s="284" t="s">
        <v>4104</v>
      </c>
      <c r="B758" s="281" t="s">
        <v>2870</v>
      </c>
      <c r="C758" s="281" t="s">
        <v>4105</v>
      </c>
      <c r="D758" s="79">
        <v>33.840000000000003</v>
      </c>
      <c r="E758" s="79">
        <v>100</v>
      </c>
      <c r="F758" s="79">
        <v>7.19</v>
      </c>
    </row>
    <row r="759" spans="1:6" x14ac:dyDescent="0.25">
      <c r="A759" s="284" t="s">
        <v>3834</v>
      </c>
      <c r="B759" s="281" t="s">
        <v>2870</v>
      </c>
      <c r="C759" s="281" t="s">
        <v>3835</v>
      </c>
      <c r="D759" s="79">
        <v>49.51</v>
      </c>
      <c r="E759" s="79">
        <v>100</v>
      </c>
      <c r="F759" s="79">
        <v>42.21</v>
      </c>
    </row>
    <row r="760" spans="1:6" x14ac:dyDescent="0.25">
      <c r="A760" s="284" t="s">
        <v>3926</v>
      </c>
      <c r="B760" s="281" t="s">
        <v>2870</v>
      </c>
      <c r="C760" s="281" t="s">
        <v>3927</v>
      </c>
      <c r="D760" s="79">
        <v>58.32</v>
      </c>
      <c r="E760" s="79">
        <v>100</v>
      </c>
      <c r="F760" s="79">
        <v>41.87</v>
      </c>
    </row>
    <row r="761" spans="1:6" x14ac:dyDescent="0.25">
      <c r="A761" s="284" t="s">
        <v>4232</v>
      </c>
      <c r="B761" s="281" t="s">
        <v>2870</v>
      </c>
      <c r="C761" s="281" t="s">
        <v>5285</v>
      </c>
      <c r="D761" s="79">
        <v>66.27</v>
      </c>
      <c r="E761" s="79">
        <v>100</v>
      </c>
      <c r="F761" s="79">
        <v>43.85</v>
      </c>
    </row>
    <row r="762" spans="1:6" x14ac:dyDescent="0.25">
      <c r="A762" s="284" t="s">
        <v>3770</v>
      </c>
      <c r="B762" s="281" t="s">
        <v>2870</v>
      </c>
      <c r="C762" s="281" t="s">
        <v>3771</v>
      </c>
      <c r="D762" s="79">
        <v>76.41</v>
      </c>
      <c r="E762" s="79">
        <v>100</v>
      </c>
      <c r="F762" s="79">
        <v>73.52</v>
      </c>
    </row>
    <row r="763" spans="1:6" x14ac:dyDescent="0.25">
      <c r="A763" s="284" t="s">
        <v>7082</v>
      </c>
      <c r="B763" s="281" t="s">
        <v>2870</v>
      </c>
      <c r="C763" s="281" t="s">
        <v>4781</v>
      </c>
      <c r="D763" s="79">
        <v>54.95</v>
      </c>
      <c r="E763" s="79">
        <v>100</v>
      </c>
      <c r="F763" s="79">
        <v>0</v>
      </c>
    </row>
    <row r="764" spans="1:6" x14ac:dyDescent="0.25">
      <c r="A764" s="284" t="s">
        <v>3698</v>
      </c>
      <c r="B764" s="281" t="s">
        <v>2870</v>
      </c>
      <c r="C764" s="281" t="s">
        <v>2870</v>
      </c>
      <c r="D764" s="79">
        <v>82.98</v>
      </c>
      <c r="E764" s="79">
        <v>100</v>
      </c>
      <c r="F764" s="79">
        <v>69.98</v>
      </c>
    </row>
    <row r="765" spans="1:6" x14ac:dyDescent="0.25">
      <c r="A765" s="284" t="s">
        <v>4935</v>
      </c>
      <c r="B765" s="281" t="s">
        <v>2870</v>
      </c>
      <c r="C765" s="281" t="s">
        <v>4936</v>
      </c>
      <c r="D765" s="79">
        <v>57.42</v>
      </c>
      <c r="E765" s="79">
        <v>100</v>
      </c>
      <c r="F765" s="79">
        <v>8.4700000000000006</v>
      </c>
    </row>
    <row r="766" spans="1:6" x14ac:dyDescent="0.25">
      <c r="A766" s="284" t="s">
        <v>3565</v>
      </c>
      <c r="B766" s="281" t="s">
        <v>2870</v>
      </c>
      <c r="C766" s="281" t="s">
        <v>3566</v>
      </c>
      <c r="D766" s="79">
        <v>50.71</v>
      </c>
      <c r="E766" s="79">
        <v>100</v>
      </c>
      <c r="F766" s="79">
        <v>44.13</v>
      </c>
    </row>
    <row r="767" spans="1:6" x14ac:dyDescent="0.25">
      <c r="A767" s="284" t="s">
        <v>7081</v>
      </c>
      <c r="B767" s="281" t="s">
        <v>2870</v>
      </c>
      <c r="C767" s="281" t="s">
        <v>5283</v>
      </c>
      <c r="D767" s="79">
        <v>98.84</v>
      </c>
      <c r="E767" s="79">
        <v>100</v>
      </c>
      <c r="F767" s="79">
        <v>97.51</v>
      </c>
    </row>
    <row r="768" spans="1:6" x14ac:dyDescent="0.25">
      <c r="A768" s="284" t="s">
        <v>3943</v>
      </c>
      <c r="B768" s="281" t="s">
        <v>2870</v>
      </c>
      <c r="C768" s="281" t="s">
        <v>3944</v>
      </c>
      <c r="D768" s="79">
        <v>100</v>
      </c>
      <c r="E768" s="79">
        <v>100</v>
      </c>
      <c r="F768" s="79">
        <v>0</v>
      </c>
    </row>
    <row r="769" spans="1:6" x14ac:dyDescent="0.25">
      <c r="A769" s="284" t="s">
        <v>2871</v>
      </c>
      <c r="B769" s="281" t="s">
        <v>2870</v>
      </c>
      <c r="C769" s="281" t="s">
        <v>2872</v>
      </c>
      <c r="D769" s="79">
        <v>93.38</v>
      </c>
      <c r="E769" s="79">
        <v>100</v>
      </c>
      <c r="F769" s="79">
        <v>92.56</v>
      </c>
    </row>
    <row r="770" spans="1:6" x14ac:dyDescent="0.25">
      <c r="A770" s="284" t="s">
        <v>4152</v>
      </c>
      <c r="B770" s="281" t="s">
        <v>2870</v>
      </c>
      <c r="C770" s="281" t="s">
        <v>4130</v>
      </c>
      <c r="D770" s="79">
        <v>13.8</v>
      </c>
      <c r="E770" s="79">
        <v>100</v>
      </c>
      <c r="F770" s="79">
        <v>0</v>
      </c>
    </row>
    <row r="771" spans="1:6" x14ac:dyDescent="0.25">
      <c r="A771" s="284" t="s">
        <v>3316</v>
      </c>
      <c r="B771" s="281" t="s">
        <v>2870</v>
      </c>
      <c r="C771" s="281" t="s">
        <v>3317</v>
      </c>
      <c r="D771" s="79">
        <v>84.58</v>
      </c>
      <c r="E771" s="79">
        <v>100</v>
      </c>
      <c r="F771" s="79">
        <v>69.61</v>
      </c>
    </row>
    <row r="772" spans="1:6" x14ac:dyDescent="0.25">
      <c r="A772" s="284" t="s">
        <v>3007</v>
      </c>
      <c r="B772" s="281" t="s">
        <v>2870</v>
      </c>
      <c r="C772" s="281" t="s">
        <v>3008</v>
      </c>
      <c r="D772" s="79">
        <v>76.61</v>
      </c>
      <c r="E772" s="79">
        <v>100</v>
      </c>
      <c r="F772" s="79">
        <v>70.05</v>
      </c>
    </row>
    <row r="773" spans="1:6" x14ac:dyDescent="0.25">
      <c r="A773" s="284" t="s">
        <v>3878</v>
      </c>
      <c r="B773" s="281" t="s">
        <v>2870</v>
      </c>
      <c r="C773" s="281" t="s">
        <v>3879</v>
      </c>
      <c r="D773" s="79">
        <v>33.340000000000003</v>
      </c>
      <c r="E773" s="79">
        <v>100</v>
      </c>
      <c r="F773" s="79">
        <v>20.3</v>
      </c>
    </row>
    <row r="774" spans="1:6" x14ac:dyDescent="0.25">
      <c r="A774" s="284" t="s">
        <v>4614</v>
      </c>
      <c r="B774" s="281" t="s">
        <v>2870</v>
      </c>
      <c r="C774" s="281" t="s">
        <v>4615</v>
      </c>
      <c r="D774" s="79">
        <v>19.27</v>
      </c>
      <c r="E774" s="79">
        <v>95.24</v>
      </c>
      <c r="F774" s="79">
        <v>10.58</v>
      </c>
    </row>
    <row r="775" spans="1:6" x14ac:dyDescent="0.25">
      <c r="A775" s="284" t="s">
        <v>3567</v>
      </c>
      <c r="B775" s="281" t="s">
        <v>2870</v>
      </c>
      <c r="C775" s="281" t="s">
        <v>3568</v>
      </c>
      <c r="D775" s="79">
        <v>87.83</v>
      </c>
      <c r="E775" s="79">
        <v>100</v>
      </c>
      <c r="F775" s="79">
        <v>85.2</v>
      </c>
    </row>
    <row r="776" spans="1:6" x14ac:dyDescent="0.25">
      <c r="A776" s="284" t="s">
        <v>2873</v>
      </c>
      <c r="B776" s="281" t="s">
        <v>2870</v>
      </c>
      <c r="C776" s="281" t="s">
        <v>2874</v>
      </c>
      <c r="D776" s="79">
        <v>95.21</v>
      </c>
      <c r="E776" s="79">
        <v>100</v>
      </c>
      <c r="F776" s="79">
        <v>92.92</v>
      </c>
    </row>
    <row r="777" spans="1:6" x14ac:dyDescent="0.25">
      <c r="A777" s="284" t="s">
        <v>3273</v>
      </c>
      <c r="B777" s="281" t="s">
        <v>2870</v>
      </c>
      <c r="C777" s="281" t="s">
        <v>3274</v>
      </c>
      <c r="D777" s="79">
        <v>100</v>
      </c>
      <c r="E777" s="79">
        <v>100</v>
      </c>
      <c r="F777" s="79">
        <v>100</v>
      </c>
    </row>
    <row r="778" spans="1:6" x14ac:dyDescent="0.25">
      <c r="A778" s="284" t="s">
        <v>4077</v>
      </c>
      <c r="B778" s="281" t="s">
        <v>2870</v>
      </c>
      <c r="C778" s="281" t="s">
        <v>4078</v>
      </c>
      <c r="D778" s="79">
        <v>10.27</v>
      </c>
      <c r="E778" s="79">
        <v>100</v>
      </c>
      <c r="F778" s="79">
        <v>4.63</v>
      </c>
    </row>
    <row r="779" spans="1:6" x14ac:dyDescent="0.25">
      <c r="A779" s="284" t="s">
        <v>3285</v>
      </c>
      <c r="B779" s="281" t="s">
        <v>2870</v>
      </c>
      <c r="C779" s="281" t="s">
        <v>3286</v>
      </c>
      <c r="D779" s="79">
        <v>19.63</v>
      </c>
      <c r="E779" s="79">
        <v>100</v>
      </c>
      <c r="F779" s="79">
        <v>0</v>
      </c>
    </row>
    <row r="780" spans="1:6" x14ac:dyDescent="0.25">
      <c r="A780" s="284" t="s">
        <v>3874</v>
      </c>
      <c r="B780" s="281" t="s">
        <v>2870</v>
      </c>
      <c r="C780" s="281" t="s">
        <v>3875</v>
      </c>
      <c r="D780" s="79">
        <v>30.99</v>
      </c>
      <c r="E780" s="79">
        <v>100</v>
      </c>
      <c r="F780" s="79">
        <v>19.170000000000002</v>
      </c>
    </row>
    <row r="781" spans="1:6" x14ac:dyDescent="0.25">
      <c r="A781" s="284" t="s">
        <v>3655</v>
      </c>
      <c r="B781" s="281" t="s">
        <v>2870</v>
      </c>
      <c r="C781" s="281" t="s">
        <v>3622</v>
      </c>
      <c r="D781" s="79">
        <v>41.32</v>
      </c>
      <c r="E781" s="79">
        <v>100</v>
      </c>
      <c r="F781" s="79">
        <v>11.46</v>
      </c>
    </row>
    <row r="782" spans="1:6" x14ac:dyDescent="0.25">
      <c r="A782" s="284" t="s">
        <v>3782</v>
      </c>
      <c r="B782" s="281" t="s">
        <v>2870</v>
      </c>
      <c r="C782" s="281" t="s">
        <v>3783</v>
      </c>
      <c r="D782" s="79">
        <v>100</v>
      </c>
      <c r="E782" s="79">
        <v>100</v>
      </c>
      <c r="F782" s="79">
        <v>100</v>
      </c>
    </row>
    <row r="783" spans="1:6" x14ac:dyDescent="0.25">
      <c r="A783" s="284" t="s">
        <v>4215</v>
      </c>
      <c r="B783" s="281" t="s">
        <v>2870</v>
      </c>
      <c r="C783" s="281" t="s">
        <v>4216</v>
      </c>
      <c r="D783" s="79">
        <v>100</v>
      </c>
      <c r="E783" s="79">
        <v>100</v>
      </c>
      <c r="F783" s="79">
        <v>100</v>
      </c>
    </row>
    <row r="784" spans="1:6" x14ac:dyDescent="0.25">
      <c r="A784" s="284" t="s">
        <v>4804</v>
      </c>
      <c r="B784" s="281" t="s">
        <v>2870</v>
      </c>
      <c r="C784" s="281" t="s">
        <v>4805</v>
      </c>
      <c r="D784" s="79">
        <v>76.06</v>
      </c>
      <c r="E784" s="79">
        <v>100</v>
      </c>
      <c r="F784" s="79">
        <v>73.27</v>
      </c>
    </row>
    <row r="785" spans="1:6" x14ac:dyDescent="0.25">
      <c r="A785" s="284" t="s">
        <v>3876</v>
      </c>
      <c r="B785" s="281" t="s">
        <v>2870</v>
      </c>
      <c r="C785" s="281" t="s">
        <v>3877</v>
      </c>
      <c r="D785" s="79">
        <v>100</v>
      </c>
      <c r="E785" s="79">
        <v>100</v>
      </c>
      <c r="F785" s="79">
        <v>100</v>
      </c>
    </row>
    <row r="786" spans="1:6" x14ac:dyDescent="0.25">
      <c r="A786" s="283" t="s">
        <v>4965</v>
      </c>
      <c r="B786" s="281" t="s">
        <v>2870</v>
      </c>
      <c r="C786" s="281" t="s">
        <v>4966</v>
      </c>
      <c r="D786" s="79">
        <v>66.31</v>
      </c>
      <c r="E786" s="79">
        <v>100</v>
      </c>
      <c r="F786" s="79">
        <v>28.07</v>
      </c>
    </row>
    <row r="787" spans="1:6" x14ac:dyDescent="0.25">
      <c r="A787" s="284" t="s">
        <v>2988</v>
      </c>
      <c r="B787" s="281" t="s">
        <v>2870</v>
      </c>
      <c r="C787" s="281" t="s">
        <v>2989</v>
      </c>
      <c r="D787" s="79">
        <v>85.44</v>
      </c>
      <c r="E787" s="79">
        <v>100</v>
      </c>
      <c r="F787" s="79">
        <v>78.680000000000007</v>
      </c>
    </row>
    <row r="788" spans="1:6" x14ac:dyDescent="0.25">
      <c r="A788" s="284" t="s">
        <v>4068</v>
      </c>
      <c r="B788" s="281" t="s">
        <v>2870</v>
      </c>
      <c r="C788" s="281" t="s">
        <v>4069</v>
      </c>
      <c r="D788" s="79">
        <v>51.33</v>
      </c>
      <c r="E788" s="79">
        <v>84.04</v>
      </c>
      <c r="F788" s="79">
        <v>42.34</v>
      </c>
    </row>
    <row r="789" spans="1:6" x14ac:dyDescent="0.25">
      <c r="A789" s="283" t="s">
        <v>4827</v>
      </c>
      <c r="B789" s="281" t="s">
        <v>7099</v>
      </c>
      <c r="C789" s="281" t="s">
        <v>4828</v>
      </c>
      <c r="D789" s="79">
        <v>79.3</v>
      </c>
      <c r="E789" s="79">
        <v>83.21</v>
      </c>
      <c r="F789" s="79">
        <v>7.8</v>
      </c>
    </row>
    <row r="790" spans="1:6" x14ac:dyDescent="0.25">
      <c r="A790" s="284" t="s">
        <v>2875</v>
      </c>
      <c r="B790" s="281" t="s">
        <v>7099</v>
      </c>
      <c r="C790" s="281" t="s">
        <v>2877</v>
      </c>
      <c r="D790" s="79">
        <v>47.93</v>
      </c>
      <c r="E790" s="79">
        <v>99.15</v>
      </c>
      <c r="F790" s="79">
        <v>0</v>
      </c>
    </row>
    <row r="791" spans="1:6" x14ac:dyDescent="0.25">
      <c r="A791" s="284" t="s">
        <v>3578</v>
      </c>
      <c r="B791" s="281" t="s">
        <v>7099</v>
      </c>
      <c r="C791" s="281" t="s">
        <v>3579</v>
      </c>
      <c r="D791" s="79">
        <v>18.149999999999999</v>
      </c>
      <c r="E791" s="79">
        <v>100</v>
      </c>
      <c r="F791" s="79">
        <v>0</v>
      </c>
    </row>
    <row r="792" spans="1:6" x14ac:dyDescent="0.25">
      <c r="A792" s="284" t="s">
        <v>3140</v>
      </c>
      <c r="B792" s="281" t="s">
        <v>7099</v>
      </c>
      <c r="C792" s="281" t="s">
        <v>3141</v>
      </c>
      <c r="D792" s="79">
        <v>46.36</v>
      </c>
      <c r="E792" s="79">
        <v>95.2</v>
      </c>
      <c r="F792" s="79">
        <v>27.46</v>
      </c>
    </row>
    <row r="793" spans="1:6" x14ac:dyDescent="0.25">
      <c r="A793" s="284" t="s">
        <v>3395</v>
      </c>
      <c r="B793" s="281" t="s">
        <v>7099</v>
      </c>
      <c r="C793" s="281" t="s">
        <v>3396</v>
      </c>
      <c r="D793" s="79">
        <v>34.270000000000003</v>
      </c>
      <c r="E793" s="79">
        <v>100</v>
      </c>
      <c r="F793" s="79">
        <v>29.19</v>
      </c>
    </row>
    <row r="794" spans="1:6" x14ac:dyDescent="0.25">
      <c r="A794" s="284" t="s">
        <v>3336</v>
      </c>
      <c r="B794" s="281" t="s">
        <v>7099</v>
      </c>
      <c r="C794" s="281" t="s">
        <v>3337</v>
      </c>
      <c r="D794" s="79">
        <v>93.87</v>
      </c>
      <c r="E794" s="79">
        <v>93.87</v>
      </c>
      <c r="F794" s="79">
        <v>0</v>
      </c>
    </row>
    <row r="795" spans="1:6" x14ac:dyDescent="0.25">
      <c r="A795" s="284" t="s">
        <v>4052</v>
      </c>
      <c r="B795" s="281" t="s">
        <v>7099</v>
      </c>
      <c r="C795" s="281" t="s">
        <v>4053</v>
      </c>
      <c r="D795" s="79">
        <v>34.369999999999997</v>
      </c>
      <c r="E795" s="79">
        <v>100</v>
      </c>
      <c r="F795" s="79">
        <v>22.94</v>
      </c>
    </row>
    <row r="796" spans="1:6" x14ac:dyDescent="0.25">
      <c r="A796" s="284" t="s">
        <v>3200</v>
      </c>
      <c r="B796" s="281" t="s">
        <v>7099</v>
      </c>
      <c r="C796" s="281" t="s">
        <v>3201</v>
      </c>
      <c r="D796" s="79">
        <v>43.57</v>
      </c>
      <c r="E796" s="79">
        <v>69.47</v>
      </c>
      <c r="F796" s="79">
        <v>2.5499999999999998</v>
      </c>
    </row>
    <row r="797" spans="1:6" x14ac:dyDescent="0.25">
      <c r="A797" s="284" t="s">
        <v>3329</v>
      </c>
      <c r="B797" s="281" t="s">
        <v>7099</v>
      </c>
      <c r="C797" s="281" t="s">
        <v>3330</v>
      </c>
      <c r="D797" s="79">
        <v>32.380000000000003</v>
      </c>
      <c r="E797" s="79">
        <v>98.9</v>
      </c>
      <c r="F797" s="79">
        <v>0</v>
      </c>
    </row>
    <row r="798" spans="1:6" x14ac:dyDescent="0.25">
      <c r="A798" s="284" t="s">
        <v>2878</v>
      </c>
      <c r="B798" s="281" t="s">
        <v>7099</v>
      </c>
      <c r="C798" s="281" t="s">
        <v>2879</v>
      </c>
      <c r="D798" s="79">
        <v>32.270000000000003</v>
      </c>
      <c r="E798" s="79">
        <v>84.79</v>
      </c>
      <c r="F798" s="79">
        <v>0</v>
      </c>
    </row>
    <row r="799" spans="1:6" x14ac:dyDescent="0.25">
      <c r="A799" s="284" t="s">
        <v>4385</v>
      </c>
      <c r="B799" s="281" t="s">
        <v>7099</v>
      </c>
      <c r="C799" s="281" t="s">
        <v>4386</v>
      </c>
      <c r="D799" s="79">
        <v>11.47</v>
      </c>
      <c r="E799" s="79">
        <v>100</v>
      </c>
      <c r="F799" s="79">
        <v>0</v>
      </c>
    </row>
    <row r="800" spans="1:6" x14ac:dyDescent="0.25">
      <c r="A800" s="284" t="s">
        <v>3232</v>
      </c>
      <c r="B800" s="281" t="s">
        <v>7099</v>
      </c>
      <c r="C800" s="281" t="s">
        <v>3233</v>
      </c>
      <c r="D800" s="79">
        <v>39.97</v>
      </c>
      <c r="E800" s="79">
        <v>100</v>
      </c>
      <c r="F800" s="79">
        <v>0</v>
      </c>
    </row>
    <row r="801" spans="1:6" x14ac:dyDescent="0.25">
      <c r="A801" s="284" t="s">
        <v>3674</v>
      </c>
      <c r="B801" s="281" t="s">
        <v>7099</v>
      </c>
      <c r="C801" s="281" t="s">
        <v>3675</v>
      </c>
      <c r="D801" s="79">
        <v>33.54</v>
      </c>
      <c r="E801" s="79">
        <v>98.24</v>
      </c>
      <c r="F801" s="79">
        <v>16.27</v>
      </c>
    </row>
    <row r="802" spans="1:6" x14ac:dyDescent="0.25">
      <c r="A802" s="284" t="s">
        <v>4946</v>
      </c>
      <c r="B802" s="281" t="s">
        <v>7099</v>
      </c>
      <c r="C802" s="281" t="s">
        <v>4947</v>
      </c>
      <c r="D802" s="79">
        <v>48.91</v>
      </c>
      <c r="E802" s="79">
        <v>99.95</v>
      </c>
      <c r="F802" s="79">
        <v>0</v>
      </c>
    </row>
    <row r="803" spans="1:6" x14ac:dyDescent="0.25">
      <c r="A803" s="284" t="s">
        <v>3001</v>
      </c>
      <c r="B803" s="281" t="s">
        <v>7099</v>
      </c>
      <c r="C803" s="281" t="s">
        <v>3002</v>
      </c>
      <c r="D803" s="79">
        <v>55.55</v>
      </c>
      <c r="E803" s="79">
        <v>94.82</v>
      </c>
      <c r="F803" s="79">
        <v>1.8</v>
      </c>
    </row>
    <row r="804" spans="1:6" x14ac:dyDescent="0.25">
      <c r="A804" s="284" t="s">
        <v>3255</v>
      </c>
      <c r="B804" s="281" t="s">
        <v>7099</v>
      </c>
      <c r="C804" s="281" t="s">
        <v>3256</v>
      </c>
      <c r="D804" s="79">
        <v>21.33</v>
      </c>
      <c r="E804" s="79">
        <v>35.44</v>
      </c>
      <c r="F804" s="79">
        <v>0</v>
      </c>
    </row>
    <row r="805" spans="1:6" x14ac:dyDescent="0.25">
      <c r="A805" s="284" t="s">
        <v>3894</v>
      </c>
      <c r="B805" s="281" t="s">
        <v>7099</v>
      </c>
      <c r="C805" s="281" t="s">
        <v>3895</v>
      </c>
      <c r="D805" s="79">
        <v>12.05</v>
      </c>
      <c r="E805" s="79">
        <v>100</v>
      </c>
      <c r="F805" s="79">
        <v>0</v>
      </c>
    </row>
    <row r="806" spans="1:6" x14ac:dyDescent="0.25">
      <c r="A806" s="284" t="s">
        <v>4242</v>
      </c>
      <c r="B806" s="281" t="s">
        <v>7099</v>
      </c>
      <c r="C806" s="281" t="s">
        <v>4243</v>
      </c>
      <c r="D806" s="79">
        <v>21.27</v>
      </c>
      <c r="E806" s="79">
        <v>95.48</v>
      </c>
      <c r="F806" s="79">
        <v>6.17</v>
      </c>
    </row>
    <row r="807" spans="1:6" x14ac:dyDescent="0.25">
      <c r="A807" s="284" t="s">
        <v>4187</v>
      </c>
      <c r="B807" s="281" t="s">
        <v>7099</v>
      </c>
      <c r="C807" s="281" t="s">
        <v>4188</v>
      </c>
      <c r="D807" s="79">
        <v>18.91</v>
      </c>
      <c r="E807" s="79">
        <v>100</v>
      </c>
      <c r="F807" s="79">
        <v>0</v>
      </c>
    </row>
    <row r="808" spans="1:6" x14ac:dyDescent="0.25">
      <c r="A808" s="284" t="s">
        <v>3723</v>
      </c>
      <c r="B808" s="281" t="s">
        <v>7099</v>
      </c>
      <c r="C808" s="281" t="s">
        <v>3724</v>
      </c>
      <c r="D808" s="79">
        <v>27.79</v>
      </c>
      <c r="E808" s="79">
        <v>100</v>
      </c>
      <c r="F808" s="79">
        <v>18.309999999999999</v>
      </c>
    </row>
    <row r="809" spans="1:6" x14ac:dyDescent="0.25">
      <c r="A809" s="284" t="s">
        <v>3649</v>
      </c>
      <c r="B809" s="281" t="s">
        <v>7099</v>
      </c>
      <c r="C809" s="281" t="s">
        <v>3650</v>
      </c>
      <c r="D809" s="79">
        <v>16.27</v>
      </c>
      <c r="E809" s="79">
        <v>100</v>
      </c>
      <c r="F809" s="79">
        <v>2.17</v>
      </c>
    </row>
    <row r="810" spans="1:6" x14ac:dyDescent="0.25">
      <c r="A810" s="284" t="s">
        <v>4291</v>
      </c>
      <c r="B810" s="281" t="s">
        <v>7099</v>
      </c>
      <c r="C810" s="281" t="s">
        <v>4292</v>
      </c>
      <c r="D810" s="79">
        <v>62.28</v>
      </c>
      <c r="E810" s="79">
        <v>68.12</v>
      </c>
      <c r="F810" s="79">
        <v>1.34</v>
      </c>
    </row>
    <row r="811" spans="1:6" x14ac:dyDescent="0.25">
      <c r="A811" s="284" t="s">
        <v>3305</v>
      </c>
      <c r="B811" s="281" t="s">
        <v>7099</v>
      </c>
      <c r="C811" s="281" t="s">
        <v>3306</v>
      </c>
      <c r="D811" s="79">
        <v>44.79</v>
      </c>
      <c r="E811" s="79">
        <v>99.5</v>
      </c>
      <c r="F811" s="79">
        <v>0</v>
      </c>
    </row>
    <row r="812" spans="1:6" x14ac:dyDescent="0.25">
      <c r="A812" s="284" t="s">
        <v>3580</v>
      </c>
      <c r="B812" s="281" t="s">
        <v>7099</v>
      </c>
      <c r="C812" s="281" t="s">
        <v>3581</v>
      </c>
      <c r="D812" s="79">
        <v>11.32</v>
      </c>
      <c r="E812" s="79">
        <v>99.56</v>
      </c>
      <c r="F812" s="79">
        <v>0.27</v>
      </c>
    </row>
    <row r="813" spans="1:6" x14ac:dyDescent="0.25">
      <c r="A813" s="284" t="s">
        <v>3003</v>
      </c>
      <c r="B813" s="281" t="s">
        <v>7099</v>
      </c>
      <c r="C813" s="281" t="s">
        <v>3004</v>
      </c>
      <c r="D813" s="79">
        <v>88.8</v>
      </c>
      <c r="E813" s="79">
        <v>100</v>
      </c>
      <c r="F813" s="79">
        <v>56.5</v>
      </c>
    </row>
    <row r="814" spans="1:6" x14ac:dyDescent="0.25">
      <c r="A814" s="284" t="s">
        <v>3005</v>
      </c>
      <c r="B814" s="281" t="s">
        <v>7099</v>
      </c>
      <c r="C814" s="281" t="s">
        <v>3006</v>
      </c>
      <c r="D814" s="79">
        <v>100</v>
      </c>
      <c r="E814" s="79">
        <v>100</v>
      </c>
      <c r="F814" s="79">
        <v>100</v>
      </c>
    </row>
    <row r="815" spans="1:6" x14ac:dyDescent="0.25">
      <c r="A815" s="284" t="s">
        <v>3496</v>
      </c>
      <c r="B815" s="281" t="s">
        <v>7099</v>
      </c>
      <c r="C815" s="281" t="s">
        <v>3497</v>
      </c>
      <c r="D815" s="79">
        <v>13.4</v>
      </c>
      <c r="E815" s="79">
        <v>100</v>
      </c>
      <c r="F815" s="79">
        <v>0</v>
      </c>
    </row>
    <row r="816" spans="1:6" x14ac:dyDescent="0.25">
      <c r="A816" s="284" t="s">
        <v>3295</v>
      </c>
      <c r="B816" s="281" t="s">
        <v>7099</v>
      </c>
      <c r="C816" s="281" t="s">
        <v>3296</v>
      </c>
      <c r="D816" s="79">
        <v>82.69</v>
      </c>
      <c r="E816" s="79">
        <v>87.15</v>
      </c>
      <c r="F816" s="79">
        <v>0</v>
      </c>
    </row>
    <row r="817" spans="1:6" x14ac:dyDescent="0.25">
      <c r="A817" s="284" t="s">
        <v>3481</v>
      </c>
      <c r="B817" s="281" t="s">
        <v>7099</v>
      </c>
      <c r="C817" s="281" t="s">
        <v>3482</v>
      </c>
      <c r="D817" s="79">
        <v>39.5</v>
      </c>
      <c r="E817" s="79">
        <v>91.31</v>
      </c>
      <c r="F817" s="79">
        <v>0</v>
      </c>
    </row>
    <row r="818" spans="1:6" x14ac:dyDescent="0.25">
      <c r="A818" s="284" t="s">
        <v>3409</v>
      </c>
      <c r="B818" s="281" t="s">
        <v>7099</v>
      </c>
      <c r="C818" s="281" t="s">
        <v>3410</v>
      </c>
      <c r="D818" s="79">
        <v>60.49</v>
      </c>
      <c r="E818" s="79">
        <v>100</v>
      </c>
      <c r="F818" s="79">
        <v>30.82</v>
      </c>
    </row>
    <row r="819" spans="1:6" x14ac:dyDescent="0.25">
      <c r="A819" s="284" t="s">
        <v>3080</v>
      </c>
      <c r="B819" s="281" t="s">
        <v>7099</v>
      </c>
      <c r="C819" s="281" t="s">
        <v>3081</v>
      </c>
      <c r="D819" s="79">
        <v>9.5</v>
      </c>
      <c r="E819" s="79">
        <v>100</v>
      </c>
      <c r="F819" s="79">
        <v>0</v>
      </c>
    </row>
    <row r="820" spans="1:6" x14ac:dyDescent="0.25">
      <c r="A820" s="284" t="s">
        <v>3326</v>
      </c>
      <c r="B820" s="281" t="s">
        <v>7099</v>
      </c>
      <c r="C820" s="281" t="s">
        <v>3052</v>
      </c>
      <c r="D820" s="79">
        <v>67.66</v>
      </c>
      <c r="E820" s="79">
        <v>99.49</v>
      </c>
      <c r="F820" s="79">
        <v>53.62</v>
      </c>
    </row>
    <row r="821" spans="1:6" x14ac:dyDescent="0.25">
      <c r="A821" s="284" t="s">
        <v>3297</v>
      </c>
      <c r="B821" s="281" t="s">
        <v>7099</v>
      </c>
      <c r="C821" s="281" t="s">
        <v>3298</v>
      </c>
      <c r="D821" s="79">
        <v>50.84</v>
      </c>
      <c r="E821" s="79">
        <v>100</v>
      </c>
      <c r="F821" s="79">
        <v>36.33</v>
      </c>
    </row>
    <row r="822" spans="1:6" x14ac:dyDescent="0.25">
      <c r="A822" s="284" t="s">
        <v>3429</v>
      </c>
      <c r="B822" s="281" t="s">
        <v>7099</v>
      </c>
      <c r="C822" s="281" t="s">
        <v>3430</v>
      </c>
      <c r="D822" s="79">
        <v>57.51</v>
      </c>
      <c r="E822" s="79">
        <v>96.17</v>
      </c>
      <c r="F822" s="79">
        <v>30.86</v>
      </c>
    </row>
    <row r="823" spans="1:6" x14ac:dyDescent="0.25">
      <c r="A823" s="284" t="s">
        <v>3511</v>
      </c>
      <c r="B823" s="281" t="s">
        <v>7099</v>
      </c>
      <c r="C823" s="281" t="s">
        <v>3512</v>
      </c>
      <c r="D823" s="79">
        <v>22.92</v>
      </c>
      <c r="E823" s="79">
        <v>89.74</v>
      </c>
      <c r="F823" s="79">
        <v>13.19</v>
      </c>
    </row>
    <row r="824" spans="1:6" x14ac:dyDescent="0.25">
      <c r="A824" s="284" t="s">
        <v>3656</v>
      </c>
      <c r="B824" s="281" t="s">
        <v>7099</v>
      </c>
      <c r="C824" s="281" t="s">
        <v>3657</v>
      </c>
      <c r="D824" s="79">
        <v>13.61</v>
      </c>
      <c r="E824" s="79">
        <v>99.82</v>
      </c>
      <c r="F824" s="79">
        <v>0</v>
      </c>
    </row>
    <row r="825" spans="1:6" x14ac:dyDescent="0.25">
      <c r="A825" s="284" t="s">
        <v>2880</v>
      </c>
      <c r="B825" s="281" t="s">
        <v>7099</v>
      </c>
      <c r="C825" s="281" t="s">
        <v>2881</v>
      </c>
      <c r="D825" s="79">
        <v>38.450000000000003</v>
      </c>
      <c r="E825" s="79">
        <v>99.99</v>
      </c>
      <c r="F825" s="79">
        <v>0.3</v>
      </c>
    </row>
    <row r="826" spans="1:6" x14ac:dyDescent="0.25">
      <c r="A826" s="284" t="s">
        <v>3289</v>
      </c>
      <c r="B826" s="281" t="s">
        <v>7099</v>
      </c>
      <c r="C826" s="281" t="s">
        <v>3290</v>
      </c>
      <c r="D826" s="79">
        <v>36.340000000000003</v>
      </c>
      <c r="E826" s="79">
        <v>100</v>
      </c>
      <c r="F826" s="79">
        <v>11.9</v>
      </c>
    </row>
    <row r="827" spans="1:6" x14ac:dyDescent="0.25">
      <c r="A827" s="284" t="s">
        <v>2882</v>
      </c>
      <c r="B827" s="281" t="s">
        <v>7099</v>
      </c>
      <c r="C827" s="281" t="s">
        <v>2883</v>
      </c>
      <c r="D827" s="79">
        <v>49.7</v>
      </c>
      <c r="E827" s="79">
        <v>100</v>
      </c>
      <c r="F827" s="79">
        <v>28.17</v>
      </c>
    </row>
    <row r="828" spans="1:6" x14ac:dyDescent="0.25">
      <c r="A828" s="284" t="s">
        <v>3417</v>
      </c>
      <c r="B828" s="281" t="s">
        <v>7099</v>
      </c>
      <c r="C828" s="281" t="s">
        <v>3418</v>
      </c>
      <c r="D828" s="79">
        <v>26.97</v>
      </c>
      <c r="E828" s="79">
        <v>26.72</v>
      </c>
      <c r="F828" s="79">
        <v>58.3</v>
      </c>
    </row>
    <row r="829" spans="1:6" x14ac:dyDescent="0.25">
      <c r="A829" s="283" t="s">
        <v>2998</v>
      </c>
      <c r="B829" s="281" t="s">
        <v>2999</v>
      </c>
      <c r="C829" s="281" t="s">
        <v>3000</v>
      </c>
      <c r="D829" s="79">
        <v>83.71</v>
      </c>
      <c r="E829" s="79">
        <v>83.71</v>
      </c>
      <c r="F829" s="79">
        <v>0</v>
      </c>
    </row>
    <row r="830" spans="1:6" x14ac:dyDescent="0.25">
      <c r="A830" s="284" t="s">
        <v>4748</v>
      </c>
      <c r="B830" s="281" t="s">
        <v>2999</v>
      </c>
      <c r="C830" s="281" t="s">
        <v>3158</v>
      </c>
      <c r="D830" s="79">
        <v>48.88</v>
      </c>
      <c r="E830" s="79">
        <v>99.44</v>
      </c>
      <c r="F830" s="79">
        <v>8.7200000000000006</v>
      </c>
    </row>
    <row r="831" spans="1:6" x14ac:dyDescent="0.25">
      <c r="A831" s="284" t="s">
        <v>3423</v>
      </c>
      <c r="B831" s="281" t="s">
        <v>2999</v>
      </c>
      <c r="C831" s="281" t="s">
        <v>3424</v>
      </c>
      <c r="D831" s="79">
        <v>100</v>
      </c>
      <c r="E831" s="79">
        <v>100</v>
      </c>
      <c r="F831" s="79">
        <v>100</v>
      </c>
    </row>
    <row r="832" spans="1:6" x14ac:dyDescent="0.25">
      <c r="A832" s="284" t="s">
        <v>4468</v>
      </c>
      <c r="B832" s="281" t="s">
        <v>2999</v>
      </c>
      <c r="C832" s="281" t="s">
        <v>4469</v>
      </c>
      <c r="D832" s="79">
        <v>99.99</v>
      </c>
      <c r="E832" s="79">
        <v>99.99</v>
      </c>
      <c r="F832" s="79">
        <v>100</v>
      </c>
    </row>
    <row r="833" spans="1:6" x14ac:dyDescent="0.25">
      <c r="A833" s="284" t="s">
        <v>4809</v>
      </c>
      <c r="B833" s="281" t="s">
        <v>2999</v>
      </c>
      <c r="C833" s="281" t="s">
        <v>3332</v>
      </c>
      <c r="D833" s="79">
        <v>73.36</v>
      </c>
      <c r="E833" s="79">
        <v>62.69</v>
      </c>
      <c r="F833" s="79">
        <v>93.33</v>
      </c>
    </row>
    <row r="834" spans="1:6" x14ac:dyDescent="0.25">
      <c r="A834" s="284" t="s">
        <v>4490</v>
      </c>
      <c r="B834" s="281" t="s">
        <v>2999</v>
      </c>
      <c r="C834" s="281" t="s">
        <v>4491</v>
      </c>
      <c r="D834" s="79">
        <v>99.92</v>
      </c>
      <c r="E834" s="79">
        <v>100</v>
      </c>
      <c r="F834" s="79">
        <v>99.82</v>
      </c>
    </row>
    <row r="835" spans="1:6" x14ac:dyDescent="0.25">
      <c r="A835" s="284" t="s">
        <v>4654</v>
      </c>
      <c r="B835" s="281" t="s">
        <v>2999</v>
      </c>
      <c r="C835" s="281" t="s">
        <v>4655</v>
      </c>
      <c r="D835" s="79">
        <v>58.32</v>
      </c>
      <c r="E835" s="79">
        <v>82.19</v>
      </c>
      <c r="F835" s="79">
        <v>27</v>
      </c>
    </row>
    <row r="836" spans="1:6" x14ac:dyDescent="0.25">
      <c r="A836" s="284" t="s">
        <v>4749</v>
      </c>
      <c r="B836" s="281" t="s">
        <v>2999</v>
      </c>
      <c r="C836" s="281" t="s">
        <v>4750</v>
      </c>
      <c r="D836" s="79">
        <v>99.77</v>
      </c>
      <c r="E836" s="79">
        <v>100</v>
      </c>
      <c r="F836" s="79">
        <v>91.3</v>
      </c>
    </row>
    <row r="837" spans="1:6" x14ac:dyDescent="0.25">
      <c r="A837" s="284" t="s">
        <v>4627</v>
      </c>
      <c r="B837" s="281" t="s">
        <v>2999</v>
      </c>
      <c r="C837" s="281" t="s">
        <v>4628</v>
      </c>
      <c r="D837" s="79">
        <v>100</v>
      </c>
      <c r="E837" s="79">
        <v>100</v>
      </c>
      <c r="F837" s="79">
        <v>100</v>
      </c>
    </row>
    <row r="838" spans="1:6" x14ac:dyDescent="0.25">
      <c r="A838" s="284" t="s">
        <v>4656</v>
      </c>
      <c r="B838" s="281" t="s">
        <v>2999</v>
      </c>
      <c r="C838" s="281" t="s">
        <v>4657</v>
      </c>
      <c r="D838" s="79">
        <v>100</v>
      </c>
      <c r="E838" s="79">
        <v>100</v>
      </c>
      <c r="F838" s="79">
        <v>100</v>
      </c>
    </row>
    <row r="839" spans="1:6" x14ac:dyDescent="0.25">
      <c r="A839" s="284" t="s">
        <v>4751</v>
      </c>
      <c r="B839" s="281" t="s">
        <v>2999</v>
      </c>
      <c r="C839" s="281" t="s">
        <v>4752</v>
      </c>
      <c r="D839" s="79">
        <v>99.97</v>
      </c>
      <c r="E839" s="79">
        <v>99.99</v>
      </c>
      <c r="F839" s="79">
        <v>99.9</v>
      </c>
    </row>
    <row r="840" spans="1:6" x14ac:dyDescent="0.25">
      <c r="A840" s="284" t="s">
        <v>4470</v>
      </c>
      <c r="B840" s="281" t="s">
        <v>2999</v>
      </c>
      <c r="C840" s="281" t="s">
        <v>4471</v>
      </c>
      <c r="D840" s="79">
        <v>91.63</v>
      </c>
      <c r="E840" s="79">
        <v>72.510000000000005</v>
      </c>
      <c r="F840" s="79">
        <v>99.56</v>
      </c>
    </row>
    <row r="841" spans="1:6" x14ac:dyDescent="0.25">
      <c r="A841" s="283" t="s">
        <v>2888</v>
      </c>
      <c r="B841" s="281" t="s">
        <v>2867</v>
      </c>
      <c r="C841" s="281" t="s">
        <v>2889</v>
      </c>
      <c r="D841" s="79">
        <v>71.81</v>
      </c>
      <c r="E841" s="79">
        <v>75.33</v>
      </c>
      <c r="F841" s="79">
        <v>60.39</v>
      </c>
    </row>
    <row r="842" spans="1:6" x14ac:dyDescent="0.25">
      <c r="A842" s="284" t="s">
        <v>2884</v>
      </c>
      <c r="B842" s="281" t="s">
        <v>2867</v>
      </c>
      <c r="C842" s="281" t="s">
        <v>2885</v>
      </c>
      <c r="D842" s="79">
        <v>35.630000000000003</v>
      </c>
      <c r="E842" s="79">
        <v>99.93</v>
      </c>
      <c r="F842" s="79">
        <v>0</v>
      </c>
    </row>
    <row r="843" spans="1:6" x14ac:dyDescent="0.25">
      <c r="A843" s="284" t="s">
        <v>3320</v>
      </c>
      <c r="B843" s="281" t="s">
        <v>2867</v>
      </c>
      <c r="C843" s="281" t="s">
        <v>3321</v>
      </c>
      <c r="D843" s="79">
        <v>47.64</v>
      </c>
      <c r="E843" s="79">
        <v>100</v>
      </c>
      <c r="F843" s="79">
        <v>31.55</v>
      </c>
    </row>
    <row r="844" spans="1:6" x14ac:dyDescent="0.25">
      <c r="A844" s="284" t="s">
        <v>4379</v>
      </c>
      <c r="B844" s="281" t="s">
        <v>2867</v>
      </c>
      <c r="C844" s="281" t="s">
        <v>4380</v>
      </c>
      <c r="D844" s="79">
        <v>99.54</v>
      </c>
      <c r="E844" s="79">
        <v>100</v>
      </c>
      <c r="F844" s="79">
        <v>99.22</v>
      </c>
    </row>
    <row r="845" spans="1:6" x14ac:dyDescent="0.25">
      <c r="A845" s="283" t="s">
        <v>2886</v>
      </c>
      <c r="B845" s="281" t="s">
        <v>2867</v>
      </c>
      <c r="C845" s="281" t="s">
        <v>2887</v>
      </c>
      <c r="D845" s="79">
        <v>83.88</v>
      </c>
      <c r="E845" s="79">
        <v>90.65</v>
      </c>
      <c r="F845" s="79">
        <v>70.260000000000005</v>
      </c>
    </row>
    <row r="846" spans="1:6" x14ac:dyDescent="0.25">
      <c r="A846" s="284" t="s">
        <v>2890</v>
      </c>
      <c r="B846" s="281" t="s">
        <v>2867</v>
      </c>
      <c r="C846" s="281" t="s">
        <v>2891</v>
      </c>
      <c r="D846" s="79">
        <v>76.69</v>
      </c>
      <c r="E846" s="79">
        <v>95.76</v>
      </c>
      <c r="F846" s="79">
        <v>63.32</v>
      </c>
    </row>
    <row r="847" spans="1:6" x14ac:dyDescent="0.25">
      <c r="A847" s="284" t="s">
        <v>2892</v>
      </c>
      <c r="B847" s="281" t="s">
        <v>2867</v>
      </c>
      <c r="C847" s="281" t="s">
        <v>2893</v>
      </c>
      <c r="D847" s="79">
        <v>35.25</v>
      </c>
      <c r="E847" s="79">
        <v>82.96</v>
      </c>
      <c r="F847" s="79">
        <v>9.93</v>
      </c>
    </row>
    <row r="848" spans="1:6" x14ac:dyDescent="0.25">
      <c r="A848" s="284" t="s">
        <v>2994</v>
      </c>
      <c r="B848" s="281" t="s">
        <v>2867</v>
      </c>
      <c r="C848" s="281" t="s">
        <v>2995</v>
      </c>
      <c r="D848" s="79">
        <v>97.34</v>
      </c>
      <c r="E848" s="79">
        <v>98.32</v>
      </c>
      <c r="F848" s="79">
        <v>97.27</v>
      </c>
    </row>
    <row r="849" spans="1:6" x14ac:dyDescent="0.25">
      <c r="A849" s="284" t="s">
        <v>2866</v>
      </c>
      <c r="B849" s="281" t="s">
        <v>2867</v>
      </c>
      <c r="C849" s="281" t="s">
        <v>2868</v>
      </c>
      <c r="D849" s="79">
        <v>37</v>
      </c>
      <c r="E849" s="79">
        <v>51.44</v>
      </c>
      <c r="F849" s="79">
        <v>22.78</v>
      </c>
    </row>
    <row r="850" spans="1:6" x14ac:dyDescent="0.25">
      <c r="A850" s="284" t="s">
        <v>2894</v>
      </c>
      <c r="B850" s="281" t="s">
        <v>2867</v>
      </c>
      <c r="C850" s="281" t="s">
        <v>2895</v>
      </c>
      <c r="D850" s="79">
        <v>83.05</v>
      </c>
      <c r="E850" s="79">
        <v>100</v>
      </c>
      <c r="F850" s="79">
        <v>73.77</v>
      </c>
    </row>
    <row r="851" spans="1:6" x14ac:dyDescent="0.25">
      <c r="A851" s="284" t="s">
        <v>3029</v>
      </c>
      <c r="B851" s="281" t="s">
        <v>2867</v>
      </c>
      <c r="C851" s="281" t="s">
        <v>3030</v>
      </c>
      <c r="D851" s="79">
        <v>62.94</v>
      </c>
      <c r="E851" s="79">
        <v>88.04</v>
      </c>
      <c r="F851" s="79">
        <v>57.09</v>
      </c>
    </row>
    <row r="852" spans="1:6" x14ac:dyDescent="0.25">
      <c r="A852" s="284" t="s">
        <v>4498</v>
      </c>
      <c r="B852" s="281" t="s">
        <v>2867</v>
      </c>
      <c r="C852" s="281" t="s">
        <v>4499</v>
      </c>
      <c r="D852" s="79">
        <v>90.67</v>
      </c>
      <c r="E852" s="79">
        <v>85.41</v>
      </c>
      <c r="F852" s="79">
        <v>92.29</v>
      </c>
    </row>
    <row r="853" spans="1:6" x14ac:dyDescent="0.25">
      <c r="A853" s="284" t="s">
        <v>2996</v>
      </c>
      <c r="B853" s="281" t="s">
        <v>2867</v>
      </c>
      <c r="C853" s="281" t="s">
        <v>2997</v>
      </c>
      <c r="D853" s="79">
        <v>50.57</v>
      </c>
      <c r="E853" s="79">
        <v>56.93</v>
      </c>
      <c r="F853" s="79">
        <v>32.299999999999997</v>
      </c>
    </row>
    <row r="854" spans="1:6" x14ac:dyDescent="0.25">
      <c r="A854" s="284" t="s">
        <v>3314</v>
      </c>
      <c r="B854" s="281" t="s">
        <v>2867</v>
      </c>
      <c r="C854" s="281" t="s">
        <v>3315</v>
      </c>
      <c r="D854" s="79">
        <v>61.47</v>
      </c>
      <c r="E854" s="79">
        <v>97.79</v>
      </c>
      <c r="F854" s="79">
        <v>23.28</v>
      </c>
    </row>
    <row r="855" spans="1:6" x14ac:dyDescent="0.25">
      <c r="A855" s="283" t="s">
        <v>4293</v>
      </c>
      <c r="B855" s="281" t="s">
        <v>2897</v>
      </c>
      <c r="C855" s="281" t="s">
        <v>4294</v>
      </c>
      <c r="D855" s="79">
        <v>74.16</v>
      </c>
      <c r="E855" s="79">
        <v>75.59</v>
      </c>
      <c r="F855" s="79">
        <v>2.2799999999999998</v>
      </c>
    </row>
    <row r="856" spans="1:6" x14ac:dyDescent="0.25">
      <c r="A856" s="284" t="s">
        <v>3399</v>
      </c>
      <c r="B856" s="281" t="s">
        <v>2897</v>
      </c>
      <c r="C856" s="281" t="s">
        <v>3400</v>
      </c>
      <c r="D856" s="79">
        <v>12.11</v>
      </c>
      <c r="E856" s="79">
        <v>64.489999999999995</v>
      </c>
      <c r="F856" s="79">
        <v>6.44</v>
      </c>
    </row>
    <row r="857" spans="1:6" x14ac:dyDescent="0.25">
      <c r="A857" s="284" t="s">
        <v>3490</v>
      </c>
      <c r="B857" s="281" t="s">
        <v>2897</v>
      </c>
      <c r="C857" s="281" t="s">
        <v>3491</v>
      </c>
      <c r="D857" s="79">
        <v>5.36</v>
      </c>
      <c r="E857" s="79">
        <v>100</v>
      </c>
      <c r="F857" s="79">
        <v>0</v>
      </c>
    </row>
    <row r="858" spans="1:6" x14ac:dyDescent="0.25">
      <c r="A858" s="284" t="s">
        <v>3047</v>
      </c>
      <c r="B858" s="281" t="s">
        <v>2897</v>
      </c>
      <c r="C858" s="281" t="s">
        <v>3048</v>
      </c>
      <c r="D858" s="79">
        <v>25.48</v>
      </c>
      <c r="E858" s="79">
        <v>80.760000000000005</v>
      </c>
      <c r="F858" s="79">
        <v>0</v>
      </c>
    </row>
    <row r="859" spans="1:6" x14ac:dyDescent="0.25">
      <c r="A859" s="284" t="s">
        <v>4422</v>
      </c>
      <c r="B859" s="281" t="s">
        <v>2897</v>
      </c>
      <c r="C859" s="281" t="s">
        <v>4423</v>
      </c>
      <c r="D859" s="79">
        <v>91.09</v>
      </c>
      <c r="E859" s="79">
        <v>100</v>
      </c>
      <c r="F859" s="79">
        <v>65.540000000000006</v>
      </c>
    </row>
    <row r="860" spans="1:6" x14ac:dyDescent="0.25">
      <c r="A860" s="284" t="s">
        <v>3999</v>
      </c>
      <c r="B860" s="281" t="s">
        <v>2897</v>
      </c>
      <c r="C860" s="281" t="s">
        <v>4000</v>
      </c>
      <c r="D860" s="79" t="s">
        <v>7093</v>
      </c>
      <c r="E860" s="79" t="s">
        <v>7093</v>
      </c>
      <c r="F860" s="79" t="s">
        <v>7093</v>
      </c>
    </row>
    <row r="861" spans="1:6" x14ac:dyDescent="0.25">
      <c r="A861" s="283" t="s">
        <v>4424</v>
      </c>
      <c r="B861" s="281" t="s">
        <v>2897</v>
      </c>
      <c r="C861" s="281" t="s">
        <v>4425</v>
      </c>
      <c r="D861" s="79">
        <v>99.87</v>
      </c>
      <c r="E861" s="79">
        <v>99.98</v>
      </c>
      <c r="F861" s="79">
        <v>97.7</v>
      </c>
    </row>
    <row r="862" spans="1:6" x14ac:dyDescent="0.25">
      <c r="A862" s="284" t="s">
        <v>2896</v>
      </c>
      <c r="B862" s="281" t="s">
        <v>2897</v>
      </c>
      <c r="C862" s="281" t="s">
        <v>2898</v>
      </c>
      <c r="D862" s="79">
        <v>48.18</v>
      </c>
      <c r="E862" s="79">
        <v>99.66</v>
      </c>
      <c r="F862" s="79">
        <v>29.78</v>
      </c>
    </row>
    <row r="863" spans="1:6" x14ac:dyDescent="0.25">
      <c r="A863" s="284" t="s">
        <v>3815</v>
      </c>
      <c r="B863" s="281" t="s">
        <v>2897</v>
      </c>
      <c r="C863" s="281" t="s">
        <v>2786</v>
      </c>
      <c r="D863" s="79">
        <v>8.6</v>
      </c>
      <c r="E863" s="79">
        <v>100</v>
      </c>
      <c r="F863" s="79">
        <v>0.74</v>
      </c>
    </row>
    <row r="864" spans="1:6" x14ac:dyDescent="0.25">
      <c r="A864" s="284" t="s">
        <v>3798</v>
      </c>
      <c r="B864" s="281" t="s">
        <v>2897</v>
      </c>
      <c r="C864" s="281" t="s">
        <v>2975</v>
      </c>
      <c r="D864" s="79">
        <v>59.21</v>
      </c>
      <c r="E864" s="79">
        <v>77.84</v>
      </c>
      <c r="F864" s="79">
        <v>55.61</v>
      </c>
    </row>
    <row r="865" spans="1:6" x14ac:dyDescent="0.25">
      <c r="A865" s="284" t="s">
        <v>3342</v>
      </c>
      <c r="B865" s="281" t="s">
        <v>2897</v>
      </c>
      <c r="C865" s="281" t="s">
        <v>3343</v>
      </c>
      <c r="D865" s="79" t="s">
        <v>7093</v>
      </c>
      <c r="E865" s="79" t="s">
        <v>7093</v>
      </c>
      <c r="F865" s="79" t="s">
        <v>7093</v>
      </c>
    </row>
    <row r="866" spans="1:6" x14ac:dyDescent="0.25">
      <c r="A866" s="284" t="s">
        <v>2899</v>
      </c>
      <c r="B866" s="281" t="s">
        <v>2897</v>
      </c>
      <c r="C866" s="281" t="s">
        <v>2900</v>
      </c>
      <c r="D866" s="79">
        <v>83.9</v>
      </c>
      <c r="E866" s="79">
        <v>100</v>
      </c>
      <c r="F866" s="79">
        <v>43.5</v>
      </c>
    </row>
    <row r="867" spans="1:6" x14ac:dyDescent="0.25">
      <c r="A867" s="284" t="s">
        <v>3049</v>
      </c>
      <c r="B867" s="281" t="s">
        <v>2897</v>
      </c>
      <c r="C867" s="281" t="s">
        <v>3050</v>
      </c>
      <c r="D867" s="79" t="s">
        <v>7093</v>
      </c>
      <c r="E867" s="79" t="s">
        <v>7093</v>
      </c>
      <c r="F867" s="79" t="s">
        <v>7093</v>
      </c>
    </row>
    <row r="868" spans="1:6" x14ac:dyDescent="0.25">
      <c r="A868" s="284" t="s">
        <v>3192</v>
      </c>
      <c r="B868" s="281" t="s">
        <v>2897</v>
      </c>
      <c r="C868" s="281" t="s">
        <v>3193</v>
      </c>
      <c r="D868" s="79">
        <v>66.8</v>
      </c>
      <c r="E868" s="79">
        <v>100</v>
      </c>
      <c r="F868" s="79">
        <v>55.96</v>
      </c>
    </row>
    <row r="869" spans="1:6" x14ac:dyDescent="0.25">
      <c r="A869" s="284" t="s">
        <v>3186</v>
      </c>
      <c r="B869" s="281" t="s">
        <v>2897</v>
      </c>
      <c r="C869" s="281" t="s">
        <v>3187</v>
      </c>
      <c r="D869" s="79">
        <v>26.39</v>
      </c>
      <c r="E869" s="79">
        <v>80.92</v>
      </c>
      <c r="F869" s="79">
        <v>0</v>
      </c>
    </row>
    <row r="870" spans="1:6" x14ac:dyDescent="0.25">
      <c r="A870" s="284" t="s">
        <v>3037</v>
      </c>
      <c r="B870" s="281" t="s">
        <v>2897</v>
      </c>
      <c r="C870" s="281" t="s">
        <v>3038</v>
      </c>
      <c r="D870" s="79">
        <v>88.84</v>
      </c>
      <c r="E870" s="79">
        <v>95.77</v>
      </c>
      <c r="F870" s="79">
        <v>78.59</v>
      </c>
    </row>
    <row r="871" spans="1:6" x14ac:dyDescent="0.25">
      <c r="A871" s="284" t="s">
        <v>3363</v>
      </c>
      <c r="B871" s="281" t="s">
        <v>2897</v>
      </c>
      <c r="C871" s="281" t="s">
        <v>3364</v>
      </c>
      <c r="D871" s="79">
        <v>15.72</v>
      </c>
      <c r="E871" s="79">
        <v>72.45</v>
      </c>
      <c r="F871" s="79">
        <v>0</v>
      </c>
    </row>
    <row r="872" spans="1:6" x14ac:dyDescent="0.25">
      <c r="A872" s="284" t="s">
        <v>3664</v>
      </c>
      <c r="B872" s="281" t="s">
        <v>2897</v>
      </c>
      <c r="C872" s="281" t="s">
        <v>3665</v>
      </c>
      <c r="D872" s="79">
        <v>100</v>
      </c>
      <c r="E872" s="79">
        <v>100</v>
      </c>
      <c r="F872" s="79">
        <v>0</v>
      </c>
    </row>
    <row r="873" spans="1:6" x14ac:dyDescent="0.25">
      <c r="A873" s="284" t="s">
        <v>3181</v>
      </c>
      <c r="B873" s="281" t="s">
        <v>2897</v>
      </c>
      <c r="C873" s="281" t="s">
        <v>3182</v>
      </c>
      <c r="D873" s="79">
        <v>100</v>
      </c>
      <c r="E873" s="79">
        <v>100</v>
      </c>
      <c r="F873" s="79">
        <v>100</v>
      </c>
    </row>
    <row r="874" spans="1:6" x14ac:dyDescent="0.25">
      <c r="A874" s="284" t="s">
        <v>4248</v>
      </c>
      <c r="B874" s="281" t="s">
        <v>2897</v>
      </c>
      <c r="C874" s="281" t="s">
        <v>4249</v>
      </c>
      <c r="D874" s="79">
        <v>66.53</v>
      </c>
      <c r="E874" s="79">
        <v>98.92</v>
      </c>
      <c r="F874" s="79">
        <v>39.5</v>
      </c>
    </row>
    <row r="875" spans="1:6" x14ac:dyDescent="0.25">
      <c r="A875" s="284" t="s">
        <v>3082</v>
      </c>
      <c r="B875" s="281" t="s">
        <v>2897</v>
      </c>
      <c r="C875" s="281" t="s">
        <v>3083</v>
      </c>
      <c r="D875" s="79">
        <v>29.13</v>
      </c>
      <c r="E875" s="79">
        <v>75.819999999999993</v>
      </c>
      <c r="F875" s="79">
        <v>12.97</v>
      </c>
    </row>
    <row r="876" spans="1:6" x14ac:dyDescent="0.25">
      <c r="A876" s="284" t="s">
        <v>3831</v>
      </c>
      <c r="B876" s="281" t="s">
        <v>2897</v>
      </c>
      <c r="C876" s="281" t="s">
        <v>3832</v>
      </c>
      <c r="D876" s="79">
        <v>38.46</v>
      </c>
      <c r="E876" s="79">
        <v>100</v>
      </c>
      <c r="F876" s="79">
        <v>20</v>
      </c>
    </row>
    <row r="877" spans="1:6" x14ac:dyDescent="0.25">
      <c r="A877" s="284" t="s">
        <v>3389</v>
      </c>
      <c r="B877" s="281" t="s">
        <v>2897</v>
      </c>
      <c r="C877" s="281" t="s">
        <v>3390</v>
      </c>
      <c r="D877" s="79" t="s">
        <v>7093</v>
      </c>
      <c r="E877" s="79" t="s">
        <v>7093</v>
      </c>
      <c r="F877" s="79" t="s">
        <v>7093</v>
      </c>
    </row>
    <row r="878" spans="1:6" x14ac:dyDescent="0.25">
      <c r="A878" s="284" t="s">
        <v>3057</v>
      </c>
      <c r="B878" s="281" t="s">
        <v>2897</v>
      </c>
      <c r="C878" s="281" t="s">
        <v>3058</v>
      </c>
      <c r="D878" s="79">
        <v>84.54</v>
      </c>
      <c r="E878" s="79">
        <v>100</v>
      </c>
      <c r="F878" s="79">
        <v>81.14</v>
      </c>
    </row>
    <row r="879" spans="1:6" x14ac:dyDescent="0.25">
      <c r="A879" s="284" t="s">
        <v>4259</v>
      </c>
      <c r="B879" s="281" t="s">
        <v>2897</v>
      </c>
      <c r="C879" s="281" t="s">
        <v>4260</v>
      </c>
      <c r="D879" s="79">
        <v>93.1</v>
      </c>
      <c r="E879" s="79">
        <v>100</v>
      </c>
      <c r="F879" s="79">
        <v>87.11</v>
      </c>
    </row>
    <row r="880" spans="1:6" x14ac:dyDescent="0.25">
      <c r="A880" s="284" t="s">
        <v>3811</v>
      </c>
      <c r="B880" s="281" t="s">
        <v>2897</v>
      </c>
      <c r="C880" s="281" t="s">
        <v>3812</v>
      </c>
      <c r="D880" s="79">
        <v>23.32</v>
      </c>
      <c r="E880" s="79">
        <v>100</v>
      </c>
      <c r="F880" s="79">
        <v>0</v>
      </c>
    </row>
    <row r="881" spans="1:6" x14ac:dyDescent="0.25">
      <c r="A881" s="284" t="s">
        <v>2901</v>
      </c>
      <c r="B881" s="281" t="s">
        <v>2897</v>
      </c>
      <c r="C881" s="281" t="s">
        <v>7100</v>
      </c>
      <c r="D881" s="79">
        <v>63.56</v>
      </c>
      <c r="E881" s="79">
        <v>94.87</v>
      </c>
      <c r="F881" s="79">
        <v>59.17</v>
      </c>
    </row>
    <row r="882" spans="1:6" x14ac:dyDescent="0.25">
      <c r="A882" s="284" t="s">
        <v>3646</v>
      </c>
      <c r="B882" s="281" t="s">
        <v>2897</v>
      </c>
      <c r="C882" s="281" t="s">
        <v>2836</v>
      </c>
      <c r="D882" s="79">
        <v>93.33</v>
      </c>
      <c r="E882" s="79">
        <v>100</v>
      </c>
      <c r="F882" s="79">
        <v>75.53</v>
      </c>
    </row>
    <row r="883" spans="1:6" x14ac:dyDescent="0.25">
      <c r="A883" s="284" t="s">
        <v>4782</v>
      </c>
      <c r="B883" s="281" t="s">
        <v>2897</v>
      </c>
      <c r="C883" s="281" t="s">
        <v>4783</v>
      </c>
      <c r="D883" s="79">
        <v>100</v>
      </c>
      <c r="E883" s="79">
        <v>100</v>
      </c>
      <c r="F883" s="79">
        <v>100</v>
      </c>
    </row>
    <row r="884" spans="1:6" x14ac:dyDescent="0.25">
      <c r="A884" s="284" t="s">
        <v>3881</v>
      </c>
      <c r="B884" s="281" t="s">
        <v>2897</v>
      </c>
      <c r="C884" s="281" t="s">
        <v>3882</v>
      </c>
      <c r="D884" s="79">
        <v>82.6</v>
      </c>
      <c r="E884" s="79">
        <v>100</v>
      </c>
      <c r="F884" s="79">
        <v>77.84</v>
      </c>
    </row>
    <row r="885" spans="1:6" x14ac:dyDescent="0.25">
      <c r="A885" s="284" t="s">
        <v>4171</v>
      </c>
      <c r="B885" s="281" t="s">
        <v>2897</v>
      </c>
      <c r="C885" s="281" t="s">
        <v>4172</v>
      </c>
      <c r="D885" s="79">
        <v>18.23</v>
      </c>
      <c r="E885" s="79">
        <v>100</v>
      </c>
      <c r="F885" s="79">
        <v>0</v>
      </c>
    </row>
    <row r="886" spans="1:6" x14ac:dyDescent="0.25">
      <c r="A886" s="284" t="s">
        <v>3647</v>
      </c>
      <c r="B886" s="281" t="s">
        <v>2897</v>
      </c>
      <c r="C886" s="281" t="s">
        <v>3648</v>
      </c>
      <c r="D886" s="79">
        <v>76.790000000000006</v>
      </c>
      <c r="E886" s="79">
        <v>100</v>
      </c>
      <c r="F886" s="79">
        <v>69.069999999999993</v>
      </c>
    </row>
    <row r="887" spans="1:6" x14ac:dyDescent="0.25">
      <c r="A887" s="283" t="s">
        <v>4295</v>
      </c>
      <c r="B887" s="281" t="s">
        <v>2897</v>
      </c>
      <c r="C887" s="281" t="s">
        <v>4296</v>
      </c>
      <c r="D887" s="79">
        <v>74.94</v>
      </c>
      <c r="E887" s="79">
        <v>78.260000000000005</v>
      </c>
      <c r="F887" s="79">
        <v>25.18</v>
      </c>
    </row>
    <row r="888" spans="1:6" x14ac:dyDescent="0.25">
      <c r="A888" s="284" t="s">
        <v>3824</v>
      </c>
      <c r="B888" s="281" t="s">
        <v>2897</v>
      </c>
      <c r="C888" s="281" t="s">
        <v>3825</v>
      </c>
      <c r="D888" s="79">
        <v>22.14</v>
      </c>
      <c r="E888" s="79">
        <v>100</v>
      </c>
      <c r="F888" s="79">
        <v>0</v>
      </c>
    </row>
    <row r="889" spans="1:6" x14ac:dyDescent="0.25">
      <c r="A889" s="284" t="s">
        <v>3322</v>
      </c>
      <c r="B889" s="281" t="s">
        <v>2897</v>
      </c>
      <c r="C889" s="281" t="s">
        <v>3323</v>
      </c>
      <c r="D889" s="79">
        <v>7.34</v>
      </c>
      <c r="E889" s="79">
        <v>100</v>
      </c>
      <c r="F889" s="79">
        <v>0</v>
      </c>
    </row>
    <row r="890" spans="1:6" x14ac:dyDescent="0.25">
      <c r="A890" s="283" t="s">
        <v>4297</v>
      </c>
      <c r="B890" s="281" t="s">
        <v>2897</v>
      </c>
      <c r="C890" s="281" t="s">
        <v>4298</v>
      </c>
      <c r="D890" s="79">
        <v>62.37</v>
      </c>
      <c r="E890" s="79">
        <v>70.849999999999994</v>
      </c>
      <c r="F890" s="79">
        <v>20.440000000000001</v>
      </c>
    </row>
    <row r="891" spans="1:6" x14ac:dyDescent="0.25">
      <c r="A891" s="284" t="s">
        <v>3508</v>
      </c>
      <c r="B891" s="281" t="s">
        <v>2897</v>
      </c>
      <c r="C891" s="281" t="s">
        <v>3509</v>
      </c>
      <c r="D891" s="79">
        <v>23.04</v>
      </c>
      <c r="E891" s="79">
        <v>99.1</v>
      </c>
      <c r="F891" s="79">
        <v>0</v>
      </c>
    </row>
    <row r="892" spans="1:6" x14ac:dyDescent="0.25">
      <c r="A892" s="284" t="s">
        <v>4160</v>
      </c>
      <c r="B892" s="281" t="s">
        <v>2897</v>
      </c>
      <c r="C892" s="281" t="s">
        <v>3957</v>
      </c>
      <c r="D892" s="79">
        <v>97.32</v>
      </c>
      <c r="E892" s="79">
        <v>87.5</v>
      </c>
      <c r="F892" s="79">
        <v>100</v>
      </c>
    </row>
    <row r="893" spans="1:6" x14ac:dyDescent="0.25">
      <c r="A893" s="284" t="s">
        <v>4557</v>
      </c>
      <c r="B893" s="281" t="s">
        <v>2897</v>
      </c>
      <c r="C893" s="281" t="s">
        <v>4558</v>
      </c>
      <c r="D893" s="79">
        <v>97.74</v>
      </c>
      <c r="E893" s="79">
        <v>91.61</v>
      </c>
      <c r="F893" s="79">
        <v>100</v>
      </c>
    </row>
    <row r="894" spans="1:6" x14ac:dyDescent="0.25">
      <c r="A894" s="284" t="s">
        <v>3619</v>
      </c>
      <c r="B894" s="281" t="s">
        <v>2897</v>
      </c>
      <c r="C894" s="281" t="s">
        <v>3620</v>
      </c>
      <c r="D894" s="79">
        <v>61.62</v>
      </c>
      <c r="E894" s="79">
        <v>100</v>
      </c>
      <c r="F894" s="79">
        <v>51.15</v>
      </c>
    </row>
    <row r="895" spans="1:6" x14ac:dyDescent="0.25">
      <c r="A895" s="284" t="s">
        <v>4753</v>
      </c>
      <c r="B895" s="281" t="s">
        <v>2897</v>
      </c>
      <c r="C895" s="281" t="s">
        <v>5012</v>
      </c>
      <c r="D895" s="79">
        <v>67.510000000000005</v>
      </c>
      <c r="E895" s="79">
        <v>96.24</v>
      </c>
      <c r="F895" s="79">
        <v>50.32</v>
      </c>
    </row>
    <row r="896" spans="1:6" x14ac:dyDescent="0.25">
      <c r="A896" s="284" t="s">
        <v>3610</v>
      </c>
      <c r="B896" s="281" t="s">
        <v>2897</v>
      </c>
      <c r="C896" s="281" t="s">
        <v>3611</v>
      </c>
      <c r="D896" s="79">
        <v>57.41</v>
      </c>
      <c r="E896" s="79">
        <v>97.03</v>
      </c>
      <c r="F896" s="79">
        <v>47.77</v>
      </c>
    </row>
    <row r="897" spans="1:6" x14ac:dyDescent="0.25">
      <c r="A897" s="284" t="s">
        <v>3444</v>
      </c>
      <c r="B897" s="281" t="s">
        <v>2897</v>
      </c>
      <c r="C897" s="281" t="s">
        <v>3445</v>
      </c>
      <c r="D897" s="79" t="s">
        <v>7093</v>
      </c>
      <c r="E897" s="79" t="s">
        <v>7093</v>
      </c>
      <c r="F897" s="79" t="s">
        <v>7093</v>
      </c>
    </row>
    <row r="898" spans="1:6" x14ac:dyDescent="0.25">
      <c r="A898" s="284" t="s">
        <v>3640</v>
      </c>
      <c r="B898" s="281" t="s">
        <v>2897</v>
      </c>
      <c r="C898" s="281" t="s">
        <v>3641</v>
      </c>
      <c r="D898" s="79">
        <v>48.78</v>
      </c>
      <c r="E898" s="79">
        <v>100</v>
      </c>
      <c r="F898" s="79">
        <v>38.6</v>
      </c>
    </row>
    <row r="899" spans="1:6" x14ac:dyDescent="0.25">
      <c r="A899" s="284" t="s">
        <v>3981</v>
      </c>
      <c r="B899" s="281" t="s">
        <v>2897</v>
      </c>
      <c r="C899" s="281" t="s">
        <v>3982</v>
      </c>
      <c r="D899" s="79">
        <v>97.67</v>
      </c>
      <c r="E899" s="79">
        <v>99.46</v>
      </c>
      <c r="F899" s="79">
        <v>96.93</v>
      </c>
    </row>
    <row r="900" spans="1:6" x14ac:dyDescent="0.25">
      <c r="A900" s="284" t="s">
        <v>3906</v>
      </c>
      <c r="B900" s="281" t="s">
        <v>2897</v>
      </c>
      <c r="C900" s="281" t="s">
        <v>3907</v>
      </c>
      <c r="D900" s="79">
        <v>100</v>
      </c>
      <c r="E900" s="79">
        <v>100</v>
      </c>
      <c r="F900" s="79">
        <v>100</v>
      </c>
    </row>
    <row r="901" spans="1:6" x14ac:dyDescent="0.25">
      <c r="A901" s="284" t="s">
        <v>4592</v>
      </c>
      <c r="B901" s="281" t="s">
        <v>2897</v>
      </c>
      <c r="C901" s="281" t="s">
        <v>4593</v>
      </c>
      <c r="D901" s="79">
        <v>8.1999999999999993</v>
      </c>
      <c r="E901" s="79">
        <v>100</v>
      </c>
      <c r="F901" s="79">
        <v>0</v>
      </c>
    </row>
    <row r="902" spans="1:6" x14ac:dyDescent="0.25">
      <c r="A902" s="284" t="s">
        <v>2990</v>
      </c>
      <c r="B902" s="281" t="s">
        <v>2897</v>
      </c>
      <c r="C902" s="281" t="s">
        <v>2991</v>
      </c>
      <c r="D902" s="79">
        <v>46.85</v>
      </c>
      <c r="E902" s="79">
        <v>100</v>
      </c>
      <c r="F902" s="79">
        <v>3.1</v>
      </c>
    </row>
    <row r="903" spans="1:6" x14ac:dyDescent="0.25">
      <c r="A903" s="284" t="s">
        <v>4867</v>
      </c>
      <c r="B903" s="281" t="s">
        <v>2897</v>
      </c>
      <c r="C903" s="281" t="s">
        <v>4868</v>
      </c>
      <c r="D903" s="79">
        <v>11.11</v>
      </c>
      <c r="E903" s="79">
        <v>99.55</v>
      </c>
      <c r="F903" s="79">
        <v>0.48</v>
      </c>
    </row>
    <row r="904" spans="1:6" x14ac:dyDescent="0.25">
      <c r="A904" s="284" t="s">
        <v>3684</v>
      </c>
      <c r="B904" s="281" t="s">
        <v>2897</v>
      </c>
      <c r="C904" s="281" t="s">
        <v>3685</v>
      </c>
      <c r="D904" s="79">
        <v>4.0999999999999996</v>
      </c>
      <c r="E904" s="79">
        <v>100</v>
      </c>
      <c r="F904" s="79">
        <v>0</v>
      </c>
    </row>
    <row r="905" spans="1:6" x14ac:dyDescent="0.25">
      <c r="A905" s="284" t="s">
        <v>3084</v>
      </c>
      <c r="B905" s="281" t="s">
        <v>2897</v>
      </c>
      <c r="C905" s="281" t="s">
        <v>3085</v>
      </c>
      <c r="D905" s="79">
        <v>70.290000000000006</v>
      </c>
      <c r="E905" s="79">
        <v>99.35</v>
      </c>
      <c r="F905" s="79">
        <v>6.59</v>
      </c>
    </row>
    <row r="906" spans="1:6" x14ac:dyDescent="0.25">
      <c r="A906" s="284" t="s">
        <v>2903</v>
      </c>
      <c r="B906" s="281" t="s">
        <v>2897</v>
      </c>
      <c r="C906" s="281" t="s">
        <v>2904</v>
      </c>
      <c r="D906" s="79">
        <v>22.58</v>
      </c>
      <c r="E906" s="79">
        <v>100</v>
      </c>
      <c r="F906" s="79">
        <v>4.1399999999999997</v>
      </c>
    </row>
    <row r="907" spans="1:6" x14ac:dyDescent="0.25">
      <c r="A907" s="284" t="s">
        <v>3978</v>
      </c>
      <c r="B907" s="281" t="s">
        <v>2897</v>
      </c>
      <c r="C907" s="281" t="s">
        <v>3979</v>
      </c>
      <c r="D907" s="79">
        <v>49.45</v>
      </c>
      <c r="E907" s="79">
        <v>75.400000000000006</v>
      </c>
      <c r="F907" s="79">
        <v>0</v>
      </c>
    </row>
    <row r="908" spans="1:6" x14ac:dyDescent="0.25">
      <c r="A908" s="284" t="s">
        <v>4089</v>
      </c>
      <c r="B908" s="281" t="s">
        <v>2897</v>
      </c>
      <c r="C908" s="281" t="s">
        <v>4090</v>
      </c>
      <c r="D908" s="79">
        <v>20.57</v>
      </c>
      <c r="E908" s="79">
        <v>99.57</v>
      </c>
      <c r="F908" s="79">
        <v>6.55</v>
      </c>
    </row>
    <row r="909" spans="1:6" x14ac:dyDescent="0.25">
      <c r="A909" s="284" t="s">
        <v>4015</v>
      </c>
      <c r="B909" s="281" t="s">
        <v>2897</v>
      </c>
      <c r="C909" s="281" t="s">
        <v>4016</v>
      </c>
      <c r="D909" s="79">
        <v>73.540000000000006</v>
      </c>
      <c r="E909" s="79">
        <v>99.71</v>
      </c>
      <c r="F909" s="79">
        <v>65.459999999999994</v>
      </c>
    </row>
    <row r="910" spans="1:6" x14ac:dyDescent="0.25">
      <c r="A910" s="284" t="s">
        <v>3252</v>
      </c>
      <c r="B910" s="281" t="s">
        <v>2897</v>
      </c>
      <c r="C910" s="281" t="s">
        <v>3253</v>
      </c>
      <c r="D910" s="79">
        <v>81.63</v>
      </c>
      <c r="E910" s="79">
        <v>100</v>
      </c>
      <c r="F910" s="79">
        <v>62.66</v>
      </c>
    </row>
    <row r="911" spans="1:6" x14ac:dyDescent="0.25">
      <c r="A911" s="284" t="s">
        <v>4005</v>
      </c>
      <c r="B911" s="281" t="s">
        <v>2897</v>
      </c>
      <c r="C911" s="281" t="s">
        <v>4006</v>
      </c>
      <c r="D911" s="79">
        <v>15.79</v>
      </c>
      <c r="E911" s="79">
        <v>100</v>
      </c>
      <c r="F911" s="79">
        <v>0</v>
      </c>
    </row>
    <row r="912" spans="1:6" x14ac:dyDescent="0.25">
      <c r="A912" s="284" t="s">
        <v>3173</v>
      </c>
      <c r="B912" s="281" t="s">
        <v>2897</v>
      </c>
      <c r="C912" s="281" t="s">
        <v>3174</v>
      </c>
      <c r="D912" s="79">
        <v>97.99</v>
      </c>
      <c r="E912" s="79">
        <v>98.81</v>
      </c>
      <c r="F912" s="79">
        <v>97.58</v>
      </c>
    </row>
    <row r="913" spans="1:6" x14ac:dyDescent="0.25">
      <c r="A913" s="284" t="s">
        <v>4066</v>
      </c>
      <c r="B913" s="281" t="s">
        <v>2897</v>
      </c>
      <c r="C913" s="281" t="s">
        <v>4067</v>
      </c>
      <c r="D913" s="79">
        <v>85.92</v>
      </c>
      <c r="E913" s="79">
        <v>100</v>
      </c>
      <c r="F913" s="79">
        <v>81.93</v>
      </c>
    </row>
    <row r="914" spans="1:6" x14ac:dyDescent="0.25">
      <c r="A914" s="284" t="s">
        <v>3059</v>
      </c>
      <c r="B914" s="281" t="s">
        <v>2897</v>
      </c>
      <c r="C914" s="281" t="s">
        <v>3060</v>
      </c>
      <c r="D914" s="79">
        <v>76.31</v>
      </c>
      <c r="E914" s="79">
        <v>100</v>
      </c>
      <c r="F914" s="79">
        <v>63.8</v>
      </c>
    </row>
    <row r="915" spans="1:6" x14ac:dyDescent="0.25">
      <c r="A915" s="283" t="s">
        <v>3243</v>
      </c>
      <c r="B915" s="281" t="s">
        <v>2897</v>
      </c>
      <c r="C915" s="281" t="s">
        <v>3244</v>
      </c>
      <c r="D915" s="79">
        <v>66.349999999999994</v>
      </c>
      <c r="E915" s="79">
        <v>83.36</v>
      </c>
      <c r="F915" s="79">
        <v>16.53</v>
      </c>
    </row>
    <row r="916" spans="1:6" x14ac:dyDescent="0.25">
      <c r="A916" s="284" t="s">
        <v>4371</v>
      </c>
      <c r="B916" s="281" t="s">
        <v>2897</v>
      </c>
      <c r="C916" s="281" t="s">
        <v>4372</v>
      </c>
      <c r="D916" s="79">
        <v>99.65</v>
      </c>
      <c r="E916" s="79">
        <v>100</v>
      </c>
      <c r="F916" s="79">
        <v>99.52</v>
      </c>
    </row>
    <row r="917" spans="1:6" x14ac:dyDescent="0.25">
      <c r="A917" s="284" t="s">
        <v>3387</v>
      </c>
      <c r="B917" s="281" t="s">
        <v>2897</v>
      </c>
      <c r="C917" s="281" t="s">
        <v>3388</v>
      </c>
      <c r="D917" s="79">
        <v>31.65</v>
      </c>
      <c r="E917" s="79">
        <v>99.16</v>
      </c>
      <c r="F917" s="79">
        <v>13.8</v>
      </c>
    </row>
    <row r="918" spans="1:6" x14ac:dyDescent="0.25">
      <c r="A918" s="284" t="s">
        <v>3608</v>
      </c>
      <c r="B918" s="281" t="s">
        <v>2897</v>
      </c>
      <c r="C918" s="281" t="s">
        <v>3609</v>
      </c>
      <c r="D918" s="79">
        <v>56.35</v>
      </c>
      <c r="E918" s="79">
        <v>100</v>
      </c>
      <c r="F918" s="79">
        <v>0</v>
      </c>
    </row>
    <row r="919" spans="1:6" x14ac:dyDescent="0.25">
      <c r="A919" s="284" t="s">
        <v>3997</v>
      </c>
      <c r="B919" s="281" t="s">
        <v>2897</v>
      </c>
      <c r="C919" s="281" t="s">
        <v>3998</v>
      </c>
      <c r="D919" s="79">
        <v>45.99</v>
      </c>
      <c r="E919" s="79">
        <v>100</v>
      </c>
      <c r="F919" s="79">
        <v>0</v>
      </c>
    </row>
    <row r="920" spans="1:6" x14ac:dyDescent="0.25">
      <c r="A920" s="284" t="s">
        <v>2905</v>
      </c>
      <c r="B920" s="281" t="s">
        <v>2897</v>
      </c>
      <c r="C920" s="281" t="s">
        <v>2906</v>
      </c>
      <c r="D920" s="79">
        <v>33.86</v>
      </c>
      <c r="E920" s="79">
        <v>100</v>
      </c>
      <c r="F920" s="79">
        <v>23.34</v>
      </c>
    </row>
    <row r="921" spans="1:6" x14ac:dyDescent="0.25">
      <c r="A921" s="284" t="s">
        <v>3184</v>
      </c>
      <c r="B921" s="281" t="s">
        <v>2897</v>
      </c>
      <c r="C921" s="281" t="s">
        <v>3185</v>
      </c>
      <c r="D921" s="79">
        <v>55</v>
      </c>
      <c r="E921" s="79">
        <v>72.599999999999994</v>
      </c>
      <c r="F921" s="79">
        <v>17.260000000000002</v>
      </c>
    </row>
    <row r="922" spans="1:6" x14ac:dyDescent="0.25">
      <c r="A922" s="284" t="s">
        <v>3116</v>
      </c>
      <c r="B922" s="281" t="s">
        <v>2897</v>
      </c>
      <c r="C922" s="281" t="s">
        <v>3117</v>
      </c>
      <c r="D922" s="79">
        <v>17.82</v>
      </c>
      <c r="E922" s="79">
        <v>100</v>
      </c>
      <c r="F922" s="79">
        <v>1.98</v>
      </c>
    </row>
    <row r="923" spans="1:6" x14ac:dyDescent="0.25">
      <c r="A923" s="284" t="s">
        <v>3377</v>
      </c>
      <c r="B923" s="281" t="s">
        <v>2897</v>
      </c>
      <c r="C923" s="281" t="s">
        <v>3378</v>
      </c>
      <c r="D923" s="79">
        <v>21.97</v>
      </c>
      <c r="E923" s="79">
        <v>100</v>
      </c>
      <c r="F923" s="79">
        <v>19.02</v>
      </c>
    </row>
    <row r="924" spans="1:6" x14ac:dyDescent="0.25">
      <c r="A924" s="284" t="s">
        <v>2992</v>
      </c>
      <c r="B924" s="281" t="s">
        <v>2897</v>
      </c>
      <c r="C924" s="281" t="s">
        <v>2993</v>
      </c>
      <c r="D924" s="79" t="s">
        <v>7093</v>
      </c>
      <c r="E924" s="79" t="s">
        <v>7093</v>
      </c>
      <c r="F924" s="79" t="s">
        <v>7093</v>
      </c>
    </row>
    <row r="925" spans="1:6" x14ac:dyDescent="0.25">
      <c r="A925" s="284" t="s">
        <v>4100</v>
      </c>
      <c r="B925" s="281" t="s">
        <v>2897</v>
      </c>
      <c r="C925" s="281" t="s">
        <v>4101</v>
      </c>
      <c r="D925" s="79">
        <v>44.95</v>
      </c>
      <c r="E925" s="79">
        <v>100</v>
      </c>
      <c r="F925" s="79">
        <v>23.46</v>
      </c>
    </row>
    <row r="926" spans="1:6" x14ac:dyDescent="0.25">
      <c r="A926" s="284" t="s">
        <v>3446</v>
      </c>
      <c r="B926" s="281" t="s">
        <v>2897</v>
      </c>
      <c r="C926" s="281" t="s">
        <v>3447</v>
      </c>
      <c r="D926" s="79">
        <v>100</v>
      </c>
      <c r="E926" s="79">
        <v>100</v>
      </c>
      <c r="F926" s="79">
        <v>0</v>
      </c>
    </row>
    <row r="927" spans="1:6" x14ac:dyDescent="0.25">
      <c r="A927" s="284" t="s">
        <v>3513</v>
      </c>
      <c r="B927" s="281" t="s">
        <v>2897</v>
      </c>
      <c r="C927" s="281" t="s">
        <v>3514</v>
      </c>
      <c r="D927" s="79">
        <v>10.050000000000001</v>
      </c>
      <c r="E927" s="79">
        <v>100</v>
      </c>
      <c r="F927" s="79">
        <v>0</v>
      </c>
    </row>
    <row r="928" spans="1:6" x14ac:dyDescent="0.25">
      <c r="A928" s="284" t="s">
        <v>3658</v>
      </c>
      <c r="B928" s="281" t="s">
        <v>2897</v>
      </c>
      <c r="C928" s="281" t="s">
        <v>3659</v>
      </c>
      <c r="D928" s="79">
        <v>47.61</v>
      </c>
      <c r="E928" s="79">
        <v>88.45</v>
      </c>
      <c r="F928" s="79">
        <v>26.2</v>
      </c>
    </row>
    <row r="929" spans="1:6" x14ac:dyDescent="0.25">
      <c r="A929" s="284" t="s">
        <v>3621</v>
      </c>
      <c r="B929" s="281" t="s">
        <v>2897</v>
      </c>
      <c r="C929" s="281" t="s">
        <v>3622</v>
      </c>
      <c r="D929" s="79">
        <v>15.27</v>
      </c>
      <c r="E929" s="79">
        <v>83.97</v>
      </c>
      <c r="F929" s="79">
        <v>1.06</v>
      </c>
    </row>
    <row r="930" spans="1:6" x14ac:dyDescent="0.25">
      <c r="A930" s="284" t="s">
        <v>4096</v>
      </c>
      <c r="B930" s="281" t="s">
        <v>2897</v>
      </c>
      <c r="C930" s="281" t="s">
        <v>4097</v>
      </c>
      <c r="D930" s="79">
        <v>24.27</v>
      </c>
      <c r="E930" s="79">
        <v>100</v>
      </c>
      <c r="F930" s="79">
        <v>15.18</v>
      </c>
    </row>
    <row r="931" spans="1:6" x14ac:dyDescent="0.25">
      <c r="A931" s="284" t="s">
        <v>3883</v>
      </c>
      <c r="B931" s="281" t="s">
        <v>2897</v>
      </c>
      <c r="C931" s="281" t="s">
        <v>3884</v>
      </c>
      <c r="D931" s="79">
        <v>68.540000000000006</v>
      </c>
      <c r="E931" s="79">
        <v>100</v>
      </c>
      <c r="F931" s="79">
        <v>49.96</v>
      </c>
    </row>
    <row r="932" spans="1:6" x14ac:dyDescent="0.25">
      <c r="A932" s="284" t="s">
        <v>4865</v>
      </c>
      <c r="B932" s="281" t="s">
        <v>2897</v>
      </c>
      <c r="C932" s="281" t="s">
        <v>4866</v>
      </c>
      <c r="D932" s="79">
        <v>71.27</v>
      </c>
      <c r="E932" s="79">
        <v>100</v>
      </c>
      <c r="F932" s="79">
        <v>0.26</v>
      </c>
    </row>
    <row r="933" spans="1:6" x14ac:dyDescent="0.25">
      <c r="A933" s="284" t="s">
        <v>4229</v>
      </c>
      <c r="B933" s="281" t="s">
        <v>2897</v>
      </c>
      <c r="C933" s="281" t="s">
        <v>4230</v>
      </c>
      <c r="D933" s="79">
        <v>30.71</v>
      </c>
      <c r="E933" s="79">
        <v>100</v>
      </c>
      <c r="F933" s="79">
        <v>17.739999999999998</v>
      </c>
    </row>
    <row r="934" spans="1:6" x14ac:dyDescent="0.25">
      <c r="A934" s="284" t="s">
        <v>3183</v>
      </c>
      <c r="B934" s="281" t="s">
        <v>2897</v>
      </c>
      <c r="C934" s="281" t="s">
        <v>3157</v>
      </c>
      <c r="D934" s="79">
        <v>27.23</v>
      </c>
      <c r="E934" s="79">
        <v>100</v>
      </c>
      <c r="F934" s="79">
        <v>22.32</v>
      </c>
    </row>
    <row r="935" spans="1:6" x14ac:dyDescent="0.25">
      <c r="A935" s="284" t="s">
        <v>3035</v>
      </c>
      <c r="B935" s="281" t="s">
        <v>2897</v>
      </c>
      <c r="C935" s="281" t="s">
        <v>3036</v>
      </c>
      <c r="D935" s="79">
        <v>14.21</v>
      </c>
      <c r="E935" s="79">
        <v>100</v>
      </c>
      <c r="F935" s="79">
        <v>0</v>
      </c>
    </row>
    <row r="936" spans="1:6" x14ac:dyDescent="0.25">
      <c r="A936" s="284" t="s">
        <v>3171</v>
      </c>
      <c r="B936" s="281" t="s">
        <v>2897</v>
      </c>
      <c r="C936" s="281" t="s">
        <v>3172</v>
      </c>
      <c r="D936" s="79">
        <v>5.84</v>
      </c>
      <c r="E936" s="79">
        <v>100</v>
      </c>
      <c r="F936" s="79">
        <v>0</v>
      </c>
    </row>
    <row r="937" spans="1:6" x14ac:dyDescent="0.25">
      <c r="A937" s="284" t="s">
        <v>4037</v>
      </c>
      <c r="B937" s="281" t="s">
        <v>2897</v>
      </c>
      <c r="C937" s="281" t="s">
        <v>4038</v>
      </c>
      <c r="D937" s="79">
        <v>83.27</v>
      </c>
      <c r="E937" s="79">
        <v>99.29</v>
      </c>
      <c r="F937" s="79">
        <v>72.33</v>
      </c>
    </row>
    <row r="938" spans="1:6" x14ac:dyDescent="0.25">
      <c r="A938" s="284" t="s">
        <v>3230</v>
      </c>
      <c r="B938" s="281" t="s">
        <v>2897</v>
      </c>
      <c r="C938" s="281" t="s">
        <v>3231</v>
      </c>
      <c r="D938" s="79">
        <v>59.16</v>
      </c>
      <c r="E938" s="79">
        <v>98.34</v>
      </c>
      <c r="F938" s="79">
        <v>10.74</v>
      </c>
    </row>
    <row r="939" spans="1:6" x14ac:dyDescent="0.25">
      <c r="A939" s="284" t="s">
        <v>3393</v>
      </c>
      <c r="B939" s="281" t="s">
        <v>2897</v>
      </c>
      <c r="C939" s="281" t="s">
        <v>3394</v>
      </c>
      <c r="D939" s="79">
        <v>25.12</v>
      </c>
      <c r="E939" s="79">
        <v>82.8</v>
      </c>
      <c r="F939" s="79">
        <v>0</v>
      </c>
    </row>
    <row r="940" spans="1:6" x14ac:dyDescent="0.25">
      <c r="A940" s="284" t="s">
        <v>3486</v>
      </c>
      <c r="B940" s="281" t="s">
        <v>2897</v>
      </c>
      <c r="C940" s="281" t="s">
        <v>3487</v>
      </c>
      <c r="D940" s="79">
        <v>97.84</v>
      </c>
      <c r="E940" s="79">
        <v>99.12</v>
      </c>
      <c r="F940" s="79">
        <v>96.37</v>
      </c>
    </row>
    <row r="941" spans="1:6" x14ac:dyDescent="0.25">
      <c r="A941" s="284" t="s">
        <v>4074</v>
      </c>
      <c r="B941" s="281" t="s">
        <v>2897</v>
      </c>
      <c r="C941" s="281" t="s">
        <v>4075</v>
      </c>
      <c r="D941" s="79">
        <v>74.83</v>
      </c>
      <c r="E941" s="79">
        <v>100</v>
      </c>
      <c r="F941" s="79">
        <v>34.770000000000003</v>
      </c>
    </row>
    <row r="942" spans="1:6" x14ac:dyDescent="0.25">
      <c r="A942" s="283" t="s">
        <v>4563</v>
      </c>
      <c r="B942" s="281" t="s">
        <v>3157</v>
      </c>
      <c r="C942" s="281" t="s">
        <v>4564</v>
      </c>
      <c r="D942" s="79">
        <v>80.02</v>
      </c>
      <c r="E942" s="79">
        <v>82.01</v>
      </c>
      <c r="F942" s="79">
        <v>47.57</v>
      </c>
    </row>
    <row r="943" spans="1:6" x14ac:dyDescent="0.25">
      <c r="A943" s="284" t="s">
        <v>3156</v>
      </c>
      <c r="B943" s="281" t="s">
        <v>3157</v>
      </c>
      <c r="C943" s="281" t="s">
        <v>3158</v>
      </c>
      <c r="D943" s="79">
        <v>99.81</v>
      </c>
      <c r="E943" s="79">
        <v>100</v>
      </c>
      <c r="F943" s="79">
        <v>95.19</v>
      </c>
    </row>
    <row r="944" spans="1:6" x14ac:dyDescent="0.25">
      <c r="A944" s="284" t="s">
        <v>4139</v>
      </c>
      <c r="B944" s="281" t="s">
        <v>3157</v>
      </c>
      <c r="C944" s="281" t="s">
        <v>4140</v>
      </c>
      <c r="D944" s="79">
        <v>65.45</v>
      </c>
      <c r="E944" s="79">
        <v>96.79</v>
      </c>
      <c r="F944" s="79">
        <v>28.42</v>
      </c>
    </row>
    <row r="945" spans="1:6" x14ac:dyDescent="0.25">
      <c r="A945" s="284" t="s">
        <v>3786</v>
      </c>
      <c r="B945" s="281" t="s">
        <v>3157</v>
      </c>
      <c r="C945" s="281" t="s">
        <v>3787</v>
      </c>
      <c r="D945" s="79">
        <v>89.9</v>
      </c>
      <c r="E945" s="79">
        <v>88.22</v>
      </c>
      <c r="F945" s="79">
        <v>99.56</v>
      </c>
    </row>
    <row r="946" spans="1:6" x14ac:dyDescent="0.25">
      <c r="A946" s="284" t="s">
        <v>4659</v>
      </c>
      <c r="B946" s="281" t="s">
        <v>3157</v>
      </c>
      <c r="C946" s="281" t="s">
        <v>4660</v>
      </c>
      <c r="D946" s="79">
        <v>75.5</v>
      </c>
      <c r="E946" s="79">
        <v>99.95</v>
      </c>
      <c r="F946" s="79">
        <v>41.73</v>
      </c>
    </row>
    <row r="947" spans="1:6" x14ac:dyDescent="0.25">
      <c r="A947" s="284" t="s">
        <v>4620</v>
      </c>
      <c r="B947" s="281" t="s">
        <v>3157</v>
      </c>
      <c r="C947" s="281" t="s">
        <v>4621</v>
      </c>
      <c r="D947" s="79">
        <v>70.95</v>
      </c>
      <c r="E947" s="79">
        <v>64.63</v>
      </c>
      <c r="F947" s="79">
        <v>95.24</v>
      </c>
    </row>
    <row r="948" spans="1:6" x14ac:dyDescent="0.25">
      <c r="A948" s="284" t="s">
        <v>3892</v>
      </c>
      <c r="B948" s="281" t="s">
        <v>3157</v>
      </c>
      <c r="C948" s="281" t="s">
        <v>3893</v>
      </c>
      <c r="D948" s="79">
        <v>97.7</v>
      </c>
      <c r="E948" s="79">
        <v>98.97</v>
      </c>
      <c r="F948" s="79">
        <v>87.32</v>
      </c>
    </row>
    <row r="949" spans="1:6" x14ac:dyDescent="0.25">
      <c r="A949" s="284" t="s">
        <v>3924</v>
      </c>
      <c r="B949" s="281" t="s">
        <v>3157</v>
      </c>
      <c r="C949" s="281" t="s">
        <v>3925</v>
      </c>
      <c r="D949" s="79">
        <v>74.25</v>
      </c>
      <c r="E949" s="79">
        <v>96.32</v>
      </c>
      <c r="F949" s="79">
        <v>63.15</v>
      </c>
    </row>
    <row r="950" spans="1:6" x14ac:dyDescent="0.25">
      <c r="A950" s="284" t="s">
        <v>3829</v>
      </c>
      <c r="B950" s="281" t="s">
        <v>3157</v>
      </c>
      <c r="C950" s="281" t="s">
        <v>3830</v>
      </c>
      <c r="D950" s="79">
        <v>68.73</v>
      </c>
      <c r="E950" s="79">
        <v>100</v>
      </c>
      <c r="F950" s="79">
        <v>0</v>
      </c>
    </row>
    <row r="951" spans="1:6" x14ac:dyDescent="0.25">
      <c r="A951" s="284" t="s">
        <v>3545</v>
      </c>
      <c r="B951" s="281" t="s">
        <v>3157</v>
      </c>
      <c r="C951" s="281" t="s">
        <v>3546</v>
      </c>
      <c r="D951" s="79">
        <v>74.05</v>
      </c>
      <c r="E951" s="79">
        <v>88.18</v>
      </c>
      <c r="F951" s="79">
        <v>0</v>
      </c>
    </row>
    <row r="952" spans="1:6" x14ac:dyDescent="0.25">
      <c r="A952" s="284" t="s">
        <v>3635</v>
      </c>
      <c r="B952" s="281" t="s">
        <v>3157</v>
      </c>
      <c r="C952" s="281" t="s">
        <v>2813</v>
      </c>
      <c r="D952" s="79">
        <v>84.06</v>
      </c>
      <c r="E952" s="79">
        <v>97.27</v>
      </c>
      <c r="F952" s="79">
        <v>45.56</v>
      </c>
    </row>
    <row r="953" spans="1:6" x14ac:dyDescent="0.25">
      <c r="A953" s="284" t="s">
        <v>3868</v>
      </c>
      <c r="B953" s="281" t="s">
        <v>3157</v>
      </c>
      <c r="C953" s="281" t="s">
        <v>3869</v>
      </c>
      <c r="D953" s="79">
        <v>100</v>
      </c>
      <c r="E953" s="79">
        <v>100</v>
      </c>
      <c r="F953" s="79">
        <v>100</v>
      </c>
    </row>
    <row r="954" spans="1:6" x14ac:dyDescent="0.25">
      <c r="A954" s="284" t="s">
        <v>4941</v>
      </c>
      <c r="B954" s="281" t="s">
        <v>3157</v>
      </c>
      <c r="C954" s="281" t="s">
        <v>4942</v>
      </c>
      <c r="D954" s="79">
        <v>56</v>
      </c>
      <c r="E954" s="79">
        <v>100</v>
      </c>
      <c r="F954" s="79">
        <v>36.869999999999997</v>
      </c>
    </row>
    <row r="955" spans="1:6" x14ac:dyDescent="0.25">
      <c r="A955" s="284" t="s">
        <v>4527</v>
      </c>
      <c r="B955" s="281" t="s">
        <v>3157</v>
      </c>
      <c r="C955" s="281" t="s">
        <v>4528</v>
      </c>
      <c r="D955" s="79">
        <v>72.17</v>
      </c>
      <c r="E955" s="79">
        <v>100</v>
      </c>
      <c r="F955" s="79">
        <v>35.81</v>
      </c>
    </row>
    <row r="956" spans="1:6" x14ac:dyDescent="0.25">
      <c r="A956" s="284" t="s">
        <v>3631</v>
      </c>
      <c r="B956" s="281" t="s">
        <v>3157</v>
      </c>
      <c r="C956" s="281" t="s">
        <v>3632</v>
      </c>
      <c r="D956" s="79">
        <v>49.56</v>
      </c>
      <c r="E956" s="79">
        <v>100</v>
      </c>
      <c r="F956" s="79">
        <v>7.23</v>
      </c>
    </row>
    <row r="957" spans="1:6" x14ac:dyDescent="0.25">
      <c r="A957" s="284" t="s">
        <v>3794</v>
      </c>
      <c r="B957" s="281" t="s">
        <v>3157</v>
      </c>
      <c r="C957" s="281" t="s">
        <v>3795</v>
      </c>
      <c r="D957" s="79">
        <v>76.98</v>
      </c>
      <c r="E957" s="79">
        <v>89.93</v>
      </c>
      <c r="F957" s="79">
        <v>0</v>
      </c>
    </row>
    <row r="958" spans="1:6" x14ac:dyDescent="0.25">
      <c r="A958" s="284" t="s">
        <v>4638</v>
      </c>
      <c r="B958" s="281" t="s">
        <v>3157</v>
      </c>
      <c r="C958" s="281" t="s">
        <v>4639</v>
      </c>
      <c r="D958" s="79">
        <v>86.36</v>
      </c>
      <c r="E958" s="79">
        <v>99.5</v>
      </c>
      <c r="F958" s="79">
        <v>69.72</v>
      </c>
    </row>
    <row r="959" spans="1:6" x14ac:dyDescent="0.25">
      <c r="A959" s="284" t="s">
        <v>4672</v>
      </c>
      <c r="B959" s="281" t="s">
        <v>3157</v>
      </c>
      <c r="C959" s="281" t="s">
        <v>4673</v>
      </c>
      <c r="D959" s="79">
        <v>55.96</v>
      </c>
      <c r="E959" s="79">
        <v>100</v>
      </c>
      <c r="F959" s="79">
        <v>39.44</v>
      </c>
    </row>
    <row r="960" spans="1:6" x14ac:dyDescent="0.25">
      <c r="A960" s="284" t="s">
        <v>3805</v>
      </c>
      <c r="B960" s="281" t="s">
        <v>3157</v>
      </c>
      <c r="C960" s="281" t="s">
        <v>3806</v>
      </c>
      <c r="D960" s="79" t="s">
        <v>7093</v>
      </c>
      <c r="E960" s="79" t="s">
        <v>7093</v>
      </c>
      <c r="F960" s="79" t="s">
        <v>7093</v>
      </c>
    </row>
    <row r="961" spans="1:6" x14ac:dyDescent="0.25">
      <c r="A961" s="284" t="s">
        <v>4428</v>
      </c>
      <c r="B961" s="281" t="s">
        <v>3157</v>
      </c>
      <c r="C961" s="281" t="s">
        <v>4429</v>
      </c>
      <c r="D961" s="79">
        <v>56.58</v>
      </c>
      <c r="E961" s="79">
        <v>79.31</v>
      </c>
      <c r="F961" s="79">
        <v>7.86</v>
      </c>
    </row>
    <row r="962" spans="1:6" x14ac:dyDescent="0.25">
      <c r="A962" s="284" t="s">
        <v>4430</v>
      </c>
      <c r="B962" s="281" t="s">
        <v>3157</v>
      </c>
      <c r="C962" s="281" t="s">
        <v>4431</v>
      </c>
      <c r="D962" s="79">
        <v>46.7</v>
      </c>
      <c r="E962" s="79">
        <v>100</v>
      </c>
      <c r="F962" s="79">
        <v>0</v>
      </c>
    </row>
    <row r="963" spans="1:6" x14ac:dyDescent="0.25">
      <c r="A963" s="284" t="s">
        <v>4858</v>
      </c>
      <c r="B963" s="281" t="s">
        <v>3157</v>
      </c>
      <c r="C963" s="281" t="s">
        <v>4532</v>
      </c>
      <c r="D963" s="79" t="s">
        <v>7093</v>
      </c>
      <c r="E963" s="79" t="s">
        <v>7093</v>
      </c>
      <c r="F963" s="79" t="s">
        <v>7093</v>
      </c>
    </row>
    <row r="964" spans="1:6" x14ac:dyDescent="0.25">
      <c r="A964" s="284" t="s">
        <v>3638</v>
      </c>
      <c r="B964" s="281" t="s">
        <v>3157</v>
      </c>
      <c r="C964" s="281" t="s">
        <v>3639</v>
      </c>
      <c r="D964" s="79" t="s">
        <v>7093</v>
      </c>
      <c r="E964" s="79" t="s">
        <v>7093</v>
      </c>
      <c r="F964" s="79" t="s">
        <v>7093</v>
      </c>
    </row>
    <row r="965" spans="1:6" x14ac:dyDescent="0.25">
      <c r="A965" s="284" t="s">
        <v>4609</v>
      </c>
      <c r="B965" s="281" t="s">
        <v>3157</v>
      </c>
      <c r="C965" s="281" t="s">
        <v>3157</v>
      </c>
      <c r="D965" s="79">
        <v>60.8</v>
      </c>
      <c r="E965" s="79">
        <v>99.09</v>
      </c>
      <c r="F965" s="79">
        <v>48.75</v>
      </c>
    </row>
    <row r="966" spans="1:6" x14ac:dyDescent="0.25">
      <c r="A966" s="284" t="s">
        <v>4839</v>
      </c>
      <c r="B966" s="281" t="s">
        <v>3157</v>
      </c>
      <c r="C966" s="281" t="s">
        <v>4840</v>
      </c>
      <c r="D966" s="79">
        <v>39.83</v>
      </c>
      <c r="E966" s="79">
        <v>51.47</v>
      </c>
      <c r="F966" s="79">
        <v>1.2</v>
      </c>
    </row>
    <row r="967" spans="1:6" x14ac:dyDescent="0.25">
      <c r="A967" s="284" t="s">
        <v>3887</v>
      </c>
      <c r="B967" s="281" t="s">
        <v>3157</v>
      </c>
      <c r="C967" s="281" t="s">
        <v>3888</v>
      </c>
      <c r="D967" s="79">
        <v>61.66</v>
      </c>
      <c r="E967" s="79">
        <v>80.680000000000007</v>
      </c>
      <c r="F967" s="79">
        <v>50.99</v>
      </c>
    </row>
    <row r="968" spans="1:6" x14ac:dyDescent="0.25">
      <c r="A968" s="283" t="s">
        <v>4272</v>
      </c>
      <c r="B968" s="281" t="s">
        <v>2912</v>
      </c>
      <c r="C968" s="281" t="s">
        <v>4273</v>
      </c>
      <c r="D968" s="79">
        <v>51.77</v>
      </c>
      <c r="E968" s="79">
        <v>54.92</v>
      </c>
      <c r="F968" s="79">
        <v>18.149999999999999</v>
      </c>
    </row>
    <row r="969" spans="1:6" x14ac:dyDescent="0.25">
      <c r="A969" s="284" t="s">
        <v>4303</v>
      </c>
      <c r="B969" s="281" t="s">
        <v>2912</v>
      </c>
      <c r="C969" s="281" t="s">
        <v>4304</v>
      </c>
      <c r="D969" s="79">
        <v>100</v>
      </c>
      <c r="E969" s="79">
        <v>100</v>
      </c>
      <c r="F969" s="79">
        <v>100</v>
      </c>
    </row>
    <row r="970" spans="1:6" x14ac:dyDescent="0.25">
      <c r="A970" s="284" t="s">
        <v>3517</v>
      </c>
      <c r="B970" s="281" t="s">
        <v>2912</v>
      </c>
      <c r="C970" s="281" t="s">
        <v>3518</v>
      </c>
      <c r="D970" s="79" t="s">
        <v>7093</v>
      </c>
      <c r="E970" s="79" t="s">
        <v>7093</v>
      </c>
      <c r="F970" s="79" t="s">
        <v>7093</v>
      </c>
    </row>
    <row r="971" spans="1:6" x14ac:dyDescent="0.25">
      <c r="A971" s="284" t="s">
        <v>3019</v>
      </c>
      <c r="B971" s="281" t="s">
        <v>2912</v>
      </c>
      <c r="C971" s="281" t="s">
        <v>3020</v>
      </c>
      <c r="D971" s="79" t="s">
        <v>7093</v>
      </c>
      <c r="E971" s="79" t="s">
        <v>7093</v>
      </c>
      <c r="F971" s="79" t="s">
        <v>7093</v>
      </c>
    </row>
    <row r="972" spans="1:6" x14ac:dyDescent="0.25">
      <c r="A972" s="284" t="s">
        <v>3293</v>
      </c>
      <c r="B972" s="281" t="s">
        <v>2912</v>
      </c>
      <c r="C972" s="281" t="s">
        <v>3294</v>
      </c>
      <c r="D972" s="79" t="s">
        <v>7093</v>
      </c>
      <c r="E972" s="79" t="s">
        <v>7093</v>
      </c>
      <c r="F972" s="79" t="s">
        <v>7093</v>
      </c>
    </row>
    <row r="973" spans="1:6" x14ac:dyDescent="0.25">
      <c r="A973" s="284" t="s">
        <v>3913</v>
      </c>
      <c r="B973" s="281" t="s">
        <v>2912</v>
      </c>
      <c r="C973" s="281" t="s">
        <v>3914</v>
      </c>
      <c r="D973" s="79">
        <v>64.430000000000007</v>
      </c>
      <c r="E973" s="79">
        <v>100</v>
      </c>
      <c r="F973" s="79">
        <v>16</v>
      </c>
    </row>
    <row r="974" spans="1:6" x14ac:dyDescent="0.25">
      <c r="A974" s="284" t="s">
        <v>3346</v>
      </c>
      <c r="B974" s="281" t="s">
        <v>2912</v>
      </c>
      <c r="C974" s="281" t="s">
        <v>3347</v>
      </c>
      <c r="D974" s="79">
        <v>4.51</v>
      </c>
      <c r="E974" s="79">
        <v>0</v>
      </c>
      <c r="F974" s="79">
        <v>12.06</v>
      </c>
    </row>
    <row r="975" spans="1:6" x14ac:dyDescent="0.25">
      <c r="A975" s="284" t="s">
        <v>3163</v>
      </c>
      <c r="B975" s="281" t="s">
        <v>2912</v>
      </c>
      <c r="C975" s="281" t="s">
        <v>3164</v>
      </c>
      <c r="D975" s="79">
        <v>64.87</v>
      </c>
      <c r="E975" s="79">
        <v>100</v>
      </c>
      <c r="F975" s="79">
        <v>34.69</v>
      </c>
    </row>
    <row r="976" spans="1:6" x14ac:dyDescent="0.25">
      <c r="A976" s="284" t="s">
        <v>3756</v>
      </c>
      <c r="B976" s="281" t="s">
        <v>2912</v>
      </c>
      <c r="C976" s="281" t="s">
        <v>3757</v>
      </c>
      <c r="D976" s="79">
        <v>42.15</v>
      </c>
      <c r="E976" s="79">
        <v>66.95</v>
      </c>
      <c r="F976" s="79">
        <v>22.46</v>
      </c>
    </row>
    <row r="977" spans="1:6" x14ac:dyDescent="0.25">
      <c r="A977" s="284" t="s">
        <v>4001</v>
      </c>
      <c r="B977" s="281" t="s">
        <v>2912</v>
      </c>
      <c r="C977" s="281" t="s">
        <v>4002</v>
      </c>
      <c r="D977" s="79">
        <v>88.33</v>
      </c>
      <c r="E977" s="79">
        <v>100</v>
      </c>
      <c r="F977" s="79">
        <v>0</v>
      </c>
    </row>
    <row r="978" spans="1:6" x14ac:dyDescent="0.25">
      <c r="A978" s="284" t="s">
        <v>3196</v>
      </c>
      <c r="B978" s="281" t="s">
        <v>2912</v>
      </c>
      <c r="C978" s="281" t="s">
        <v>3197</v>
      </c>
      <c r="D978" s="79" t="s">
        <v>7093</v>
      </c>
      <c r="E978" s="79" t="s">
        <v>7093</v>
      </c>
      <c r="F978" s="79" t="s">
        <v>7093</v>
      </c>
    </row>
    <row r="979" spans="1:6" x14ac:dyDescent="0.25">
      <c r="A979" s="284" t="s">
        <v>2911</v>
      </c>
      <c r="B979" s="281" t="s">
        <v>2912</v>
      </c>
      <c r="C979" s="281" t="s">
        <v>2913</v>
      </c>
      <c r="D979" s="79">
        <v>100</v>
      </c>
      <c r="E979" s="79">
        <v>100</v>
      </c>
      <c r="F979" s="79">
        <v>100</v>
      </c>
    </row>
    <row r="980" spans="1:6" x14ac:dyDescent="0.25">
      <c r="A980" s="284" t="s">
        <v>3425</v>
      </c>
      <c r="B980" s="281" t="s">
        <v>2912</v>
      </c>
      <c r="C980" s="281" t="s">
        <v>3426</v>
      </c>
      <c r="D980" s="79">
        <v>42.88</v>
      </c>
      <c r="E980" s="79">
        <v>100</v>
      </c>
      <c r="F980" s="79">
        <v>32.53</v>
      </c>
    </row>
    <row r="981" spans="1:6" x14ac:dyDescent="0.25">
      <c r="A981" s="284" t="s">
        <v>3576</v>
      </c>
      <c r="B981" s="281" t="s">
        <v>2912</v>
      </c>
      <c r="C981" s="281" t="s">
        <v>3577</v>
      </c>
      <c r="D981" s="79" t="s">
        <v>7093</v>
      </c>
      <c r="E981" s="79" t="s">
        <v>7093</v>
      </c>
      <c r="F981" s="79" t="s">
        <v>7093</v>
      </c>
    </row>
    <row r="982" spans="1:6" x14ac:dyDescent="0.25">
      <c r="A982" s="284" t="s">
        <v>3531</v>
      </c>
      <c r="B982" s="281" t="s">
        <v>2912</v>
      </c>
      <c r="C982" s="281" t="s">
        <v>3532</v>
      </c>
      <c r="D982" s="79">
        <v>100</v>
      </c>
      <c r="E982" s="79">
        <v>100</v>
      </c>
      <c r="F982" s="79">
        <v>100</v>
      </c>
    </row>
    <row r="983" spans="1:6" x14ac:dyDescent="0.25">
      <c r="A983" s="284" t="s">
        <v>4770</v>
      </c>
      <c r="B983" s="281" t="s">
        <v>2912</v>
      </c>
      <c r="C983" s="281" t="s">
        <v>4771</v>
      </c>
      <c r="D983" s="79">
        <v>79.430000000000007</v>
      </c>
      <c r="E983" s="79">
        <v>100</v>
      </c>
      <c r="F983" s="79">
        <v>19.21</v>
      </c>
    </row>
    <row r="984" spans="1:6" x14ac:dyDescent="0.25">
      <c r="A984" s="284" t="s">
        <v>4161</v>
      </c>
      <c r="B984" s="281" t="s">
        <v>2912</v>
      </c>
      <c r="C984" s="281" t="s">
        <v>4162</v>
      </c>
      <c r="D984" s="79">
        <v>100</v>
      </c>
      <c r="E984" s="79">
        <v>100</v>
      </c>
      <c r="F984" s="79">
        <v>100</v>
      </c>
    </row>
    <row r="985" spans="1:6" x14ac:dyDescent="0.25">
      <c r="A985" s="284" t="s">
        <v>2914</v>
      </c>
      <c r="B985" s="281" t="s">
        <v>2912</v>
      </c>
      <c r="C985" s="281" t="s">
        <v>2915</v>
      </c>
      <c r="D985" s="79">
        <v>65.650000000000006</v>
      </c>
      <c r="E985" s="79">
        <v>70.989999999999995</v>
      </c>
      <c r="F985" s="79">
        <v>44.66</v>
      </c>
    </row>
    <row r="986" spans="1:6" x14ac:dyDescent="0.25">
      <c r="A986" s="284" t="s">
        <v>2916</v>
      </c>
      <c r="B986" s="281" t="s">
        <v>2912</v>
      </c>
      <c r="C986" s="281" t="s">
        <v>2917</v>
      </c>
      <c r="D986" s="79">
        <v>75.64</v>
      </c>
      <c r="E986" s="79">
        <v>99.77</v>
      </c>
      <c r="F986" s="79">
        <v>56.76</v>
      </c>
    </row>
    <row r="987" spans="1:6" x14ac:dyDescent="0.25">
      <c r="A987" s="284" t="s">
        <v>4367</v>
      </c>
      <c r="B987" s="281" t="s">
        <v>2912</v>
      </c>
      <c r="C987" s="281" t="s">
        <v>4368</v>
      </c>
      <c r="D987" s="79">
        <v>65.78</v>
      </c>
      <c r="E987" s="79">
        <v>97.68</v>
      </c>
      <c r="F987" s="79">
        <v>34.58</v>
      </c>
    </row>
    <row r="988" spans="1:6" x14ac:dyDescent="0.25">
      <c r="A988" s="284" t="s">
        <v>3985</v>
      </c>
      <c r="B988" s="281" t="s">
        <v>2912</v>
      </c>
      <c r="C988" s="281" t="s">
        <v>3986</v>
      </c>
      <c r="D988" s="79">
        <v>34.89</v>
      </c>
      <c r="E988" s="79">
        <v>100</v>
      </c>
      <c r="F988" s="79">
        <v>17.670000000000002</v>
      </c>
    </row>
    <row r="989" spans="1:6" x14ac:dyDescent="0.25">
      <c r="A989" s="284" t="s">
        <v>4880</v>
      </c>
      <c r="B989" s="281" t="s">
        <v>2912</v>
      </c>
      <c r="C989" s="281" t="s">
        <v>4881</v>
      </c>
      <c r="D989" s="79">
        <v>74.33</v>
      </c>
      <c r="E989" s="79">
        <v>75.81</v>
      </c>
      <c r="F989" s="79">
        <v>50.23</v>
      </c>
    </row>
    <row r="990" spans="1:6" x14ac:dyDescent="0.25">
      <c r="A990" s="284" t="s">
        <v>3169</v>
      </c>
      <c r="B990" s="281" t="s">
        <v>2912</v>
      </c>
      <c r="C990" s="281" t="s">
        <v>3170</v>
      </c>
      <c r="D990" s="79">
        <v>24.92</v>
      </c>
      <c r="E990" s="79">
        <v>100</v>
      </c>
      <c r="F990" s="79">
        <v>3.96</v>
      </c>
    </row>
    <row r="991" spans="1:6" x14ac:dyDescent="0.25">
      <c r="A991" s="284" t="s">
        <v>3011</v>
      </c>
      <c r="B991" s="281" t="s">
        <v>2912</v>
      </c>
      <c r="C991" s="281" t="s">
        <v>3012</v>
      </c>
      <c r="D991" s="79">
        <v>77.540000000000006</v>
      </c>
      <c r="E991" s="79">
        <v>96.54</v>
      </c>
      <c r="F991" s="79">
        <v>0</v>
      </c>
    </row>
    <row r="992" spans="1:6" x14ac:dyDescent="0.25">
      <c r="A992" s="284" t="s">
        <v>2918</v>
      </c>
      <c r="B992" s="281" t="s">
        <v>2912</v>
      </c>
      <c r="C992" s="281" t="s">
        <v>2919</v>
      </c>
      <c r="D992" s="79">
        <v>71.52</v>
      </c>
      <c r="E992" s="79">
        <v>100</v>
      </c>
      <c r="F992" s="79">
        <v>25.41</v>
      </c>
    </row>
    <row r="993" spans="1:6" x14ac:dyDescent="0.25">
      <c r="A993" s="284" t="s">
        <v>3401</v>
      </c>
      <c r="B993" s="281" t="s">
        <v>2912</v>
      </c>
      <c r="C993" s="281" t="s">
        <v>5312</v>
      </c>
      <c r="D993" s="79">
        <v>80.08</v>
      </c>
      <c r="E993" s="79">
        <v>100</v>
      </c>
      <c r="F993" s="79">
        <v>14.93</v>
      </c>
    </row>
    <row r="994" spans="1:6" x14ac:dyDescent="0.25">
      <c r="A994" s="284" t="s">
        <v>4399</v>
      </c>
      <c r="B994" s="281" t="s">
        <v>2912</v>
      </c>
      <c r="C994" s="281" t="s">
        <v>4400</v>
      </c>
      <c r="D994" s="79">
        <v>37.6</v>
      </c>
      <c r="E994" s="79">
        <v>51.73</v>
      </c>
      <c r="F994" s="79">
        <v>12.87</v>
      </c>
    </row>
    <row r="995" spans="1:6" x14ac:dyDescent="0.25">
      <c r="A995" s="284" t="s">
        <v>3431</v>
      </c>
      <c r="B995" s="281" t="s">
        <v>2912</v>
      </c>
      <c r="C995" s="281" t="s">
        <v>3432</v>
      </c>
      <c r="D995" s="79">
        <v>34.99</v>
      </c>
      <c r="E995" s="79">
        <v>100</v>
      </c>
      <c r="F995" s="79">
        <v>0</v>
      </c>
    </row>
    <row r="996" spans="1:6" x14ac:dyDescent="0.25">
      <c r="A996" s="284" t="s">
        <v>3161</v>
      </c>
      <c r="B996" s="281" t="s">
        <v>2912</v>
      </c>
      <c r="C996" s="281" t="s">
        <v>3162</v>
      </c>
      <c r="D996" s="79">
        <v>38.36</v>
      </c>
      <c r="E996" s="79">
        <v>69.91</v>
      </c>
      <c r="F996" s="79">
        <v>15.12</v>
      </c>
    </row>
    <row r="997" spans="1:6" x14ac:dyDescent="0.25">
      <c r="A997" s="284" t="s">
        <v>4305</v>
      </c>
      <c r="B997" s="281" t="s">
        <v>2912</v>
      </c>
      <c r="C997" s="281" t="s">
        <v>4306</v>
      </c>
      <c r="D997" s="79">
        <v>56.12</v>
      </c>
      <c r="E997" s="79">
        <v>56.1</v>
      </c>
      <c r="F997" s="79">
        <v>56.13</v>
      </c>
    </row>
    <row r="998" spans="1:6" x14ac:dyDescent="0.25">
      <c r="A998" s="284" t="s">
        <v>3218</v>
      </c>
      <c r="B998" s="281" t="s">
        <v>2912</v>
      </c>
      <c r="C998" s="281" t="s">
        <v>3219</v>
      </c>
      <c r="D998" s="79">
        <v>100</v>
      </c>
      <c r="E998" s="79">
        <v>100</v>
      </c>
      <c r="F998" s="79">
        <v>0</v>
      </c>
    </row>
    <row r="999" spans="1:6" x14ac:dyDescent="0.25">
      <c r="A999" s="284" t="s">
        <v>3021</v>
      </c>
      <c r="B999" s="281" t="s">
        <v>2912</v>
      </c>
      <c r="C999" s="281" t="s">
        <v>3022</v>
      </c>
      <c r="D999" s="79">
        <v>58.68</v>
      </c>
      <c r="E999" s="79">
        <v>100</v>
      </c>
      <c r="F999" s="79">
        <v>37.08</v>
      </c>
    </row>
    <row r="1000" spans="1:6" x14ac:dyDescent="0.25">
      <c r="A1000" s="284" t="s">
        <v>4203</v>
      </c>
      <c r="B1000" s="281" t="s">
        <v>2912</v>
      </c>
      <c r="C1000" s="281" t="s">
        <v>4204</v>
      </c>
      <c r="D1000" s="79">
        <v>31.11</v>
      </c>
      <c r="E1000" s="79">
        <v>100</v>
      </c>
      <c r="F1000" s="79">
        <v>9.6199999999999992</v>
      </c>
    </row>
    <row r="1001" spans="1:6" x14ac:dyDescent="0.25">
      <c r="A1001" s="284" t="s">
        <v>3840</v>
      </c>
      <c r="B1001" s="281" t="s">
        <v>2912</v>
      </c>
      <c r="C1001" s="281" t="s">
        <v>3841</v>
      </c>
      <c r="D1001" s="79">
        <v>26.6</v>
      </c>
      <c r="E1001" s="79">
        <v>100</v>
      </c>
      <c r="F1001" s="79">
        <v>7.09</v>
      </c>
    </row>
    <row r="1002" spans="1:6" x14ac:dyDescent="0.25">
      <c r="A1002" s="284" t="s">
        <v>2920</v>
      </c>
      <c r="B1002" s="281" t="s">
        <v>2912</v>
      </c>
      <c r="C1002" s="281" t="s">
        <v>2921</v>
      </c>
      <c r="D1002" s="79">
        <v>92.87</v>
      </c>
      <c r="E1002" s="79">
        <v>99.98</v>
      </c>
      <c r="F1002" s="79">
        <v>83.2</v>
      </c>
    </row>
    <row r="1003" spans="1:6" x14ac:dyDescent="0.25">
      <c r="A1003" s="284" t="s">
        <v>3009</v>
      </c>
      <c r="B1003" s="281" t="s">
        <v>2912</v>
      </c>
      <c r="C1003" s="281" t="s">
        <v>3010</v>
      </c>
      <c r="D1003" s="79">
        <v>20.88</v>
      </c>
      <c r="E1003" s="79">
        <v>29.51</v>
      </c>
      <c r="F1003" s="79">
        <v>19.899999999999999</v>
      </c>
    </row>
    <row r="1004" spans="1:6" x14ac:dyDescent="0.25">
      <c r="A1004" s="284" t="s">
        <v>3856</v>
      </c>
      <c r="B1004" s="281" t="s">
        <v>2912</v>
      </c>
      <c r="C1004" s="281" t="s">
        <v>3857</v>
      </c>
      <c r="D1004" s="79">
        <v>100</v>
      </c>
      <c r="E1004" s="79">
        <v>100</v>
      </c>
      <c r="F1004" s="79">
        <v>0</v>
      </c>
    </row>
    <row r="1005" spans="1:6" x14ac:dyDescent="0.25">
      <c r="A1005" s="284" t="s">
        <v>3154</v>
      </c>
      <c r="B1005" s="281" t="s">
        <v>2912</v>
      </c>
      <c r="C1005" s="281" t="s">
        <v>3155</v>
      </c>
      <c r="D1005" s="79">
        <v>53.97</v>
      </c>
      <c r="E1005" s="79">
        <v>96.81</v>
      </c>
      <c r="F1005" s="79">
        <v>51.31</v>
      </c>
    </row>
    <row r="1006" spans="1:6" x14ac:dyDescent="0.25">
      <c r="A1006" s="284" t="s">
        <v>3904</v>
      </c>
      <c r="B1006" s="281" t="s">
        <v>2912</v>
      </c>
      <c r="C1006" s="281" t="s">
        <v>3905</v>
      </c>
      <c r="D1006" s="79">
        <v>100</v>
      </c>
      <c r="E1006" s="79">
        <v>100</v>
      </c>
      <c r="F1006" s="79">
        <v>100</v>
      </c>
    </row>
    <row r="1007" spans="1:6" x14ac:dyDescent="0.25">
      <c r="A1007" s="284" t="s">
        <v>3013</v>
      </c>
      <c r="B1007" s="281" t="s">
        <v>2912</v>
      </c>
      <c r="C1007" s="281" t="s">
        <v>3014</v>
      </c>
      <c r="D1007" s="79">
        <v>45.65</v>
      </c>
      <c r="E1007" s="79">
        <v>99.16</v>
      </c>
      <c r="F1007" s="79">
        <v>16.98</v>
      </c>
    </row>
    <row r="1008" spans="1:6" x14ac:dyDescent="0.25">
      <c r="A1008" s="284" t="s">
        <v>4023</v>
      </c>
      <c r="B1008" s="281" t="s">
        <v>2912</v>
      </c>
      <c r="C1008" s="281" t="s">
        <v>4024</v>
      </c>
      <c r="D1008" s="79">
        <v>97.87</v>
      </c>
      <c r="E1008" s="79">
        <v>99.78</v>
      </c>
      <c r="F1008" s="79">
        <v>93.44</v>
      </c>
    </row>
    <row r="1009" spans="1:6" x14ac:dyDescent="0.25">
      <c r="A1009" s="284" t="s">
        <v>3615</v>
      </c>
      <c r="B1009" s="281" t="s">
        <v>2912</v>
      </c>
      <c r="C1009" s="281" t="s">
        <v>3616</v>
      </c>
      <c r="D1009" s="79" t="s">
        <v>7093</v>
      </c>
      <c r="E1009" s="79" t="s">
        <v>7093</v>
      </c>
      <c r="F1009" s="79" t="s">
        <v>7093</v>
      </c>
    </row>
    <row r="1010" spans="1:6" x14ac:dyDescent="0.25">
      <c r="A1010" s="284" t="s">
        <v>4076</v>
      </c>
      <c r="B1010" s="281" t="s">
        <v>2912</v>
      </c>
      <c r="C1010" s="281" t="s">
        <v>3454</v>
      </c>
      <c r="D1010" s="79">
        <v>50.87</v>
      </c>
      <c r="E1010" s="79">
        <v>100</v>
      </c>
      <c r="F1010" s="79">
        <v>24.08</v>
      </c>
    </row>
    <row r="1011" spans="1:6" x14ac:dyDescent="0.25">
      <c r="A1011" s="284" t="s">
        <v>4222</v>
      </c>
      <c r="B1011" s="281" t="s">
        <v>2912</v>
      </c>
      <c r="C1011" s="281" t="s">
        <v>4223</v>
      </c>
      <c r="D1011" s="79">
        <v>54.09</v>
      </c>
      <c r="E1011" s="79">
        <v>90.56</v>
      </c>
      <c r="F1011" s="79">
        <v>32.78</v>
      </c>
    </row>
    <row r="1012" spans="1:6" x14ac:dyDescent="0.25">
      <c r="A1012" s="284" t="s">
        <v>3023</v>
      </c>
      <c r="B1012" s="281" t="s">
        <v>2912</v>
      </c>
      <c r="C1012" s="281" t="s">
        <v>3024</v>
      </c>
      <c r="D1012" s="79">
        <v>62.31</v>
      </c>
      <c r="E1012" s="79">
        <v>100</v>
      </c>
      <c r="F1012" s="79">
        <v>3.98</v>
      </c>
    </row>
    <row r="1013" spans="1:6" x14ac:dyDescent="0.25">
      <c r="A1013" s="284" t="s">
        <v>3958</v>
      </c>
      <c r="B1013" s="281" t="s">
        <v>2912</v>
      </c>
      <c r="C1013" s="281" t="s">
        <v>3959</v>
      </c>
      <c r="D1013" s="79">
        <v>32.33</v>
      </c>
      <c r="E1013" s="79">
        <v>100</v>
      </c>
      <c r="F1013" s="79">
        <v>1</v>
      </c>
    </row>
    <row r="1014" spans="1:6" x14ac:dyDescent="0.25">
      <c r="A1014" s="284" t="s">
        <v>3165</v>
      </c>
      <c r="B1014" s="281" t="s">
        <v>2912</v>
      </c>
      <c r="C1014" s="281" t="s">
        <v>3166</v>
      </c>
      <c r="D1014" s="79">
        <v>49.09</v>
      </c>
      <c r="E1014" s="79">
        <v>80.86</v>
      </c>
      <c r="F1014" s="79">
        <v>38.31</v>
      </c>
    </row>
    <row r="1015" spans="1:6" x14ac:dyDescent="0.25">
      <c r="A1015" s="283" t="s">
        <v>4369</v>
      </c>
      <c r="B1015" s="281" t="s">
        <v>3438</v>
      </c>
      <c r="C1015" s="281" t="s">
        <v>4370</v>
      </c>
      <c r="D1015" s="79">
        <v>71.94</v>
      </c>
      <c r="E1015" s="79">
        <v>74.42</v>
      </c>
      <c r="F1015" s="79">
        <v>24.93</v>
      </c>
    </row>
    <row r="1016" spans="1:6" x14ac:dyDescent="0.25">
      <c r="A1016" s="284" t="s">
        <v>4529</v>
      </c>
      <c r="B1016" s="281" t="s">
        <v>3438</v>
      </c>
      <c r="C1016" s="281" t="s">
        <v>4530</v>
      </c>
      <c r="D1016" s="79">
        <v>77.66</v>
      </c>
      <c r="E1016" s="79">
        <v>83.78</v>
      </c>
      <c r="F1016" s="79">
        <v>64.55</v>
      </c>
    </row>
    <row r="1017" spans="1:6" x14ac:dyDescent="0.25">
      <c r="A1017" s="284" t="s">
        <v>4755</v>
      </c>
      <c r="B1017" s="281" t="s">
        <v>3438</v>
      </c>
      <c r="C1017" s="281" t="s">
        <v>4756</v>
      </c>
      <c r="D1017" s="79">
        <v>78.739999999999995</v>
      </c>
      <c r="E1017" s="79">
        <v>100</v>
      </c>
      <c r="F1017" s="79">
        <v>4.99</v>
      </c>
    </row>
    <row r="1018" spans="1:6" x14ac:dyDescent="0.25">
      <c r="A1018" s="284" t="s">
        <v>4307</v>
      </c>
      <c r="B1018" s="281" t="s">
        <v>3438</v>
      </c>
      <c r="C1018" s="281" t="s">
        <v>4308</v>
      </c>
      <c r="D1018" s="79">
        <v>48.67</v>
      </c>
      <c r="E1018" s="79">
        <v>99.86</v>
      </c>
      <c r="F1018" s="79">
        <v>0</v>
      </c>
    </row>
    <row r="1019" spans="1:6" x14ac:dyDescent="0.25">
      <c r="A1019" s="284" t="s">
        <v>4486</v>
      </c>
      <c r="B1019" s="281" t="s">
        <v>3438</v>
      </c>
      <c r="C1019" s="281" t="s">
        <v>3560</v>
      </c>
      <c r="D1019" s="79">
        <v>100</v>
      </c>
      <c r="E1019" s="79">
        <v>100</v>
      </c>
      <c r="F1019" s="79">
        <v>100</v>
      </c>
    </row>
    <row r="1020" spans="1:6" x14ac:dyDescent="0.25">
      <c r="A1020" s="284" t="s">
        <v>4549</v>
      </c>
      <c r="B1020" s="281" t="s">
        <v>3438</v>
      </c>
      <c r="C1020" s="281" t="s">
        <v>2786</v>
      </c>
      <c r="D1020" s="79">
        <v>79.92</v>
      </c>
      <c r="E1020" s="79">
        <v>99.38</v>
      </c>
      <c r="F1020" s="79">
        <v>74.58</v>
      </c>
    </row>
    <row r="1021" spans="1:6" x14ac:dyDescent="0.25">
      <c r="A1021" s="283" t="s">
        <v>4586</v>
      </c>
      <c r="B1021" s="281" t="s">
        <v>3438</v>
      </c>
      <c r="C1021" s="281" t="s">
        <v>4587</v>
      </c>
      <c r="D1021" s="79">
        <v>72.790000000000006</v>
      </c>
      <c r="E1021" s="79">
        <v>99.67</v>
      </c>
      <c r="F1021" s="79">
        <v>5.36</v>
      </c>
    </row>
    <row r="1022" spans="1:6" x14ac:dyDescent="0.25">
      <c r="A1022" s="284" t="s">
        <v>4802</v>
      </c>
      <c r="B1022" s="281" t="s">
        <v>3438</v>
      </c>
      <c r="C1022" s="281" t="s">
        <v>4803</v>
      </c>
      <c r="D1022" s="79">
        <v>74.19</v>
      </c>
      <c r="E1022" s="79">
        <v>85.65</v>
      </c>
      <c r="F1022" s="79">
        <v>15.96</v>
      </c>
    </row>
    <row r="1023" spans="1:6" x14ac:dyDescent="0.25">
      <c r="A1023" s="284" t="s">
        <v>4314</v>
      </c>
      <c r="B1023" s="281" t="s">
        <v>3438</v>
      </c>
      <c r="C1023" s="281" t="s">
        <v>4315</v>
      </c>
      <c r="D1023" s="79">
        <v>42.08</v>
      </c>
      <c r="E1023" s="79">
        <v>61.36</v>
      </c>
      <c r="F1023" s="79">
        <v>26.38</v>
      </c>
    </row>
    <row r="1024" spans="1:6" x14ac:dyDescent="0.25">
      <c r="A1024" s="284" t="s">
        <v>4309</v>
      </c>
      <c r="B1024" s="281" t="s">
        <v>3438</v>
      </c>
      <c r="C1024" s="281" t="s">
        <v>4310</v>
      </c>
      <c r="D1024" s="79">
        <v>87.27</v>
      </c>
      <c r="E1024" s="79">
        <v>98.75</v>
      </c>
      <c r="F1024" s="79">
        <v>31.7</v>
      </c>
    </row>
    <row r="1025" spans="1:6" x14ac:dyDescent="0.25">
      <c r="A1025" s="284" t="s">
        <v>4640</v>
      </c>
      <c r="B1025" s="281" t="s">
        <v>3438</v>
      </c>
      <c r="C1025" s="281" t="s">
        <v>7101</v>
      </c>
      <c r="D1025" s="79">
        <v>60.3</v>
      </c>
      <c r="E1025" s="79">
        <v>100</v>
      </c>
      <c r="F1025" s="79">
        <v>32.15</v>
      </c>
    </row>
    <row r="1026" spans="1:6" x14ac:dyDescent="0.25">
      <c r="A1026" s="284" t="s">
        <v>3437</v>
      </c>
      <c r="B1026" s="281" t="s">
        <v>3438</v>
      </c>
      <c r="C1026" s="281" t="s">
        <v>3439</v>
      </c>
      <c r="D1026" s="79">
        <v>91.3</v>
      </c>
      <c r="E1026" s="79">
        <v>100</v>
      </c>
      <c r="F1026" s="79">
        <v>89.46</v>
      </c>
    </row>
    <row r="1027" spans="1:6" x14ac:dyDescent="0.25">
      <c r="A1027" s="283" t="s">
        <v>4766</v>
      </c>
      <c r="B1027" s="281" t="s">
        <v>3438</v>
      </c>
      <c r="C1027" s="281" t="s">
        <v>4767</v>
      </c>
      <c r="D1027" s="79">
        <v>80.510000000000005</v>
      </c>
      <c r="E1027" s="79">
        <v>82.53</v>
      </c>
      <c r="F1027" s="79">
        <v>37.39</v>
      </c>
    </row>
    <row r="1028" spans="1:6" x14ac:dyDescent="0.25">
      <c r="A1028" s="284" t="s">
        <v>4365</v>
      </c>
      <c r="B1028" s="281" t="s">
        <v>3438</v>
      </c>
      <c r="C1028" s="281" t="s">
        <v>4366</v>
      </c>
      <c r="D1028" s="79">
        <v>70.739999999999995</v>
      </c>
      <c r="E1028" s="79">
        <v>91.82</v>
      </c>
      <c r="F1028" s="79">
        <v>67.16</v>
      </c>
    </row>
    <row r="1029" spans="1:6" x14ac:dyDescent="0.25">
      <c r="A1029" s="284" t="s">
        <v>4572</v>
      </c>
      <c r="B1029" s="281" t="s">
        <v>3438</v>
      </c>
      <c r="C1029" s="281" t="s">
        <v>4573</v>
      </c>
      <c r="D1029" s="79">
        <v>42.88</v>
      </c>
      <c r="E1029" s="79">
        <v>100</v>
      </c>
      <c r="F1029" s="79">
        <v>30.64</v>
      </c>
    </row>
    <row r="1030" spans="1:6" x14ac:dyDescent="0.25">
      <c r="A1030" s="284" t="s">
        <v>4757</v>
      </c>
      <c r="B1030" s="281" t="s">
        <v>3438</v>
      </c>
      <c r="C1030" s="281" t="s">
        <v>4758</v>
      </c>
      <c r="D1030" s="79">
        <v>46.81</v>
      </c>
      <c r="E1030" s="79">
        <v>100</v>
      </c>
      <c r="F1030" s="79">
        <v>25.28</v>
      </c>
    </row>
    <row r="1031" spans="1:6" x14ac:dyDescent="0.25">
      <c r="A1031" s="284" t="s">
        <v>4375</v>
      </c>
      <c r="B1031" s="281" t="s">
        <v>3438</v>
      </c>
      <c r="C1031" s="281" t="s">
        <v>4376</v>
      </c>
      <c r="D1031" s="79">
        <v>90.37</v>
      </c>
      <c r="E1031" s="79">
        <v>100</v>
      </c>
      <c r="F1031" s="79">
        <v>79.53</v>
      </c>
    </row>
    <row r="1032" spans="1:6" x14ac:dyDescent="0.25">
      <c r="A1032" s="284" t="s">
        <v>4574</v>
      </c>
      <c r="B1032" s="281" t="s">
        <v>3438</v>
      </c>
      <c r="C1032" s="281" t="s">
        <v>4575</v>
      </c>
      <c r="D1032" s="79">
        <v>61.64</v>
      </c>
      <c r="E1032" s="79">
        <v>100</v>
      </c>
      <c r="F1032" s="79">
        <v>29.08</v>
      </c>
    </row>
    <row r="1033" spans="1:6" x14ac:dyDescent="0.25">
      <c r="A1033" s="284" t="s">
        <v>4759</v>
      </c>
      <c r="B1033" s="281" t="s">
        <v>3438</v>
      </c>
      <c r="C1033" s="281" t="s">
        <v>4760</v>
      </c>
      <c r="D1033" s="79">
        <v>97.06</v>
      </c>
      <c r="E1033" s="79">
        <v>99.83</v>
      </c>
      <c r="F1033" s="79">
        <v>95.8</v>
      </c>
    </row>
    <row r="1034" spans="1:6" x14ac:dyDescent="0.25">
      <c r="A1034" s="284" t="s">
        <v>4578</v>
      </c>
      <c r="B1034" s="281" t="s">
        <v>3438</v>
      </c>
      <c r="C1034" s="281" t="s">
        <v>4579</v>
      </c>
      <c r="D1034" s="79">
        <v>52.78</v>
      </c>
      <c r="E1034" s="79">
        <v>57.66</v>
      </c>
      <c r="F1034" s="79">
        <v>48.53</v>
      </c>
    </row>
    <row r="1035" spans="1:6" x14ac:dyDescent="0.25">
      <c r="A1035" s="284" t="s">
        <v>4588</v>
      </c>
      <c r="B1035" s="281" t="s">
        <v>3438</v>
      </c>
      <c r="C1035" s="281" t="s">
        <v>4589</v>
      </c>
      <c r="D1035" s="79">
        <v>70.28</v>
      </c>
      <c r="E1035" s="79">
        <v>80.98</v>
      </c>
      <c r="F1035" s="79">
        <v>55.22</v>
      </c>
    </row>
    <row r="1036" spans="1:6" x14ac:dyDescent="0.25">
      <c r="A1036" s="284" t="s">
        <v>3440</v>
      </c>
      <c r="B1036" s="281" t="s">
        <v>3438</v>
      </c>
      <c r="C1036" s="281" t="s">
        <v>3441</v>
      </c>
      <c r="D1036" s="79">
        <v>88.59</v>
      </c>
      <c r="E1036" s="79">
        <v>87.12</v>
      </c>
      <c r="F1036" s="79">
        <v>100</v>
      </c>
    </row>
    <row r="1037" spans="1:6" x14ac:dyDescent="0.25">
      <c r="A1037" s="284" t="s">
        <v>4432</v>
      </c>
      <c r="B1037" s="281" t="s">
        <v>3438</v>
      </c>
      <c r="C1037" s="281" t="s">
        <v>4433</v>
      </c>
      <c r="D1037" s="79">
        <v>28.69</v>
      </c>
      <c r="E1037" s="79">
        <v>100</v>
      </c>
      <c r="F1037" s="79">
        <v>20.96</v>
      </c>
    </row>
    <row r="1038" spans="1:6" x14ac:dyDescent="0.25">
      <c r="A1038" s="284" t="s">
        <v>4496</v>
      </c>
      <c r="B1038" s="281" t="s">
        <v>3438</v>
      </c>
      <c r="C1038" s="281" t="s">
        <v>2813</v>
      </c>
      <c r="D1038" s="79">
        <v>73.09</v>
      </c>
      <c r="E1038" s="79">
        <v>97.59</v>
      </c>
      <c r="F1038" s="79">
        <v>28.54</v>
      </c>
    </row>
    <row r="1039" spans="1:6" x14ac:dyDescent="0.25">
      <c r="A1039" s="284" t="s">
        <v>4761</v>
      </c>
      <c r="B1039" s="281" t="s">
        <v>3438</v>
      </c>
      <c r="C1039" s="281" t="s">
        <v>3687</v>
      </c>
      <c r="D1039" s="79">
        <v>87.5</v>
      </c>
      <c r="E1039" s="79">
        <v>100</v>
      </c>
      <c r="F1039" s="79">
        <v>64.069999999999993</v>
      </c>
    </row>
    <row r="1040" spans="1:6" x14ac:dyDescent="0.25">
      <c r="A1040" s="284" t="s">
        <v>4576</v>
      </c>
      <c r="B1040" s="281" t="s">
        <v>3438</v>
      </c>
      <c r="C1040" s="281" t="s">
        <v>4577</v>
      </c>
      <c r="D1040" s="79">
        <v>82.31</v>
      </c>
      <c r="E1040" s="79">
        <v>100</v>
      </c>
      <c r="F1040" s="79">
        <v>56.42</v>
      </c>
    </row>
    <row r="1041" spans="1:6" x14ac:dyDescent="0.25">
      <c r="A1041" s="283" t="s">
        <v>4383</v>
      </c>
      <c r="B1041" s="281" t="s">
        <v>3438</v>
      </c>
      <c r="C1041" s="281" t="s">
        <v>4384</v>
      </c>
      <c r="D1041" s="79">
        <v>85.26</v>
      </c>
      <c r="E1041" s="79">
        <v>88</v>
      </c>
      <c r="F1041" s="79">
        <v>75.400000000000006</v>
      </c>
    </row>
    <row r="1042" spans="1:6" x14ac:dyDescent="0.25">
      <c r="A1042" s="284" t="s">
        <v>4762</v>
      </c>
      <c r="B1042" s="281" t="s">
        <v>3438</v>
      </c>
      <c r="C1042" s="281" t="s">
        <v>4763</v>
      </c>
      <c r="D1042" s="79">
        <v>90.98</v>
      </c>
      <c r="E1042" s="79">
        <v>97.74</v>
      </c>
      <c r="F1042" s="79">
        <v>77.23</v>
      </c>
    </row>
    <row r="1043" spans="1:6" x14ac:dyDescent="0.25">
      <c r="A1043" s="284" t="s">
        <v>4311</v>
      </c>
      <c r="B1043" s="281" t="s">
        <v>3438</v>
      </c>
      <c r="C1043" s="281" t="s">
        <v>3079</v>
      </c>
      <c r="D1043" s="79">
        <v>81.63</v>
      </c>
      <c r="E1043" s="79">
        <v>97.47</v>
      </c>
      <c r="F1043" s="79">
        <v>69.88</v>
      </c>
    </row>
    <row r="1044" spans="1:6" x14ac:dyDescent="0.25">
      <c r="A1044" s="284" t="s">
        <v>3954</v>
      </c>
      <c r="B1044" s="281" t="s">
        <v>3438</v>
      </c>
      <c r="C1044" s="281" t="s">
        <v>3955</v>
      </c>
      <c r="D1044" s="79">
        <v>71.150000000000006</v>
      </c>
      <c r="E1044" s="79">
        <v>83.98</v>
      </c>
      <c r="F1044" s="79">
        <v>58.46</v>
      </c>
    </row>
    <row r="1045" spans="1:6" x14ac:dyDescent="0.25">
      <c r="A1045" s="284" t="s">
        <v>4541</v>
      </c>
      <c r="B1045" s="281" t="s">
        <v>3438</v>
      </c>
      <c r="C1045" s="281" t="s">
        <v>4542</v>
      </c>
      <c r="D1045" s="79">
        <v>79.099999999999994</v>
      </c>
      <c r="E1045" s="79">
        <v>100</v>
      </c>
      <c r="F1045" s="79">
        <v>32.799999999999997</v>
      </c>
    </row>
    <row r="1046" spans="1:6" x14ac:dyDescent="0.25">
      <c r="A1046" s="284" t="s">
        <v>4531</v>
      </c>
      <c r="B1046" s="281" t="s">
        <v>3438</v>
      </c>
      <c r="C1046" s="281" t="s">
        <v>4532</v>
      </c>
      <c r="D1046" s="79">
        <v>70.98</v>
      </c>
      <c r="E1046" s="79">
        <v>100</v>
      </c>
      <c r="F1046" s="79">
        <v>56.39</v>
      </c>
    </row>
    <row r="1047" spans="1:6" x14ac:dyDescent="0.25">
      <c r="A1047" s="284" t="s">
        <v>4448</v>
      </c>
      <c r="B1047" s="281" t="s">
        <v>3438</v>
      </c>
      <c r="C1047" s="281" t="s">
        <v>4449</v>
      </c>
      <c r="D1047" s="79">
        <v>63.73</v>
      </c>
      <c r="E1047" s="79">
        <v>98.49</v>
      </c>
      <c r="F1047" s="79">
        <v>13.84</v>
      </c>
    </row>
    <row r="1048" spans="1:6" x14ac:dyDescent="0.25">
      <c r="A1048" s="284" t="s">
        <v>4413</v>
      </c>
      <c r="B1048" s="281" t="s">
        <v>3438</v>
      </c>
      <c r="C1048" s="281" t="s">
        <v>4414</v>
      </c>
      <c r="D1048" s="79">
        <v>69.819999999999993</v>
      </c>
      <c r="E1048" s="79">
        <v>100</v>
      </c>
      <c r="F1048" s="79">
        <v>33.68</v>
      </c>
    </row>
    <row r="1049" spans="1:6" x14ac:dyDescent="0.25">
      <c r="A1049" s="284" t="s">
        <v>4316</v>
      </c>
      <c r="B1049" s="281" t="s">
        <v>3438</v>
      </c>
      <c r="C1049" s="281" t="s">
        <v>4317</v>
      </c>
      <c r="D1049" s="79">
        <v>64.569999999999993</v>
      </c>
      <c r="E1049" s="79">
        <v>99.64</v>
      </c>
      <c r="F1049" s="79">
        <v>41.67</v>
      </c>
    </row>
    <row r="1050" spans="1:6" x14ac:dyDescent="0.25">
      <c r="A1050" s="283" t="s">
        <v>4332</v>
      </c>
      <c r="B1050" s="281" t="s">
        <v>3438</v>
      </c>
      <c r="C1050" s="281" t="s">
        <v>4333</v>
      </c>
      <c r="D1050" s="79">
        <v>93.82</v>
      </c>
      <c r="E1050" s="79">
        <v>100</v>
      </c>
      <c r="F1050" s="79">
        <v>54.58</v>
      </c>
    </row>
    <row r="1051" spans="1:6" x14ac:dyDescent="0.25">
      <c r="A1051" s="284" t="s">
        <v>4312</v>
      </c>
      <c r="B1051" s="281" t="s">
        <v>3438</v>
      </c>
      <c r="C1051" s="281" t="s">
        <v>4313</v>
      </c>
      <c r="D1051" s="79">
        <v>59.55</v>
      </c>
      <c r="E1051" s="79">
        <v>85</v>
      </c>
      <c r="F1051" s="79">
        <v>45.62</v>
      </c>
    </row>
    <row r="1052" spans="1:6" x14ac:dyDescent="0.25">
      <c r="A1052" s="284" t="s">
        <v>3725</v>
      </c>
      <c r="B1052" s="281" t="s">
        <v>3438</v>
      </c>
      <c r="C1052" s="281" t="s">
        <v>3726</v>
      </c>
      <c r="D1052" s="79">
        <v>50.01</v>
      </c>
      <c r="E1052" s="79">
        <v>100</v>
      </c>
      <c r="F1052" s="79">
        <v>17.38</v>
      </c>
    </row>
    <row r="1053" spans="1:6" x14ac:dyDescent="0.25">
      <c r="A1053" s="284" t="s">
        <v>4764</v>
      </c>
      <c r="B1053" s="281" t="s">
        <v>3438</v>
      </c>
      <c r="C1053" s="281" t="s">
        <v>4765</v>
      </c>
      <c r="D1053" s="79">
        <v>47.72</v>
      </c>
      <c r="E1053" s="79">
        <v>83.64</v>
      </c>
      <c r="F1053" s="79">
        <v>0.35</v>
      </c>
    </row>
    <row r="1054" spans="1:6" x14ac:dyDescent="0.25">
      <c r="A1054" s="284" t="s">
        <v>4590</v>
      </c>
      <c r="B1054" s="281" t="s">
        <v>3438</v>
      </c>
      <c r="C1054" s="281" t="s">
        <v>4591</v>
      </c>
      <c r="D1054" s="79">
        <v>74.34</v>
      </c>
      <c r="E1054" s="79">
        <v>94.54</v>
      </c>
      <c r="F1054" s="79">
        <v>59.27</v>
      </c>
    </row>
    <row r="1055" spans="1:6" x14ac:dyDescent="0.25">
      <c r="A1055" s="284" t="s">
        <v>4373</v>
      </c>
      <c r="B1055" s="281" t="s">
        <v>3438</v>
      </c>
      <c r="C1055" s="281" t="s">
        <v>4374</v>
      </c>
      <c r="D1055" s="79">
        <v>89.57</v>
      </c>
      <c r="E1055" s="79">
        <v>100</v>
      </c>
      <c r="F1055" s="79">
        <v>25.42</v>
      </c>
    </row>
    <row r="1056" spans="1:6" x14ac:dyDescent="0.25">
      <c r="A1056" s="284" t="s">
        <v>4584</v>
      </c>
      <c r="B1056" s="281" t="s">
        <v>3438</v>
      </c>
      <c r="C1056" s="281" t="s">
        <v>4585</v>
      </c>
      <c r="D1056" s="79">
        <v>85.45</v>
      </c>
      <c r="E1056" s="79">
        <v>94.46</v>
      </c>
      <c r="F1056" s="79">
        <v>59.76</v>
      </c>
    </row>
    <row r="1057" spans="1:6" x14ac:dyDescent="0.25">
      <c r="A1057" s="284" t="s">
        <v>2922</v>
      </c>
      <c r="B1057" s="281" t="s">
        <v>2923</v>
      </c>
      <c r="C1057" s="281" t="s">
        <v>2923</v>
      </c>
      <c r="D1057" s="79">
        <v>47.7</v>
      </c>
      <c r="E1057" s="79">
        <v>99.15</v>
      </c>
      <c r="F1057" s="79">
        <v>0.42</v>
      </c>
    </row>
    <row r="1058" spans="1:6" x14ac:dyDescent="0.25">
      <c r="A1058" s="284" t="s">
        <v>3623</v>
      </c>
      <c r="B1058" s="281" t="s">
        <v>2923</v>
      </c>
      <c r="C1058" s="281" t="s">
        <v>3624</v>
      </c>
      <c r="D1058" s="79">
        <v>47.37</v>
      </c>
      <c r="E1058" s="79">
        <v>98.05</v>
      </c>
      <c r="F1058" s="79">
        <v>28.65</v>
      </c>
    </row>
    <row r="1059" spans="1:6" x14ac:dyDescent="0.25">
      <c r="A1059" s="284" t="s">
        <v>4033</v>
      </c>
      <c r="B1059" s="281" t="s">
        <v>2923</v>
      </c>
      <c r="C1059" s="281" t="s">
        <v>4034</v>
      </c>
      <c r="D1059" s="79">
        <v>68.55</v>
      </c>
      <c r="E1059" s="79">
        <v>100</v>
      </c>
      <c r="F1059" s="79">
        <v>0</v>
      </c>
    </row>
    <row r="1060" spans="1:6" x14ac:dyDescent="0.25">
      <c r="A1060" s="284" t="s">
        <v>4796</v>
      </c>
      <c r="B1060" s="281" t="s">
        <v>2923</v>
      </c>
      <c r="C1060" s="281" t="s">
        <v>4797</v>
      </c>
      <c r="D1060" s="79">
        <v>59.81</v>
      </c>
      <c r="E1060" s="79">
        <v>89.05</v>
      </c>
      <c r="F1060" s="79">
        <v>40.24</v>
      </c>
    </row>
    <row r="1061" spans="1:6" x14ac:dyDescent="0.25">
      <c r="A1061" s="284" t="s">
        <v>3748</v>
      </c>
      <c r="B1061" s="281" t="s">
        <v>2923</v>
      </c>
      <c r="C1061" s="281" t="s">
        <v>3749</v>
      </c>
      <c r="D1061" s="79">
        <v>63.66</v>
      </c>
      <c r="E1061" s="79">
        <v>83.72</v>
      </c>
      <c r="F1061" s="79">
        <v>1.44</v>
      </c>
    </row>
    <row r="1062" spans="1:6" x14ac:dyDescent="0.25">
      <c r="A1062" s="284" t="s">
        <v>2942</v>
      </c>
      <c r="B1062" s="281" t="s">
        <v>2923</v>
      </c>
      <c r="C1062" s="281" t="s">
        <v>2943</v>
      </c>
      <c r="D1062" s="79">
        <v>65.510000000000005</v>
      </c>
      <c r="E1062" s="79">
        <v>89.08</v>
      </c>
      <c r="F1062" s="79">
        <v>2.66</v>
      </c>
    </row>
    <row r="1063" spans="1:6" x14ac:dyDescent="0.25">
      <c r="A1063" s="284" t="s">
        <v>2924</v>
      </c>
      <c r="B1063" s="281" t="s">
        <v>2923</v>
      </c>
      <c r="C1063" s="281" t="s">
        <v>2925</v>
      </c>
      <c r="D1063" s="79">
        <v>63.52</v>
      </c>
      <c r="E1063" s="79">
        <v>77.55</v>
      </c>
      <c r="F1063" s="79">
        <v>35.770000000000003</v>
      </c>
    </row>
    <row r="1064" spans="1:6" x14ac:dyDescent="0.25">
      <c r="A1064" s="283" t="s">
        <v>3212</v>
      </c>
      <c r="B1064" s="281" t="s">
        <v>2927</v>
      </c>
      <c r="C1064" s="281" t="s">
        <v>3213</v>
      </c>
      <c r="D1064" s="79">
        <v>51.85</v>
      </c>
      <c r="E1064" s="79">
        <v>54.71</v>
      </c>
      <c r="F1064" s="79">
        <v>49.35</v>
      </c>
    </row>
    <row r="1065" spans="1:6" x14ac:dyDescent="0.25">
      <c r="A1065" s="284" t="s">
        <v>2948</v>
      </c>
      <c r="B1065" s="281" t="s">
        <v>2927</v>
      </c>
      <c r="C1065" s="281" t="s">
        <v>2949</v>
      </c>
      <c r="D1065" s="79">
        <v>44.39</v>
      </c>
      <c r="E1065" s="79">
        <v>69.98</v>
      </c>
      <c r="F1065" s="79">
        <v>0.77</v>
      </c>
    </row>
    <row r="1066" spans="1:6" x14ac:dyDescent="0.25">
      <c r="A1066" s="284" t="s">
        <v>3864</v>
      </c>
      <c r="B1066" s="281" t="s">
        <v>2927</v>
      </c>
      <c r="C1066" s="281" t="s">
        <v>3865</v>
      </c>
      <c r="D1066" s="79">
        <v>42.9</v>
      </c>
      <c r="E1066" s="79">
        <v>100</v>
      </c>
      <c r="F1066" s="79">
        <v>0</v>
      </c>
    </row>
    <row r="1067" spans="1:6" x14ac:dyDescent="0.25">
      <c r="A1067" s="284" t="s">
        <v>3762</v>
      </c>
      <c r="B1067" s="281" t="s">
        <v>2927</v>
      </c>
      <c r="C1067" s="281" t="s">
        <v>3763</v>
      </c>
      <c r="D1067" s="79">
        <v>45.86</v>
      </c>
      <c r="E1067" s="79">
        <v>0</v>
      </c>
      <c r="F1067" s="79">
        <v>68.040000000000006</v>
      </c>
    </row>
    <row r="1068" spans="1:6" x14ac:dyDescent="0.25">
      <c r="A1068" s="284" t="s">
        <v>3633</v>
      </c>
      <c r="B1068" s="281" t="s">
        <v>2927</v>
      </c>
      <c r="C1068" s="281" t="s">
        <v>3634</v>
      </c>
      <c r="D1068" s="79">
        <v>72.17</v>
      </c>
      <c r="E1068" s="79">
        <v>100</v>
      </c>
      <c r="F1068" s="79">
        <v>60.1</v>
      </c>
    </row>
    <row r="1069" spans="1:6" x14ac:dyDescent="0.25">
      <c r="A1069" s="284" t="s">
        <v>4517</v>
      </c>
      <c r="B1069" s="281" t="s">
        <v>2927</v>
      </c>
      <c r="C1069" s="281" t="s">
        <v>4518</v>
      </c>
      <c r="D1069" s="79">
        <v>37.130000000000003</v>
      </c>
      <c r="E1069" s="79">
        <v>68.319999999999993</v>
      </c>
      <c r="F1069" s="79">
        <v>0.04</v>
      </c>
    </row>
    <row r="1070" spans="1:6" x14ac:dyDescent="0.25">
      <c r="A1070" s="284" t="s">
        <v>3555</v>
      </c>
      <c r="B1070" s="281" t="s">
        <v>2927</v>
      </c>
      <c r="C1070" s="281" t="s">
        <v>3556</v>
      </c>
      <c r="D1070" s="79">
        <v>99.98</v>
      </c>
      <c r="E1070" s="79">
        <v>100</v>
      </c>
      <c r="F1070" s="79">
        <v>99.94</v>
      </c>
    </row>
    <row r="1071" spans="1:6" x14ac:dyDescent="0.25">
      <c r="A1071" s="284" t="s">
        <v>2940</v>
      </c>
      <c r="B1071" s="281" t="s">
        <v>2927</v>
      </c>
      <c r="C1071" s="281" t="s">
        <v>2941</v>
      </c>
      <c r="D1071" s="79">
        <v>43.64</v>
      </c>
      <c r="E1071" s="79">
        <v>100</v>
      </c>
      <c r="F1071" s="79">
        <v>22.1</v>
      </c>
    </row>
    <row r="1072" spans="1:6" x14ac:dyDescent="0.25">
      <c r="A1072" s="284" t="s">
        <v>3796</v>
      </c>
      <c r="B1072" s="281" t="s">
        <v>2927</v>
      </c>
      <c r="C1072" s="281" t="s">
        <v>3797</v>
      </c>
      <c r="D1072" s="79">
        <v>60.46</v>
      </c>
      <c r="E1072" s="79">
        <v>91.04</v>
      </c>
      <c r="F1072" s="79">
        <v>12.42</v>
      </c>
    </row>
    <row r="1073" spans="1:6" x14ac:dyDescent="0.25">
      <c r="A1073" s="284" t="s">
        <v>3055</v>
      </c>
      <c r="B1073" s="281" t="s">
        <v>2927</v>
      </c>
      <c r="C1073" s="281" t="s">
        <v>3056</v>
      </c>
      <c r="D1073" s="79">
        <v>75.25</v>
      </c>
      <c r="E1073" s="79">
        <v>100</v>
      </c>
      <c r="F1073" s="79">
        <v>2.69</v>
      </c>
    </row>
    <row r="1074" spans="1:6" x14ac:dyDescent="0.25">
      <c r="A1074" s="284" t="s">
        <v>3807</v>
      </c>
      <c r="B1074" s="281" t="s">
        <v>2927</v>
      </c>
      <c r="C1074" s="281" t="s">
        <v>3808</v>
      </c>
      <c r="D1074" s="79">
        <v>40.700000000000003</v>
      </c>
      <c r="E1074" s="79">
        <v>64.47</v>
      </c>
      <c r="F1074" s="79">
        <v>18.170000000000002</v>
      </c>
    </row>
    <row r="1075" spans="1:6" x14ac:dyDescent="0.25">
      <c r="A1075" s="284" t="s">
        <v>3900</v>
      </c>
      <c r="B1075" s="281" t="s">
        <v>2927</v>
      </c>
      <c r="C1075" s="281" t="s">
        <v>3901</v>
      </c>
      <c r="D1075" s="79">
        <v>9.91</v>
      </c>
      <c r="E1075" s="79">
        <v>100</v>
      </c>
      <c r="F1075" s="79">
        <v>5.73</v>
      </c>
    </row>
    <row r="1076" spans="1:6" x14ac:dyDescent="0.25">
      <c r="A1076" s="284" t="s">
        <v>4116</v>
      </c>
      <c r="B1076" s="281" t="s">
        <v>2927</v>
      </c>
      <c r="C1076" s="281" t="s">
        <v>2807</v>
      </c>
      <c r="D1076" s="79">
        <v>62.13</v>
      </c>
      <c r="E1076" s="79">
        <v>100</v>
      </c>
      <c r="F1076" s="79">
        <v>25.21</v>
      </c>
    </row>
    <row r="1077" spans="1:6" x14ac:dyDescent="0.25">
      <c r="A1077" s="284" t="s">
        <v>3966</v>
      </c>
      <c r="B1077" s="281" t="s">
        <v>2927</v>
      </c>
      <c r="C1077" s="281" t="s">
        <v>3967</v>
      </c>
      <c r="D1077" s="79">
        <v>43.27</v>
      </c>
      <c r="E1077" s="79">
        <v>86.02</v>
      </c>
      <c r="F1077" s="79">
        <v>0</v>
      </c>
    </row>
    <row r="1078" spans="1:6" x14ac:dyDescent="0.25">
      <c r="A1078" s="284" t="s">
        <v>4013</v>
      </c>
      <c r="B1078" s="281" t="s">
        <v>2927</v>
      </c>
      <c r="C1078" s="281" t="s">
        <v>4014</v>
      </c>
      <c r="D1078" s="79">
        <v>38.92</v>
      </c>
      <c r="E1078" s="79">
        <v>59.16</v>
      </c>
      <c r="F1078" s="79">
        <v>20.22</v>
      </c>
    </row>
    <row r="1079" spans="1:6" x14ac:dyDescent="0.25">
      <c r="A1079" s="284" t="s">
        <v>3917</v>
      </c>
      <c r="B1079" s="281" t="s">
        <v>2927</v>
      </c>
      <c r="C1079" s="281" t="s">
        <v>3918</v>
      </c>
      <c r="D1079" s="79">
        <v>10.02</v>
      </c>
      <c r="E1079" s="79">
        <v>66.06</v>
      </c>
      <c r="F1079" s="79">
        <v>0.03</v>
      </c>
    </row>
    <row r="1080" spans="1:6" x14ac:dyDescent="0.25">
      <c r="A1080" s="284" t="s">
        <v>2952</v>
      </c>
      <c r="B1080" s="281" t="s">
        <v>2927</v>
      </c>
      <c r="C1080" s="281" t="s">
        <v>2953</v>
      </c>
      <c r="D1080" s="79">
        <v>65.44</v>
      </c>
      <c r="E1080" s="79">
        <v>97.25</v>
      </c>
      <c r="F1080" s="79">
        <v>15.79</v>
      </c>
    </row>
    <row r="1081" spans="1:6" x14ac:dyDescent="0.25">
      <c r="A1081" s="284" t="s">
        <v>2926</v>
      </c>
      <c r="B1081" s="281" t="s">
        <v>2927</v>
      </c>
      <c r="C1081" s="281" t="s">
        <v>2928</v>
      </c>
      <c r="D1081" s="79">
        <v>54.24</v>
      </c>
      <c r="E1081" s="79">
        <v>86.65</v>
      </c>
      <c r="F1081" s="79">
        <v>0</v>
      </c>
    </row>
    <row r="1082" spans="1:6" x14ac:dyDescent="0.25">
      <c r="A1082" s="284" t="s">
        <v>3828</v>
      </c>
      <c r="B1082" s="281" t="s">
        <v>2927</v>
      </c>
      <c r="C1082" s="281" t="s">
        <v>3487</v>
      </c>
      <c r="D1082" s="79">
        <v>83.73</v>
      </c>
      <c r="E1082" s="79">
        <v>98.18</v>
      </c>
      <c r="F1082" s="79">
        <v>20.149999999999999</v>
      </c>
    </row>
    <row r="1083" spans="1:6" x14ac:dyDescent="0.25">
      <c r="A1083" s="284" t="s">
        <v>4418</v>
      </c>
      <c r="B1083" s="281" t="s">
        <v>3237</v>
      </c>
      <c r="C1083" s="281" t="s">
        <v>4419</v>
      </c>
      <c r="D1083" s="79">
        <v>49.81</v>
      </c>
      <c r="E1083" s="79">
        <v>7.21</v>
      </c>
      <c r="F1083" s="79">
        <v>84.71</v>
      </c>
    </row>
    <row r="1084" spans="1:6" x14ac:dyDescent="0.25">
      <c r="A1084" s="284" t="s">
        <v>4862</v>
      </c>
      <c r="B1084" s="281" t="s">
        <v>3237</v>
      </c>
      <c r="C1084" s="281" t="s">
        <v>3938</v>
      </c>
      <c r="D1084" s="79">
        <v>83.81</v>
      </c>
      <c r="E1084" s="79">
        <v>75.17</v>
      </c>
      <c r="F1084" s="79">
        <v>94.01</v>
      </c>
    </row>
    <row r="1085" spans="1:6" x14ac:dyDescent="0.25">
      <c r="A1085" s="284" t="s">
        <v>3236</v>
      </c>
      <c r="B1085" s="281" t="s">
        <v>3237</v>
      </c>
      <c r="C1085" s="281" t="s">
        <v>3238</v>
      </c>
      <c r="D1085" s="79">
        <v>42.31</v>
      </c>
      <c r="E1085" s="79">
        <v>90.7</v>
      </c>
      <c r="F1085" s="79">
        <v>0.05</v>
      </c>
    </row>
    <row r="1086" spans="1:6" x14ac:dyDescent="0.25">
      <c r="A1086" s="284" t="s">
        <v>4324</v>
      </c>
      <c r="B1086" s="281" t="s">
        <v>3237</v>
      </c>
      <c r="C1086" s="281" t="s">
        <v>4325</v>
      </c>
      <c r="D1086" s="79">
        <v>10.94</v>
      </c>
      <c r="E1086" s="79">
        <v>19.28</v>
      </c>
      <c r="F1086" s="79">
        <v>0</v>
      </c>
    </row>
    <row r="1087" spans="1:6" x14ac:dyDescent="0.25">
      <c r="A1087" s="284" t="s">
        <v>4191</v>
      </c>
      <c r="B1087" s="281" t="s">
        <v>3237</v>
      </c>
      <c r="C1087" s="281" t="s">
        <v>4192</v>
      </c>
      <c r="D1087" s="79">
        <v>41.31</v>
      </c>
      <c r="E1087" s="79">
        <v>100</v>
      </c>
      <c r="F1087" s="79">
        <v>0</v>
      </c>
    </row>
    <row r="1088" spans="1:6" x14ac:dyDescent="0.25">
      <c r="A1088" s="284" t="s">
        <v>4183</v>
      </c>
      <c r="B1088" s="281" t="s">
        <v>3237</v>
      </c>
      <c r="C1088" s="281" t="s">
        <v>4184</v>
      </c>
      <c r="D1088" s="79">
        <v>23.02</v>
      </c>
      <c r="E1088" s="79">
        <v>89.83</v>
      </c>
      <c r="F1088" s="79">
        <v>0</v>
      </c>
    </row>
    <row r="1089" spans="1:6" x14ac:dyDescent="0.25">
      <c r="A1089" s="284" t="s">
        <v>4912</v>
      </c>
      <c r="B1089" s="281" t="s">
        <v>3237</v>
      </c>
      <c r="C1089" s="281" t="s">
        <v>5288</v>
      </c>
      <c r="D1089" s="79">
        <v>31.8</v>
      </c>
      <c r="E1089" s="79">
        <v>45.95</v>
      </c>
      <c r="F1089" s="79">
        <v>7.74</v>
      </c>
    </row>
    <row r="1090" spans="1:6" x14ac:dyDescent="0.25">
      <c r="A1090" s="284" t="s">
        <v>4630</v>
      </c>
      <c r="B1090" s="281" t="s">
        <v>3237</v>
      </c>
      <c r="C1090" s="281" t="s">
        <v>4631</v>
      </c>
      <c r="D1090" s="79">
        <v>71.209999999999994</v>
      </c>
      <c r="E1090" s="79">
        <v>100</v>
      </c>
      <c r="F1090" s="79">
        <v>0</v>
      </c>
    </row>
    <row r="1091" spans="1:6" x14ac:dyDescent="0.25">
      <c r="A1091" s="284" t="s">
        <v>4882</v>
      </c>
      <c r="B1091" s="281" t="s">
        <v>3237</v>
      </c>
      <c r="C1091" s="281" t="s">
        <v>4166</v>
      </c>
      <c r="D1091" s="79" t="s">
        <v>7093</v>
      </c>
      <c r="E1091" s="79" t="s">
        <v>7093</v>
      </c>
      <c r="F1091" s="79" t="s">
        <v>7093</v>
      </c>
    </row>
    <row r="1092" spans="1:6" x14ac:dyDescent="0.25">
      <c r="A1092" s="284" t="s">
        <v>4598</v>
      </c>
      <c r="B1092" s="281" t="s">
        <v>3237</v>
      </c>
      <c r="C1092" s="281" t="s">
        <v>3514</v>
      </c>
      <c r="D1092" s="79">
        <v>12.81</v>
      </c>
      <c r="E1092" s="79">
        <v>12.02</v>
      </c>
      <c r="F1092" s="79">
        <v>13.3</v>
      </c>
    </row>
    <row r="1093" spans="1:6" x14ac:dyDescent="0.25">
      <c r="A1093" s="284" t="s">
        <v>4561</v>
      </c>
      <c r="B1093" s="281" t="s">
        <v>3237</v>
      </c>
      <c r="C1093" s="281" t="s">
        <v>3298</v>
      </c>
      <c r="D1093" s="79">
        <v>39.51</v>
      </c>
      <c r="E1093" s="79">
        <v>100</v>
      </c>
      <c r="F1093" s="79">
        <v>0</v>
      </c>
    </row>
    <row r="1094" spans="1:6" x14ac:dyDescent="0.25">
      <c r="A1094" s="284" t="s">
        <v>4546</v>
      </c>
      <c r="B1094" s="281" t="s">
        <v>3237</v>
      </c>
      <c r="C1094" s="281" t="s">
        <v>4547</v>
      </c>
      <c r="D1094" s="79">
        <v>53.1</v>
      </c>
      <c r="E1094" s="79">
        <v>87.38</v>
      </c>
      <c r="F1094" s="79">
        <v>21.13</v>
      </c>
    </row>
    <row r="1095" spans="1:6" x14ac:dyDescent="0.25">
      <c r="A1095" s="284" t="s">
        <v>3950</v>
      </c>
      <c r="B1095" s="281" t="s">
        <v>3237</v>
      </c>
      <c r="C1095" s="281" t="s">
        <v>3951</v>
      </c>
      <c r="D1095" s="79">
        <v>36.04</v>
      </c>
      <c r="E1095" s="79">
        <v>8.14</v>
      </c>
      <c r="F1095" s="79">
        <v>60.79</v>
      </c>
    </row>
    <row r="1096" spans="1:6" x14ac:dyDescent="0.25">
      <c r="A1096" s="284" t="s">
        <v>4594</v>
      </c>
      <c r="B1096" s="281" t="s">
        <v>7102</v>
      </c>
      <c r="C1096" s="281" t="s">
        <v>3117</v>
      </c>
      <c r="D1096" s="79">
        <v>20.27</v>
      </c>
      <c r="E1096" s="79">
        <v>26.89</v>
      </c>
      <c r="F1096" s="79">
        <v>10.19</v>
      </c>
    </row>
    <row r="1097" spans="1:6" x14ac:dyDescent="0.25">
      <c r="A1097" s="284" t="s">
        <v>4128</v>
      </c>
      <c r="B1097" s="281" t="s">
        <v>7102</v>
      </c>
      <c r="C1097" s="281" t="s">
        <v>4130</v>
      </c>
      <c r="D1097" s="79">
        <v>99.47</v>
      </c>
      <c r="E1097" s="79">
        <v>99.23</v>
      </c>
      <c r="F1097" s="79">
        <v>99.63</v>
      </c>
    </row>
    <row r="1098" spans="1:6" x14ac:dyDescent="0.25">
      <c r="A1098" s="284" t="s">
        <v>4017</v>
      </c>
      <c r="B1098" s="281" t="s">
        <v>3068</v>
      </c>
      <c r="C1098" s="281" t="s">
        <v>4018</v>
      </c>
      <c r="D1098" s="79">
        <v>79.69</v>
      </c>
      <c r="E1098" s="79">
        <v>88.09</v>
      </c>
      <c r="F1098" s="79">
        <v>10.87</v>
      </c>
    </row>
    <row r="1099" spans="1:6" x14ac:dyDescent="0.25">
      <c r="A1099" s="284" t="s">
        <v>3067</v>
      </c>
      <c r="B1099" s="281" t="s">
        <v>3068</v>
      </c>
      <c r="C1099" s="281" t="s">
        <v>3069</v>
      </c>
      <c r="D1099" s="79">
        <v>100</v>
      </c>
      <c r="E1099" s="79">
        <v>100</v>
      </c>
      <c r="F1099" s="79">
        <v>100</v>
      </c>
    </row>
    <row r="1100" spans="1:6" x14ac:dyDescent="0.25">
      <c r="A1100" s="284" t="s">
        <v>4851</v>
      </c>
      <c r="B1100" s="281" t="s">
        <v>4852</v>
      </c>
      <c r="C1100" s="281" t="s">
        <v>4853</v>
      </c>
      <c r="D1100" s="79" t="s">
        <v>7093</v>
      </c>
      <c r="E1100" s="79" t="s">
        <v>7093</v>
      </c>
      <c r="F1100" s="79" t="s">
        <v>7093</v>
      </c>
    </row>
    <row r="1101" spans="1:6" x14ac:dyDescent="0.25">
      <c r="A1101" s="284" t="s">
        <v>4688</v>
      </c>
      <c r="B1101" s="281" t="s">
        <v>3451</v>
      </c>
      <c r="C1101" s="281" t="s">
        <v>4689</v>
      </c>
      <c r="D1101" s="79">
        <v>27.09</v>
      </c>
      <c r="E1101" s="79">
        <v>35.28</v>
      </c>
      <c r="F1101" s="79">
        <v>1.45</v>
      </c>
    </row>
    <row r="1102" spans="1:6" x14ac:dyDescent="0.25">
      <c r="A1102" s="284" t="s">
        <v>3450</v>
      </c>
      <c r="B1102" s="281" t="s">
        <v>3451</v>
      </c>
      <c r="C1102" s="281" t="s">
        <v>3452</v>
      </c>
      <c r="D1102" s="79">
        <v>79.45</v>
      </c>
      <c r="E1102" s="79">
        <v>100</v>
      </c>
      <c r="F1102" s="79">
        <v>0</v>
      </c>
    </row>
    <row r="1103" spans="1:6" x14ac:dyDescent="0.25">
      <c r="A1103" s="284" t="s">
        <v>3754</v>
      </c>
      <c r="B1103" s="281" t="s">
        <v>3451</v>
      </c>
      <c r="C1103" s="281" t="s">
        <v>3755</v>
      </c>
      <c r="D1103" s="79">
        <v>77.31</v>
      </c>
      <c r="E1103" s="79">
        <v>96.48</v>
      </c>
      <c r="F1103" s="79">
        <v>51.83</v>
      </c>
    </row>
    <row r="1104" spans="1:6" x14ac:dyDescent="0.25">
      <c r="A1104" s="284" t="s">
        <v>4916</v>
      </c>
      <c r="B1104" s="281" t="s">
        <v>3451</v>
      </c>
      <c r="C1104" s="281" t="s">
        <v>3947</v>
      </c>
      <c r="D1104" s="79">
        <v>100</v>
      </c>
      <c r="E1104" s="79">
        <v>100</v>
      </c>
      <c r="F1104" s="79">
        <v>0</v>
      </c>
    </row>
    <row r="1105" spans="1:6" x14ac:dyDescent="0.25">
      <c r="A1105" s="284" t="s">
        <v>3309</v>
      </c>
      <c r="B1105" s="281" t="s">
        <v>3310</v>
      </c>
      <c r="C1105" s="281" t="s">
        <v>3311</v>
      </c>
      <c r="D1105" s="79">
        <v>100</v>
      </c>
      <c r="E1105" s="79">
        <v>100</v>
      </c>
      <c r="F1105" s="79">
        <v>0</v>
      </c>
    </row>
    <row r="1106" spans="1:6" x14ac:dyDescent="0.25">
      <c r="A1106" s="284" t="s">
        <v>3527</v>
      </c>
      <c r="B1106" s="281" t="s">
        <v>3310</v>
      </c>
      <c r="C1106" s="281" t="s">
        <v>3528</v>
      </c>
      <c r="D1106" s="79">
        <v>90.97</v>
      </c>
      <c r="E1106" s="79">
        <v>93.38</v>
      </c>
      <c r="F1106" s="79">
        <v>0</v>
      </c>
    </row>
    <row r="1107" spans="1:6" x14ac:dyDescent="0.25">
      <c r="A1107" s="284" t="s">
        <v>3515</v>
      </c>
      <c r="B1107" s="281" t="s">
        <v>3310</v>
      </c>
      <c r="C1107" s="281" t="s">
        <v>3516</v>
      </c>
      <c r="D1107" s="79">
        <v>93.75</v>
      </c>
      <c r="E1107" s="79">
        <v>93.75</v>
      </c>
      <c r="F1107" s="79">
        <v>0</v>
      </c>
    </row>
    <row r="1108" spans="1:6" x14ac:dyDescent="0.25">
      <c r="A1108" s="284" t="s">
        <v>4409</v>
      </c>
      <c r="B1108" s="281" t="s">
        <v>3262</v>
      </c>
      <c r="C1108" s="281" t="s">
        <v>4410</v>
      </c>
      <c r="D1108" s="79">
        <v>61.59</v>
      </c>
      <c r="E1108" s="79">
        <v>97.84</v>
      </c>
      <c r="F1108" s="79">
        <v>0</v>
      </c>
    </row>
    <row r="1109" spans="1:6" x14ac:dyDescent="0.25">
      <c r="A1109" s="284" t="s">
        <v>4914</v>
      </c>
      <c r="B1109" s="281" t="s">
        <v>3262</v>
      </c>
      <c r="C1109" s="281" t="s">
        <v>4915</v>
      </c>
      <c r="D1109" s="79">
        <v>48.54</v>
      </c>
      <c r="E1109" s="79">
        <v>100</v>
      </c>
      <c r="F1109" s="79">
        <v>21.39</v>
      </c>
    </row>
    <row r="1110" spans="1:6" x14ac:dyDescent="0.25">
      <c r="A1110" s="284" t="s">
        <v>4948</v>
      </c>
      <c r="B1110" s="281" t="s">
        <v>3262</v>
      </c>
      <c r="C1110" s="281" t="s">
        <v>4949</v>
      </c>
      <c r="D1110" s="79">
        <v>94.21</v>
      </c>
      <c r="E1110" s="79">
        <v>94.21</v>
      </c>
      <c r="F1110" s="79">
        <v>0</v>
      </c>
    </row>
    <row r="1111" spans="1:6" x14ac:dyDescent="0.25">
      <c r="A1111" s="284" t="s">
        <v>3261</v>
      </c>
      <c r="B1111" s="281" t="s">
        <v>3262</v>
      </c>
      <c r="C1111" s="281" t="s">
        <v>3263</v>
      </c>
      <c r="D1111" s="79">
        <v>12.96</v>
      </c>
      <c r="E1111" s="79">
        <v>73.37</v>
      </c>
      <c r="F1111" s="79">
        <v>0</v>
      </c>
    </row>
  </sheetData>
  <mergeCells count="3">
    <mergeCell ref="A8:F8"/>
    <mergeCell ref="B1:F4"/>
    <mergeCell ref="A6:F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1"/>
  <sheetViews>
    <sheetView zoomScale="75" zoomScaleNormal="75" workbookViewId="0">
      <selection activeCell="H27" sqref="H27"/>
    </sheetView>
  </sheetViews>
  <sheetFormatPr baseColWidth="10" defaultRowHeight="15" x14ac:dyDescent="0.25"/>
  <cols>
    <col min="1" max="1" width="33.85546875" style="71" customWidth="1"/>
    <col min="2" max="2" width="23.85546875" style="71" customWidth="1"/>
    <col min="3" max="3" width="33.85546875" style="71" customWidth="1"/>
    <col min="4" max="5" width="15.42578125" style="71" customWidth="1"/>
    <col min="6" max="6" width="24.28515625" style="71" customWidth="1"/>
    <col min="7" max="16384" width="11.42578125" style="71"/>
  </cols>
  <sheetData>
    <row r="1" spans="1:6" x14ac:dyDescent="0.25">
      <c r="A1" s="123"/>
      <c r="B1" s="299" t="s">
        <v>7084</v>
      </c>
      <c r="C1" s="299"/>
      <c r="D1" s="299"/>
      <c r="E1" s="299"/>
      <c r="F1" s="299"/>
    </row>
    <row r="2" spans="1:6" ht="23.25" x14ac:dyDescent="0.35">
      <c r="A2" s="184"/>
      <c r="B2" s="301"/>
      <c r="C2" s="301"/>
      <c r="D2" s="301"/>
      <c r="E2" s="301"/>
      <c r="F2" s="301"/>
    </row>
    <row r="3" spans="1:6" ht="23.25" x14ac:dyDescent="0.35">
      <c r="A3" s="184"/>
      <c r="B3" s="301"/>
      <c r="C3" s="301"/>
      <c r="D3" s="301"/>
      <c r="E3" s="301"/>
      <c r="F3" s="301"/>
    </row>
    <row r="4" spans="1:6" ht="23.25" x14ac:dyDescent="0.35">
      <c r="A4" s="184"/>
      <c r="B4" s="301"/>
      <c r="C4" s="301"/>
      <c r="D4" s="301"/>
      <c r="E4" s="301"/>
      <c r="F4" s="301"/>
    </row>
    <row r="5" spans="1:6" x14ac:dyDescent="0.25">
      <c r="A5" s="124"/>
      <c r="B5" s="33"/>
      <c r="C5" s="33"/>
      <c r="D5" s="33"/>
      <c r="E5" s="33"/>
      <c r="F5" s="33"/>
    </row>
    <row r="6" spans="1:6" ht="24" thickBot="1" x14ac:dyDescent="0.4">
      <c r="A6" s="306" t="s">
        <v>7114</v>
      </c>
      <c r="B6" s="307"/>
      <c r="C6" s="307"/>
      <c r="D6" s="307"/>
      <c r="E6" s="307"/>
      <c r="F6" s="307"/>
    </row>
    <row r="7" spans="1:6" ht="16.5" thickTop="1" thickBot="1" x14ac:dyDescent="0.3">
      <c r="A7"/>
      <c r="B7"/>
      <c r="C7"/>
      <c r="D7"/>
      <c r="E7"/>
      <c r="F7"/>
    </row>
    <row r="8" spans="1:6" ht="15" customHeight="1" thickBot="1" x14ac:dyDescent="0.3">
      <c r="A8" s="309" t="s">
        <v>7113</v>
      </c>
      <c r="B8" s="309"/>
      <c r="C8" s="309"/>
      <c r="D8" s="309"/>
      <c r="E8" s="309"/>
      <c r="F8" s="309"/>
    </row>
    <row r="9" spans="1:6" ht="36" x14ac:dyDescent="0.25">
      <c r="A9" s="19" t="s">
        <v>7085</v>
      </c>
      <c r="B9" s="19" t="s">
        <v>7086</v>
      </c>
      <c r="C9" s="19" t="s">
        <v>7087</v>
      </c>
      <c r="D9" s="19" t="s">
        <v>7088</v>
      </c>
      <c r="E9" s="19" t="s">
        <v>7089</v>
      </c>
      <c r="F9" s="19" t="s">
        <v>7112</v>
      </c>
    </row>
    <row r="10" spans="1:6" x14ac:dyDescent="0.25">
      <c r="A10" s="280" t="s">
        <v>4274</v>
      </c>
      <c r="B10" s="281" t="s">
        <v>2789</v>
      </c>
      <c r="C10" s="281" t="s">
        <v>4275</v>
      </c>
      <c r="D10" s="79">
        <v>95.45</v>
      </c>
      <c r="E10" s="79">
        <v>97.6</v>
      </c>
      <c r="F10" s="79">
        <v>40.79</v>
      </c>
    </row>
    <row r="11" spans="1:6" x14ac:dyDescent="0.25">
      <c r="A11" s="282" t="s">
        <v>3142</v>
      </c>
      <c r="B11" s="281" t="s">
        <v>2789</v>
      </c>
      <c r="C11" s="281" t="s">
        <v>3143</v>
      </c>
      <c r="D11" s="79">
        <v>15.22</v>
      </c>
      <c r="E11" s="79">
        <v>21.4</v>
      </c>
      <c r="F11" s="79">
        <v>0</v>
      </c>
    </row>
    <row r="12" spans="1:6" x14ac:dyDescent="0.25">
      <c r="A12" s="282" t="s">
        <v>3312</v>
      </c>
      <c r="B12" s="281" t="s">
        <v>2789</v>
      </c>
      <c r="C12" s="281" t="s">
        <v>3313</v>
      </c>
      <c r="D12" s="79">
        <v>25.43</v>
      </c>
      <c r="E12" s="79">
        <v>89.87</v>
      </c>
      <c r="F12" s="79">
        <v>2.34</v>
      </c>
    </row>
    <row r="13" spans="1:6" x14ac:dyDescent="0.25">
      <c r="A13" s="282" t="s">
        <v>3041</v>
      </c>
      <c r="B13" s="281" t="s">
        <v>2789</v>
      </c>
      <c r="C13" s="281" t="s">
        <v>3042</v>
      </c>
      <c r="D13" s="79">
        <v>34.03</v>
      </c>
      <c r="E13" s="79">
        <v>85.74</v>
      </c>
      <c r="F13" s="79">
        <v>0.8</v>
      </c>
    </row>
    <row r="14" spans="1:6" x14ac:dyDescent="0.25">
      <c r="A14" s="282" t="s">
        <v>4276</v>
      </c>
      <c r="B14" s="281" t="s">
        <v>2789</v>
      </c>
      <c r="C14" s="281" t="s">
        <v>4277</v>
      </c>
      <c r="D14" s="79">
        <v>35.08</v>
      </c>
      <c r="E14" s="79">
        <v>100</v>
      </c>
      <c r="F14" s="79">
        <v>2.39</v>
      </c>
    </row>
    <row r="15" spans="1:6" x14ac:dyDescent="0.25">
      <c r="A15" s="282" t="s">
        <v>4786</v>
      </c>
      <c r="B15" s="281" t="s">
        <v>2789</v>
      </c>
      <c r="C15" s="281" t="s">
        <v>4787</v>
      </c>
      <c r="D15" s="79">
        <v>38.01</v>
      </c>
      <c r="E15" s="79">
        <v>82.07</v>
      </c>
      <c r="F15" s="79">
        <v>1.93</v>
      </c>
    </row>
    <row r="16" spans="1:6" x14ac:dyDescent="0.25">
      <c r="A16" s="282" t="s">
        <v>4181</v>
      </c>
      <c r="B16" s="281" t="s">
        <v>2789</v>
      </c>
      <c r="C16" s="281" t="s">
        <v>4182</v>
      </c>
      <c r="D16" s="79">
        <v>45.13</v>
      </c>
      <c r="E16" s="79">
        <v>99.24</v>
      </c>
      <c r="F16" s="79">
        <v>3.03</v>
      </c>
    </row>
    <row r="17" spans="1:6" x14ac:dyDescent="0.25">
      <c r="A17" s="282" t="s">
        <v>3500</v>
      </c>
      <c r="B17" s="281" t="s">
        <v>2789</v>
      </c>
      <c r="C17" s="281" t="s">
        <v>3501</v>
      </c>
      <c r="D17" s="79">
        <v>47.24</v>
      </c>
      <c r="E17" s="79">
        <v>98.22</v>
      </c>
      <c r="F17" s="79">
        <v>5.22</v>
      </c>
    </row>
    <row r="18" spans="1:6" x14ac:dyDescent="0.25">
      <c r="A18" s="282" t="s">
        <v>3915</v>
      </c>
      <c r="B18" s="281" t="s">
        <v>2789</v>
      </c>
      <c r="C18" s="281" t="s">
        <v>3916</v>
      </c>
      <c r="D18" s="79">
        <v>100</v>
      </c>
      <c r="E18" s="79">
        <v>100</v>
      </c>
      <c r="F18" s="79">
        <v>0</v>
      </c>
    </row>
    <row r="19" spans="1:6" x14ac:dyDescent="0.25">
      <c r="A19" s="282" t="s">
        <v>4234</v>
      </c>
      <c r="B19" s="281" t="s">
        <v>2789</v>
      </c>
      <c r="C19" s="281" t="s">
        <v>4235</v>
      </c>
      <c r="D19" s="79">
        <v>21.37</v>
      </c>
      <c r="E19" s="79">
        <v>43.56</v>
      </c>
      <c r="F19" s="79">
        <v>5.0199999999999996</v>
      </c>
    </row>
    <row r="20" spans="1:6" x14ac:dyDescent="0.25">
      <c r="A20" s="282" t="s">
        <v>4837</v>
      </c>
      <c r="B20" s="281" t="s">
        <v>2789</v>
      </c>
      <c r="C20" s="281" t="s">
        <v>5230</v>
      </c>
      <c r="D20" s="79">
        <v>51.36</v>
      </c>
      <c r="E20" s="79">
        <v>94.25</v>
      </c>
      <c r="F20" s="79">
        <v>9.23</v>
      </c>
    </row>
    <row r="21" spans="1:6" x14ac:dyDescent="0.25">
      <c r="A21" s="282" t="s">
        <v>2978</v>
      </c>
      <c r="B21" s="281" t="s">
        <v>2789</v>
      </c>
      <c r="C21" s="281" t="s">
        <v>2979</v>
      </c>
      <c r="D21" s="79">
        <v>21.07</v>
      </c>
      <c r="E21" s="79">
        <v>100</v>
      </c>
      <c r="F21" s="79">
        <v>5.25</v>
      </c>
    </row>
    <row r="22" spans="1:6" x14ac:dyDescent="0.25">
      <c r="A22" s="280" t="s">
        <v>4652</v>
      </c>
      <c r="B22" s="281" t="s">
        <v>2789</v>
      </c>
      <c r="C22" s="281" t="s">
        <v>4653</v>
      </c>
      <c r="D22" s="79">
        <v>83.37</v>
      </c>
      <c r="E22" s="79">
        <v>90.66</v>
      </c>
      <c r="F22" s="79">
        <v>36.99</v>
      </c>
    </row>
    <row r="23" spans="1:6" x14ac:dyDescent="0.25">
      <c r="A23" s="282" t="s">
        <v>4788</v>
      </c>
      <c r="B23" s="281" t="s">
        <v>2789</v>
      </c>
      <c r="C23" s="281" t="s">
        <v>7090</v>
      </c>
      <c r="D23" s="79">
        <v>24.11</v>
      </c>
      <c r="E23" s="79">
        <v>24.11</v>
      </c>
      <c r="F23" s="79">
        <v>0</v>
      </c>
    </row>
    <row r="24" spans="1:6" x14ac:dyDescent="0.25">
      <c r="A24" s="282" t="s">
        <v>3923</v>
      </c>
      <c r="B24" s="281" t="s">
        <v>2789</v>
      </c>
      <c r="C24" s="281" t="s">
        <v>3560</v>
      </c>
      <c r="D24" s="79">
        <v>32.21</v>
      </c>
      <c r="E24" s="79">
        <v>98.57</v>
      </c>
      <c r="F24" s="79">
        <v>0</v>
      </c>
    </row>
    <row r="25" spans="1:6" x14ac:dyDescent="0.25">
      <c r="A25" s="282" t="s">
        <v>4790</v>
      </c>
      <c r="B25" s="281" t="s">
        <v>2789</v>
      </c>
      <c r="C25" s="281" t="s">
        <v>3000</v>
      </c>
      <c r="D25" s="79">
        <v>33.11</v>
      </c>
      <c r="E25" s="79">
        <v>83.91</v>
      </c>
      <c r="F25" s="79">
        <v>9.89</v>
      </c>
    </row>
    <row r="26" spans="1:6" x14ac:dyDescent="0.25">
      <c r="A26" s="282" t="s">
        <v>4440</v>
      </c>
      <c r="B26" s="281" t="s">
        <v>2789</v>
      </c>
      <c r="C26" s="281" t="s">
        <v>4423</v>
      </c>
      <c r="D26" s="79">
        <v>28.84</v>
      </c>
      <c r="E26" s="79">
        <v>86.6</v>
      </c>
      <c r="F26" s="79">
        <v>0.03</v>
      </c>
    </row>
    <row r="27" spans="1:6" x14ac:dyDescent="0.25">
      <c r="A27" s="282" t="s">
        <v>3065</v>
      </c>
      <c r="B27" s="281" t="s">
        <v>2789</v>
      </c>
      <c r="C27" s="281" t="s">
        <v>3066</v>
      </c>
      <c r="D27" s="79">
        <v>19.98</v>
      </c>
      <c r="E27" s="79">
        <v>56.95</v>
      </c>
      <c r="F27" s="79">
        <v>0.33</v>
      </c>
    </row>
    <row r="28" spans="1:6" x14ac:dyDescent="0.25">
      <c r="A28" s="280" t="s">
        <v>4330</v>
      </c>
      <c r="B28" s="281" t="s">
        <v>2789</v>
      </c>
      <c r="C28" s="281" t="s">
        <v>4331</v>
      </c>
      <c r="D28" s="79">
        <v>99.17</v>
      </c>
      <c r="E28" s="79">
        <v>99.83</v>
      </c>
      <c r="F28" s="79">
        <v>74.14</v>
      </c>
    </row>
    <row r="29" spans="1:6" x14ac:dyDescent="0.25">
      <c r="A29" s="282" t="s">
        <v>4087</v>
      </c>
      <c r="B29" s="281" t="s">
        <v>2789</v>
      </c>
      <c r="C29" s="281" t="s">
        <v>4088</v>
      </c>
      <c r="D29" s="79">
        <v>28.9</v>
      </c>
      <c r="E29" s="79">
        <v>97.33</v>
      </c>
      <c r="F29" s="79">
        <v>0</v>
      </c>
    </row>
    <row r="30" spans="1:6" x14ac:dyDescent="0.25">
      <c r="A30" s="282" t="s">
        <v>3930</v>
      </c>
      <c r="B30" s="281" t="s">
        <v>2789</v>
      </c>
      <c r="C30" s="281" t="s">
        <v>2898</v>
      </c>
      <c r="D30" s="79">
        <v>14.9</v>
      </c>
      <c r="E30" s="79">
        <v>49.86</v>
      </c>
      <c r="F30" s="79">
        <v>0</v>
      </c>
    </row>
    <row r="31" spans="1:6" x14ac:dyDescent="0.25">
      <c r="A31" s="282" t="s">
        <v>4393</v>
      </c>
      <c r="B31" s="281" t="s">
        <v>2789</v>
      </c>
      <c r="C31" s="281" t="s">
        <v>4394</v>
      </c>
      <c r="D31" s="79">
        <v>66.06</v>
      </c>
      <c r="E31" s="79">
        <v>98.13</v>
      </c>
      <c r="F31" s="79">
        <v>18.54</v>
      </c>
    </row>
    <row r="32" spans="1:6" x14ac:dyDescent="0.25">
      <c r="A32" s="282" t="s">
        <v>3880</v>
      </c>
      <c r="B32" s="281" t="s">
        <v>2789</v>
      </c>
      <c r="C32" s="281" t="s">
        <v>3587</v>
      </c>
      <c r="D32" s="79">
        <v>100</v>
      </c>
      <c r="E32" s="79">
        <v>100</v>
      </c>
      <c r="F32" s="79">
        <v>0</v>
      </c>
    </row>
    <row r="33" spans="1:6" x14ac:dyDescent="0.25">
      <c r="A33" s="282" t="s">
        <v>3968</v>
      </c>
      <c r="B33" s="281" t="s">
        <v>2789</v>
      </c>
      <c r="C33" s="281" t="s">
        <v>3969</v>
      </c>
      <c r="D33" s="79">
        <v>80.599999999999994</v>
      </c>
      <c r="E33" s="79">
        <v>91.39</v>
      </c>
      <c r="F33" s="79">
        <v>44.34</v>
      </c>
    </row>
    <row r="34" spans="1:6" x14ac:dyDescent="0.25">
      <c r="A34" s="282" t="s">
        <v>4816</v>
      </c>
      <c r="B34" s="281" t="s">
        <v>2789</v>
      </c>
      <c r="C34" s="281" t="s">
        <v>4817</v>
      </c>
      <c r="D34" s="79">
        <v>36.86</v>
      </c>
      <c r="E34" s="79">
        <v>56.76</v>
      </c>
      <c r="F34" s="79">
        <v>27.56</v>
      </c>
    </row>
    <row r="35" spans="1:6" x14ac:dyDescent="0.25">
      <c r="A35" s="282" t="s">
        <v>3334</v>
      </c>
      <c r="B35" s="281" t="s">
        <v>2789</v>
      </c>
      <c r="C35" s="281" t="s">
        <v>3335</v>
      </c>
      <c r="D35" s="79">
        <v>20.68</v>
      </c>
      <c r="E35" s="79">
        <v>94.94</v>
      </c>
      <c r="F35" s="79">
        <v>0.56000000000000005</v>
      </c>
    </row>
    <row r="36" spans="1:6" x14ac:dyDescent="0.25">
      <c r="A36" s="282" t="s">
        <v>4323</v>
      </c>
      <c r="B36" s="281" t="s">
        <v>2789</v>
      </c>
      <c r="C36" s="281" t="s">
        <v>2772</v>
      </c>
      <c r="D36" s="79">
        <v>48.57</v>
      </c>
      <c r="E36" s="79">
        <v>55.92</v>
      </c>
      <c r="F36" s="79">
        <v>1.6</v>
      </c>
    </row>
    <row r="37" spans="1:6" x14ac:dyDescent="0.25">
      <c r="A37" s="282" t="s">
        <v>2929</v>
      </c>
      <c r="B37" s="281" t="s">
        <v>2789</v>
      </c>
      <c r="C37" s="281" t="s">
        <v>2930</v>
      </c>
      <c r="D37" s="79">
        <v>22.45</v>
      </c>
      <c r="E37" s="79">
        <v>80.040000000000006</v>
      </c>
      <c r="F37" s="79">
        <v>0.54</v>
      </c>
    </row>
    <row r="38" spans="1:6" x14ac:dyDescent="0.25">
      <c r="A38" s="282" t="s">
        <v>4039</v>
      </c>
      <c r="B38" s="281" t="s">
        <v>2789</v>
      </c>
      <c r="C38" s="281" t="s">
        <v>4040</v>
      </c>
      <c r="D38" s="79">
        <v>50.86</v>
      </c>
      <c r="E38" s="79">
        <v>99.91</v>
      </c>
      <c r="F38" s="79">
        <v>5.05</v>
      </c>
    </row>
    <row r="39" spans="1:6" x14ac:dyDescent="0.25">
      <c r="A39" s="282" t="s">
        <v>3711</v>
      </c>
      <c r="B39" s="281" t="s">
        <v>2789</v>
      </c>
      <c r="C39" s="281" t="s">
        <v>3712</v>
      </c>
      <c r="D39" s="79">
        <v>61.96</v>
      </c>
      <c r="E39" s="79">
        <v>100</v>
      </c>
      <c r="F39" s="79">
        <v>0</v>
      </c>
    </row>
    <row r="40" spans="1:6" x14ac:dyDescent="0.25">
      <c r="A40" s="282" t="s">
        <v>4137</v>
      </c>
      <c r="B40" s="281" t="s">
        <v>2789</v>
      </c>
      <c r="C40" s="281" t="s">
        <v>4138</v>
      </c>
      <c r="D40" s="79">
        <v>68.959999999999994</v>
      </c>
      <c r="E40" s="79">
        <v>97.25</v>
      </c>
      <c r="F40" s="79">
        <v>45.36</v>
      </c>
    </row>
    <row r="41" spans="1:6" x14ac:dyDescent="0.25">
      <c r="A41" s="282" t="s">
        <v>4831</v>
      </c>
      <c r="B41" s="281" t="s">
        <v>2789</v>
      </c>
      <c r="C41" s="281" t="s">
        <v>4832</v>
      </c>
      <c r="D41" s="79">
        <v>80.540000000000006</v>
      </c>
      <c r="E41" s="79">
        <v>100</v>
      </c>
      <c r="F41" s="79">
        <v>33.15</v>
      </c>
    </row>
    <row r="42" spans="1:6" x14ac:dyDescent="0.25">
      <c r="A42" s="282" t="s">
        <v>2814</v>
      </c>
      <c r="B42" s="281" t="s">
        <v>2789</v>
      </c>
      <c r="C42" s="281" t="s">
        <v>2815</v>
      </c>
      <c r="D42" s="79">
        <v>61.57</v>
      </c>
      <c r="E42" s="79">
        <v>100</v>
      </c>
      <c r="F42" s="79">
        <v>2.36</v>
      </c>
    </row>
    <row r="43" spans="1:6" x14ac:dyDescent="0.25">
      <c r="A43" s="282" t="s">
        <v>3210</v>
      </c>
      <c r="B43" s="281" t="s">
        <v>2789</v>
      </c>
      <c r="C43" s="281" t="s">
        <v>3211</v>
      </c>
      <c r="D43" s="79">
        <v>73.400000000000006</v>
      </c>
      <c r="E43" s="79">
        <v>100</v>
      </c>
      <c r="F43" s="79">
        <v>0</v>
      </c>
    </row>
    <row r="44" spans="1:6" x14ac:dyDescent="0.25">
      <c r="A44" s="282" t="s">
        <v>4818</v>
      </c>
      <c r="B44" s="281" t="s">
        <v>2789</v>
      </c>
      <c r="C44" s="281" t="s">
        <v>4819</v>
      </c>
      <c r="D44" s="79">
        <v>51.63</v>
      </c>
      <c r="E44" s="79">
        <v>67.12</v>
      </c>
      <c r="F44" s="79">
        <v>0</v>
      </c>
    </row>
    <row r="45" spans="1:6" x14ac:dyDescent="0.25">
      <c r="A45" s="282" t="s">
        <v>4833</v>
      </c>
      <c r="B45" s="281" t="s">
        <v>2789</v>
      </c>
      <c r="C45" s="281" t="s">
        <v>4834</v>
      </c>
      <c r="D45" s="79">
        <v>71.180000000000007</v>
      </c>
      <c r="E45" s="79">
        <v>87.5</v>
      </c>
      <c r="F45" s="79">
        <v>1.62</v>
      </c>
    </row>
    <row r="46" spans="1:6" x14ac:dyDescent="0.25">
      <c r="A46" s="282" t="s">
        <v>3719</v>
      </c>
      <c r="B46" s="281" t="s">
        <v>2789</v>
      </c>
      <c r="C46" s="281" t="s">
        <v>3720</v>
      </c>
      <c r="D46" s="79">
        <v>77.66</v>
      </c>
      <c r="E46" s="79">
        <v>100</v>
      </c>
      <c r="F46" s="79">
        <v>0</v>
      </c>
    </row>
    <row r="47" spans="1:6" x14ac:dyDescent="0.25">
      <c r="A47" s="282" t="s">
        <v>3287</v>
      </c>
      <c r="B47" s="281" t="s">
        <v>2789</v>
      </c>
      <c r="C47" s="281" t="s">
        <v>3288</v>
      </c>
      <c r="D47" s="79">
        <v>30.4</v>
      </c>
      <c r="E47" s="79">
        <v>99.54</v>
      </c>
      <c r="F47" s="79">
        <v>0</v>
      </c>
    </row>
    <row r="48" spans="1:6" x14ac:dyDescent="0.25">
      <c r="A48" s="282" t="s">
        <v>5047</v>
      </c>
      <c r="B48" s="281" t="s">
        <v>2789</v>
      </c>
      <c r="C48" s="281" t="s">
        <v>3083</v>
      </c>
      <c r="D48" s="79">
        <v>28.95</v>
      </c>
      <c r="E48" s="79">
        <v>81.38</v>
      </c>
      <c r="F48" s="79">
        <v>8.74</v>
      </c>
    </row>
    <row r="49" spans="1:6" x14ac:dyDescent="0.25">
      <c r="A49" s="282" t="s">
        <v>3202</v>
      </c>
      <c r="B49" s="281" t="s">
        <v>2789</v>
      </c>
      <c r="C49" s="281" t="s">
        <v>3203</v>
      </c>
      <c r="D49" s="79">
        <v>34.58</v>
      </c>
      <c r="E49" s="79">
        <v>96.56</v>
      </c>
      <c r="F49" s="79">
        <v>0.14000000000000001</v>
      </c>
    </row>
    <row r="50" spans="1:6" x14ac:dyDescent="0.25">
      <c r="A50" s="282" t="s">
        <v>4403</v>
      </c>
      <c r="B50" s="281" t="s">
        <v>2789</v>
      </c>
      <c r="C50" s="281" t="s">
        <v>4404</v>
      </c>
      <c r="D50" s="79">
        <v>84.58</v>
      </c>
      <c r="E50" s="79">
        <v>99.93</v>
      </c>
      <c r="F50" s="79">
        <v>10.62</v>
      </c>
    </row>
    <row r="51" spans="1:6" x14ac:dyDescent="0.25">
      <c r="A51" s="282" t="s">
        <v>3995</v>
      </c>
      <c r="B51" s="281" t="s">
        <v>2789</v>
      </c>
      <c r="C51" s="281" t="s">
        <v>3996</v>
      </c>
      <c r="D51" s="79">
        <v>41.33</v>
      </c>
      <c r="E51" s="79">
        <v>100</v>
      </c>
      <c r="F51" s="79">
        <v>0</v>
      </c>
    </row>
    <row r="52" spans="1:6" x14ac:dyDescent="0.25">
      <c r="A52" s="282" t="s">
        <v>4199</v>
      </c>
      <c r="B52" s="281" t="s">
        <v>2789</v>
      </c>
      <c r="C52" s="281" t="s">
        <v>5226</v>
      </c>
      <c r="D52" s="79">
        <v>65.28</v>
      </c>
      <c r="E52" s="79">
        <v>100</v>
      </c>
      <c r="F52" s="79">
        <v>0</v>
      </c>
    </row>
    <row r="53" spans="1:6" x14ac:dyDescent="0.25">
      <c r="A53" s="282" t="s">
        <v>3090</v>
      </c>
      <c r="B53" s="281" t="s">
        <v>2789</v>
      </c>
      <c r="C53" s="281" t="s">
        <v>3091</v>
      </c>
      <c r="D53" s="79">
        <v>20.49</v>
      </c>
      <c r="E53" s="79">
        <v>8.15</v>
      </c>
      <c r="F53" s="79">
        <v>21.98</v>
      </c>
    </row>
    <row r="54" spans="1:6" x14ac:dyDescent="0.25">
      <c r="A54" s="282" t="s">
        <v>4679</v>
      </c>
      <c r="B54" s="281" t="s">
        <v>2789</v>
      </c>
      <c r="C54" s="281" t="s">
        <v>4680</v>
      </c>
      <c r="D54" s="79">
        <v>51.5</v>
      </c>
      <c r="E54" s="79">
        <v>94.42</v>
      </c>
      <c r="F54" s="79">
        <v>42.38</v>
      </c>
    </row>
    <row r="55" spans="1:6" x14ac:dyDescent="0.25">
      <c r="A55" s="282" t="s">
        <v>4472</v>
      </c>
      <c r="B55" s="281" t="s">
        <v>2789</v>
      </c>
      <c r="C55" s="281" t="s">
        <v>4473</v>
      </c>
      <c r="D55" s="79">
        <v>47.98</v>
      </c>
      <c r="E55" s="79">
        <v>98.71</v>
      </c>
      <c r="F55" s="79">
        <v>0</v>
      </c>
    </row>
    <row r="56" spans="1:6" x14ac:dyDescent="0.25">
      <c r="A56" s="280" t="s">
        <v>4321</v>
      </c>
      <c r="B56" s="281" t="s">
        <v>2789</v>
      </c>
      <c r="C56" s="281" t="s">
        <v>7091</v>
      </c>
      <c r="D56" s="79">
        <v>68.540000000000006</v>
      </c>
      <c r="E56" s="79">
        <v>100</v>
      </c>
      <c r="F56" s="79">
        <v>0</v>
      </c>
    </row>
    <row r="57" spans="1:6" x14ac:dyDescent="0.25">
      <c r="A57" s="282" t="s">
        <v>4354</v>
      </c>
      <c r="B57" s="281" t="s">
        <v>2789</v>
      </c>
      <c r="C57" s="281" t="s">
        <v>4355</v>
      </c>
      <c r="D57" s="79">
        <v>42.58</v>
      </c>
      <c r="E57" s="79">
        <v>100</v>
      </c>
      <c r="F57" s="79">
        <v>8.84</v>
      </c>
    </row>
    <row r="58" spans="1:6" x14ac:dyDescent="0.25">
      <c r="A58" s="282" t="s">
        <v>3025</v>
      </c>
      <c r="B58" s="281" t="s">
        <v>2789</v>
      </c>
      <c r="C58" s="281" t="s">
        <v>3026</v>
      </c>
      <c r="D58" s="79">
        <v>64.790000000000006</v>
      </c>
      <c r="E58" s="79">
        <v>100</v>
      </c>
      <c r="F58" s="79">
        <v>0</v>
      </c>
    </row>
    <row r="59" spans="1:6" x14ac:dyDescent="0.25">
      <c r="A59" s="282" t="s">
        <v>4085</v>
      </c>
      <c r="B59" s="281" t="s">
        <v>2789</v>
      </c>
      <c r="C59" s="281" t="s">
        <v>4086</v>
      </c>
      <c r="D59" s="79">
        <v>26.75</v>
      </c>
      <c r="E59" s="79">
        <v>91.57</v>
      </c>
      <c r="F59" s="79">
        <v>5.81</v>
      </c>
    </row>
    <row r="60" spans="1:6" x14ac:dyDescent="0.25">
      <c r="A60" s="282" t="s">
        <v>4405</v>
      </c>
      <c r="B60" s="281" t="s">
        <v>2789</v>
      </c>
      <c r="C60" s="281" t="s">
        <v>4406</v>
      </c>
      <c r="D60" s="79">
        <v>54.84</v>
      </c>
      <c r="E60" s="79">
        <v>97.84</v>
      </c>
      <c r="F60" s="79">
        <v>6.71</v>
      </c>
    </row>
    <row r="61" spans="1:6" x14ac:dyDescent="0.25">
      <c r="A61" s="282" t="s">
        <v>3247</v>
      </c>
      <c r="B61" s="281" t="s">
        <v>2789</v>
      </c>
      <c r="C61" s="281" t="s">
        <v>3248</v>
      </c>
      <c r="D61" s="79">
        <v>46.48</v>
      </c>
      <c r="E61" s="79">
        <v>100</v>
      </c>
      <c r="F61" s="79">
        <v>10.59</v>
      </c>
    </row>
    <row r="62" spans="1:6" x14ac:dyDescent="0.25">
      <c r="A62" s="282" t="s">
        <v>3254</v>
      </c>
      <c r="B62" s="281" t="s">
        <v>2789</v>
      </c>
      <c r="C62" s="281" t="s">
        <v>2865</v>
      </c>
      <c r="D62" s="79">
        <v>40.99</v>
      </c>
      <c r="E62" s="79">
        <v>80.42</v>
      </c>
      <c r="F62" s="79">
        <v>5.08</v>
      </c>
    </row>
    <row r="63" spans="1:6" x14ac:dyDescent="0.25">
      <c r="A63" s="282" t="s">
        <v>4095</v>
      </c>
      <c r="B63" s="281" t="s">
        <v>2789</v>
      </c>
      <c r="C63" s="281" t="s">
        <v>3957</v>
      </c>
      <c r="D63" s="79">
        <v>29.83</v>
      </c>
      <c r="E63" s="79">
        <v>100</v>
      </c>
      <c r="F63" s="79">
        <v>1.18</v>
      </c>
    </row>
    <row r="64" spans="1:6" x14ac:dyDescent="0.25">
      <c r="A64" s="282" t="s">
        <v>2980</v>
      </c>
      <c r="B64" s="281" t="s">
        <v>2789</v>
      </c>
      <c r="C64" s="281" t="s">
        <v>2981</v>
      </c>
      <c r="D64" s="79">
        <v>23.23</v>
      </c>
      <c r="E64" s="79">
        <v>78.040000000000006</v>
      </c>
      <c r="F64" s="79">
        <v>0.22</v>
      </c>
    </row>
    <row r="65" spans="1:6" x14ac:dyDescent="0.25">
      <c r="A65" s="282" t="s">
        <v>3110</v>
      </c>
      <c r="B65" s="281" t="s">
        <v>2789</v>
      </c>
      <c r="C65" s="281" t="s">
        <v>3111</v>
      </c>
      <c r="D65" s="79">
        <v>7.89</v>
      </c>
      <c r="E65" s="79">
        <v>11.85</v>
      </c>
      <c r="F65" s="79">
        <v>0.32</v>
      </c>
    </row>
    <row r="66" spans="1:6" x14ac:dyDescent="0.25">
      <c r="A66" s="282" t="s">
        <v>3729</v>
      </c>
      <c r="B66" s="281" t="s">
        <v>2789</v>
      </c>
      <c r="C66" s="281" t="s">
        <v>3730</v>
      </c>
      <c r="D66" s="79">
        <v>94.77</v>
      </c>
      <c r="E66" s="79">
        <v>94.85</v>
      </c>
      <c r="F66" s="79">
        <v>80</v>
      </c>
    </row>
    <row r="67" spans="1:6" x14ac:dyDescent="0.25">
      <c r="A67" s="282" t="s">
        <v>3715</v>
      </c>
      <c r="B67" s="281" t="s">
        <v>2789</v>
      </c>
      <c r="C67" s="281" t="s">
        <v>3716</v>
      </c>
      <c r="D67" s="79">
        <v>51.17</v>
      </c>
      <c r="E67" s="79">
        <v>89.66</v>
      </c>
      <c r="F67" s="79">
        <v>0</v>
      </c>
    </row>
    <row r="68" spans="1:6" x14ac:dyDescent="0.25">
      <c r="A68" s="280" t="s">
        <v>4420</v>
      </c>
      <c r="B68" s="281" t="s">
        <v>2789</v>
      </c>
      <c r="C68" s="281" t="s">
        <v>4421</v>
      </c>
      <c r="D68" s="79">
        <v>98.05</v>
      </c>
      <c r="E68" s="79">
        <v>99.25</v>
      </c>
      <c r="F68" s="79">
        <v>78.38</v>
      </c>
    </row>
    <row r="69" spans="1:6" x14ac:dyDescent="0.25">
      <c r="A69" s="282" t="s">
        <v>4153</v>
      </c>
      <c r="B69" s="281" t="s">
        <v>2789</v>
      </c>
      <c r="C69" s="281" t="s">
        <v>4154</v>
      </c>
      <c r="D69" s="79">
        <v>100</v>
      </c>
      <c r="E69" s="79">
        <v>100</v>
      </c>
      <c r="F69" s="79">
        <v>0</v>
      </c>
    </row>
    <row r="70" spans="1:6" x14ac:dyDescent="0.25">
      <c r="A70" s="282" t="s">
        <v>4270</v>
      </c>
      <c r="B70" s="281" t="s">
        <v>2789</v>
      </c>
      <c r="C70" s="281" t="s">
        <v>4271</v>
      </c>
      <c r="D70" s="79">
        <v>51.66</v>
      </c>
      <c r="E70" s="79">
        <v>100</v>
      </c>
      <c r="F70" s="79">
        <v>0.04</v>
      </c>
    </row>
    <row r="71" spans="1:6" x14ac:dyDescent="0.25">
      <c r="A71" s="282" t="s">
        <v>3980</v>
      </c>
      <c r="B71" s="281" t="s">
        <v>2789</v>
      </c>
      <c r="C71" s="281" t="s">
        <v>3302</v>
      </c>
      <c r="D71" s="79">
        <v>35.72</v>
      </c>
      <c r="E71" s="79">
        <v>70.3</v>
      </c>
      <c r="F71" s="79">
        <v>0.04</v>
      </c>
    </row>
    <row r="72" spans="1:6" x14ac:dyDescent="0.25">
      <c r="A72" s="282" t="s">
        <v>3208</v>
      </c>
      <c r="B72" s="281" t="s">
        <v>2789</v>
      </c>
      <c r="C72" s="281" t="s">
        <v>3209</v>
      </c>
      <c r="D72" s="79">
        <v>99.85</v>
      </c>
      <c r="E72" s="79">
        <v>99.99</v>
      </c>
      <c r="F72" s="79">
        <v>98.35</v>
      </c>
    </row>
    <row r="73" spans="1:6" x14ac:dyDescent="0.25">
      <c r="A73" s="282" t="s">
        <v>4395</v>
      </c>
      <c r="B73" s="281" t="s">
        <v>2789</v>
      </c>
      <c r="C73" s="281" t="s">
        <v>4396</v>
      </c>
      <c r="D73" s="79">
        <v>74.930000000000007</v>
      </c>
      <c r="E73" s="79">
        <v>80.25</v>
      </c>
      <c r="F73" s="79">
        <v>42.95</v>
      </c>
    </row>
    <row r="74" spans="1:6" x14ac:dyDescent="0.25">
      <c r="A74" s="282" t="s">
        <v>3701</v>
      </c>
      <c r="B74" s="281" t="s">
        <v>2789</v>
      </c>
      <c r="C74" s="281" t="s">
        <v>3702</v>
      </c>
      <c r="D74" s="79">
        <v>47.67</v>
      </c>
      <c r="E74" s="79">
        <v>55.35</v>
      </c>
      <c r="F74" s="79">
        <v>20.79</v>
      </c>
    </row>
    <row r="75" spans="1:6" x14ac:dyDescent="0.25">
      <c r="A75" s="282" t="s">
        <v>2812</v>
      </c>
      <c r="B75" s="281" t="s">
        <v>2789</v>
      </c>
      <c r="C75" s="281" t="s">
        <v>2813</v>
      </c>
      <c r="D75" s="79">
        <v>55.24</v>
      </c>
      <c r="E75" s="79">
        <v>99.58</v>
      </c>
      <c r="F75" s="79">
        <v>13.68</v>
      </c>
    </row>
    <row r="76" spans="1:6" x14ac:dyDescent="0.25">
      <c r="A76" s="282" t="s">
        <v>3717</v>
      </c>
      <c r="B76" s="281" t="s">
        <v>2789</v>
      </c>
      <c r="C76" s="281" t="s">
        <v>3718</v>
      </c>
      <c r="D76" s="79">
        <v>25.8</v>
      </c>
      <c r="E76" s="79">
        <v>100</v>
      </c>
      <c r="F76" s="79">
        <v>4.8899999999999997</v>
      </c>
    </row>
    <row r="77" spans="1:6" x14ac:dyDescent="0.25">
      <c r="A77" s="282" t="s">
        <v>3983</v>
      </c>
      <c r="B77" s="281" t="s">
        <v>2789</v>
      </c>
      <c r="C77" s="281" t="s">
        <v>3984</v>
      </c>
      <c r="D77" s="79">
        <v>45.14</v>
      </c>
      <c r="E77" s="79">
        <v>97.65</v>
      </c>
      <c r="F77" s="79">
        <v>21.01</v>
      </c>
    </row>
    <row r="78" spans="1:6" x14ac:dyDescent="0.25">
      <c r="A78" s="282" t="s">
        <v>3249</v>
      </c>
      <c r="B78" s="281" t="s">
        <v>2789</v>
      </c>
      <c r="C78" s="281" t="s">
        <v>3250</v>
      </c>
      <c r="D78" s="79">
        <v>87.65</v>
      </c>
      <c r="E78" s="79">
        <v>97.6</v>
      </c>
      <c r="F78" s="79">
        <v>19.02</v>
      </c>
    </row>
    <row r="79" spans="1:6" x14ac:dyDescent="0.25">
      <c r="A79" s="282" t="s">
        <v>2788</v>
      </c>
      <c r="B79" s="281" t="s">
        <v>2789</v>
      </c>
      <c r="C79" s="281" t="s">
        <v>2790</v>
      </c>
      <c r="D79" s="79">
        <v>19.8</v>
      </c>
      <c r="E79" s="79">
        <v>58.85</v>
      </c>
      <c r="F79" s="79">
        <v>0.38</v>
      </c>
    </row>
    <row r="80" spans="1:6" x14ac:dyDescent="0.25">
      <c r="A80" s="282" t="s">
        <v>7075</v>
      </c>
      <c r="B80" s="281" t="s">
        <v>2789</v>
      </c>
      <c r="C80" s="281" t="s">
        <v>7092</v>
      </c>
      <c r="D80" s="79">
        <v>0</v>
      </c>
      <c r="E80" s="79">
        <v>0</v>
      </c>
      <c r="F80" s="79">
        <v>0</v>
      </c>
    </row>
    <row r="81" spans="1:6" x14ac:dyDescent="0.25">
      <c r="A81" s="282" t="s">
        <v>4835</v>
      </c>
      <c r="B81" s="281" t="s">
        <v>2789</v>
      </c>
      <c r="C81" s="281" t="s">
        <v>4836</v>
      </c>
      <c r="D81" s="79">
        <v>28.36</v>
      </c>
      <c r="E81" s="79">
        <v>0.87</v>
      </c>
      <c r="F81" s="79">
        <v>36.35</v>
      </c>
    </row>
    <row r="82" spans="1:6" x14ac:dyDescent="0.25">
      <c r="A82" s="282" t="s">
        <v>4228</v>
      </c>
      <c r="B82" s="281" t="s">
        <v>2789</v>
      </c>
      <c r="C82" s="281" t="s">
        <v>2870</v>
      </c>
      <c r="D82" s="79">
        <v>22.69</v>
      </c>
      <c r="E82" s="79">
        <v>100</v>
      </c>
      <c r="F82" s="79">
        <v>0</v>
      </c>
    </row>
    <row r="83" spans="1:6" x14ac:dyDescent="0.25">
      <c r="A83" s="282" t="s">
        <v>4359</v>
      </c>
      <c r="B83" s="281" t="s">
        <v>2789</v>
      </c>
      <c r="C83" s="281" t="s">
        <v>4360</v>
      </c>
      <c r="D83" s="79">
        <v>23.13</v>
      </c>
      <c r="E83" s="79">
        <v>65.569999999999993</v>
      </c>
      <c r="F83" s="79">
        <v>1.02</v>
      </c>
    </row>
    <row r="84" spans="1:6" x14ac:dyDescent="0.25">
      <c r="A84" s="282" t="s">
        <v>4460</v>
      </c>
      <c r="B84" s="281" t="s">
        <v>2789</v>
      </c>
      <c r="C84" s="281" t="s">
        <v>4461</v>
      </c>
      <c r="D84" s="79">
        <v>0</v>
      </c>
      <c r="E84" s="79">
        <v>0</v>
      </c>
      <c r="F84" s="79">
        <v>0</v>
      </c>
    </row>
    <row r="85" spans="1:6" x14ac:dyDescent="0.25">
      <c r="A85" s="282" t="s">
        <v>3479</v>
      </c>
      <c r="B85" s="281" t="s">
        <v>2789</v>
      </c>
      <c r="C85" s="281" t="s">
        <v>3480</v>
      </c>
      <c r="D85" s="79">
        <v>20.420000000000002</v>
      </c>
      <c r="E85" s="79">
        <v>89.13</v>
      </c>
      <c r="F85" s="79">
        <v>17.670000000000002</v>
      </c>
    </row>
    <row r="86" spans="1:6" x14ac:dyDescent="0.25">
      <c r="A86" s="282" t="s">
        <v>3027</v>
      </c>
      <c r="B86" s="281" t="s">
        <v>2789</v>
      </c>
      <c r="C86" s="281" t="s">
        <v>3028</v>
      </c>
      <c r="D86" s="79">
        <v>2.57</v>
      </c>
      <c r="E86" s="79">
        <v>8.6300000000000008</v>
      </c>
      <c r="F86" s="79">
        <v>0</v>
      </c>
    </row>
    <row r="87" spans="1:6" x14ac:dyDescent="0.25">
      <c r="A87" s="282" t="s">
        <v>4141</v>
      </c>
      <c r="B87" s="281" t="s">
        <v>2789</v>
      </c>
      <c r="C87" s="281" t="s">
        <v>4142</v>
      </c>
      <c r="D87" s="79">
        <v>20.87</v>
      </c>
      <c r="E87" s="79">
        <v>92.43</v>
      </c>
      <c r="F87" s="79">
        <v>0</v>
      </c>
    </row>
    <row r="88" spans="1:6" x14ac:dyDescent="0.25">
      <c r="A88" s="282" t="s">
        <v>3735</v>
      </c>
      <c r="B88" s="281" t="s">
        <v>2789</v>
      </c>
      <c r="C88" s="281" t="s">
        <v>3736</v>
      </c>
      <c r="D88" s="79">
        <v>47.78</v>
      </c>
      <c r="E88" s="79">
        <v>99.32</v>
      </c>
      <c r="F88" s="79">
        <v>3.93</v>
      </c>
    </row>
    <row r="89" spans="1:6" x14ac:dyDescent="0.25">
      <c r="A89" s="282" t="s">
        <v>3220</v>
      </c>
      <c r="B89" s="281" t="s">
        <v>2789</v>
      </c>
      <c r="C89" s="281" t="s">
        <v>3221</v>
      </c>
      <c r="D89" s="79">
        <v>88.77</v>
      </c>
      <c r="E89" s="79">
        <v>100</v>
      </c>
      <c r="F89" s="79">
        <v>34.950000000000003</v>
      </c>
    </row>
    <row r="90" spans="1:6" x14ac:dyDescent="0.25">
      <c r="A90" s="282" t="s">
        <v>2791</v>
      </c>
      <c r="B90" s="281" t="s">
        <v>2789</v>
      </c>
      <c r="C90" s="281" t="s">
        <v>2792</v>
      </c>
      <c r="D90" s="79">
        <v>88.63</v>
      </c>
      <c r="E90" s="79">
        <v>97.2</v>
      </c>
      <c r="F90" s="79">
        <v>82.7</v>
      </c>
    </row>
    <row r="91" spans="1:6" x14ac:dyDescent="0.25">
      <c r="A91" s="282" t="s">
        <v>4644</v>
      </c>
      <c r="B91" s="281" t="s">
        <v>2789</v>
      </c>
      <c r="C91" s="281" t="s">
        <v>4645</v>
      </c>
      <c r="D91" s="79">
        <v>84.17</v>
      </c>
      <c r="E91" s="79">
        <v>100</v>
      </c>
      <c r="F91" s="79">
        <v>80.03</v>
      </c>
    </row>
    <row r="92" spans="1:6" x14ac:dyDescent="0.25">
      <c r="A92" s="282" t="s">
        <v>4356</v>
      </c>
      <c r="B92" s="281" t="s">
        <v>2789</v>
      </c>
      <c r="C92" s="281" t="s">
        <v>4357</v>
      </c>
      <c r="D92" s="79">
        <v>1.82</v>
      </c>
      <c r="E92" s="79">
        <v>4.37</v>
      </c>
      <c r="F92" s="79">
        <v>0</v>
      </c>
    </row>
    <row r="93" spans="1:6" x14ac:dyDescent="0.25">
      <c r="A93" s="282" t="s">
        <v>4266</v>
      </c>
      <c r="B93" s="281" t="s">
        <v>2789</v>
      </c>
      <c r="C93" s="281" t="s">
        <v>4267</v>
      </c>
      <c r="D93" s="79">
        <v>61.43</v>
      </c>
      <c r="E93" s="79">
        <v>100</v>
      </c>
      <c r="F93" s="79">
        <v>8.59</v>
      </c>
    </row>
    <row r="94" spans="1:6" x14ac:dyDescent="0.25">
      <c r="A94" s="282" t="s">
        <v>4320</v>
      </c>
      <c r="B94" s="281" t="s">
        <v>2789</v>
      </c>
      <c r="C94" s="281" t="s">
        <v>2906</v>
      </c>
      <c r="D94" s="79">
        <v>26.77</v>
      </c>
      <c r="E94" s="79">
        <v>37.619999999999997</v>
      </c>
      <c r="F94" s="79">
        <v>2.12</v>
      </c>
    </row>
    <row r="95" spans="1:6" x14ac:dyDescent="0.25">
      <c r="A95" s="282" t="s">
        <v>3833</v>
      </c>
      <c r="B95" s="281" t="s">
        <v>2789</v>
      </c>
      <c r="C95" s="281" t="s">
        <v>2807</v>
      </c>
      <c r="D95" s="79">
        <v>22.37</v>
      </c>
      <c r="E95" s="79">
        <v>89.78</v>
      </c>
      <c r="F95" s="79">
        <v>5.59</v>
      </c>
    </row>
    <row r="96" spans="1:6" x14ac:dyDescent="0.25">
      <c r="A96" s="282" t="s">
        <v>4387</v>
      </c>
      <c r="B96" s="281" t="s">
        <v>2789</v>
      </c>
      <c r="C96" s="281" t="s">
        <v>4388</v>
      </c>
      <c r="D96" s="79">
        <v>100</v>
      </c>
      <c r="E96" s="79">
        <v>100</v>
      </c>
      <c r="F96" s="79">
        <v>100</v>
      </c>
    </row>
    <row r="97" spans="1:6" x14ac:dyDescent="0.25">
      <c r="A97" s="282" t="s">
        <v>3498</v>
      </c>
      <c r="B97" s="281" t="s">
        <v>2789</v>
      </c>
      <c r="C97" s="281" t="s">
        <v>3499</v>
      </c>
      <c r="D97" s="79" t="s">
        <v>7093</v>
      </c>
      <c r="E97" s="79" t="s">
        <v>7093</v>
      </c>
      <c r="F97" s="79" t="s">
        <v>7093</v>
      </c>
    </row>
    <row r="98" spans="1:6" x14ac:dyDescent="0.25">
      <c r="A98" s="282" t="s">
        <v>3989</v>
      </c>
      <c r="B98" s="281" t="s">
        <v>2789</v>
      </c>
      <c r="C98" s="281" t="s">
        <v>3990</v>
      </c>
      <c r="D98" s="79">
        <v>41.46</v>
      </c>
      <c r="E98" s="79">
        <v>97.31</v>
      </c>
      <c r="F98" s="79">
        <v>0</v>
      </c>
    </row>
    <row r="99" spans="1:6" x14ac:dyDescent="0.25">
      <c r="A99" s="282" t="s">
        <v>3502</v>
      </c>
      <c r="B99" s="281" t="s">
        <v>2789</v>
      </c>
      <c r="C99" s="281" t="s">
        <v>3503</v>
      </c>
      <c r="D99" s="79">
        <v>34.979999999999997</v>
      </c>
      <c r="E99" s="79">
        <v>100</v>
      </c>
      <c r="F99" s="79">
        <v>6.82</v>
      </c>
    </row>
    <row r="100" spans="1:6" x14ac:dyDescent="0.25">
      <c r="A100" s="282" t="s">
        <v>4165</v>
      </c>
      <c r="B100" s="281" t="s">
        <v>2789</v>
      </c>
      <c r="C100" s="281" t="s">
        <v>4166</v>
      </c>
      <c r="D100" s="79">
        <v>23.99</v>
      </c>
      <c r="E100" s="79">
        <v>100</v>
      </c>
      <c r="F100" s="79">
        <v>0</v>
      </c>
    </row>
    <row r="101" spans="1:6" x14ac:dyDescent="0.25">
      <c r="A101" s="282" t="s">
        <v>4334</v>
      </c>
      <c r="B101" s="281" t="s">
        <v>2789</v>
      </c>
      <c r="C101" s="281" t="s">
        <v>4335</v>
      </c>
      <c r="D101" s="79">
        <v>43.63</v>
      </c>
      <c r="E101" s="79">
        <v>87.42</v>
      </c>
      <c r="F101" s="79">
        <v>8.0299999999999994</v>
      </c>
    </row>
    <row r="102" spans="1:6" x14ac:dyDescent="0.25">
      <c r="A102" s="282" t="s">
        <v>4791</v>
      </c>
      <c r="B102" s="281" t="s">
        <v>2789</v>
      </c>
      <c r="C102" s="281" t="s">
        <v>4792</v>
      </c>
      <c r="D102" s="79">
        <v>59.1</v>
      </c>
      <c r="E102" s="79">
        <v>97.32</v>
      </c>
      <c r="F102" s="79">
        <v>0</v>
      </c>
    </row>
    <row r="103" spans="1:6" x14ac:dyDescent="0.25">
      <c r="A103" s="282" t="s">
        <v>4793</v>
      </c>
      <c r="B103" s="281" t="s">
        <v>2789</v>
      </c>
      <c r="C103" s="281" t="s">
        <v>4794</v>
      </c>
      <c r="D103" s="79">
        <v>39.39</v>
      </c>
      <c r="E103" s="79">
        <v>77.61</v>
      </c>
      <c r="F103" s="79">
        <v>0</v>
      </c>
    </row>
    <row r="104" spans="1:6" x14ac:dyDescent="0.25">
      <c r="A104" s="282" t="s">
        <v>4123</v>
      </c>
      <c r="B104" s="281" t="s">
        <v>2789</v>
      </c>
      <c r="C104" s="281" t="s">
        <v>4024</v>
      </c>
      <c r="D104" s="79">
        <v>26.67</v>
      </c>
      <c r="E104" s="79">
        <v>92.28</v>
      </c>
      <c r="F104" s="79">
        <v>0</v>
      </c>
    </row>
    <row r="105" spans="1:6" x14ac:dyDescent="0.25">
      <c r="A105" s="282" t="s">
        <v>4397</v>
      </c>
      <c r="B105" s="281" t="s">
        <v>2789</v>
      </c>
      <c r="C105" s="281" t="s">
        <v>4532</v>
      </c>
      <c r="D105" s="79">
        <v>49.9</v>
      </c>
      <c r="E105" s="79">
        <v>100</v>
      </c>
      <c r="F105" s="79">
        <v>0</v>
      </c>
    </row>
    <row r="106" spans="1:6" x14ac:dyDescent="0.25">
      <c r="A106" s="282" t="s">
        <v>4361</v>
      </c>
      <c r="B106" s="281" t="s">
        <v>2789</v>
      </c>
      <c r="C106" s="281" t="s">
        <v>4362</v>
      </c>
      <c r="D106" s="79">
        <v>33.24</v>
      </c>
      <c r="E106" s="79">
        <v>83.54</v>
      </c>
      <c r="F106" s="79">
        <v>0</v>
      </c>
    </row>
    <row r="107" spans="1:6" x14ac:dyDescent="0.25">
      <c r="A107" s="282" t="s">
        <v>4098</v>
      </c>
      <c r="B107" s="281" t="s">
        <v>2789</v>
      </c>
      <c r="C107" s="281" t="s">
        <v>4099</v>
      </c>
      <c r="D107" s="79">
        <v>39.090000000000003</v>
      </c>
      <c r="E107" s="79">
        <v>96.95</v>
      </c>
      <c r="F107" s="79">
        <v>0</v>
      </c>
    </row>
    <row r="108" spans="1:6" x14ac:dyDescent="0.25">
      <c r="A108" s="282" t="s">
        <v>4173</v>
      </c>
      <c r="B108" s="281" t="s">
        <v>2789</v>
      </c>
      <c r="C108" s="281" t="s">
        <v>4174</v>
      </c>
      <c r="D108" s="79">
        <v>36.17</v>
      </c>
      <c r="E108" s="79">
        <v>69.150000000000006</v>
      </c>
      <c r="F108" s="79">
        <v>17.46</v>
      </c>
    </row>
    <row r="109" spans="1:6" x14ac:dyDescent="0.25">
      <c r="A109" s="282" t="s">
        <v>3148</v>
      </c>
      <c r="B109" s="281" t="s">
        <v>2789</v>
      </c>
      <c r="C109" s="281" t="s">
        <v>5229</v>
      </c>
      <c r="D109" s="79">
        <v>16.84</v>
      </c>
      <c r="E109" s="79">
        <v>99.34</v>
      </c>
      <c r="F109" s="79">
        <v>0.01</v>
      </c>
    </row>
    <row r="110" spans="1:6" x14ac:dyDescent="0.25">
      <c r="A110" s="282" t="s">
        <v>4417</v>
      </c>
      <c r="B110" s="281" t="s">
        <v>2789</v>
      </c>
      <c r="C110" s="281" t="s">
        <v>3622</v>
      </c>
      <c r="D110" s="79">
        <v>43.07</v>
      </c>
      <c r="E110" s="79">
        <v>85.53</v>
      </c>
      <c r="F110" s="79">
        <v>18.52</v>
      </c>
    </row>
    <row r="111" spans="1:6" x14ac:dyDescent="0.25">
      <c r="A111" s="282" t="s">
        <v>4482</v>
      </c>
      <c r="B111" s="281" t="s">
        <v>2789</v>
      </c>
      <c r="C111" s="281" t="s">
        <v>4483</v>
      </c>
      <c r="D111" s="79">
        <v>38.130000000000003</v>
      </c>
      <c r="E111" s="79">
        <v>58.43</v>
      </c>
      <c r="F111" s="79">
        <v>17.440000000000001</v>
      </c>
    </row>
    <row r="112" spans="1:6" x14ac:dyDescent="0.25">
      <c r="A112" s="282" t="s">
        <v>3442</v>
      </c>
      <c r="B112" s="281" t="s">
        <v>2789</v>
      </c>
      <c r="C112" s="281" t="s">
        <v>3443</v>
      </c>
      <c r="D112" s="79">
        <v>42</v>
      </c>
      <c r="E112" s="79">
        <v>98.59</v>
      </c>
      <c r="F112" s="79">
        <v>22.23</v>
      </c>
    </row>
    <row r="113" spans="1:6" x14ac:dyDescent="0.25">
      <c r="A113" s="282" t="s">
        <v>3241</v>
      </c>
      <c r="B113" s="281" t="s">
        <v>2789</v>
      </c>
      <c r="C113" s="281" t="s">
        <v>3242</v>
      </c>
      <c r="D113" s="79">
        <v>53.72</v>
      </c>
      <c r="E113" s="79">
        <v>97.69</v>
      </c>
      <c r="F113" s="79">
        <v>0</v>
      </c>
    </row>
    <row r="114" spans="1:6" x14ac:dyDescent="0.25">
      <c r="A114" s="282" t="s">
        <v>4618</v>
      </c>
      <c r="B114" s="281" t="s">
        <v>2789</v>
      </c>
      <c r="C114" s="281" t="s">
        <v>4619</v>
      </c>
      <c r="D114" s="79">
        <v>21.25</v>
      </c>
      <c r="E114" s="79">
        <v>22.19</v>
      </c>
      <c r="F114" s="79">
        <v>9.9</v>
      </c>
    </row>
    <row r="115" spans="1:6" x14ac:dyDescent="0.25">
      <c r="A115" s="282" t="s">
        <v>4117</v>
      </c>
      <c r="B115" s="281" t="s">
        <v>2789</v>
      </c>
      <c r="C115" s="281" t="s">
        <v>4118</v>
      </c>
      <c r="D115" s="79">
        <v>48.04</v>
      </c>
      <c r="E115" s="79">
        <v>93.76</v>
      </c>
      <c r="F115" s="79">
        <v>13.58</v>
      </c>
    </row>
    <row r="116" spans="1:6" x14ac:dyDescent="0.25">
      <c r="A116" s="282" t="s">
        <v>4515</v>
      </c>
      <c r="B116" s="281" t="s">
        <v>2789</v>
      </c>
      <c r="C116" s="281" t="s">
        <v>4516</v>
      </c>
      <c r="D116" s="79">
        <v>25.38</v>
      </c>
      <c r="E116" s="79">
        <v>66.11</v>
      </c>
      <c r="F116" s="79">
        <v>1.53</v>
      </c>
    </row>
    <row r="117" spans="1:6" x14ac:dyDescent="0.25">
      <c r="A117" s="282" t="s">
        <v>4179</v>
      </c>
      <c r="B117" s="281" t="s">
        <v>2789</v>
      </c>
      <c r="C117" s="281" t="s">
        <v>4180</v>
      </c>
      <c r="D117" s="79">
        <v>32.97</v>
      </c>
      <c r="E117" s="79">
        <v>100</v>
      </c>
      <c r="F117" s="79">
        <v>0</v>
      </c>
    </row>
    <row r="118" spans="1:6" x14ac:dyDescent="0.25">
      <c r="A118" s="282" t="s">
        <v>4820</v>
      </c>
      <c r="B118" s="281" t="s">
        <v>2789</v>
      </c>
      <c r="C118" s="281" t="s">
        <v>4821</v>
      </c>
      <c r="D118" s="79">
        <v>100</v>
      </c>
      <c r="E118" s="79">
        <v>100</v>
      </c>
      <c r="F118" s="79">
        <v>100</v>
      </c>
    </row>
    <row r="119" spans="1:6" x14ac:dyDescent="0.25">
      <c r="A119" s="282" t="s">
        <v>3852</v>
      </c>
      <c r="B119" s="281" t="s">
        <v>2789</v>
      </c>
      <c r="C119" s="281" t="s">
        <v>3853</v>
      </c>
      <c r="D119" s="79">
        <v>51.75</v>
      </c>
      <c r="E119" s="79">
        <v>98.77</v>
      </c>
      <c r="F119" s="79">
        <v>0</v>
      </c>
    </row>
    <row r="120" spans="1:6" x14ac:dyDescent="0.25">
      <c r="A120" s="282" t="s">
        <v>4391</v>
      </c>
      <c r="B120" s="281" t="s">
        <v>2789</v>
      </c>
      <c r="C120" s="281" t="s">
        <v>4392</v>
      </c>
      <c r="D120" s="79">
        <v>53.75</v>
      </c>
      <c r="E120" s="79">
        <v>100</v>
      </c>
      <c r="F120" s="79">
        <v>30.73</v>
      </c>
    </row>
    <row r="121" spans="1:6" x14ac:dyDescent="0.25">
      <c r="A121" s="282" t="s">
        <v>3358</v>
      </c>
      <c r="B121" s="281" t="s">
        <v>2789</v>
      </c>
      <c r="C121" s="281" t="s">
        <v>3290</v>
      </c>
      <c r="D121" s="79">
        <v>28.34</v>
      </c>
      <c r="E121" s="79">
        <v>89.91</v>
      </c>
      <c r="F121" s="79">
        <v>8.64</v>
      </c>
    </row>
    <row r="122" spans="1:6" x14ac:dyDescent="0.25">
      <c r="A122" s="282" t="s">
        <v>4484</v>
      </c>
      <c r="B122" s="281" t="s">
        <v>2789</v>
      </c>
      <c r="C122" s="281" t="s">
        <v>4485</v>
      </c>
      <c r="D122" s="79">
        <v>41.56</v>
      </c>
      <c r="E122" s="79">
        <v>99.97</v>
      </c>
      <c r="F122" s="79">
        <v>0</v>
      </c>
    </row>
    <row r="123" spans="1:6" x14ac:dyDescent="0.25">
      <c r="A123" s="282" t="s">
        <v>3948</v>
      </c>
      <c r="B123" s="281" t="s">
        <v>2789</v>
      </c>
      <c r="C123" s="281" t="s">
        <v>3949</v>
      </c>
      <c r="D123" s="79">
        <v>35.92</v>
      </c>
      <c r="E123" s="79">
        <v>35.92</v>
      </c>
      <c r="F123" s="79">
        <v>0</v>
      </c>
    </row>
    <row r="124" spans="1:6" x14ac:dyDescent="0.25">
      <c r="A124" s="282" t="s">
        <v>2938</v>
      </c>
      <c r="B124" s="281" t="s">
        <v>2789</v>
      </c>
      <c r="C124" s="281" t="s">
        <v>2939</v>
      </c>
      <c r="D124" s="79">
        <v>92.97</v>
      </c>
      <c r="E124" s="79">
        <v>100</v>
      </c>
      <c r="F124" s="79">
        <v>0</v>
      </c>
    </row>
    <row r="125" spans="1:6" x14ac:dyDescent="0.25">
      <c r="A125" s="282" t="s">
        <v>3750</v>
      </c>
      <c r="B125" s="281" t="s">
        <v>2789</v>
      </c>
      <c r="C125" s="281" t="s">
        <v>3751</v>
      </c>
      <c r="D125" s="79">
        <v>18.61</v>
      </c>
      <c r="E125" s="79">
        <v>62.44</v>
      </c>
      <c r="F125" s="79">
        <v>3.75</v>
      </c>
    </row>
    <row r="126" spans="1:6" x14ac:dyDescent="0.25">
      <c r="A126" s="282" t="s">
        <v>4114</v>
      </c>
      <c r="B126" s="281" t="s">
        <v>2789</v>
      </c>
      <c r="C126" s="281" t="s">
        <v>4115</v>
      </c>
      <c r="D126" s="79">
        <v>36.17</v>
      </c>
      <c r="E126" s="79">
        <v>75.459999999999994</v>
      </c>
      <c r="F126" s="79">
        <v>0</v>
      </c>
    </row>
    <row r="127" spans="1:6" x14ac:dyDescent="0.25">
      <c r="A127" s="282" t="s">
        <v>3709</v>
      </c>
      <c r="B127" s="281" t="s">
        <v>2789</v>
      </c>
      <c r="C127" s="281" t="s">
        <v>3710</v>
      </c>
      <c r="D127" s="79">
        <v>50.45</v>
      </c>
      <c r="E127" s="79">
        <v>98.45</v>
      </c>
      <c r="F127" s="79">
        <v>0</v>
      </c>
    </row>
    <row r="128" spans="1:6" x14ac:dyDescent="0.25">
      <c r="A128" s="282" t="s">
        <v>4795</v>
      </c>
      <c r="B128" s="281" t="s">
        <v>2789</v>
      </c>
      <c r="C128" s="281" t="s">
        <v>2850</v>
      </c>
      <c r="D128" s="79">
        <v>80.69</v>
      </c>
      <c r="E128" s="79">
        <v>84.94</v>
      </c>
      <c r="F128" s="79">
        <v>77.510000000000005</v>
      </c>
    </row>
    <row r="129" spans="1:6" x14ac:dyDescent="0.25">
      <c r="A129" s="282" t="s">
        <v>4939</v>
      </c>
      <c r="B129" s="281" t="s">
        <v>2789</v>
      </c>
      <c r="C129" s="281" t="s">
        <v>4940</v>
      </c>
      <c r="D129" s="79">
        <v>0</v>
      </c>
      <c r="E129" s="79">
        <v>0</v>
      </c>
      <c r="F129" s="79">
        <v>0</v>
      </c>
    </row>
    <row r="130" spans="1:6" x14ac:dyDescent="0.25">
      <c r="A130" s="282" t="s">
        <v>3896</v>
      </c>
      <c r="B130" s="281" t="s">
        <v>2789</v>
      </c>
      <c r="C130" s="281" t="s">
        <v>3897</v>
      </c>
      <c r="D130" s="79">
        <v>47.12</v>
      </c>
      <c r="E130" s="79">
        <v>100</v>
      </c>
      <c r="F130" s="79">
        <v>0</v>
      </c>
    </row>
    <row r="131" spans="1:6" x14ac:dyDescent="0.25">
      <c r="A131" s="282" t="s">
        <v>3766</v>
      </c>
      <c r="B131" s="281" t="s">
        <v>2789</v>
      </c>
      <c r="C131" s="281" t="s">
        <v>3767</v>
      </c>
      <c r="D131" s="79">
        <v>69.66</v>
      </c>
      <c r="E131" s="79">
        <v>92.93</v>
      </c>
      <c r="F131" s="79">
        <v>0</v>
      </c>
    </row>
    <row r="132" spans="1:6" x14ac:dyDescent="0.25">
      <c r="A132" s="282" t="s">
        <v>3245</v>
      </c>
      <c r="B132" s="281" t="s">
        <v>2789</v>
      </c>
      <c r="C132" s="281" t="s">
        <v>3246</v>
      </c>
      <c r="D132" s="79">
        <v>24</v>
      </c>
      <c r="E132" s="79">
        <v>91.25</v>
      </c>
      <c r="F132" s="79">
        <v>0.04</v>
      </c>
    </row>
    <row r="133" spans="1:6" x14ac:dyDescent="0.25">
      <c r="A133" s="282" t="s">
        <v>3338</v>
      </c>
      <c r="B133" s="281" t="s">
        <v>2789</v>
      </c>
      <c r="C133" s="281" t="s">
        <v>3339</v>
      </c>
      <c r="D133" s="79">
        <v>52.3</v>
      </c>
      <c r="E133" s="79">
        <v>100</v>
      </c>
      <c r="F133" s="79">
        <v>16.7</v>
      </c>
    </row>
    <row r="134" spans="1:6" x14ac:dyDescent="0.25">
      <c r="A134" s="282" t="s">
        <v>4798</v>
      </c>
      <c r="B134" s="281" t="s">
        <v>2789</v>
      </c>
      <c r="C134" s="281" t="s">
        <v>4799</v>
      </c>
      <c r="D134" s="79">
        <v>35.479999999999997</v>
      </c>
      <c r="E134" s="79">
        <v>64.11</v>
      </c>
      <c r="F134" s="79">
        <v>0</v>
      </c>
    </row>
    <row r="135" spans="1:6" x14ac:dyDescent="0.25">
      <c r="A135" s="280" t="s">
        <v>2796</v>
      </c>
      <c r="B135" s="281" t="s">
        <v>2794</v>
      </c>
      <c r="C135" s="281" t="s">
        <v>2797</v>
      </c>
      <c r="D135" s="79">
        <v>97.04</v>
      </c>
      <c r="E135" s="79">
        <v>97.09</v>
      </c>
      <c r="F135" s="79">
        <v>77.010000000000005</v>
      </c>
    </row>
    <row r="136" spans="1:6" x14ac:dyDescent="0.25">
      <c r="A136" s="282" t="s">
        <v>2793</v>
      </c>
      <c r="B136" s="281" t="s">
        <v>2794</v>
      </c>
      <c r="C136" s="281" t="s">
        <v>2795</v>
      </c>
      <c r="D136" s="79">
        <v>28.54</v>
      </c>
      <c r="E136" s="79">
        <v>30.53</v>
      </c>
      <c r="F136" s="79">
        <v>0</v>
      </c>
    </row>
    <row r="137" spans="1:6" x14ac:dyDescent="0.25">
      <c r="A137" s="282" t="s">
        <v>4883</v>
      </c>
      <c r="B137" s="281" t="s">
        <v>2794</v>
      </c>
      <c r="C137" s="281" t="s">
        <v>4884</v>
      </c>
      <c r="D137" s="79">
        <v>20.05</v>
      </c>
      <c r="E137" s="79">
        <v>20.05</v>
      </c>
      <c r="F137" s="79">
        <v>0</v>
      </c>
    </row>
    <row r="138" spans="1:6" x14ac:dyDescent="0.25">
      <c r="A138" s="282" t="s">
        <v>4885</v>
      </c>
      <c r="B138" s="281" t="s">
        <v>2794</v>
      </c>
      <c r="C138" s="281" t="s">
        <v>3439</v>
      </c>
      <c r="D138" s="79">
        <v>55.7</v>
      </c>
      <c r="E138" s="79">
        <v>70.52</v>
      </c>
      <c r="F138" s="79">
        <v>0.14000000000000001</v>
      </c>
    </row>
    <row r="139" spans="1:6" x14ac:dyDescent="0.25">
      <c r="A139" s="282" t="s">
        <v>2798</v>
      </c>
      <c r="B139" s="281" t="s">
        <v>2794</v>
      </c>
      <c r="C139" s="281" t="s">
        <v>2799</v>
      </c>
      <c r="D139" s="79">
        <v>67.34</v>
      </c>
      <c r="E139" s="79">
        <v>69.489999999999995</v>
      </c>
      <c r="F139" s="79">
        <v>3.31</v>
      </c>
    </row>
    <row r="140" spans="1:6" x14ac:dyDescent="0.25">
      <c r="A140" s="282" t="s">
        <v>4268</v>
      </c>
      <c r="B140" s="281" t="s">
        <v>2794</v>
      </c>
      <c r="C140" s="281" t="s">
        <v>4269</v>
      </c>
      <c r="D140" s="79">
        <v>65.040000000000006</v>
      </c>
      <c r="E140" s="79">
        <v>64.760000000000005</v>
      </c>
      <c r="F140" s="79">
        <v>98.25</v>
      </c>
    </row>
    <row r="141" spans="1:6" x14ac:dyDescent="0.25">
      <c r="A141" s="282" t="s">
        <v>4508</v>
      </c>
      <c r="B141" s="281" t="s">
        <v>2794</v>
      </c>
      <c r="C141" s="281" t="s">
        <v>4509</v>
      </c>
      <c r="D141" s="79">
        <v>20.25</v>
      </c>
      <c r="E141" s="79">
        <v>46.84</v>
      </c>
      <c r="F141" s="79">
        <v>0</v>
      </c>
    </row>
    <row r="142" spans="1:6" x14ac:dyDescent="0.25">
      <c r="A142" s="280" t="s">
        <v>2800</v>
      </c>
      <c r="B142" s="281" t="s">
        <v>2794</v>
      </c>
      <c r="C142" s="281" t="s">
        <v>2801</v>
      </c>
      <c r="D142" s="79">
        <v>47</v>
      </c>
      <c r="E142" s="79">
        <v>54.86</v>
      </c>
      <c r="F142" s="79">
        <v>14.83</v>
      </c>
    </row>
    <row r="143" spans="1:6" x14ac:dyDescent="0.25">
      <c r="A143" s="282" t="s">
        <v>4886</v>
      </c>
      <c r="B143" s="281" t="s">
        <v>2794</v>
      </c>
      <c r="C143" s="281" t="s">
        <v>4887</v>
      </c>
      <c r="D143" s="79">
        <v>68.39</v>
      </c>
      <c r="E143" s="79">
        <v>95.68</v>
      </c>
      <c r="F143" s="79">
        <v>0</v>
      </c>
    </row>
    <row r="144" spans="1:6" x14ac:dyDescent="0.25">
      <c r="A144" s="282" t="s">
        <v>2802</v>
      </c>
      <c r="B144" s="281" t="s">
        <v>2794</v>
      </c>
      <c r="C144" s="281" t="s">
        <v>2803</v>
      </c>
      <c r="D144" s="79">
        <v>33.049999999999997</v>
      </c>
      <c r="E144" s="79">
        <v>33.049999999999997</v>
      </c>
      <c r="F144" s="79">
        <v>0</v>
      </c>
    </row>
    <row r="145" spans="1:6" x14ac:dyDescent="0.25">
      <c r="A145" s="282" t="s">
        <v>4910</v>
      </c>
      <c r="B145" s="281" t="s">
        <v>2794</v>
      </c>
      <c r="C145" s="281" t="s">
        <v>4911</v>
      </c>
      <c r="D145" s="79">
        <v>0</v>
      </c>
      <c r="E145" s="79">
        <v>0</v>
      </c>
      <c r="F145" s="79">
        <v>0</v>
      </c>
    </row>
    <row r="146" spans="1:6" x14ac:dyDescent="0.25">
      <c r="A146" s="282" t="s">
        <v>4510</v>
      </c>
      <c r="B146" s="281" t="s">
        <v>2794</v>
      </c>
      <c r="C146" s="281" t="s">
        <v>4511</v>
      </c>
      <c r="D146" s="79">
        <v>70.23</v>
      </c>
      <c r="E146" s="79">
        <v>70.180000000000007</v>
      </c>
      <c r="F146" s="79">
        <v>70.33</v>
      </c>
    </row>
    <row r="147" spans="1:6" x14ac:dyDescent="0.25">
      <c r="A147" s="282" t="s">
        <v>4506</v>
      </c>
      <c r="B147" s="281" t="s">
        <v>2794</v>
      </c>
      <c r="C147" s="281" t="s">
        <v>4507</v>
      </c>
      <c r="D147" s="79">
        <v>0</v>
      </c>
      <c r="E147" s="79">
        <v>0</v>
      </c>
      <c r="F147" s="79">
        <v>0</v>
      </c>
    </row>
    <row r="148" spans="1:6" x14ac:dyDescent="0.25">
      <c r="A148" s="282" t="s">
        <v>2804</v>
      </c>
      <c r="B148" s="281" t="s">
        <v>2794</v>
      </c>
      <c r="C148" s="281" t="s">
        <v>2805</v>
      </c>
      <c r="D148" s="79">
        <v>73.77</v>
      </c>
      <c r="E148" s="79">
        <v>76.760000000000005</v>
      </c>
      <c r="F148" s="79">
        <v>17.100000000000001</v>
      </c>
    </row>
    <row r="149" spans="1:6" x14ac:dyDescent="0.25">
      <c r="A149" s="282" t="s">
        <v>4426</v>
      </c>
      <c r="B149" s="281" t="s">
        <v>2794</v>
      </c>
      <c r="C149" s="281" t="s">
        <v>4427</v>
      </c>
      <c r="D149" s="79">
        <v>0</v>
      </c>
      <c r="E149" s="79">
        <v>0</v>
      </c>
      <c r="F149" s="79">
        <v>0</v>
      </c>
    </row>
    <row r="150" spans="1:6" x14ac:dyDescent="0.25">
      <c r="A150" s="282" t="s">
        <v>4734</v>
      </c>
      <c r="B150" s="281" t="s">
        <v>2794</v>
      </c>
      <c r="C150" s="281" t="s">
        <v>4735</v>
      </c>
      <c r="D150" s="79">
        <v>87.27</v>
      </c>
      <c r="E150" s="79">
        <v>87.27</v>
      </c>
      <c r="F150" s="79">
        <v>0</v>
      </c>
    </row>
    <row r="151" spans="1:6" x14ac:dyDescent="0.25">
      <c r="A151" s="282" t="s">
        <v>2806</v>
      </c>
      <c r="B151" s="281" t="s">
        <v>2794</v>
      </c>
      <c r="C151" s="281" t="s">
        <v>2807</v>
      </c>
      <c r="D151" s="79">
        <v>79.77</v>
      </c>
      <c r="E151" s="79">
        <v>99.06</v>
      </c>
      <c r="F151" s="79">
        <v>23.78</v>
      </c>
    </row>
    <row r="152" spans="1:6" x14ac:dyDescent="0.25">
      <c r="A152" s="282" t="s">
        <v>4636</v>
      </c>
      <c r="B152" s="281" t="s">
        <v>2794</v>
      </c>
      <c r="C152" s="281" t="s">
        <v>4637</v>
      </c>
      <c r="D152" s="79">
        <v>100</v>
      </c>
      <c r="E152" s="79">
        <v>100</v>
      </c>
      <c r="F152" s="79">
        <v>100</v>
      </c>
    </row>
    <row r="153" spans="1:6" x14ac:dyDescent="0.25">
      <c r="A153" s="282" t="s">
        <v>4736</v>
      </c>
      <c r="B153" s="281" t="s">
        <v>2794</v>
      </c>
      <c r="C153" s="281" t="s">
        <v>4737</v>
      </c>
      <c r="D153" s="79">
        <v>64.489999999999995</v>
      </c>
      <c r="E153" s="79">
        <v>71.02</v>
      </c>
      <c r="F153" s="79">
        <v>0</v>
      </c>
    </row>
    <row r="154" spans="1:6" x14ac:dyDescent="0.25">
      <c r="A154" s="280" t="s">
        <v>2808</v>
      </c>
      <c r="B154" s="281" t="s">
        <v>2794</v>
      </c>
      <c r="C154" s="281" t="s">
        <v>2809</v>
      </c>
      <c r="D154" s="79">
        <v>66.760000000000005</v>
      </c>
      <c r="E154" s="79">
        <v>69.02</v>
      </c>
      <c r="F154" s="79">
        <v>44.96</v>
      </c>
    </row>
    <row r="155" spans="1:6" x14ac:dyDescent="0.25">
      <c r="A155" s="282" t="s">
        <v>4401</v>
      </c>
      <c r="B155" s="281" t="s">
        <v>2794</v>
      </c>
      <c r="C155" s="281" t="s">
        <v>4402</v>
      </c>
      <c r="D155" s="79">
        <v>0</v>
      </c>
      <c r="E155" s="79">
        <v>0</v>
      </c>
      <c r="F155" s="79">
        <v>0</v>
      </c>
    </row>
    <row r="156" spans="1:6" x14ac:dyDescent="0.25">
      <c r="A156" s="282" t="s">
        <v>2810</v>
      </c>
      <c r="B156" s="281" t="s">
        <v>2794</v>
      </c>
      <c r="C156" s="281" t="s">
        <v>2811</v>
      </c>
      <c r="D156" s="79">
        <v>100</v>
      </c>
      <c r="E156" s="79">
        <v>100</v>
      </c>
      <c r="F156" s="79">
        <v>100</v>
      </c>
    </row>
    <row r="157" spans="1:6" x14ac:dyDescent="0.25">
      <c r="A157" s="282" t="s">
        <v>4738</v>
      </c>
      <c r="B157" s="281" t="s">
        <v>2794</v>
      </c>
      <c r="C157" s="281" t="s">
        <v>4739</v>
      </c>
      <c r="D157" s="79">
        <v>65.099999999999994</v>
      </c>
      <c r="E157" s="79">
        <v>66.91</v>
      </c>
      <c r="F157" s="79">
        <v>4.08</v>
      </c>
    </row>
    <row r="158" spans="1:6" x14ac:dyDescent="0.25">
      <c r="A158" s="280" t="s">
        <v>4476</v>
      </c>
      <c r="B158" s="281" t="s">
        <v>7094</v>
      </c>
      <c r="C158" s="281" t="s">
        <v>4477</v>
      </c>
      <c r="D158" s="79">
        <v>98.98</v>
      </c>
      <c r="E158" s="79">
        <v>99.24</v>
      </c>
      <c r="F158" s="79">
        <v>0.74</v>
      </c>
    </row>
    <row r="159" spans="1:6" x14ac:dyDescent="0.25">
      <c r="A159" s="283" t="s">
        <v>4732</v>
      </c>
      <c r="B159" s="281" t="s">
        <v>2786</v>
      </c>
      <c r="C159" s="281" t="s">
        <v>5233</v>
      </c>
      <c r="D159" s="79">
        <v>44.48</v>
      </c>
      <c r="E159" s="79">
        <v>47.9</v>
      </c>
      <c r="F159" s="79">
        <v>9.5299999999999994</v>
      </c>
    </row>
    <row r="160" spans="1:6" x14ac:dyDescent="0.25">
      <c r="A160" s="284" t="s">
        <v>4956</v>
      </c>
      <c r="B160" s="281" t="s">
        <v>2786</v>
      </c>
      <c r="C160" s="281" t="s">
        <v>4957</v>
      </c>
      <c r="D160" s="79">
        <v>0</v>
      </c>
      <c r="E160" s="79">
        <v>0</v>
      </c>
      <c r="F160" s="79">
        <v>0</v>
      </c>
    </row>
    <row r="161" spans="1:6" x14ac:dyDescent="0.25">
      <c r="A161" s="284" t="s">
        <v>4155</v>
      </c>
      <c r="B161" s="281" t="s">
        <v>2786</v>
      </c>
      <c r="C161" s="281" t="s">
        <v>4156</v>
      </c>
      <c r="D161" s="79">
        <v>20.91</v>
      </c>
      <c r="E161" s="79">
        <v>57.36</v>
      </c>
      <c r="F161" s="79">
        <v>0</v>
      </c>
    </row>
    <row r="162" spans="1:6" x14ac:dyDescent="0.25">
      <c r="A162" s="284" t="s">
        <v>4218</v>
      </c>
      <c r="B162" s="281" t="s">
        <v>2786</v>
      </c>
      <c r="C162" s="281" t="s">
        <v>4219</v>
      </c>
      <c r="D162" s="79">
        <v>77.95</v>
      </c>
      <c r="E162" s="79">
        <v>100</v>
      </c>
      <c r="F162" s="79">
        <v>45.85</v>
      </c>
    </row>
    <row r="163" spans="1:6" x14ac:dyDescent="0.25">
      <c r="A163" s="284" t="s">
        <v>4455</v>
      </c>
      <c r="B163" s="281" t="s">
        <v>2786</v>
      </c>
      <c r="C163" s="281" t="s">
        <v>4456</v>
      </c>
      <c r="D163" s="79">
        <v>0</v>
      </c>
      <c r="E163" s="79">
        <v>0</v>
      </c>
      <c r="F163" s="79">
        <v>0</v>
      </c>
    </row>
    <row r="164" spans="1:6" x14ac:dyDescent="0.25">
      <c r="A164" s="284" t="s">
        <v>4625</v>
      </c>
      <c r="B164" s="281" t="s">
        <v>2786</v>
      </c>
      <c r="C164" s="281" t="s">
        <v>4626</v>
      </c>
      <c r="D164" s="79">
        <v>0</v>
      </c>
      <c r="E164" s="79">
        <v>0</v>
      </c>
      <c r="F164" s="79">
        <v>0</v>
      </c>
    </row>
    <row r="165" spans="1:6" x14ac:dyDescent="0.25">
      <c r="A165" s="284" t="s">
        <v>4513</v>
      </c>
      <c r="B165" s="281" t="s">
        <v>2786</v>
      </c>
      <c r="C165" s="281" t="s">
        <v>4514</v>
      </c>
      <c r="D165" s="79">
        <v>6.73</v>
      </c>
      <c r="E165" s="79">
        <v>6.73</v>
      </c>
      <c r="F165" s="79">
        <v>0</v>
      </c>
    </row>
    <row r="166" spans="1:6" x14ac:dyDescent="0.25">
      <c r="A166" s="284" t="s">
        <v>4633</v>
      </c>
      <c r="B166" s="281" t="s">
        <v>2786</v>
      </c>
      <c r="C166" s="281" t="s">
        <v>3452</v>
      </c>
      <c r="D166" s="79">
        <v>0</v>
      </c>
      <c r="E166" s="79">
        <v>0</v>
      </c>
      <c r="F166" s="79">
        <v>0</v>
      </c>
    </row>
    <row r="167" spans="1:6" x14ac:dyDescent="0.25">
      <c r="A167" s="284" t="s">
        <v>4205</v>
      </c>
      <c r="B167" s="281" t="s">
        <v>2786</v>
      </c>
      <c r="C167" s="281" t="s">
        <v>4206</v>
      </c>
      <c r="D167" s="79">
        <v>48.44</v>
      </c>
      <c r="E167" s="79">
        <v>0</v>
      </c>
      <c r="F167" s="79">
        <v>55.98</v>
      </c>
    </row>
    <row r="168" spans="1:6" x14ac:dyDescent="0.25">
      <c r="A168" s="284" t="s">
        <v>4451</v>
      </c>
      <c r="B168" s="281" t="s">
        <v>2786</v>
      </c>
      <c r="C168" s="281" t="s">
        <v>4452</v>
      </c>
      <c r="D168" s="79">
        <v>0</v>
      </c>
      <c r="E168" s="79">
        <v>0</v>
      </c>
      <c r="F168" s="79">
        <v>0</v>
      </c>
    </row>
    <row r="169" spans="1:6" x14ac:dyDescent="0.25">
      <c r="A169" s="284" t="s">
        <v>4217</v>
      </c>
      <c r="B169" s="281" t="s">
        <v>2786</v>
      </c>
      <c r="C169" s="281" t="s">
        <v>3332</v>
      </c>
      <c r="D169" s="79">
        <v>18.690000000000001</v>
      </c>
      <c r="E169" s="79">
        <v>70.67</v>
      </c>
      <c r="F169" s="79">
        <v>0</v>
      </c>
    </row>
    <row r="170" spans="1:6" x14ac:dyDescent="0.25">
      <c r="A170" s="284" t="s">
        <v>4596</v>
      </c>
      <c r="B170" s="281" t="s">
        <v>2786</v>
      </c>
      <c r="C170" s="281" t="s">
        <v>4597</v>
      </c>
      <c r="D170" s="79">
        <v>0</v>
      </c>
      <c r="E170" s="79">
        <v>0</v>
      </c>
      <c r="F170" s="79">
        <v>0</v>
      </c>
    </row>
    <row r="171" spans="1:6" x14ac:dyDescent="0.25">
      <c r="A171" s="284" t="s">
        <v>4480</v>
      </c>
      <c r="B171" s="281" t="s">
        <v>2786</v>
      </c>
      <c r="C171" s="281" t="s">
        <v>4481</v>
      </c>
      <c r="D171" s="79">
        <v>0</v>
      </c>
      <c r="E171" s="79">
        <v>0</v>
      </c>
      <c r="F171" s="79">
        <v>0</v>
      </c>
    </row>
    <row r="172" spans="1:6" x14ac:dyDescent="0.25">
      <c r="A172" s="284" t="s">
        <v>4970</v>
      </c>
      <c r="B172" s="281" t="s">
        <v>2786</v>
      </c>
      <c r="C172" s="281" t="s">
        <v>4971</v>
      </c>
      <c r="D172" s="79">
        <v>0</v>
      </c>
      <c r="E172" s="79">
        <v>0</v>
      </c>
      <c r="F172" s="79">
        <v>0</v>
      </c>
    </row>
    <row r="173" spans="1:6" x14ac:dyDescent="0.25">
      <c r="A173" s="284" t="s">
        <v>4950</v>
      </c>
      <c r="B173" s="281" t="s">
        <v>2786</v>
      </c>
      <c r="C173" s="281" t="s">
        <v>2836</v>
      </c>
      <c r="D173" s="79">
        <v>0</v>
      </c>
      <c r="E173" s="79">
        <v>0</v>
      </c>
      <c r="F173" s="79">
        <v>0</v>
      </c>
    </row>
    <row r="174" spans="1:6" x14ac:dyDescent="0.25">
      <c r="A174" s="284" t="s">
        <v>3799</v>
      </c>
      <c r="B174" s="281" t="s">
        <v>2786</v>
      </c>
      <c r="C174" s="281" t="s">
        <v>3800</v>
      </c>
      <c r="D174" s="79">
        <v>25.74</v>
      </c>
      <c r="E174" s="79">
        <v>100</v>
      </c>
      <c r="F174" s="79">
        <v>0</v>
      </c>
    </row>
    <row r="175" spans="1:6" x14ac:dyDescent="0.25">
      <c r="A175" s="284" t="s">
        <v>4668</v>
      </c>
      <c r="B175" s="281" t="s">
        <v>2786</v>
      </c>
      <c r="C175" s="281" t="s">
        <v>4669</v>
      </c>
      <c r="D175" s="79" t="s">
        <v>7093</v>
      </c>
      <c r="E175" s="79" t="s">
        <v>7093</v>
      </c>
      <c r="F175" s="79" t="s">
        <v>7093</v>
      </c>
    </row>
    <row r="176" spans="1:6" x14ac:dyDescent="0.25">
      <c r="A176" s="284" t="s">
        <v>4474</v>
      </c>
      <c r="B176" s="281" t="s">
        <v>2786</v>
      </c>
      <c r="C176" s="281" t="s">
        <v>4475</v>
      </c>
      <c r="D176" s="79">
        <v>0</v>
      </c>
      <c r="E176" s="79">
        <v>0</v>
      </c>
      <c r="F176" s="79">
        <v>0</v>
      </c>
    </row>
    <row r="177" spans="1:6" x14ac:dyDescent="0.25">
      <c r="A177" s="284" t="s">
        <v>3692</v>
      </c>
      <c r="B177" s="281" t="s">
        <v>2786</v>
      </c>
      <c r="C177" s="281" t="s">
        <v>3693</v>
      </c>
      <c r="D177" s="79">
        <v>7.22</v>
      </c>
      <c r="E177" s="79">
        <v>39.22</v>
      </c>
      <c r="F177" s="79">
        <v>0</v>
      </c>
    </row>
    <row r="178" spans="1:6" x14ac:dyDescent="0.25">
      <c r="A178" s="284" t="s">
        <v>4607</v>
      </c>
      <c r="B178" s="281" t="s">
        <v>2786</v>
      </c>
      <c r="C178" s="281" t="s">
        <v>4608</v>
      </c>
      <c r="D178" s="79" t="s">
        <v>7093</v>
      </c>
      <c r="E178" s="79" t="s">
        <v>7093</v>
      </c>
      <c r="F178" s="79" t="s">
        <v>7093</v>
      </c>
    </row>
    <row r="179" spans="1:6" x14ac:dyDescent="0.25">
      <c r="A179" s="284" t="s">
        <v>7076</v>
      </c>
      <c r="B179" s="281" t="s">
        <v>2786</v>
      </c>
      <c r="C179" s="281" t="s">
        <v>5235</v>
      </c>
      <c r="D179" s="79" t="s">
        <v>7093</v>
      </c>
      <c r="E179" s="79" t="s">
        <v>7093</v>
      </c>
      <c r="F179" s="79" t="s">
        <v>7093</v>
      </c>
    </row>
    <row r="180" spans="1:6" x14ac:dyDescent="0.25">
      <c r="A180" s="284" t="s">
        <v>4523</v>
      </c>
      <c r="B180" s="281" t="s">
        <v>2786</v>
      </c>
      <c r="C180" s="281" t="s">
        <v>4524</v>
      </c>
      <c r="D180" s="79">
        <v>27.5</v>
      </c>
      <c r="E180" s="79">
        <v>46.91</v>
      </c>
      <c r="F180" s="79">
        <v>0</v>
      </c>
    </row>
    <row r="181" spans="1:6" x14ac:dyDescent="0.25">
      <c r="A181" s="284" t="s">
        <v>2944</v>
      </c>
      <c r="B181" s="281" t="s">
        <v>2786</v>
      </c>
      <c r="C181" s="281" t="s">
        <v>2945</v>
      </c>
      <c r="D181" s="79">
        <v>37.17</v>
      </c>
      <c r="E181" s="79">
        <v>100</v>
      </c>
      <c r="F181" s="79">
        <v>0</v>
      </c>
    </row>
    <row r="182" spans="1:6" x14ac:dyDescent="0.25">
      <c r="A182" s="284" t="s">
        <v>4220</v>
      </c>
      <c r="B182" s="281" t="s">
        <v>2786</v>
      </c>
      <c r="C182" s="281" t="s">
        <v>7095</v>
      </c>
      <c r="D182" s="79">
        <v>28.45</v>
      </c>
      <c r="E182" s="79">
        <v>100</v>
      </c>
      <c r="F182" s="79">
        <v>9.92</v>
      </c>
    </row>
    <row r="183" spans="1:6" x14ac:dyDescent="0.25">
      <c r="A183" s="284" t="s">
        <v>4256</v>
      </c>
      <c r="B183" s="281" t="s">
        <v>2786</v>
      </c>
      <c r="C183" s="281" t="s">
        <v>4257</v>
      </c>
      <c r="D183" s="79">
        <v>12.83</v>
      </c>
      <c r="E183" s="79">
        <v>100</v>
      </c>
      <c r="F183" s="79">
        <v>0</v>
      </c>
    </row>
    <row r="184" spans="1:6" x14ac:dyDescent="0.25">
      <c r="A184" s="284" t="s">
        <v>7077</v>
      </c>
      <c r="B184" s="281" t="s">
        <v>2786</v>
      </c>
      <c r="C184" s="281" t="s">
        <v>5236</v>
      </c>
      <c r="D184" s="79">
        <v>4.2699999999999996</v>
      </c>
      <c r="E184" s="79">
        <v>9.34</v>
      </c>
      <c r="F184" s="79">
        <v>0</v>
      </c>
    </row>
    <row r="185" spans="1:6" x14ac:dyDescent="0.25">
      <c r="A185" s="284" t="s">
        <v>7078</v>
      </c>
      <c r="B185" s="281" t="s">
        <v>2786</v>
      </c>
      <c r="C185" s="281" t="s">
        <v>5237</v>
      </c>
      <c r="D185" s="79">
        <v>55.88</v>
      </c>
      <c r="E185" s="79">
        <v>100</v>
      </c>
      <c r="F185" s="79">
        <v>0</v>
      </c>
    </row>
    <row r="186" spans="1:6" x14ac:dyDescent="0.25">
      <c r="A186" s="284" t="s">
        <v>4434</v>
      </c>
      <c r="B186" s="281" t="s">
        <v>2786</v>
      </c>
      <c r="C186" s="281" t="s">
        <v>4435</v>
      </c>
      <c r="D186" s="79">
        <v>0</v>
      </c>
      <c r="E186" s="79">
        <v>0</v>
      </c>
      <c r="F186" s="79">
        <v>0</v>
      </c>
    </row>
    <row r="187" spans="1:6" x14ac:dyDescent="0.25">
      <c r="A187" s="284" t="s">
        <v>4462</v>
      </c>
      <c r="B187" s="281" t="s">
        <v>2786</v>
      </c>
      <c r="C187" s="281" t="s">
        <v>4463</v>
      </c>
      <c r="D187" s="79">
        <v>0</v>
      </c>
      <c r="E187" s="79">
        <v>0</v>
      </c>
      <c r="F187" s="79">
        <v>0</v>
      </c>
    </row>
    <row r="188" spans="1:6" x14ac:dyDescent="0.25">
      <c r="A188" s="284" t="s">
        <v>2785</v>
      </c>
      <c r="B188" s="281" t="s">
        <v>2786</v>
      </c>
      <c r="C188" s="281" t="s">
        <v>2787</v>
      </c>
      <c r="D188" s="79">
        <v>18.5</v>
      </c>
      <c r="E188" s="79">
        <v>83.19</v>
      </c>
      <c r="F188" s="79">
        <v>0</v>
      </c>
    </row>
    <row r="189" spans="1:6" x14ac:dyDescent="0.25">
      <c r="A189" s="284" t="s">
        <v>4318</v>
      </c>
      <c r="B189" s="281" t="s">
        <v>2786</v>
      </c>
      <c r="C189" s="281" t="s">
        <v>4319</v>
      </c>
      <c r="D189" s="79">
        <v>0</v>
      </c>
      <c r="E189" s="79">
        <v>0</v>
      </c>
      <c r="F189" s="79">
        <v>0</v>
      </c>
    </row>
    <row r="190" spans="1:6" x14ac:dyDescent="0.25">
      <c r="A190" s="284" t="s">
        <v>4968</v>
      </c>
      <c r="B190" s="281" t="s">
        <v>2786</v>
      </c>
      <c r="C190" s="281" t="s">
        <v>4969</v>
      </c>
      <c r="D190" s="79">
        <v>0</v>
      </c>
      <c r="E190" s="79">
        <v>0</v>
      </c>
      <c r="F190" s="79">
        <v>0</v>
      </c>
    </row>
    <row r="191" spans="1:6" x14ac:dyDescent="0.25">
      <c r="A191" s="284" t="s">
        <v>4500</v>
      </c>
      <c r="B191" s="281" t="s">
        <v>2786</v>
      </c>
      <c r="C191" s="281" t="s">
        <v>4501</v>
      </c>
      <c r="D191" s="79">
        <v>0</v>
      </c>
      <c r="E191" s="79">
        <v>0</v>
      </c>
      <c r="F191" s="79">
        <v>0</v>
      </c>
    </row>
    <row r="192" spans="1:6" x14ac:dyDescent="0.25">
      <c r="A192" s="284" t="s">
        <v>7079</v>
      </c>
      <c r="B192" s="281" t="s">
        <v>2786</v>
      </c>
      <c r="C192" s="281" t="s">
        <v>5238</v>
      </c>
      <c r="D192" s="79">
        <v>100</v>
      </c>
      <c r="E192" s="79">
        <v>100</v>
      </c>
      <c r="F192" s="79">
        <v>100</v>
      </c>
    </row>
    <row r="193" spans="1:6" x14ac:dyDescent="0.25">
      <c r="A193" s="284" t="s">
        <v>4955</v>
      </c>
      <c r="B193" s="281" t="s">
        <v>2786</v>
      </c>
      <c r="C193" s="281" t="s">
        <v>3286</v>
      </c>
      <c r="D193" s="79">
        <v>42.42</v>
      </c>
      <c r="E193" s="79">
        <v>51.71</v>
      </c>
      <c r="F193" s="79">
        <v>0</v>
      </c>
    </row>
    <row r="194" spans="1:6" x14ac:dyDescent="0.25">
      <c r="A194" s="284" t="s">
        <v>4492</v>
      </c>
      <c r="B194" s="281" t="s">
        <v>2786</v>
      </c>
      <c r="C194" s="281" t="s">
        <v>4493</v>
      </c>
      <c r="D194" s="79">
        <v>0</v>
      </c>
      <c r="E194" s="79">
        <v>0</v>
      </c>
      <c r="F194" s="79">
        <v>0</v>
      </c>
    </row>
    <row r="195" spans="1:6" x14ac:dyDescent="0.25">
      <c r="A195" s="284" t="s">
        <v>4464</v>
      </c>
      <c r="B195" s="281" t="s">
        <v>2786</v>
      </c>
      <c r="C195" s="281" t="s">
        <v>4059</v>
      </c>
      <c r="D195" s="79" t="s">
        <v>7093</v>
      </c>
      <c r="E195" s="79" t="s">
        <v>7093</v>
      </c>
      <c r="F195" s="79" t="s">
        <v>7093</v>
      </c>
    </row>
    <row r="196" spans="1:6" x14ac:dyDescent="0.25">
      <c r="A196" s="284" t="s">
        <v>3596</v>
      </c>
      <c r="B196" s="281" t="s">
        <v>2786</v>
      </c>
      <c r="C196" s="281" t="s">
        <v>3597</v>
      </c>
      <c r="D196" s="79">
        <v>54.12</v>
      </c>
      <c r="E196" s="79">
        <v>97.84</v>
      </c>
      <c r="F196" s="79">
        <v>0</v>
      </c>
    </row>
    <row r="197" spans="1:6" x14ac:dyDescent="0.25">
      <c r="A197" s="284" t="s">
        <v>4933</v>
      </c>
      <c r="B197" s="281" t="s">
        <v>2786</v>
      </c>
      <c r="C197" s="281" t="s">
        <v>4934</v>
      </c>
      <c r="D197" s="79">
        <v>0</v>
      </c>
      <c r="E197" s="79">
        <v>0</v>
      </c>
      <c r="F197" s="79">
        <v>0</v>
      </c>
    </row>
    <row r="198" spans="1:6" x14ac:dyDescent="0.25">
      <c r="A198" s="284" t="s">
        <v>4465</v>
      </c>
      <c r="B198" s="281" t="s">
        <v>2786</v>
      </c>
      <c r="C198" s="281" t="s">
        <v>4466</v>
      </c>
      <c r="D198" s="79" t="s">
        <v>7093</v>
      </c>
      <c r="E198" s="79" t="s">
        <v>7093</v>
      </c>
      <c r="F198" s="79" t="s">
        <v>7093</v>
      </c>
    </row>
    <row r="199" spans="1:6" x14ac:dyDescent="0.25">
      <c r="A199" s="284" t="s">
        <v>3705</v>
      </c>
      <c r="B199" s="281" t="s">
        <v>2786</v>
      </c>
      <c r="C199" s="281" t="s">
        <v>3706</v>
      </c>
      <c r="D199" s="79">
        <v>31.32</v>
      </c>
      <c r="E199" s="79">
        <v>67.34</v>
      </c>
      <c r="F199" s="79">
        <v>0</v>
      </c>
    </row>
    <row r="200" spans="1:6" x14ac:dyDescent="0.25">
      <c r="A200" s="284" t="s">
        <v>4953</v>
      </c>
      <c r="B200" s="281" t="s">
        <v>2786</v>
      </c>
      <c r="C200" s="281" t="s">
        <v>4954</v>
      </c>
      <c r="D200" s="79">
        <v>0</v>
      </c>
      <c r="E200" s="79">
        <v>0</v>
      </c>
      <c r="F200" s="79">
        <v>0</v>
      </c>
    </row>
    <row r="201" spans="1:6" x14ac:dyDescent="0.25">
      <c r="A201" s="284" t="s">
        <v>4457</v>
      </c>
      <c r="B201" s="281" t="s">
        <v>2786</v>
      </c>
      <c r="C201" s="281" t="s">
        <v>4458</v>
      </c>
      <c r="D201" s="79">
        <v>0</v>
      </c>
      <c r="E201" s="79">
        <v>0</v>
      </c>
      <c r="F201" s="79">
        <v>0</v>
      </c>
    </row>
    <row r="202" spans="1:6" x14ac:dyDescent="0.25">
      <c r="A202" s="284" t="s">
        <v>3742</v>
      </c>
      <c r="B202" s="281" t="s">
        <v>2786</v>
      </c>
      <c r="C202" s="281" t="s">
        <v>3743</v>
      </c>
      <c r="D202" s="79">
        <v>0</v>
      </c>
      <c r="E202" s="79">
        <v>0</v>
      </c>
      <c r="F202" s="79">
        <v>0</v>
      </c>
    </row>
    <row r="203" spans="1:6" x14ac:dyDescent="0.25">
      <c r="A203" s="284" t="s">
        <v>4467</v>
      </c>
      <c r="B203" s="281" t="s">
        <v>2786</v>
      </c>
      <c r="C203" s="281" t="s">
        <v>3487</v>
      </c>
      <c r="D203" s="79">
        <v>0</v>
      </c>
      <c r="E203" s="79">
        <v>0</v>
      </c>
      <c r="F203" s="79">
        <v>0</v>
      </c>
    </row>
    <row r="204" spans="1:6" x14ac:dyDescent="0.25">
      <c r="A204" s="284" t="s">
        <v>4937</v>
      </c>
      <c r="B204" s="281" t="s">
        <v>2786</v>
      </c>
      <c r="C204" s="281" t="s">
        <v>4938</v>
      </c>
      <c r="D204" s="79">
        <v>0</v>
      </c>
      <c r="E204" s="79">
        <v>0</v>
      </c>
      <c r="F204" s="79">
        <v>0</v>
      </c>
    </row>
    <row r="205" spans="1:6" x14ac:dyDescent="0.25">
      <c r="A205" s="283" t="s">
        <v>4494</v>
      </c>
      <c r="B205" s="281" t="s">
        <v>2775</v>
      </c>
      <c r="C205" s="281" t="s">
        <v>4495</v>
      </c>
      <c r="D205" s="79">
        <v>57.95</v>
      </c>
      <c r="E205" s="79">
        <v>60.64</v>
      </c>
      <c r="F205" s="79">
        <v>3.04</v>
      </c>
    </row>
    <row r="206" spans="1:6" x14ac:dyDescent="0.25">
      <c r="A206" s="284" t="s">
        <v>3919</v>
      </c>
      <c r="B206" s="281" t="s">
        <v>2775</v>
      </c>
      <c r="C206" s="281" t="s">
        <v>3920</v>
      </c>
      <c r="D206" s="79">
        <v>15.84</v>
      </c>
      <c r="E206" s="79">
        <v>100</v>
      </c>
      <c r="F206" s="79">
        <v>9.4700000000000006</v>
      </c>
    </row>
    <row r="207" spans="1:6" x14ac:dyDescent="0.25">
      <c r="A207" s="284" t="s">
        <v>2783</v>
      </c>
      <c r="B207" s="281" t="s">
        <v>2775</v>
      </c>
      <c r="C207" s="281" t="s">
        <v>2784</v>
      </c>
      <c r="D207" s="79">
        <v>4.1900000000000004</v>
      </c>
      <c r="E207" s="79">
        <v>23.61</v>
      </c>
      <c r="F207" s="79">
        <v>0.12</v>
      </c>
    </row>
    <row r="208" spans="1:6" x14ac:dyDescent="0.25">
      <c r="A208" s="284" t="s">
        <v>3816</v>
      </c>
      <c r="B208" s="281" t="s">
        <v>2775</v>
      </c>
      <c r="C208" s="281" t="s">
        <v>3817</v>
      </c>
      <c r="D208" s="79">
        <v>22.22</v>
      </c>
      <c r="E208" s="79">
        <v>99.22</v>
      </c>
      <c r="F208" s="79">
        <v>1.92</v>
      </c>
    </row>
    <row r="209" spans="1:6" x14ac:dyDescent="0.25">
      <c r="A209" s="284" t="s">
        <v>3485</v>
      </c>
      <c r="B209" s="281" t="s">
        <v>2775</v>
      </c>
      <c r="C209" s="281" t="s">
        <v>3227</v>
      </c>
      <c r="D209" s="79">
        <v>20.49</v>
      </c>
      <c r="E209" s="79">
        <v>93.09</v>
      </c>
      <c r="F209" s="79">
        <v>0.02</v>
      </c>
    </row>
    <row r="210" spans="1:6" x14ac:dyDescent="0.25">
      <c r="A210" s="284" t="s">
        <v>3678</v>
      </c>
      <c r="B210" s="281" t="s">
        <v>2775</v>
      </c>
      <c r="C210" s="281" t="s">
        <v>3679</v>
      </c>
      <c r="D210" s="79">
        <v>17.2</v>
      </c>
      <c r="E210" s="79">
        <v>77.569999999999993</v>
      </c>
      <c r="F210" s="79">
        <v>0</v>
      </c>
    </row>
    <row r="211" spans="1:6" x14ac:dyDescent="0.25">
      <c r="A211" s="284" t="s">
        <v>3216</v>
      </c>
      <c r="B211" s="281" t="s">
        <v>2775</v>
      </c>
      <c r="C211" s="281" t="s">
        <v>3217</v>
      </c>
      <c r="D211" s="79">
        <v>2.29</v>
      </c>
      <c r="E211" s="79">
        <v>100</v>
      </c>
      <c r="F211" s="79">
        <v>0</v>
      </c>
    </row>
    <row r="212" spans="1:6" x14ac:dyDescent="0.25">
      <c r="A212" s="284" t="s">
        <v>3680</v>
      </c>
      <c r="B212" s="281" t="s">
        <v>2775</v>
      </c>
      <c r="C212" s="281" t="s">
        <v>3681</v>
      </c>
      <c r="D212" s="79">
        <v>16.32</v>
      </c>
      <c r="E212" s="79">
        <v>94.3</v>
      </c>
      <c r="F212" s="79">
        <v>0</v>
      </c>
    </row>
    <row r="213" spans="1:6" x14ac:dyDescent="0.25">
      <c r="A213" s="284" t="s">
        <v>4043</v>
      </c>
      <c r="B213" s="281" t="s">
        <v>2775</v>
      </c>
      <c r="C213" s="281" t="s">
        <v>2775</v>
      </c>
      <c r="D213" s="79">
        <v>11.09</v>
      </c>
      <c r="E213" s="79">
        <v>96.86</v>
      </c>
      <c r="F213" s="79">
        <v>0</v>
      </c>
    </row>
    <row r="214" spans="1:6" x14ac:dyDescent="0.25">
      <c r="A214" s="284" t="s">
        <v>3586</v>
      </c>
      <c r="B214" s="281" t="s">
        <v>2775</v>
      </c>
      <c r="C214" s="281" t="s">
        <v>3587</v>
      </c>
      <c r="D214" s="79">
        <v>25.9</v>
      </c>
      <c r="E214" s="79">
        <v>92.66</v>
      </c>
      <c r="F214" s="79">
        <v>0</v>
      </c>
    </row>
    <row r="215" spans="1:6" x14ac:dyDescent="0.25">
      <c r="A215" s="284" t="s">
        <v>3945</v>
      </c>
      <c r="B215" s="281" t="s">
        <v>2775</v>
      </c>
      <c r="C215" s="281" t="s">
        <v>3158</v>
      </c>
      <c r="D215" s="79">
        <v>7.79</v>
      </c>
      <c r="E215" s="79">
        <v>100</v>
      </c>
      <c r="F215" s="79">
        <v>0</v>
      </c>
    </row>
    <row r="216" spans="1:6" x14ac:dyDescent="0.25">
      <c r="A216" s="284" t="s">
        <v>3214</v>
      </c>
      <c r="B216" s="281" t="s">
        <v>2775</v>
      </c>
      <c r="C216" s="281" t="s">
        <v>3215</v>
      </c>
      <c r="D216" s="79">
        <v>43.3</v>
      </c>
      <c r="E216" s="79">
        <v>100</v>
      </c>
      <c r="F216" s="79">
        <v>0</v>
      </c>
    </row>
    <row r="217" spans="1:6" x14ac:dyDescent="0.25">
      <c r="A217" s="284" t="s">
        <v>3691</v>
      </c>
      <c r="B217" s="281" t="s">
        <v>2775</v>
      </c>
      <c r="C217" s="281" t="s">
        <v>2772</v>
      </c>
      <c r="D217" s="79">
        <v>8.85</v>
      </c>
      <c r="E217" s="79">
        <v>10.68</v>
      </c>
      <c r="F217" s="79">
        <v>7.16</v>
      </c>
    </row>
    <row r="218" spans="1:6" x14ac:dyDescent="0.25">
      <c r="A218" s="284" t="s">
        <v>3270</v>
      </c>
      <c r="B218" s="281" t="s">
        <v>2775</v>
      </c>
      <c r="C218" s="281" t="s">
        <v>3271</v>
      </c>
      <c r="D218" s="79" t="s">
        <v>7093</v>
      </c>
      <c r="E218" s="79" t="s">
        <v>7093</v>
      </c>
      <c r="F218" s="79" t="s">
        <v>7093</v>
      </c>
    </row>
    <row r="219" spans="1:6" x14ac:dyDescent="0.25">
      <c r="A219" s="284" t="s">
        <v>3365</v>
      </c>
      <c r="B219" s="281" t="s">
        <v>2775</v>
      </c>
      <c r="C219" s="281" t="s">
        <v>3366</v>
      </c>
      <c r="D219" s="79">
        <v>38.31</v>
      </c>
      <c r="E219" s="79">
        <v>97.7</v>
      </c>
      <c r="F219" s="79">
        <v>0</v>
      </c>
    </row>
    <row r="220" spans="1:6" x14ac:dyDescent="0.25">
      <c r="A220" s="284" t="s">
        <v>3569</v>
      </c>
      <c r="B220" s="281" t="s">
        <v>2775</v>
      </c>
      <c r="C220" s="281" t="s">
        <v>3570</v>
      </c>
      <c r="D220" s="79">
        <v>33.54</v>
      </c>
      <c r="E220" s="79">
        <v>99.77</v>
      </c>
      <c r="F220" s="79">
        <v>0</v>
      </c>
    </row>
    <row r="221" spans="1:6" x14ac:dyDescent="0.25">
      <c r="A221" s="284" t="s">
        <v>2960</v>
      </c>
      <c r="B221" s="281" t="s">
        <v>2775</v>
      </c>
      <c r="C221" s="281" t="s">
        <v>2961</v>
      </c>
      <c r="D221" s="79">
        <v>61.9</v>
      </c>
      <c r="E221" s="79">
        <v>84.17</v>
      </c>
      <c r="F221" s="79">
        <v>8.08</v>
      </c>
    </row>
    <row r="222" spans="1:6" x14ac:dyDescent="0.25">
      <c r="A222" s="284" t="s">
        <v>3858</v>
      </c>
      <c r="B222" s="281" t="s">
        <v>2775</v>
      </c>
      <c r="C222" s="281" t="s">
        <v>3859</v>
      </c>
      <c r="D222" s="79">
        <v>18.04</v>
      </c>
      <c r="E222" s="79">
        <v>100</v>
      </c>
      <c r="F222" s="79">
        <v>0.3</v>
      </c>
    </row>
    <row r="223" spans="1:6" x14ac:dyDescent="0.25">
      <c r="A223" s="284" t="s">
        <v>2781</v>
      </c>
      <c r="B223" s="281" t="s">
        <v>2775</v>
      </c>
      <c r="C223" s="281" t="s">
        <v>2782</v>
      </c>
      <c r="D223" s="79">
        <v>28.97</v>
      </c>
      <c r="E223" s="79">
        <v>100</v>
      </c>
      <c r="F223" s="79">
        <v>0</v>
      </c>
    </row>
    <row r="224" spans="1:6" x14ac:dyDescent="0.25">
      <c r="A224" s="284" t="s">
        <v>3991</v>
      </c>
      <c r="B224" s="281" t="s">
        <v>2775</v>
      </c>
      <c r="C224" s="281" t="s">
        <v>3992</v>
      </c>
      <c r="D224" s="79">
        <v>20.71</v>
      </c>
      <c r="E224" s="79">
        <v>100</v>
      </c>
      <c r="F224" s="79">
        <v>0</v>
      </c>
    </row>
    <row r="225" spans="1:6" x14ac:dyDescent="0.25">
      <c r="A225" s="284" t="s">
        <v>3688</v>
      </c>
      <c r="B225" s="281" t="s">
        <v>2775</v>
      </c>
      <c r="C225" s="281" t="s">
        <v>3689</v>
      </c>
      <c r="D225" s="79">
        <v>11.55</v>
      </c>
      <c r="E225" s="79">
        <v>31.28</v>
      </c>
      <c r="F225" s="79">
        <v>3.92</v>
      </c>
    </row>
    <row r="226" spans="1:6" x14ac:dyDescent="0.25">
      <c r="A226" s="284" t="s">
        <v>4044</v>
      </c>
      <c r="B226" s="281" t="s">
        <v>2775</v>
      </c>
      <c r="C226" s="281" t="s">
        <v>4045</v>
      </c>
      <c r="D226" s="79">
        <v>31.69</v>
      </c>
      <c r="E226" s="79">
        <v>99.2</v>
      </c>
      <c r="F226" s="79">
        <v>22.2</v>
      </c>
    </row>
    <row r="227" spans="1:6" x14ac:dyDescent="0.25">
      <c r="A227" s="284" t="s">
        <v>3488</v>
      </c>
      <c r="B227" s="281" t="s">
        <v>2775</v>
      </c>
      <c r="C227" s="281" t="s">
        <v>3489</v>
      </c>
      <c r="D227" s="79">
        <v>5.76</v>
      </c>
      <c r="E227" s="79">
        <v>68.209999999999994</v>
      </c>
      <c r="F227" s="79">
        <v>0.02</v>
      </c>
    </row>
    <row r="228" spans="1:6" x14ac:dyDescent="0.25">
      <c r="A228" s="284" t="s">
        <v>3152</v>
      </c>
      <c r="B228" s="281" t="s">
        <v>2775</v>
      </c>
      <c r="C228" s="281" t="s">
        <v>3153</v>
      </c>
      <c r="D228" s="79">
        <v>11.93</v>
      </c>
      <c r="E228" s="79">
        <v>95.54</v>
      </c>
      <c r="F228" s="79">
        <v>0</v>
      </c>
    </row>
    <row r="229" spans="1:6" x14ac:dyDescent="0.25">
      <c r="A229" s="284" t="s">
        <v>4133</v>
      </c>
      <c r="B229" s="281" t="s">
        <v>2775</v>
      </c>
      <c r="C229" s="281" t="s">
        <v>4134</v>
      </c>
      <c r="D229" s="79">
        <v>48.65</v>
      </c>
      <c r="E229" s="79">
        <v>100</v>
      </c>
      <c r="F229" s="79">
        <v>0</v>
      </c>
    </row>
    <row r="230" spans="1:6" x14ac:dyDescent="0.25">
      <c r="A230" s="284" t="s">
        <v>3134</v>
      </c>
      <c r="B230" s="281" t="s">
        <v>2775</v>
      </c>
      <c r="C230" s="281" t="s">
        <v>3135</v>
      </c>
      <c r="D230" s="79" t="s">
        <v>7093</v>
      </c>
      <c r="E230" s="79" t="s">
        <v>7093</v>
      </c>
      <c r="F230" s="79" t="s">
        <v>7093</v>
      </c>
    </row>
    <row r="231" spans="1:6" x14ac:dyDescent="0.25">
      <c r="A231" s="284" t="s">
        <v>3617</v>
      </c>
      <c r="B231" s="281" t="s">
        <v>2775</v>
      </c>
      <c r="C231" s="281" t="s">
        <v>3618</v>
      </c>
      <c r="D231" s="79">
        <v>60.81</v>
      </c>
      <c r="E231" s="79">
        <v>100</v>
      </c>
      <c r="F231" s="79">
        <v>0</v>
      </c>
    </row>
    <row r="232" spans="1:6" x14ac:dyDescent="0.25">
      <c r="A232" s="284" t="s">
        <v>3885</v>
      </c>
      <c r="B232" s="281" t="s">
        <v>2775</v>
      </c>
      <c r="C232" s="281" t="s">
        <v>3886</v>
      </c>
      <c r="D232" s="79">
        <v>27.91</v>
      </c>
      <c r="E232" s="79">
        <v>100</v>
      </c>
      <c r="F232" s="79">
        <v>7.51</v>
      </c>
    </row>
    <row r="233" spans="1:6" x14ac:dyDescent="0.25">
      <c r="A233" s="284" t="s">
        <v>3972</v>
      </c>
      <c r="B233" s="281" t="s">
        <v>2775</v>
      </c>
      <c r="C233" s="281" t="s">
        <v>3973</v>
      </c>
      <c r="D233" s="79">
        <v>9.25</v>
      </c>
      <c r="E233" s="79">
        <v>100</v>
      </c>
      <c r="F233" s="79">
        <v>0</v>
      </c>
    </row>
    <row r="234" spans="1:6" x14ac:dyDescent="0.25">
      <c r="A234" s="284" t="s">
        <v>3740</v>
      </c>
      <c r="B234" s="281" t="s">
        <v>2775</v>
      </c>
      <c r="C234" s="281" t="s">
        <v>3741</v>
      </c>
      <c r="D234" s="79">
        <v>18.25</v>
      </c>
      <c r="E234" s="79">
        <v>97.49</v>
      </c>
      <c r="F234" s="79">
        <v>13.15</v>
      </c>
    </row>
    <row r="235" spans="1:6" x14ac:dyDescent="0.25">
      <c r="A235" s="284" t="s">
        <v>3541</v>
      </c>
      <c r="B235" s="281" t="s">
        <v>2775</v>
      </c>
      <c r="C235" s="281" t="s">
        <v>3542</v>
      </c>
      <c r="D235" s="79">
        <v>7.35</v>
      </c>
      <c r="E235" s="79">
        <v>69.81</v>
      </c>
      <c r="F235" s="79">
        <v>0</v>
      </c>
    </row>
    <row r="236" spans="1:6" x14ac:dyDescent="0.25">
      <c r="A236" s="283" t="s">
        <v>4504</v>
      </c>
      <c r="B236" s="281" t="s">
        <v>2775</v>
      </c>
      <c r="C236" s="281" t="s">
        <v>4505</v>
      </c>
      <c r="D236" s="79">
        <v>87.5</v>
      </c>
      <c r="E236" s="79">
        <v>98.82</v>
      </c>
      <c r="F236" s="79">
        <v>15.7</v>
      </c>
    </row>
    <row r="237" spans="1:6" x14ac:dyDescent="0.25">
      <c r="A237" s="284" t="s">
        <v>3818</v>
      </c>
      <c r="B237" s="281" t="s">
        <v>2775</v>
      </c>
      <c r="C237" s="281" t="s">
        <v>3819</v>
      </c>
      <c r="D237" s="79">
        <v>19.420000000000002</v>
      </c>
      <c r="E237" s="79">
        <v>90.31</v>
      </c>
      <c r="F237" s="79">
        <v>0</v>
      </c>
    </row>
    <row r="238" spans="1:6" x14ac:dyDescent="0.25">
      <c r="A238" s="284" t="s">
        <v>3136</v>
      </c>
      <c r="B238" s="281" t="s">
        <v>2775</v>
      </c>
      <c r="C238" s="281" t="s">
        <v>3137</v>
      </c>
      <c r="D238" s="79">
        <v>0</v>
      </c>
      <c r="E238" s="79">
        <v>0</v>
      </c>
      <c r="F238" s="79">
        <v>0</v>
      </c>
    </row>
    <row r="239" spans="1:6" x14ac:dyDescent="0.25">
      <c r="A239" s="284" t="s">
        <v>3124</v>
      </c>
      <c r="B239" s="281" t="s">
        <v>2775</v>
      </c>
      <c r="C239" s="281" t="s">
        <v>3125</v>
      </c>
      <c r="D239" s="79">
        <v>30.59</v>
      </c>
      <c r="E239" s="79">
        <v>73.290000000000006</v>
      </c>
      <c r="F239" s="79">
        <v>7.78</v>
      </c>
    </row>
    <row r="240" spans="1:6" x14ac:dyDescent="0.25">
      <c r="A240" s="284" t="s">
        <v>3898</v>
      </c>
      <c r="B240" s="281" t="s">
        <v>2775</v>
      </c>
      <c r="C240" s="281" t="s">
        <v>3899</v>
      </c>
      <c r="D240" s="79">
        <v>100</v>
      </c>
      <c r="E240" s="79">
        <v>100</v>
      </c>
      <c r="F240" s="79">
        <v>100</v>
      </c>
    </row>
    <row r="241" spans="1:6" x14ac:dyDescent="0.25">
      <c r="A241" s="284" t="s">
        <v>3350</v>
      </c>
      <c r="B241" s="281" t="s">
        <v>2775</v>
      </c>
      <c r="C241" s="281" t="s">
        <v>3351</v>
      </c>
      <c r="D241" s="79">
        <v>7.92</v>
      </c>
      <c r="E241" s="79">
        <v>100</v>
      </c>
      <c r="F241" s="79">
        <v>0</v>
      </c>
    </row>
    <row r="242" spans="1:6" x14ac:dyDescent="0.25">
      <c r="A242" s="284" t="s">
        <v>3033</v>
      </c>
      <c r="B242" s="281" t="s">
        <v>2775</v>
      </c>
      <c r="C242" s="281" t="s">
        <v>3034</v>
      </c>
      <c r="D242" s="79">
        <v>16.34</v>
      </c>
      <c r="E242" s="79">
        <v>100</v>
      </c>
      <c r="F242" s="79">
        <v>6.49</v>
      </c>
    </row>
    <row r="243" spans="1:6" x14ac:dyDescent="0.25">
      <c r="A243" s="284" t="s">
        <v>3549</v>
      </c>
      <c r="B243" s="281" t="s">
        <v>2775</v>
      </c>
      <c r="C243" s="281" t="s">
        <v>3550</v>
      </c>
      <c r="D243" s="79">
        <v>100</v>
      </c>
      <c r="E243" s="79">
        <v>100</v>
      </c>
      <c r="F243" s="79">
        <v>0</v>
      </c>
    </row>
    <row r="244" spans="1:6" x14ac:dyDescent="0.25">
      <c r="A244" s="284" t="s">
        <v>3842</v>
      </c>
      <c r="B244" s="281" t="s">
        <v>2775</v>
      </c>
      <c r="C244" s="281" t="s">
        <v>3843</v>
      </c>
      <c r="D244" s="79">
        <v>12.99</v>
      </c>
      <c r="E244" s="79">
        <v>100</v>
      </c>
      <c r="F244" s="79">
        <v>0.38</v>
      </c>
    </row>
    <row r="245" spans="1:6" x14ac:dyDescent="0.25">
      <c r="A245" s="284" t="s">
        <v>2779</v>
      </c>
      <c r="B245" s="281" t="s">
        <v>2775</v>
      </c>
      <c r="C245" s="281" t="s">
        <v>2780</v>
      </c>
      <c r="D245" s="79">
        <v>37.83</v>
      </c>
      <c r="E245" s="79">
        <v>96.18</v>
      </c>
      <c r="F245" s="79">
        <v>0.02</v>
      </c>
    </row>
    <row r="246" spans="1:6" x14ac:dyDescent="0.25">
      <c r="A246" s="284" t="s">
        <v>3588</v>
      </c>
      <c r="B246" s="281" t="s">
        <v>2775</v>
      </c>
      <c r="C246" s="281" t="s">
        <v>3589</v>
      </c>
      <c r="D246" s="79">
        <v>6.78</v>
      </c>
      <c r="E246" s="79">
        <v>62.88</v>
      </c>
      <c r="F246" s="79">
        <v>0.02</v>
      </c>
    </row>
    <row r="247" spans="1:6" x14ac:dyDescent="0.25">
      <c r="A247" s="284" t="s">
        <v>3371</v>
      </c>
      <c r="B247" s="281" t="s">
        <v>2775</v>
      </c>
      <c r="C247" s="281" t="s">
        <v>7096</v>
      </c>
      <c r="D247" s="79">
        <v>30.73</v>
      </c>
      <c r="E247" s="79">
        <v>98.7</v>
      </c>
      <c r="F247" s="79">
        <v>7.0000000000000007E-2</v>
      </c>
    </row>
    <row r="248" spans="1:6" x14ac:dyDescent="0.25">
      <c r="A248" s="284" t="s">
        <v>3385</v>
      </c>
      <c r="B248" s="281" t="s">
        <v>2775</v>
      </c>
      <c r="C248" s="281" t="s">
        <v>3386</v>
      </c>
      <c r="D248" s="79">
        <v>58.59</v>
      </c>
      <c r="E248" s="79">
        <v>99.81</v>
      </c>
      <c r="F248" s="79">
        <v>12.47</v>
      </c>
    </row>
    <row r="249" spans="1:6" x14ac:dyDescent="0.25">
      <c r="A249" s="284" t="s">
        <v>2962</v>
      </c>
      <c r="B249" s="281" t="s">
        <v>2775</v>
      </c>
      <c r="C249" s="281" t="s">
        <v>2963</v>
      </c>
      <c r="D249" s="79">
        <v>100</v>
      </c>
      <c r="E249" s="79">
        <v>100</v>
      </c>
      <c r="F249" s="79">
        <v>100</v>
      </c>
    </row>
    <row r="250" spans="1:6" x14ac:dyDescent="0.25">
      <c r="A250" s="284" t="s">
        <v>3301</v>
      </c>
      <c r="B250" s="281" t="s">
        <v>2775</v>
      </c>
      <c r="C250" s="281" t="s">
        <v>3302</v>
      </c>
      <c r="D250" s="79">
        <v>7.72</v>
      </c>
      <c r="E250" s="79">
        <v>100</v>
      </c>
      <c r="F250" s="79">
        <v>0</v>
      </c>
    </row>
    <row r="251" spans="1:6" x14ac:dyDescent="0.25">
      <c r="A251" s="284" t="s">
        <v>4060</v>
      </c>
      <c r="B251" s="281" t="s">
        <v>2775</v>
      </c>
      <c r="C251" s="281" t="s">
        <v>4061</v>
      </c>
      <c r="D251" s="79">
        <v>10.74</v>
      </c>
      <c r="E251" s="79">
        <v>76.13</v>
      </c>
      <c r="F251" s="79">
        <v>0</v>
      </c>
    </row>
    <row r="252" spans="1:6" x14ac:dyDescent="0.25">
      <c r="A252" s="284" t="s">
        <v>3696</v>
      </c>
      <c r="B252" s="281" t="s">
        <v>2775</v>
      </c>
      <c r="C252" s="281" t="s">
        <v>3697</v>
      </c>
      <c r="D252" s="79">
        <v>12.84</v>
      </c>
      <c r="E252" s="79">
        <v>100</v>
      </c>
      <c r="F252" s="79">
        <v>0</v>
      </c>
    </row>
    <row r="253" spans="1:6" x14ac:dyDescent="0.25">
      <c r="A253" s="284" t="s">
        <v>3686</v>
      </c>
      <c r="B253" s="281" t="s">
        <v>2775</v>
      </c>
      <c r="C253" s="281" t="s">
        <v>3687</v>
      </c>
      <c r="D253" s="79">
        <v>13.16</v>
      </c>
      <c r="E253" s="79">
        <v>100</v>
      </c>
      <c r="F253" s="79">
        <v>0.85</v>
      </c>
    </row>
    <row r="254" spans="1:6" x14ac:dyDescent="0.25">
      <c r="A254" s="284" t="s">
        <v>3574</v>
      </c>
      <c r="B254" s="281" t="s">
        <v>2775</v>
      </c>
      <c r="C254" s="281" t="s">
        <v>3575</v>
      </c>
      <c r="D254" s="79">
        <v>46.19</v>
      </c>
      <c r="E254" s="79">
        <v>99.68</v>
      </c>
      <c r="F254" s="79">
        <v>9.17</v>
      </c>
    </row>
    <row r="255" spans="1:6" x14ac:dyDescent="0.25">
      <c r="A255" s="284" t="s">
        <v>2958</v>
      </c>
      <c r="B255" s="281" t="s">
        <v>2775</v>
      </c>
      <c r="C255" s="281" t="s">
        <v>2959</v>
      </c>
      <c r="D255" s="79">
        <v>53.42</v>
      </c>
      <c r="E255" s="79">
        <v>99.57</v>
      </c>
      <c r="F255" s="79">
        <v>20.37</v>
      </c>
    </row>
    <row r="256" spans="1:6" x14ac:dyDescent="0.25">
      <c r="A256" s="284" t="s">
        <v>3844</v>
      </c>
      <c r="B256" s="281" t="s">
        <v>2775</v>
      </c>
      <c r="C256" s="281" t="s">
        <v>3845</v>
      </c>
      <c r="D256" s="79">
        <v>7.77</v>
      </c>
      <c r="E256" s="79">
        <v>88.63</v>
      </c>
      <c r="F256" s="79">
        <v>0.98</v>
      </c>
    </row>
    <row r="257" spans="1:6" x14ac:dyDescent="0.25">
      <c r="A257" s="284" t="s">
        <v>3613</v>
      </c>
      <c r="B257" s="281" t="s">
        <v>2775</v>
      </c>
      <c r="C257" s="281" t="s">
        <v>3614</v>
      </c>
      <c r="D257" s="79">
        <v>11.41</v>
      </c>
      <c r="E257" s="79">
        <v>97.04</v>
      </c>
      <c r="F257" s="79">
        <v>2.3199999999999998</v>
      </c>
    </row>
    <row r="258" spans="1:6" x14ac:dyDescent="0.25">
      <c r="A258" s="284" t="s">
        <v>3946</v>
      </c>
      <c r="B258" s="281" t="s">
        <v>2775</v>
      </c>
      <c r="C258" s="281" t="s">
        <v>3947</v>
      </c>
      <c r="D258" s="79">
        <v>30.74</v>
      </c>
      <c r="E258" s="79">
        <v>89.77</v>
      </c>
      <c r="F258" s="79">
        <v>0</v>
      </c>
    </row>
    <row r="259" spans="1:6" x14ac:dyDescent="0.25">
      <c r="A259" s="284" t="s">
        <v>3662</v>
      </c>
      <c r="B259" s="281" t="s">
        <v>2775</v>
      </c>
      <c r="C259" s="281" t="s">
        <v>3663</v>
      </c>
      <c r="D259" s="79">
        <v>38.58</v>
      </c>
      <c r="E259" s="79">
        <v>100</v>
      </c>
      <c r="F259" s="79">
        <v>0</v>
      </c>
    </row>
    <row r="260" spans="1:6" x14ac:dyDescent="0.25">
      <c r="A260" s="284" t="s">
        <v>3707</v>
      </c>
      <c r="B260" s="281" t="s">
        <v>2775</v>
      </c>
      <c r="C260" s="281" t="s">
        <v>3708</v>
      </c>
      <c r="D260" s="79">
        <v>34.81</v>
      </c>
      <c r="E260" s="79">
        <v>52.14</v>
      </c>
      <c r="F260" s="79">
        <v>7.11</v>
      </c>
    </row>
    <row r="261" spans="1:6" x14ac:dyDescent="0.25">
      <c r="A261" s="284" t="s">
        <v>4019</v>
      </c>
      <c r="B261" s="281" t="s">
        <v>2775</v>
      </c>
      <c r="C261" s="281" t="s">
        <v>4020</v>
      </c>
      <c r="D261" s="79">
        <v>35.590000000000003</v>
      </c>
      <c r="E261" s="79">
        <v>92.5</v>
      </c>
      <c r="F261" s="79">
        <v>1.26</v>
      </c>
    </row>
    <row r="262" spans="1:6" x14ac:dyDescent="0.25">
      <c r="A262" s="284" t="s">
        <v>4487</v>
      </c>
      <c r="B262" s="281" t="s">
        <v>2775</v>
      </c>
      <c r="C262" s="281" t="s">
        <v>4488</v>
      </c>
      <c r="D262" s="79">
        <v>5.07</v>
      </c>
      <c r="E262" s="79">
        <v>59.07</v>
      </c>
      <c r="F262" s="79">
        <v>0.56000000000000005</v>
      </c>
    </row>
    <row r="263" spans="1:6" x14ac:dyDescent="0.25">
      <c r="A263" s="284" t="s">
        <v>3105</v>
      </c>
      <c r="B263" s="281" t="s">
        <v>2775</v>
      </c>
      <c r="C263" s="281" t="s">
        <v>3106</v>
      </c>
      <c r="D263" s="79">
        <v>46.74</v>
      </c>
      <c r="E263" s="79">
        <v>93.37</v>
      </c>
      <c r="F263" s="79">
        <v>0</v>
      </c>
    </row>
    <row r="264" spans="1:6" x14ac:dyDescent="0.25">
      <c r="A264" s="284" t="s">
        <v>4003</v>
      </c>
      <c r="B264" s="281" t="s">
        <v>2775</v>
      </c>
      <c r="C264" s="281" t="s">
        <v>4004</v>
      </c>
      <c r="D264" s="79">
        <v>56.93</v>
      </c>
      <c r="E264" s="79">
        <v>60.62</v>
      </c>
      <c r="F264" s="79">
        <v>53.43</v>
      </c>
    </row>
    <row r="265" spans="1:6" x14ac:dyDescent="0.25">
      <c r="A265" s="284" t="s">
        <v>4072</v>
      </c>
      <c r="B265" s="281" t="s">
        <v>2775</v>
      </c>
      <c r="C265" s="281" t="s">
        <v>4073</v>
      </c>
      <c r="D265" s="79">
        <v>58.53</v>
      </c>
      <c r="E265" s="79">
        <v>65.97</v>
      </c>
      <c r="F265" s="79">
        <v>56.99</v>
      </c>
    </row>
    <row r="266" spans="1:6" x14ac:dyDescent="0.25">
      <c r="A266" s="284" t="s">
        <v>2777</v>
      </c>
      <c r="B266" s="281" t="s">
        <v>2775</v>
      </c>
      <c r="C266" s="281" t="s">
        <v>2778</v>
      </c>
      <c r="D266" s="79">
        <v>6.18</v>
      </c>
      <c r="E266" s="79">
        <v>54.95</v>
      </c>
      <c r="F266" s="79">
        <v>0.42</v>
      </c>
    </row>
    <row r="267" spans="1:6" x14ac:dyDescent="0.25">
      <c r="A267" s="284" t="s">
        <v>3974</v>
      </c>
      <c r="B267" s="281" t="s">
        <v>2775</v>
      </c>
      <c r="C267" s="281" t="s">
        <v>3975</v>
      </c>
      <c r="D267" s="79">
        <v>27.92</v>
      </c>
      <c r="E267" s="79">
        <v>98.4</v>
      </c>
      <c r="F267" s="79">
        <v>0</v>
      </c>
    </row>
    <row r="268" spans="1:6" x14ac:dyDescent="0.25">
      <c r="A268" s="284" t="s">
        <v>3666</v>
      </c>
      <c r="B268" s="281" t="s">
        <v>2775</v>
      </c>
      <c r="C268" s="281" t="s">
        <v>3667</v>
      </c>
      <c r="D268" s="79">
        <v>15.52</v>
      </c>
      <c r="E268" s="79">
        <v>89.95</v>
      </c>
      <c r="F268" s="79">
        <v>0.09</v>
      </c>
    </row>
    <row r="269" spans="1:6" x14ac:dyDescent="0.25">
      <c r="A269" s="284" t="s">
        <v>3433</v>
      </c>
      <c r="B269" s="281" t="s">
        <v>2775</v>
      </c>
      <c r="C269" s="281" t="s">
        <v>3434</v>
      </c>
      <c r="D269" s="79">
        <v>18.84</v>
      </c>
      <c r="E269" s="79">
        <v>100</v>
      </c>
      <c r="F269" s="79">
        <v>0</v>
      </c>
    </row>
    <row r="270" spans="1:6" x14ac:dyDescent="0.25">
      <c r="A270" s="284" t="s">
        <v>3850</v>
      </c>
      <c r="B270" s="281" t="s">
        <v>2775</v>
      </c>
      <c r="C270" s="281" t="s">
        <v>3851</v>
      </c>
      <c r="D270" s="79">
        <v>52.21</v>
      </c>
      <c r="E270" s="79">
        <v>87.65</v>
      </c>
      <c r="F270" s="79">
        <v>3.72</v>
      </c>
    </row>
    <row r="271" spans="1:6" x14ac:dyDescent="0.25">
      <c r="A271" s="284" t="s">
        <v>3039</v>
      </c>
      <c r="B271" s="281" t="s">
        <v>2775</v>
      </c>
      <c r="C271" s="281" t="s">
        <v>3040</v>
      </c>
      <c r="D271" s="79">
        <v>20.55</v>
      </c>
      <c r="E271" s="79">
        <v>100</v>
      </c>
      <c r="F271" s="79">
        <v>0</v>
      </c>
    </row>
    <row r="272" spans="1:6" x14ac:dyDescent="0.25">
      <c r="A272" s="284" t="s">
        <v>3848</v>
      </c>
      <c r="B272" s="281" t="s">
        <v>2775</v>
      </c>
      <c r="C272" s="281" t="s">
        <v>3849</v>
      </c>
      <c r="D272" s="79">
        <v>16.010000000000002</v>
      </c>
      <c r="E272" s="79">
        <v>100</v>
      </c>
      <c r="F272" s="79">
        <v>0</v>
      </c>
    </row>
    <row r="273" spans="1:6" x14ac:dyDescent="0.25">
      <c r="A273" s="284" t="s">
        <v>3096</v>
      </c>
      <c r="B273" s="281" t="s">
        <v>2775</v>
      </c>
      <c r="C273" s="281" t="s">
        <v>3097</v>
      </c>
      <c r="D273" s="79">
        <v>15.26</v>
      </c>
      <c r="E273" s="79">
        <v>96.95</v>
      </c>
      <c r="F273" s="79">
        <v>0</v>
      </c>
    </row>
    <row r="274" spans="1:6" x14ac:dyDescent="0.25">
      <c r="A274" s="284" t="s">
        <v>3179</v>
      </c>
      <c r="B274" s="281" t="s">
        <v>2775</v>
      </c>
      <c r="C274" s="281" t="s">
        <v>3180</v>
      </c>
      <c r="D274" s="79">
        <v>70.88</v>
      </c>
      <c r="E274" s="79">
        <v>100</v>
      </c>
      <c r="F274" s="79">
        <v>44.07</v>
      </c>
    </row>
    <row r="275" spans="1:6" x14ac:dyDescent="0.25">
      <c r="A275" s="284" t="s">
        <v>3150</v>
      </c>
      <c r="B275" s="281" t="s">
        <v>2775</v>
      </c>
      <c r="C275" s="281" t="s">
        <v>3151</v>
      </c>
      <c r="D275" s="79">
        <v>43.37</v>
      </c>
      <c r="E275" s="79">
        <v>88.48</v>
      </c>
      <c r="F275" s="79">
        <v>0.33</v>
      </c>
    </row>
    <row r="276" spans="1:6" x14ac:dyDescent="0.25">
      <c r="A276" s="284" t="s">
        <v>3344</v>
      </c>
      <c r="B276" s="281" t="s">
        <v>2775</v>
      </c>
      <c r="C276" s="281" t="s">
        <v>3345</v>
      </c>
      <c r="D276" s="79">
        <v>10.16</v>
      </c>
      <c r="E276" s="79">
        <v>82.12</v>
      </c>
      <c r="F276" s="79">
        <v>0</v>
      </c>
    </row>
    <row r="277" spans="1:6" x14ac:dyDescent="0.25">
      <c r="A277" s="284" t="s">
        <v>3672</v>
      </c>
      <c r="B277" s="281" t="s">
        <v>2775</v>
      </c>
      <c r="C277" s="281" t="s">
        <v>3673</v>
      </c>
      <c r="D277" s="79">
        <v>28.44</v>
      </c>
      <c r="E277" s="79">
        <v>100</v>
      </c>
      <c r="F277" s="79">
        <v>0</v>
      </c>
    </row>
    <row r="278" spans="1:6" x14ac:dyDescent="0.25">
      <c r="A278" s="284" t="s">
        <v>2946</v>
      </c>
      <c r="B278" s="281" t="s">
        <v>2775</v>
      </c>
      <c r="C278" s="281" t="s">
        <v>2947</v>
      </c>
      <c r="D278" s="79">
        <v>57.31</v>
      </c>
      <c r="E278" s="79">
        <v>100</v>
      </c>
      <c r="F278" s="79">
        <v>0</v>
      </c>
    </row>
    <row r="279" spans="1:6" x14ac:dyDescent="0.25">
      <c r="A279" s="284" t="s">
        <v>3045</v>
      </c>
      <c r="B279" s="281" t="s">
        <v>2775</v>
      </c>
      <c r="C279" s="281" t="s">
        <v>3046</v>
      </c>
      <c r="D279" s="79">
        <v>24.36</v>
      </c>
      <c r="E279" s="79">
        <v>100</v>
      </c>
      <c r="F279" s="79">
        <v>3.28</v>
      </c>
    </row>
    <row r="280" spans="1:6" x14ac:dyDescent="0.25">
      <c r="A280" s="284" t="s">
        <v>3348</v>
      </c>
      <c r="B280" s="281" t="s">
        <v>2775</v>
      </c>
      <c r="C280" s="281" t="s">
        <v>3349</v>
      </c>
      <c r="D280" s="79">
        <v>21.26</v>
      </c>
      <c r="E280" s="79">
        <v>24.47</v>
      </c>
      <c r="F280" s="79">
        <v>0.36</v>
      </c>
    </row>
    <row r="281" spans="1:6" x14ac:dyDescent="0.25">
      <c r="A281" s="284" t="s">
        <v>3553</v>
      </c>
      <c r="B281" s="281" t="s">
        <v>2775</v>
      </c>
      <c r="C281" s="281" t="s">
        <v>3554</v>
      </c>
      <c r="D281" s="79">
        <v>12.17</v>
      </c>
      <c r="E281" s="79">
        <v>72.430000000000007</v>
      </c>
      <c r="F281" s="79">
        <v>2.81</v>
      </c>
    </row>
    <row r="282" spans="1:6" x14ac:dyDescent="0.25">
      <c r="A282" s="284" t="s">
        <v>3676</v>
      </c>
      <c r="B282" s="281" t="s">
        <v>2775</v>
      </c>
      <c r="C282" s="281" t="s">
        <v>3677</v>
      </c>
      <c r="D282" s="79">
        <v>14.25</v>
      </c>
      <c r="E282" s="79">
        <v>100</v>
      </c>
      <c r="F282" s="79">
        <v>0.1</v>
      </c>
    </row>
    <row r="283" spans="1:6" x14ac:dyDescent="0.25">
      <c r="A283" s="284" t="s">
        <v>4102</v>
      </c>
      <c r="B283" s="281" t="s">
        <v>2775</v>
      </c>
      <c r="C283" s="281" t="s">
        <v>4103</v>
      </c>
      <c r="D283" s="79">
        <v>3.56</v>
      </c>
      <c r="E283" s="79">
        <v>91.34</v>
      </c>
      <c r="F283" s="79">
        <v>0.41</v>
      </c>
    </row>
    <row r="284" spans="1:6" x14ac:dyDescent="0.25">
      <c r="A284" s="284" t="s">
        <v>3146</v>
      </c>
      <c r="B284" s="281" t="s">
        <v>2775</v>
      </c>
      <c r="C284" s="281" t="s">
        <v>3147</v>
      </c>
      <c r="D284" s="79">
        <v>52.16</v>
      </c>
      <c r="E284" s="79">
        <v>98.1</v>
      </c>
      <c r="F284" s="79">
        <v>5.43</v>
      </c>
    </row>
    <row r="285" spans="1:6" x14ac:dyDescent="0.25">
      <c r="A285" s="284" t="s">
        <v>3846</v>
      </c>
      <c r="B285" s="281" t="s">
        <v>2775</v>
      </c>
      <c r="C285" s="281" t="s">
        <v>3847</v>
      </c>
      <c r="D285" s="79">
        <v>13.36</v>
      </c>
      <c r="E285" s="79">
        <v>87.6</v>
      </c>
      <c r="F285" s="79">
        <v>0.79</v>
      </c>
    </row>
    <row r="286" spans="1:6" x14ac:dyDescent="0.25">
      <c r="A286" s="284" t="s">
        <v>3391</v>
      </c>
      <c r="B286" s="281" t="s">
        <v>2775</v>
      </c>
      <c r="C286" s="281" t="s">
        <v>3392</v>
      </c>
      <c r="D286" s="79">
        <v>47.44</v>
      </c>
      <c r="E286" s="79">
        <v>91.43</v>
      </c>
      <c r="F286" s="79">
        <v>0</v>
      </c>
    </row>
    <row r="287" spans="1:6" x14ac:dyDescent="0.25">
      <c r="A287" s="284" t="s">
        <v>3960</v>
      </c>
      <c r="B287" s="281" t="s">
        <v>2775</v>
      </c>
      <c r="C287" s="281" t="s">
        <v>3961</v>
      </c>
      <c r="D287" s="79">
        <v>13.65</v>
      </c>
      <c r="E287" s="79">
        <v>100</v>
      </c>
      <c r="F287" s="79">
        <v>7.02</v>
      </c>
    </row>
    <row r="288" spans="1:6" x14ac:dyDescent="0.25">
      <c r="A288" s="284" t="s">
        <v>2968</v>
      </c>
      <c r="B288" s="281" t="s">
        <v>2775</v>
      </c>
      <c r="C288" s="281" t="s">
        <v>2969</v>
      </c>
      <c r="D288" s="79">
        <v>25.26</v>
      </c>
      <c r="E288" s="79">
        <v>78.06</v>
      </c>
      <c r="F288" s="79">
        <v>0</v>
      </c>
    </row>
    <row r="289" spans="1:6" x14ac:dyDescent="0.25">
      <c r="A289" s="284" t="s">
        <v>3928</v>
      </c>
      <c r="B289" s="281" t="s">
        <v>2775</v>
      </c>
      <c r="C289" s="281" t="s">
        <v>3929</v>
      </c>
      <c r="D289" s="79">
        <v>42.15</v>
      </c>
      <c r="E289" s="79">
        <v>100</v>
      </c>
      <c r="F289" s="79">
        <v>0</v>
      </c>
    </row>
    <row r="290" spans="1:6" x14ac:dyDescent="0.25">
      <c r="A290" s="284" t="s">
        <v>4027</v>
      </c>
      <c r="B290" s="281" t="s">
        <v>2775</v>
      </c>
      <c r="C290" s="281" t="s">
        <v>4028</v>
      </c>
      <c r="D290" s="79">
        <v>100</v>
      </c>
      <c r="E290" s="79">
        <v>100</v>
      </c>
      <c r="F290" s="79">
        <v>100</v>
      </c>
    </row>
    <row r="291" spans="1:6" x14ac:dyDescent="0.25">
      <c r="A291" s="284" t="s">
        <v>3281</v>
      </c>
      <c r="B291" s="281" t="s">
        <v>2775</v>
      </c>
      <c r="C291" s="281" t="s">
        <v>3282</v>
      </c>
      <c r="D291" s="79">
        <v>17.13</v>
      </c>
      <c r="E291" s="79">
        <v>98.86</v>
      </c>
      <c r="F291" s="79">
        <v>0</v>
      </c>
    </row>
    <row r="292" spans="1:6" x14ac:dyDescent="0.25">
      <c r="A292" s="284" t="s">
        <v>3758</v>
      </c>
      <c r="B292" s="281" t="s">
        <v>2775</v>
      </c>
      <c r="C292" s="281" t="s">
        <v>3759</v>
      </c>
      <c r="D292" s="79">
        <v>41.02</v>
      </c>
      <c r="E292" s="79">
        <v>100</v>
      </c>
      <c r="F292" s="79">
        <v>5.5</v>
      </c>
    </row>
    <row r="293" spans="1:6" x14ac:dyDescent="0.25">
      <c r="A293" s="284" t="s">
        <v>3070</v>
      </c>
      <c r="B293" s="281" t="s">
        <v>2775</v>
      </c>
      <c r="C293" s="281" t="s">
        <v>3071</v>
      </c>
      <c r="D293" s="79">
        <v>34.869999999999997</v>
      </c>
      <c r="E293" s="79">
        <v>91.97</v>
      </c>
      <c r="F293" s="79">
        <v>0</v>
      </c>
    </row>
    <row r="294" spans="1:6" x14ac:dyDescent="0.25">
      <c r="A294" s="284" t="s">
        <v>3788</v>
      </c>
      <c r="B294" s="281" t="s">
        <v>2775</v>
      </c>
      <c r="C294" s="281" t="s">
        <v>3789</v>
      </c>
      <c r="D294" s="79">
        <v>58.48</v>
      </c>
      <c r="E294" s="79">
        <v>100</v>
      </c>
      <c r="F294" s="79">
        <v>0</v>
      </c>
    </row>
    <row r="295" spans="1:6" x14ac:dyDescent="0.25">
      <c r="A295" s="284" t="s">
        <v>3072</v>
      </c>
      <c r="B295" s="281" t="s">
        <v>2775</v>
      </c>
      <c r="C295" s="281" t="s">
        <v>3073</v>
      </c>
      <c r="D295" s="79">
        <v>50.36</v>
      </c>
      <c r="E295" s="79">
        <v>92.83</v>
      </c>
      <c r="F295" s="79">
        <v>8.48</v>
      </c>
    </row>
    <row r="296" spans="1:6" x14ac:dyDescent="0.25">
      <c r="A296" s="284" t="s">
        <v>3194</v>
      </c>
      <c r="B296" s="281" t="s">
        <v>2775</v>
      </c>
      <c r="C296" s="281" t="s">
        <v>3195</v>
      </c>
      <c r="D296" s="79">
        <v>8.93</v>
      </c>
      <c r="E296" s="79">
        <v>74.16</v>
      </c>
      <c r="F296" s="79">
        <v>0</v>
      </c>
    </row>
    <row r="297" spans="1:6" x14ac:dyDescent="0.25">
      <c r="A297" s="284" t="s">
        <v>3397</v>
      </c>
      <c r="B297" s="281" t="s">
        <v>2775</v>
      </c>
      <c r="C297" s="281" t="s">
        <v>3398</v>
      </c>
      <c r="D297" s="79">
        <v>26.81</v>
      </c>
      <c r="E297" s="79">
        <v>86.14</v>
      </c>
      <c r="F297" s="79">
        <v>0</v>
      </c>
    </row>
    <row r="298" spans="1:6" x14ac:dyDescent="0.25">
      <c r="A298" s="284" t="s">
        <v>3670</v>
      </c>
      <c r="B298" s="281" t="s">
        <v>2775</v>
      </c>
      <c r="C298" s="281" t="s">
        <v>3671</v>
      </c>
      <c r="D298" s="79">
        <v>28.02</v>
      </c>
      <c r="E298" s="79">
        <v>93.2</v>
      </c>
      <c r="F298" s="79">
        <v>2.5</v>
      </c>
    </row>
    <row r="299" spans="1:6" x14ac:dyDescent="0.25">
      <c r="A299" s="284" t="s">
        <v>2774</v>
      </c>
      <c r="B299" s="281" t="s">
        <v>2775</v>
      </c>
      <c r="C299" s="281" t="s">
        <v>2776</v>
      </c>
      <c r="D299" s="79">
        <v>40.35</v>
      </c>
      <c r="E299" s="79">
        <v>97.23</v>
      </c>
      <c r="F299" s="79">
        <v>0</v>
      </c>
    </row>
    <row r="300" spans="1:6" x14ac:dyDescent="0.25">
      <c r="A300" s="284" t="s">
        <v>3682</v>
      </c>
      <c r="B300" s="281" t="s">
        <v>2775</v>
      </c>
      <c r="C300" s="281" t="s">
        <v>3683</v>
      </c>
      <c r="D300" s="79">
        <v>16.59</v>
      </c>
      <c r="E300" s="79">
        <v>100</v>
      </c>
      <c r="F300" s="79">
        <v>6.17</v>
      </c>
    </row>
    <row r="301" spans="1:6" x14ac:dyDescent="0.25">
      <c r="A301" s="284" t="s">
        <v>3053</v>
      </c>
      <c r="B301" s="281" t="s">
        <v>2775</v>
      </c>
      <c r="C301" s="281" t="s">
        <v>3054</v>
      </c>
      <c r="D301" s="79">
        <v>27.01</v>
      </c>
      <c r="E301" s="79">
        <v>92.32</v>
      </c>
      <c r="F301" s="79">
        <v>7.8</v>
      </c>
    </row>
    <row r="302" spans="1:6" x14ac:dyDescent="0.25">
      <c r="A302" s="284" t="s">
        <v>2950</v>
      </c>
      <c r="B302" s="281" t="s">
        <v>2775</v>
      </c>
      <c r="C302" s="281" t="s">
        <v>2951</v>
      </c>
      <c r="D302" s="79">
        <v>58.08</v>
      </c>
      <c r="E302" s="79">
        <v>67.56</v>
      </c>
      <c r="F302" s="79">
        <v>27.78</v>
      </c>
    </row>
    <row r="303" spans="1:6" x14ac:dyDescent="0.25">
      <c r="A303" s="284" t="s">
        <v>3629</v>
      </c>
      <c r="B303" s="281" t="s">
        <v>2775</v>
      </c>
      <c r="C303" s="281" t="s">
        <v>3630</v>
      </c>
      <c r="D303" s="79">
        <v>9.9600000000000009</v>
      </c>
      <c r="E303" s="79">
        <v>100</v>
      </c>
      <c r="F303" s="79">
        <v>0</v>
      </c>
    </row>
    <row r="304" spans="1:6" x14ac:dyDescent="0.25">
      <c r="A304" s="284" t="s">
        <v>3373</v>
      </c>
      <c r="B304" s="281" t="s">
        <v>2775</v>
      </c>
      <c r="C304" s="281" t="s">
        <v>3374</v>
      </c>
      <c r="D304" s="79">
        <v>8.1</v>
      </c>
      <c r="E304" s="79">
        <v>58.44</v>
      </c>
      <c r="F304" s="79">
        <v>0.44</v>
      </c>
    </row>
    <row r="305" spans="1:6" x14ac:dyDescent="0.25">
      <c r="A305" s="284" t="s">
        <v>3809</v>
      </c>
      <c r="B305" s="281" t="s">
        <v>2775</v>
      </c>
      <c r="C305" s="281" t="s">
        <v>3810</v>
      </c>
      <c r="D305" s="79">
        <v>59.16</v>
      </c>
      <c r="E305" s="79">
        <v>100</v>
      </c>
      <c r="F305" s="79">
        <v>49.11</v>
      </c>
    </row>
    <row r="306" spans="1:6" x14ac:dyDescent="0.25">
      <c r="A306" s="284" t="s">
        <v>4070</v>
      </c>
      <c r="B306" s="281" t="s">
        <v>2775</v>
      </c>
      <c r="C306" s="281" t="s">
        <v>4071</v>
      </c>
      <c r="D306" s="79">
        <v>9.7799999999999994</v>
      </c>
      <c r="E306" s="79">
        <v>83.33</v>
      </c>
      <c r="F306" s="79">
        <v>0.05</v>
      </c>
    </row>
    <row r="307" spans="1:6" x14ac:dyDescent="0.25">
      <c r="A307" s="284" t="s">
        <v>3375</v>
      </c>
      <c r="B307" s="281" t="s">
        <v>2775</v>
      </c>
      <c r="C307" s="281" t="s">
        <v>3376</v>
      </c>
      <c r="D307" s="79">
        <v>13.02</v>
      </c>
      <c r="E307" s="79">
        <v>100</v>
      </c>
      <c r="F307" s="79">
        <v>0</v>
      </c>
    </row>
    <row r="308" spans="1:6" x14ac:dyDescent="0.25">
      <c r="A308" s="284" t="s">
        <v>3411</v>
      </c>
      <c r="B308" s="281" t="s">
        <v>2775</v>
      </c>
      <c r="C308" s="281" t="s">
        <v>3412</v>
      </c>
      <c r="D308" s="79">
        <v>12.66</v>
      </c>
      <c r="E308" s="79">
        <v>97.77</v>
      </c>
      <c r="F308" s="79">
        <v>0</v>
      </c>
    </row>
    <row r="309" spans="1:6" x14ac:dyDescent="0.25">
      <c r="A309" s="284" t="s">
        <v>3383</v>
      </c>
      <c r="B309" s="281" t="s">
        <v>2775</v>
      </c>
      <c r="C309" s="281" t="s">
        <v>3384</v>
      </c>
      <c r="D309" s="79" t="s">
        <v>7093</v>
      </c>
      <c r="E309" s="79" t="s">
        <v>7093</v>
      </c>
      <c r="F309" s="79" t="s">
        <v>7093</v>
      </c>
    </row>
    <row r="310" spans="1:6" x14ac:dyDescent="0.25">
      <c r="A310" s="284" t="s">
        <v>4411</v>
      </c>
      <c r="B310" s="281" t="s">
        <v>2775</v>
      </c>
      <c r="C310" s="281" t="s">
        <v>4412</v>
      </c>
      <c r="D310" s="79">
        <v>9.4600000000000009</v>
      </c>
      <c r="E310" s="79">
        <v>73.84</v>
      </c>
      <c r="F310" s="79">
        <v>0</v>
      </c>
    </row>
    <row r="311" spans="1:6" x14ac:dyDescent="0.25">
      <c r="A311" s="284" t="s">
        <v>3870</v>
      </c>
      <c r="B311" s="281" t="s">
        <v>2775</v>
      </c>
      <c r="C311" s="281" t="s">
        <v>3871</v>
      </c>
      <c r="D311" s="79">
        <v>28.86</v>
      </c>
      <c r="E311" s="79">
        <v>97.39</v>
      </c>
      <c r="F311" s="79">
        <v>0.28999999999999998</v>
      </c>
    </row>
    <row r="312" spans="1:6" x14ac:dyDescent="0.25">
      <c r="A312" s="284" t="s">
        <v>4046</v>
      </c>
      <c r="B312" s="281" t="s">
        <v>2775</v>
      </c>
      <c r="C312" s="281" t="s">
        <v>4047</v>
      </c>
      <c r="D312" s="79">
        <v>11.07</v>
      </c>
      <c r="E312" s="79">
        <v>100</v>
      </c>
      <c r="F312" s="79">
        <v>0.04</v>
      </c>
    </row>
    <row r="313" spans="1:6" x14ac:dyDescent="0.25">
      <c r="A313" s="284" t="s">
        <v>3257</v>
      </c>
      <c r="B313" s="281" t="s">
        <v>2775</v>
      </c>
      <c r="C313" s="281" t="s">
        <v>3258</v>
      </c>
      <c r="D313" s="79">
        <v>49.4</v>
      </c>
      <c r="E313" s="79">
        <v>100</v>
      </c>
      <c r="F313" s="79">
        <v>0</v>
      </c>
    </row>
    <row r="314" spans="1:6" x14ac:dyDescent="0.25">
      <c r="A314" s="284" t="s">
        <v>3993</v>
      </c>
      <c r="B314" s="281" t="s">
        <v>2775</v>
      </c>
      <c r="C314" s="281" t="s">
        <v>3994</v>
      </c>
      <c r="D314" s="79">
        <v>65.41</v>
      </c>
      <c r="E314" s="79">
        <v>95.87</v>
      </c>
      <c r="F314" s="79">
        <v>57.92</v>
      </c>
    </row>
    <row r="315" spans="1:6" x14ac:dyDescent="0.25">
      <c r="A315" s="284" t="s">
        <v>3103</v>
      </c>
      <c r="B315" s="281" t="s">
        <v>2775</v>
      </c>
      <c r="C315" s="281" t="s">
        <v>3104</v>
      </c>
      <c r="D315" s="79">
        <v>25.15</v>
      </c>
      <c r="E315" s="79">
        <v>99.77</v>
      </c>
      <c r="F315" s="79">
        <v>0.62</v>
      </c>
    </row>
    <row r="316" spans="1:6" x14ac:dyDescent="0.25">
      <c r="A316" s="284" t="s">
        <v>3275</v>
      </c>
      <c r="B316" s="281" t="s">
        <v>2775</v>
      </c>
      <c r="C316" s="281" t="s">
        <v>3276</v>
      </c>
      <c r="D316" s="79">
        <v>47.28</v>
      </c>
      <c r="E316" s="79">
        <v>97.53</v>
      </c>
      <c r="F316" s="79">
        <v>4.3099999999999996</v>
      </c>
    </row>
    <row r="317" spans="1:6" x14ac:dyDescent="0.25">
      <c r="A317" s="284" t="s">
        <v>4011</v>
      </c>
      <c r="B317" s="281" t="s">
        <v>2775</v>
      </c>
      <c r="C317" s="281" t="s">
        <v>5633</v>
      </c>
      <c r="D317" s="79">
        <v>15.64</v>
      </c>
      <c r="E317" s="79">
        <v>81.28</v>
      </c>
      <c r="F317" s="79">
        <v>1.29</v>
      </c>
    </row>
    <row r="318" spans="1:6" x14ac:dyDescent="0.25">
      <c r="A318" s="284" t="s">
        <v>3970</v>
      </c>
      <c r="B318" s="281" t="s">
        <v>2775</v>
      </c>
      <c r="C318" s="281" t="s">
        <v>3971</v>
      </c>
      <c r="D318" s="79">
        <v>37.14</v>
      </c>
      <c r="E318" s="79">
        <v>100</v>
      </c>
      <c r="F318" s="79">
        <v>9.17</v>
      </c>
    </row>
    <row r="319" spans="1:6" x14ac:dyDescent="0.25">
      <c r="A319" s="284" t="s">
        <v>3590</v>
      </c>
      <c r="B319" s="281" t="s">
        <v>2775</v>
      </c>
      <c r="C319" s="281" t="s">
        <v>3591</v>
      </c>
      <c r="D319" s="79">
        <v>20.22</v>
      </c>
      <c r="E319" s="79">
        <v>88.55</v>
      </c>
      <c r="F319" s="79">
        <v>0</v>
      </c>
    </row>
    <row r="320" spans="1:6" x14ac:dyDescent="0.25">
      <c r="A320" s="284" t="s">
        <v>3592</v>
      </c>
      <c r="B320" s="281" t="s">
        <v>2775</v>
      </c>
      <c r="C320" s="281" t="s">
        <v>3593</v>
      </c>
      <c r="D320" s="79">
        <v>43.59</v>
      </c>
      <c r="E320" s="79">
        <v>100</v>
      </c>
      <c r="F320" s="79">
        <v>0</v>
      </c>
    </row>
    <row r="321" spans="1:6" x14ac:dyDescent="0.25">
      <c r="A321" s="284" t="s">
        <v>4262</v>
      </c>
      <c r="B321" s="281" t="s">
        <v>2775</v>
      </c>
      <c r="C321" s="281" t="s">
        <v>4263</v>
      </c>
      <c r="D321" s="79">
        <v>100</v>
      </c>
      <c r="E321" s="79">
        <v>100</v>
      </c>
      <c r="F321" s="79">
        <v>100</v>
      </c>
    </row>
    <row r="322" spans="1:6" x14ac:dyDescent="0.25">
      <c r="A322" s="284" t="s">
        <v>3448</v>
      </c>
      <c r="B322" s="281" t="s">
        <v>2775</v>
      </c>
      <c r="C322" s="281" t="s">
        <v>3449</v>
      </c>
      <c r="D322" s="79">
        <v>17.23</v>
      </c>
      <c r="E322" s="79">
        <v>99.91</v>
      </c>
      <c r="F322" s="79">
        <v>1.54</v>
      </c>
    </row>
    <row r="323" spans="1:6" x14ac:dyDescent="0.25">
      <c r="A323" s="284" t="s">
        <v>3911</v>
      </c>
      <c r="B323" s="281" t="s">
        <v>2775</v>
      </c>
      <c r="C323" s="281" t="s">
        <v>3912</v>
      </c>
      <c r="D323" s="79">
        <v>17.63</v>
      </c>
      <c r="E323" s="79">
        <v>100</v>
      </c>
      <c r="F323" s="79">
        <v>0</v>
      </c>
    </row>
    <row r="324" spans="1:6" x14ac:dyDescent="0.25">
      <c r="A324" s="284" t="s">
        <v>4048</v>
      </c>
      <c r="B324" s="281" t="s">
        <v>2775</v>
      </c>
      <c r="C324" s="281" t="s">
        <v>4049</v>
      </c>
      <c r="D324" s="79">
        <v>13.71</v>
      </c>
      <c r="E324" s="79">
        <v>98.88</v>
      </c>
      <c r="F324" s="79">
        <v>0</v>
      </c>
    </row>
    <row r="325" spans="1:6" x14ac:dyDescent="0.25">
      <c r="A325" s="284" t="s">
        <v>3277</v>
      </c>
      <c r="B325" s="281" t="s">
        <v>2775</v>
      </c>
      <c r="C325" s="281" t="s">
        <v>3278</v>
      </c>
      <c r="D325" s="79">
        <v>4.5599999999999996</v>
      </c>
      <c r="E325" s="79">
        <v>49.41</v>
      </c>
      <c r="F325" s="79">
        <v>1.45</v>
      </c>
    </row>
    <row r="326" spans="1:6" x14ac:dyDescent="0.25">
      <c r="A326" s="284" t="s">
        <v>3792</v>
      </c>
      <c r="B326" s="281" t="s">
        <v>2775</v>
      </c>
      <c r="C326" s="281" t="s">
        <v>3793</v>
      </c>
      <c r="D326" s="79">
        <v>5.55</v>
      </c>
      <c r="E326" s="79">
        <v>100</v>
      </c>
      <c r="F326" s="79">
        <v>0</v>
      </c>
    </row>
    <row r="327" spans="1:6" x14ac:dyDescent="0.25">
      <c r="A327" s="284" t="s">
        <v>3318</v>
      </c>
      <c r="B327" s="281" t="s">
        <v>2775</v>
      </c>
      <c r="C327" s="281" t="s">
        <v>3319</v>
      </c>
      <c r="D327" s="79">
        <v>28.69</v>
      </c>
      <c r="E327" s="79">
        <v>100</v>
      </c>
      <c r="F327" s="79">
        <v>11.21</v>
      </c>
    </row>
    <row r="328" spans="1:6" x14ac:dyDescent="0.25">
      <c r="A328" s="283" t="s">
        <v>4299</v>
      </c>
      <c r="B328" s="281" t="s">
        <v>2772</v>
      </c>
      <c r="C328" s="281" t="s">
        <v>4300</v>
      </c>
      <c r="D328" s="79">
        <v>95.54</v>
      </c>
      <c r="E328" s="79">
        <v>97.65</v>
      </c>
      <c r="F328" s="79">
        <v>69.260000000000005</v>
      </c>
    </row>
    <row r="329" spans="1:6" x14ac:dyDescent="0.25">
      <c r="A329" s="284" t="s">
        <v>4566</v>
      </c>
      <c r="B329" s="281" t="s">
        <v>2772</v>
      </c>
      <c r="C329" s="281" t="s">
        <v>4567</v>
      </c>
      <c r="D329" s="79">
        <v>41.03</v>
      </c>
      <c r="E329" s="79">
        <v>98.88</v>
      </c>
      <c r="F329" s="79">
        <v>13.01</v>
      </c>
    </row>
    <row r="330" spans="1:6" x14ac:dyDescent="0.25">
      <c r="A330" s="284" t="s">
        <v>4568</v>
      </c>
      <c r="B330" s="281" t="s">
        <v>2772</v>
      </c>
      <c r="C330" s="281" t="s">
        <v>4569</v>
      </c>
      <c r="D330" s="79">
        <v>50.87</v>
      </c>
      <c r="E330" s="79">
        <v>100</v>
      </c>
      <c r="F330" s="79">
        <v>0</v>
      </c>
    </row>
    <row r="331" spans="1:6" x14ac:dyDescent="0.25">
      <c r="A331" s="284" t="s">
        <v>3283</v>
      </c>
      <c r="B331" s="281" t="s">
        <v>2772</v>
      </c>
      <c r="C331" s="281" t="s">
        <v>3284</v>
      </c>
      <c r="D331" s="79">
        <v>37.72</v>
      </c>
      <c r="E331" s="79">
        <v>99.95</v>
      </c>
      <c r="F331" s="79">
        <v>0</v>
      </c>
    </row>
    <row r="332" spans="1:6" x14ac:dyDescent="0.25">
      <c r="A332" s="284" t="s">
        <v>4570</v>
      </c>
      <c r="B332" s="281" t="s">
        <v>2772</v>
      </c>
      <c r="C332" s="281" t="s">
        <v>4571</v>
      </c>
      <c r="D332" s="79">
        <v>32.770000000000003</v>
      </c>
      <c r="E332" s="79">
        <v>97.03</v>
      </c>
      <c r="F332" s="79">
        <v>2.54</v>
      </c>
    </row>
    <row r="333" spans="1:6" x14ac:dyDescent="0.25">
      <c r="A333" s="284" t="s">
        <v>4559</v>
      </c>
      <c r="B333" s="281" t="s">
        <v>2772</v>
      </c>
      <c r="C333" s="281" t="s">
        <v>4560</v>
      </c>
      <c r="D333" s="79">
        <v>99.92</v>
      </c>
      <c r="E333" s="79">
        <v>99.92</v>
      </c>
      <c r="F333" s="79">
        <v>100</v>
      </c>
    </row>
    <row r="334" spans="1:6" x14ac:dyDescent="0.25">
      <c r="A334" s="284" t="s">
        <v>4539</v>
      </c>
      <c r="B334" s="281" t="s">
        <v>2772</v>
      </c>
      <c r="C334" s="281" t="s">
        <v>4540</v>
      </c>
      <c r="D334" s="79">
        <v>31.49</v>
      </c>
      <c r="E334" s="79">
        <v>96.65</v>
      </c>
      <c r="F334" s="79">
        <v>8.26</v>
      </c>
    </row>
    <row r="335" spans="1:6" x14ac:dyDescent="0.25">
      <c r="A335" s="284" t="s">
        <v>4724</v>
      </c>
      <c r="B335" s="281" t="s">
        <v>2772</v>
      </c>
      <c r="C335" s="281" t="s">
        <v>4725</v>
      </c>
      <c r="D335" s="79">
        <v>93.43</v>
      </c>
      <c r="E335" s="79">
        <v>95.23</v>
      </c>
      <c r="F335" s="79">
        <v>93.3</v>
      </c>
    </row>
    <row r="336" spans="1:6" x14ac:dyDescent="0.25">
      <c r="A336" s="284" t="s">
        <v>3369</v>
      </c>
      <c r="B336" s="281" t="s">
        <v>2772</v>
      </c>
      <c r="C336" s="281" t="s">
        <v>3370</v>
      </c>
      <c r="D336" s="79">
        <v>38.94</v>
      </c>
      <c r="E336" s="79">
        <v>100</v>
      </c>
      <c r="F336" s="79">
        <v>16.66</v>
      </c>
    </row>
    <row r="337" spans="1:6" x14ac:dyDescent="0.25">
      <c r="A337" s="284" t="s">
        <v>4599</v>
      </c>
      <c r="B337" s="281" t="s">
        <v>2772</v>
      </c>
      <c r="C337" s="281" t="s">
        <v>4600</v>
      </c>
      <c r="D337" s="79">
        <v>35.07</v>
      </c>
      <c r="E337" s="79">
        <v>82.31</v>
      </c>
      <c r="F337" s="79">
        <v>1.82</v>
      </c>
    </row>
    <row r="338" spans="1:6" x14ac:dyDescent="0.25">
      <c r="A338" s="284" t="s">
        <v>4726</v>
      </c>
      <c r="B338" s="281" t="s">
        <v>2772</v>
      </c>
      <c r="C338" s="281" t="s">
        <v>4727</v>
      </c>
      <c r="D338" s="79">
        <v>29.53</v>
      </c>
      <c r="E338" s="79">
        <v>71.87</v>
      </c>
      <c r="F338" s="79">
        <v>20.239999999999998</v>
      </c>
    </row>
    <row r="339" spans="1:6" x14ac:dyDescent="0.25">
      <c r="A339" s="284" t="s">
        <v>4728</v>
      </c>
      <c r="B339" s="281" t="s">
        <v>2772</v>
      </c>
      <c r="C339" s="281" t="s">
        <v>4729</v>
      </c>
      <c r="D339" s="79">
        <v>35.47</v>
      </c>
      <c r="E339" s="79">
        <v>100</v>
      </c>
      <c r="F339" s="79">
        <v>0.67</v>
      </c>
    </row>
    <row r="340" spans="1:6" x14ac:dyDescent="0.25">
      <c r="A340" s="284" t="s">
        <v>4041</v>
      </c>
      <c r="B340" s="281" t="s">
        <v>2772</v>
      </c>
      <c r="C340" s="281" t="s">
        <v>4042</v>
      </c>
      <c r="D340" s="79">
        <v>40.74</v>
      </c>
      <c r="E340" s="79">
        <v>100</v>
      </c>
      <c r="F340" s="79">
        <v>17.47</v>
      </c>
    </row>
    <row r="341" spans="1:6" x14ac:dyDescent="0.25">
      <c r="A341" s="284" t="s">
        <v>4661</v>
      </c>
      <c r="B341" s="281" t="s">
        <v>2772</v>
      </c>
      <c r="C341" s="281" t="s">
        <v>4662</v>
      </c>
      <c r="D341" s="79">
        <v>58.23</v>
      </c>
      <c r="E341" s="79">
        <v>99.92</v>
      </c>
      <c r="F341" s="79">
        <v>37.880000000000003</v>
      </c>
    </row>
    <row r="342" spans="1:6" x14ac:dyDescent="0.25">
      <c r="A342" s="284" t="s">
        <v>3521</v>
      </c>
      <c r="B342" s="281" t="s">
        <v>2772</v>
      </c>
      <c r="C342" s="281" t="s">
        <v>3522</v>
      </c>
      <c r="D342" s="79">
        <v>60.32</v>
      </c>
      <c r="E342" s="79">
        <v>98.99</v>
      </c>
      <c r="F342" s="79">
        <v>0</v>
      </c>
    </row>
    <row r="343" spans="1:6" x14ac:dyDescent="0.25">
      <c r="A343" s="284" t="s">
        <v>3098</v>
      </c>
      <c r="B343" s="281" t="s">
        <v>2772</v>
      </c>
      <c r="C343" s="281" t="s">
        <v>3099</v>
      </c>
      <c r="D343" s="79">
        <v>39.229999999999997</v>
      </c>
      <c r="E343" s="79">
        <v>96.54</v>
      </c>
      <c r="F343" s="79">
        <v>7.01</v>
      </c>
    </row>
    <row r="344" spans="1:6" x14ac:dyDescent="0.25">
      <c r="A344" s="284" t="s">
        <v>4441</v>
      </c>
      <c r="B344" s="281" t="s">
        <v>2772</v>
      </c>
      <c r="C344" s="281" t="s">
        <v>4337</v>
      </c>
      <c r="D344" s="79">
        <v>51.26</v>
      </c>
      <c r="E344" s="79">
        <v>99.94</v>
      </c>
      <c r="F344" s="79">
        <v>31.22</v>
      </c>
    </row>
    <row r="345" spans="1:6" x14ac:dyDescent="0.25">
      <c r="A345" s="284" t="s">
        <v>4301</v>
      </c>
      <c r="B345" s="281" t="s">
        <v>2772</v>
      </c>
      <c r="C345" s="281" t="s">
        <v>4302</v>
      </c>
      <c r="D345" s="79">
        <v>22.25</v>
      </c>
      <c r="E345" s="79">
        <v>98.3</v>
      </c>
      <c r="F345" s="79">
        <v>0.54</v>
      </c>
    </row>
    <row r="346" spans="1:6" x14ac:dyDescent="0.25">
      <c r="A346" s="284" t="s">
        <v>4537</v>
      </c>
      <c r="B346" s="281" t="s">
        <v>2772</v>
      </c>
      <c r="C346" s="281" t="s">
        <v>4538</v>
      </c>
      <c r="D346" s="79">
        <v>58.31</v>
      </c>
      <c r="E346" s="79">
        <v>100</v>
      </c>
      <c r="F346" s="79">
        <v>9.16</v>
      </c>
    </row>
    <row r="347" spans="1:6" x14ac:dyDescent="0.25">
      <c r="A347" s="284" t="s">
        <v>4565</v>
      </c>
      <c r="B347" s="281" t="s">
        <v>2772</v>
      </c>
      <c r="C347" s="281" t="s">
        <v>2867</v>
      </c>
      <c r="D347" s="79">
        <v>56.12</v>
      </c>
      <c r="E347" s="79">
        <v>100</v>
      </c>
      <c r="F347" s="79">
        <v>25.73</v>
      </c>
    </row>
    <row r="348" spans="1:6" x14ac:dyDescent="0.25">
      <c r="A348" s="284" t="s">
        <v>4623</v>
      </c>
      <c r="B348" s="281" t="s">
        <v>2772</v>
      </c>
      <c r="C348" s="281" t="s">
        <v>4624</v>
      </c>
      <c r="D348" s="79">
        <v>35.340000000000003</v>
      </c>
      <c r="E348" s="79">
        <v>78.13</v>
      </c>
      <c r="F348" s="79">
        <v>3.42</v>
      </c>
    </row>
    <row r="349" spans="1:6" x14ac:dyDescent="0.25">
      <c r="A349" s="284" t="s">
        <v>4550</v>
      </c>
      <c r="B349" s="281" t="s">
        <v>2772</v>
      </c>
      <c r="C349" s="281" t="s">
        <v>4551</v>
      </c>
      <c r="D349" s="79">
        <v>19.559999999999999</v>
      </c>
      <c r="E349" s="79">
        <v>87.56</v>
      </c>
      <c r="F349" s="79">
        <v>8.8699999999999992</v>
      </c>
    </row>
    <row r="350" spans="1:6" x14ac:dyDescent="0.25">
      <c r="A350" s="284" t="s">
        <v>4554</v>
      </c>
      <c r="B350" s="281" t="s">
        <v>2772</v>
      </c>
      <c r="C350" s="281" t="s">
        <v>4555</v>
      </c>
      <c r="D350" s="79">
        <v>11.86</v>
      </c>
      <c r="E350" s="79">
        <v>68.989999999999995</v>
      </c>
      <c r="F350" s="79">
        <v>0.36</v>
      </c>
    </row>
    <row r="351" spans="1:6" x14ac:dyDescent="0.25">
      <c r="A351" s="284" t="s">
        <v>4552</v>
      </c>
      <c r="B351" s="281" t="s">
        <v>2772</v>
      </c>
      <c r="C351" s="281" t="s">
        <v>4553</v>
      </c>
      <c r="D351" s="79">
        <v>55.46</v>
      </c>
      <c r="E351" s="79">
        <v>100</v>
      </c>
      <c r="F351" s="79">
        <v>0</v>
      </c>
    </row>
    <row r="352" spans="1:6" x14ac:dyDescent="0.25">
      <c r="A352" s="284" t="s">
        <v>4730</v>
      </c>
      <c r="B352" s="281" t="s">
        <v>2772</v>
      </c>
      <c r="C352" s="281" t="s">
        <v>4731</v>
      </c>
      <c r="D352" s="79">
        <v>45.62</v>
      </c>
      <c r="E352" s="79">
        <v>90.74</v>
      </c>
      <c r="F352" s="79">
        <v>5.78</v>
      </c>
    </row>
    <row r="353" spans="1:6" x14ac:dyDescent="0.25">
      <c r="A353" s="284" t="s">
        <v>2771</v>
      </c>
      <c r="B353" s="281" t="s">
        <v>2772</v>
      </c>
      <c r="C353" s="281" t="s">
        <v>2773</v>
      </c>
      <c r="D353" s="79">
        <v>71.650000000000006</v>
      </c>
      <c r="E353" s="79">
        <v>93.86</v>
      </c>
      <c r="F353" s="79">
        <v>8.35</v>
      </c>
    </row>
    <row r="354" spans="1:6" x14ac:dyDescent="0.25">
      <c r="A354" s="284" t="s">
        <v>4340</v>
      </c>
      <c r="B354" s="281" t="s">
        <v>2772</v>
      </c>
      <c r="C354" s="281" t="s">
        <v>4341</v>
      </c>
      <c r="D354" s="79">
        <v>86.7</v>
      </c>
      <c r="E354" s="79">
        <v>99.43</v>
      </c>
      <c r="F354" s="79">
        <v>22.84</v>
      </c>
    </row>
    <row r="355" spans="1:6" x14ac:dyDescent="0.25">
      <c r="A355" s="283" t="s">
        <v>4548</v>
      </c>
      <c r="B355" s="281" t="s">
        <v>2932</v>
      </c>
      <c r="C355" s="281" t="s">
        <v>3583</v>
      </c>
      <c r="D355" s="79">
        <v>74.680000000000007</v>
      </c>
      <c r="E355" s="79">
        <v>87.62</v>
      </c>
      <c r="F355" s="79">
        <v>15.94</v>
      </c>
    </row>
    <row r="356" spans="1:6" x14ac:dyDescent="0.25">
      <c r="A356" s="284" t="s">
        <v>3690</v>
      </c>
      <c r="B356" s="281" t="s">
        <v>2932</v>
      </c>
      <c r="C356" s="281" t="s">
        <v>3491</v>
      </c>
      <c r="D356" s="79">
        <v>70.84</v>
      </c>
      <c r="E356" s="79">
        <v>70.84</v>
      </c>
      <c r="F356" s="79">
        <v>0</v>
      </c>
    </row>
    <row r="357" spans="1:6" x14ac:dyDescent="0.25">
      <c r="A357" s="284" t="s">
        <v>3820</v>
      </c>
      <c r="B357" s="281" t="s">
        <v>2932</v>
      </c>
      <c r="C357" s="281" t="s">
        <v>3821</v>
      </c>
      <c r="D357" s="79">
        <v>47.54</v>
      </c>
      <c r="E357" s="79">
        <v>78.2</v>
      </c>
      <c r="F357" s="79">
        <v>0</v>
      </c>
    </row>
    <row r="358" spans="1:6" x14ac:dyDescent="0.25">
      <c r="A358" s="284" t="s">
        <v>2931</v>
      </c>
      <c r="B358" s="281" t="s">
        <v>2932</v>
      </c>
      <c r="C358" s="281" t="s">
        <v>2933</v>
      </c>
      <c r="D358" s="79">
        <v>71.38</v>
      </c>
      <c r="E358" s="79">
        <v>86.2</v>
      </c>
      <c r="F358" s="79">
        <v>0</v>
      </c>
    </row>
    <row r="359" spans="1:6" x14ac:dyDescent="0.25">
      <c r="A359" s="284" t="s">
        <v>3359</v>
      </c>
      <c r="B359" s="281" t="s">
        <v>2932</v>
      </c>
      <c r="C359" s="281" t="s">
        <v>3360</v>
      </c>
      <c r="D359" s="79">
        <v>100</v>
      </c>
      <c r="E359" s="79">
        <v>100</v>
      </c>
      <c r="F359" s="79">
        <v>0</v>
      </c>
    </row>
    <row r="360" spans="1:6" x14ac:dyDescent="0.25">
      <c r="A360" s="284" t="s">
        <v>4110</v>
      </c>
      <c r="B360" s="281" t="s">
        <v>2932</v>
      </c>
      <c r="C360" s="281" t="s">
        <v>4111</v>
      </c>
      <c r="D360" s="79">
        <v>69.94</v>
      </c>
      <c r="E360" s="79">
        <v>100</v>
      </c>
      <c r="F360" s="79">
        <v>8.08</v>
      </c>
    </row>
    <row r="361" spans="1:6" x14ac:dyDescent="0.25">
      <c r="A361" s="284" t="s">
        <v>3987</v>
      </c>
      <c r="B361" s="281" t="s">
        <v>2932</v>
      </c>
      <c r="C361" s="281" t="s">
        <v>3988</v>
      </c>
      <c r="D361" s="79">
        <v>45.6</v>
      </c>
      <c r="E361" s="79">
        <v>82.66</v>
      </c>
      <c r="F361" s="79">
        <v>0</v>
      </c>
    </row>
    <row r="362" spans="1:6" x14ac:dyDescent="0.25">
      <c r="A362" s="284" t="s">
        <v>3627</v>
      </c>
      <c r="B362" s="281" t="s">
        <v>2932</v>
      </c>
      <c r="C362" s="281" t="s">
        <v>3628</v>
      </c>
      <c r="D362" s="79">
        <v>57.99</v>
      </c>
      <c r="E362" s="79">
        <v>98.27</v>
      </c>
      <c r="F362" s="79">
        <v>30.76</v>
      </c>
    </row>
    <row r="363" spans="1:6" x14ac:dyDescent="0.25">
      <c r="A363" s="284" t="s">
        <v>3636</v>
      </c>
      <c r="B363" s="281" t="s">
        <v>2932</v>
      </c>
      <c r="C363" s="281" t="s">
        <v>3637</v>
      </c>
      <c r="D363" s="79">
        <v>64.819999999999993</v>
      </c>
      <c r="E363" s="79">
        <v>95.32</v>
      </c>
      <c r="F363" s="79">
        <v>54.74</v>
      </c>
    </row>
    <row r="364" spans="1:6" x14ac:dyDescent="0.25">
      <c r="A364" s="284" t="s">
        <v>3340</v>
      </c>
      <c r="B364" s="281" t="s">
        <v>2932</v>
      </c>
      <c r="C364" s="281" t="s">
        <v>3341</v>
      </c>
      <c r="D364" s="79">
        <v>42.33</v>
      </c>
      <c r="E364" s="79">
        <v>100</v>
      </c>
      <c r="F364" s="79">
        <v>12.11</v>
      </c>
    </row>
    <row r="365" spans="1:6" x14ac:dyDescent="0.25">
      <c r="A365" s="284" t="s">
        <v>3612</v>
      </c>
      <c r="B365" s="281" t="s">
        <v>2932</v>
      </c>
      <c r="C365" s="281" t="s">
        <v>3472</v>
      </c>
      <c r="D365" s="79">
        <v>50.91</v>
      </c>
      <c r="E365" s="79">
        <v>90.04</v>
      </c>
      <c r="F365" s="79">
        <v>0</v>
      </c>
    </row>
    <row r="366" spans="1:6" x14ac:dyDescent="0.25">
      <c r="A366" s="284" t="s">
        <v>4829</v>
      </c>
      <c r="B366" s="281" t="s">
        <v>2932</v>
      </c>
      <c r="C366" s="281" t="s">
        <v>4830</v>
      </c>
      <c r="D366" s="79">
        <v>65.239999999999995</v>
      </c>
      <c r="E366" s="79">
        <v>86.54</v>
      </c>
      <c r="F366" s="79">
        <v>62.02</v>
      </c>
    </row>
    <row r="367" spans="1:6" x14ac:dyDescent="0.25">
      <c r="A367" s="284" t="s">
        <v>4677</v>
      </c>
      <c r="B367" s="281" t="s">
        <v>2932</v>
      </c>
      <c r="C367" s="281" t="s">
        <v>4678</v>
      </c>
      <c r="D367" s="79">
        <v>49.31</v>
      </c>
      <c r="E367" s="79">
        <v>58.32</v>
      </c>
      <c r="F367" s="79">
        <v>0.32</v>
      </c>
    </row>
    <row r="368" spans="1:6" x14ac:dyDescent="0.25">
      <c r="A368" s="284" t="s">
        <v>4126</v>
      </c>
      <c r="B368" s="281" t="s">
        <v>2932</v>
      </c>
      <c r="C368" s="281" t="s">
        <v>4127</v>
      </c>
      <c r="D368" s="79">
        <v>88.8</v>
      </c>
      <c r="E368" s="79">
        <v>88.67</v>
      </c>
      <c r="F368" s="79">
        <v>100</v>
      </c>
    </row>
    <row r="369" spans="1:6" x14ac:dyDescent="0.25">
      <c r="A369" s="284" t="s">
        <v>3421</v>
      </c>
      <c r="B369" s="281" t="s">
        <v>2932</v>
      </c>
      <c r="C369" s="281" t="s">
        <v>3422</v>
      </c>
      <c r="D369" s="79">
        <v>56.33</v>
      </c>
      <c r="E369" s="79">
        <v>100</v>
      </c>
      <c r="F369" s="79">
        <v>0</v>
      </c>
    </row>
    <row r="370" spans="1:6" x14ac:dyDescent="0.25">
      <c r="A370" s="284" t="s">
        <v>4149</v>
      </c>
      <c r="B370" s="281" t="s">
        <v>2932</v>
      </c>
      <c r="C370" s="281" t="s">
        <v>4115</v>
      </c>
      <c r="D370" s="79">
        <v>2.63</v>
      </c>
      <c r="E370" s="79">
        <v>8.6</v>
      </c>
      <c r="F370" s="79">
        <v>0</v>
      </c>
    </row>
    <row r="371" spans="1:6" x14ac:dyDescent="0.25">
      <c r="A371" s="283" t="s">
        <v>4535</v>
      </c>
      <c r="B371" s="281" t="s">
        <v>2817</v>
      </c>
      <c r="C371" s="281" t="s">
        <v>4536</v>
      </c>
      <c r="D371" s="79">
        <v>99.97</v>
      </c>
      <c r="E371" s="79">
        <v>100</v>
      </c>
      <c r="F371" s="79">
        <v>99.84</v>
      </c>
    </row>
    <row r="372" spans="1:6" x14ac:dyDescent="0.25">
      <c r="A372" s="284" t="s">
        <v>4106</v>
      </c>
      <c r="B372" s="281" t="s">
        <v>2817</v>
      </c>
      <c r="C372" s="281" t="s">
        <v>4107</v>
      </c>
      <c r="D372" s="79">
        <v>4.8099999999999996</v>
      </c>
      <c r="E372" s="79">
        <v>87.12</v>
      </c>
      <c r="F372" s="79">
        <v>0</v>
      </c>
    </row>
    <row r="373" spans="1:6" x14ac:dyDescent="0.25">
      <c r="A373" s="284" t="s">
        <v>3559</v>
      </c>
      <c r="B373" s="281" t="s">
        <v>2817</v>
      </c>
      <c r="C373" s="281" t="s">
        <v>3560</v>
      </c>
      <c r="D373" s="79">
        <v>51.15</v>
      </c>
      <c r="E373" s="79">
        <v>100</v>
      </c>
      <c r="F373" s="79">
        <v>38.4</v>
      </c>
    </row>
    <row r="374" spans="1:6" x14ac:dyDescent="0.25">
      <c r="A374" s="284" t="s">
        <v>4806</v>
      </c>
      <c r="B374" s="281" t="s">
        <v>2817</v>
      </c>
      <c r="C374" s="281" t="s">
        <v>3321</v>
      </c>
      <c r="D374" s="79">
        <v>41.77</v>
      </c>
      <c r="E374" s="79">
        <v>90.51</v>
      </c>
      <c r="F374" s="79">
        <v>12.15</v>
      </c>
    </row>
    <row r="375" spans="1:6" x14ac:dyDescent="0.25">
      <c r="A375" s="284" t="s">
        <v>3737</v>
      </c>
      <c r="B375" s="281" t="s">
        <v>2817</v>
      </c>
      <c r="C375" s="281" t="s">
        <v>2786</v>
      </c>
      <c r="D375" s="79">
        <v>13.34</v>
      </c>
      <c r="E375" s="79">
        <v>99.1</v>
      </c>
      <c r="F375" s="79">
        <v>4.49</v>
      </c>
    </row>
    <row r="376" spans="1:6" x14ac:dyDescent="0.25">
      <c r="A376" s="284" t="s">
        <v>4502</v>
      </c>
      <c r="B376" s="281" t="s">
        <v>2817</v>
      </c>
      <c r="C376" s="281" t="s">
        <v>4503</v>
      </c>
      <c r="D376" s="79">
        <v>6.53</v>
      </c>
      <c r="E376" s="79">
        <v>49.6</v>
      </c>
      <c r="F376" s="79">
        <v>0.72</v>
      </c>
    </row>
    <row r="377" spans="1:6" x14ac:dyDescent="0.25">
      <c r="A377" s="284" t="s">
        <v>3872</v>
      </c>
      <c r="B377" s="281" t="s">
        <v>2817</v>
      </c>
      <c r="C377" s="281" t="s">
        <v>3873</v>
      </c>
      <c r="D377" s="79">
        <v>4.22</v>
      </c>
      <c r="E377" s="79">
        <v>90.31</v>
      </c>
      <c r="F377" s="79">
        <v>0</v>
      </c>
    </row>
    <row r="378" spans="1:6" x14ac:dyDescent="0.25">
      <c r="A378" s="284" t="s">
        <v>3381</v>
      </c>
      <c r="B378" s="281" t="s">
        <v>2817</v>
      </c>
      <c r="C378" s="281" t="s">
        <v>3382</v>
      </c>
      <c r="D378" s="79">
        <v>4.1399999999999997</v>
      </c>
      <c r="E378" s="79">
        <v>100</v>
      </c>
      <c r="F378" s="79">
        <v>0</v>
      </c>
    </row>
    <row r="379" spans="1:6" x14ac:dyDescent="0.25">
      <c r="A379" s="284" t="s">
        <v>4278</v>
      </c>
      <c r="B379" s="281" t="s">
        <v>2817</v>
      </c>
      <c r="C379" s="281" t="s">
        <v>4279</v>
      </c>
      <c r="D379" s="79">
        <v>17.510000000000002</v>
      </c>
      <c r="E379" s="79">
        <v>52.74</v>
      </c>
      <c r="F379" s="79">
        <v>5.98</v>
      </c>
    </row>
    <row r="380" spans="1:6" x14ac:dyDescent="0.25">
      <c r="A380" s="284" t="s">
        <v>2954</v>
      </c>
      <c r="B380" s="281" t="s">
        <v>2817</v>
      </c>
      <c r="C380" s="281" t="s">
        <v>2955</v>
      </c>
      <c r="D380" s="79">
        <v>56.52</v>
      </c>
      <c r="E380" s="79">
        <v>98.86</v>
      </c>
      <c r="F380" s="79">
        <v>0</v>
      </c>
    </row>
    <row r="381" spans="1:6" x14ac:dyDescent="0.25">
      <c r="A381" s="284" t="s">
        <v>3251</v>
      </c>
      <c r="B381" s="281" t="s">
        <v>2817</v>
      </c>
      <c r="C381" s="281" t="s">
        <v>2937</v>
      </c>
      <c r="D381" s="79">
        <v>8.43</v>
      </c>
      <c r="E381" s="79">
        <v>97.28</v>
      </c>
      <c r="F381" s="79">
        <v>3.66</v>
      </c>
    </row>
    <row r="382" spans="1:6" x14ac:dyDescent="0.25">
      <c r="A382" s="284" t="s">
        <v>3582</v>
      </c>
      <c r="B382" s="281" t="s">
        <v>2817</v>
      </c>
      <c r="C382" s="281" t="s">
        <v>3583</v>
      </c>
      <c r="D382" s="79">
        <v>23.5</v>
      </c>
      <c r="E382" s="79">
        <v>100</v>
      </c>
      <c r="F382" s="79">
        <v>0</v>
      </c>
    </row>
    <row r="383" spans="1:6" x14ac:dyDescent="0.25">
      <c r="A383" s="284" t="s">
        <v>4280</v>
      </c>
      <c r="B383" s="281" t="s">
        <v>2817</v>
      </c>
      <c r="C383" s="281" t="s">
        <v>4281</v>
      </c>
      <c r="D383" s="79">
        <v>26.94</v>
      </c>
      <c r="E383" s="79">
        <v>100</v>
      </c>
      <c r="F383" s="79">
        <v>2.54</v>
      </c>
    </row>
    <row r="384" spans="1:6" x14ac:dyDescent="0.25">
      <c r="A384" s="284" t="s">
        <v>4634</v>
      </c>
      <c r="B384" s="281" t="s">
        <v>2817</v>
      </c>
      <c r="C384" s="281" t="s">
        <v>4635</v>
      </c>
      <c r="D384" s="79" t="s">
        <v>7093</v>
      </c>
      <c r="E384" s="79" t="s">
        <v>7093</v>
      </c>
      <c r="F384" s="79" t="s">
        <v>7093</v>
      </c>
    </row>
    <row r="385" spans="1:6" x14ac:dyDescent="0.25">
      <c r="A385" s="284" t="s">
        <v>3598</v>
      </c>
      <c r="B385" s="281" t="s">
        <v>2817</v>
      </c>
      <c r="C385" s="281" t="s">
        <v>3599</v>
      </c>
      <c r="D385" s="79">
        <v>5.26</v>
      </c>
      <c r="E385" s="79">
        <v>87.32</v>
      </c>
      <c r="F385" s="79">
        <v>0.02</v>
      </c>
    </row>
    <row r="386" spans="1:6" x14ac:dyDescent="0.25">
      <c r="A386" s="284" t="s">
        <v>4031</v>
      </c>
      <c r="B386" s="281" t="s">
        <v>2817</v>
      </c>
      <c r="C386" s="281" t="s">
        <v>4032</v>
      </c>
      <c r="D386" s="79" t="s">
        <v>7093</v>
      </c>
      <c r="E386" s="79" t="s">
        <v>7093</v>
      </c>
      <c r="F386" s="79" t="s">
        <v>7093</v>
      </c>
    </row>
    <row r="387" spans="1:6" x14ac:dyDescent="0.25">
      <c r="A387" s="284" t="s">
        <v>4163</v>
      </c>
      <c r="B387" s="281" t="s">
        <v>2817</v>
      </c>
      <c r="C387" s="281" t="s">
        <v>4164</v>
      </c>
      <c r="D387" s="79">
        <v>14.85</v>
      </c>
      <c r="E387" s="79">
        <v>79.19</v>
      </c>
      <c r="F387" s="79">
        <v>5.61</v>
      </c>
    </row>
    <row r="388" spans="1:6" x14ac:dyDescent="0.25">
      <c r="A388" s="284" t="s">
        <v>4231</v>
      </c>
      <c r="B388" s="281" t="s">
        <v>2817</v>
      </c>
      <c r="C388" s="281" t="s">
        <v>2973</v>
      </c>
      <c r="D388" s="79">
        <v>4.46</v>
      </c>
      <c r="E388" s="79">
        <v>100</v>
      </c>
      <c r="F388" s="79">
        <v>0</v>
      </c>
    </row>
    <row r="389" spans="1:6" x14ac:dyDescent="0.25">
      <c r="A389" s="284" t="s">
        <v>3625</v>
      </c>
      <c r="B389" s="281" t="s">
        <v>2817</v>
      </c>
      <c r="C389" s="281" t="s">
        <v>7097</v>
      </c>
      <c r="D389" s="79">
        <v>91.45</v>
      </c>
      <c r="E389" s="79">
        <v>93.66</v>
      </c>
      <c r="F389" s="79">
        <v>77.38</v>
      </c>
    </row>
    <row r="390" spans="1:6" x14ac:dyDescent="0.25">
      <c r="A390" s="284" t="s">
        <v>3188</v>
      </c>
      <c r="B390" s="281" t="s">
        <v>2817</v>
      </c>
      <c r="C390" s="281" t="s">
        <v>3189</v>
      </c>
      <c r="D390" s="79" t="s">
        <v>7093</v>
      </c>
      <c r="E390" s="79" t="s">
        <v>7093</v>
      </c>
      <c r="F390" s="79" t="s">
        <v>7093</v>
      </c>
    </row>
    <row r="391" spans="1:6" x14ac:dyDescent="0.25">
      <c r="A391" s="284" t="s">
        <v>2816</v>
      </c>
      <c r="B391" s="281" t="s">
        <v>2817</v>
      </c>
      <c r="C391" s="281" t="s">
        <v>2818</v>
      </c>
      <c r="D391" s="79">
        <v>49.59</v>
      </c>
      <c r="E391" s="79">
        <v>76.209999999999994</v>
      </c>
      <c r="F391" s="79">
        <v>4.26</v>
      </c>
    </row>
    <row r="392" spans="1:6" x14ac:dyDescent="0.25">
      <c r="A392" s="284" t="s">
        <v>4450</v>
      </c>
      <c r="B392" s="281" t="s">
        <v>2817</v>
      </c>
      <c r="C392" s="281" t="s">
        <v>2945</v>
      </c>
      <c r="D392" s="79">
        <v>10.66</v>
      </c>
      <c r="E392" s="79">
        <v>97.31</v>
      </c>
      <c r="F392" s="79">
        <v>0.03</v>
      </c>
    </row>
    <row r="393" spans="1:6" x14ac:dyDescent="0.25">
      <c r="A393" s="284" t="s">
        <v>3379</v>
      </c>
      <c r="B393" s="281" t="s">
        <v>2817</v>
      </c>
      <c r="C393" s="281" t="s">
        <v>3380</v>
      </c>
      <c r="D393" s="79">
        <v>100</v>
      </c>
      <c r="E393" s="79">
        <v>100</v>
      </c>
      <c r="F393" s="79">
        <v>100</v>
      </c>
    </row>
    <row r="394" spans="1:6" x14ac:dyDescent="0.25">
      <c r="A394" s="284" t="s">
        <v>4245</v>
      </c>
      <c r="B394" s="281" t="s">
        <v>2817</v>
      </c>
      <c r="C394" s="281" t="s">
        <v>3434</v>
      </c>
      <c r="D394" s="79">
        <v>64.2</v>
      </c>
      <c r="E394" s="79">
        <v>97.95</v>
      </c>
      <c r="F394" s="79">
        <v>31.97</v>
      </c>
    </row>
    <row r="395" spans="1:6" x14ac:dyDescent="0.25">
      <c r="A395" s="284" t="s">
        <v>3043</v>
      </c>
      <c r="B395" s="281" t="s">
        <v>2817</v>
      </c>
      <c r="C395" s="281" t="s">
        <v>3044</v>
      </c>
      <c r="D395" s="79" t="s">
        <v>7093</v>
      </c>
      <c r="E395" s="79" t="s">
        <v>7093</v>
      </c>
      <c r="F395" s="79" t="s">
        <v>7093</v>
      </c>
    </row>
    <row r="396" spans="1:6" x14ac:dyDescent="0.25">
      <c r="A396" s="284" t="s">
        <v>3776</v>
      </c>
      <c r="B396" s="281" t="s">
        <v>2817</v>
      </c>
      <c r="C396" s="281" t="s">
        <v>3777</v>
      </c>
      <c r="D396" s="79">
        <v>58.05</v>
      </c>
      <c r="E396" s="79">
        <v>99.86</v>
      </c>
      <c r="F396" s="79">
        <v>30.34</v>
      </c>
    </row>
    <row r="397" spans="1:6" x14ac:dyDescent="0.25">
      <c r="A397" s="284" t="s">
        <v>2956</v>
      </c>
      <c r="B397" s="281" t="s">
        <v>2817</v>
      </c>
      <c r="C397" s="281" t="s">
        <v>2957</v>
      </c>
      <c r="D397" s="79">
        <v>30.45</v>
      </c>
      <c r="E397" s="79">
        <v>77.150000000000006</v>
      </c>
      <c r="F397" s="79">
        <v>5.03</v>
      </c>
    </row>
    <row r="398" spans="1:6" x14ac:dyDescent="0.25">
      <c r="A398" s="284" t="s">
        <v>4282</v>
      </c>
      <c r="B398" s="281" t="s">
        <v>2817</v>
      </c>
      <c r="C398" s="281" t="s">
        <v>4283</v>
      </c>
      <c r="D398" s="79">
        <v>97.16</v>
      </c>
      <c r="E398" s="79">
        <v>99.94</v>
      </c>
      <c r="F398" s="79">
        <v>80.88</v>
      </c>
    </row>
    <row r="399" spans="1:6" x14ac:dyDescent="0.25">
      <c r="A399" s="284" t="s">
        <v>4150</v>
      </c>
      <c r="B399" s="281" t="s">
        <v>2817</v>
      </c>
      <c r="C399" s="281" t="s">
        <v>4151</v>
      </c>
      <c r="D399" s="79">
        <v>33.56</v>
      </c>
      <c r="E399" s="79">
        <v>100</v>
      </c>
      <c r="F399" s="79">
        <v>19.46</v>
      </c>
    </row>
    <row r="400" spans="1:6" x14ac:dyDescent="0.25">
      <c r="A400" s="284" t="s">
        <v>4175</v>
      </c>
      <c r="B400" s="281" t="s">
        <v>2817</v>
      </c>
      <c r="C400" s="281" t="s">
        <v>4176</v>
      </c>
      <c r="D400" s="79">
        <v>6.95</v>
      </c>
      <c r="E400" s="79">
        <v>60.62</v>
      </c>
      <c r="F400" s="79">
        <v>0</v>
      </c>
    </row>
    <row r="401" spans="1:6" x14ac:dyDescent="0.25">
      <c r="A401" s="284" t="s">
        <v>3660</v>
      </c>
      <c r="B401" s="281" t="s">
        <v>2817</v>
      </c>
      <c r="C401" s="281" t="s">
        <v>3661</v>
      </c>
      <c r="D401" s="79">
        <v>11.26</v>
      </c>
      <c r="E401" s="79">
        <v>100</v>
      </c>
      <c r="F401" s="79">
        <v>0</v>
      </c>
    </row>
    <row r="402" spans="1:6" x14ac:dyDescent="0.25">
      <c r="A402" s="284" t="s">
        <v>2819</v>
      </c>
      <c r="B402" s="281" t="s">
        <v>2817</v>
      </c>
      <c r="C402" s="281" t="s">
        <v>2820</v>
      </c>
      <c r="D402" s="79">
        <v>78.11</v>
      </c>
      <c r="E402" s="79">
        <v>94.13</v>
      </c>
      <c r="F402" s="79">
        <v>13.18</v>
      </c>
    </row>
    <row r="403" spans="1:6" x14ac:dyDescent="0.25">
      <c r="A403" s="284" t="s">
        <v>4058</v>
      </c>
      <c r="B403" s="281" t="s">
        <v>2817</v>
      </c>
      <c r="C403" s="281" t="s">
        <v>4059</v>
      </c>
      <c r="D403" s="79">
        <v>59.88</v>
      </c>
      <c r="E403" s="79">
        <v>88.72</v>
      </c>
      <c r="F403" s="79">
        <v>0</v>
      </c>
    </row>
    <row r="404" spans="1:6" x14ac:dyDescent="0.25">
      <c r="A404" s="284" t="s">
        <v>3279</v>
      </c>
      <c r="B404" s="281" t="s">
        <v>2817</v>
      </c>
      <c r="C404" s="281" t="s">
        <v>3280</v>
      </c>
      <c r="D404" s="79">
        <v>21.33</v>
      </c>
      <c r="E404" s="79">
        <v>44.95</v>
      </c>
      <c r="F404" s="79">
        <v>0</v>
      </c>
    </row>
    <row r="405" spans="1:6" x14ac:dyDescent="0.25">
      <c r="A405" s="284" t="s">
        <v>4035</v>
      </c>
      <c r="B405" s="281" t="s">
        <v>2817</v>
      </c>
      <c r="C405" s="281" t="s">
        <v>4036</v>
      </c>
      <c r="D405" s="79">
        <v>3.76</v>
      </c>
      <c r="E405" s="79">
        <v>88.7</v>
      </c>
      <c r="F405" s="79">
        <v>0.23</v>
      </c>
    </row>
    <row r="406" spans="1:6" x14ac:dyDescent="0.25">
      <c r="A406" s="284" t="s">
        <v>3453</v>
      </c>
      <c r="B406" s="281" t="s">
        <v>2817</v>
      </c>
      <c r="C406" s="281" t="s">
        <v>3454</v>
      </c>
      <c r="D406" s="79">
        <v>16.440000000000001</v>
      </c>
      <c r="E406" s="79">
        <v>46.88</v>
      </c>
      <c r="F406" s="79">
        <v>4.12</v>
      </c>
    </row>
    <row r="407" spans="1:6" x14ac:dyDescent="0.25">
      <c r="A407" s="284" t="s">
        <v>4157</v>
      </c>
      <c r="B407" s="281" t="s">
        <v>2817</v>
      </c>
      <c r="C407" s="281" t="s">
        <v>3157</v>
      </c>
      <c r="D407" s="79">
        <v>23.58</v>
      </c>
      <c r="E407" s="79">
        <v>87.68</v>
      </c>
      <c r="F407" s="79">
        <v>7.89</v>
      </c>
    </row>
    <row r="408" spans="1:6" x14ac:dyDescent="0.25">
      <c r="A408" s="284" t="s">
        <v>3198</v>
      </c>
      <c r="B408" s="281" t="s">
        <v>2817</v>
      </c>
      <c r="C408" s="281" t="s">
        <v>3199</v>
      </c>
      <c r="D408" s="79">
        <v>32.5</v>
      </c>
      <c r="E408" s="79">
        <v>100</v>
      </c>
      <c r="F408" s="79">
        <v>0</v>
      </c>
    </row>
    <row r="409" spans="1:6" x14ac:dyDescent="0.25">
      <c r="A409" s="284" t="s">
        <v>3772</v>
      </c>
      <c r="B409" s="281" t="s">
        <v>2817</v>
      </c>
      <c r="C409" s="281" t="s">
        <v>3773</v>
      </c>
      <c r="D409" s="79">
        <v>82.18</v>
      </c>
      <c r="E409" s="79">
        <v>88.87</v>
      </c>
      <c r="F409" s="79">
        <v>61.78</v>
      </c>
    </row>
    <row r="410" spans="1:6" x14ac:dyDescent="0.25">
      <c r="A410" s="284" t="s">
        <v>4519</v>
      </c>
      <c r="B410" s="281" t="s">
        <v>2817</v>
      </c>
      <c r="C410" s="281" t="s">
        <v>4520</v>
      </c>
      <c r="D410" s="79" t="s">
        <v>7093</v>
      </c>
      <c r="E410" s="79" t="s">
        <v>7093</v>
      </c>
      <c r="F410" s="79" t="s">
        <v>7093</v>
      </c>
    </row>
    <row r="411" spans="1:6" x14ac:dyDescent="0.25">
      <c r="A411" s="284" t="s">
        <v>4185</v>
      </c>
      <c r="B411" s="281" t="s">
        <v>2817</v>
      </c>
      <c r="C411" s="281" t="s">
        <v>4186</v>
      </c>
      <c r="D411" s="79">
        <v>13.1</v>
      </c>
      <c r="E411" s="79">
        <v>77.2</v>
      </c>
      <c r="F411" s="79">
        <v>6.08</v>
      </c>
    </row>
    <row r="412" spans="1:6" x14ac:dyDescent="0.25">
      <c r="A412" s="284" t="s">
        <v>4143</v>
      </c>
      <c r="B412" s="281" t="s">
        <v>2817</v>
      </c>
      <c r="C412" s="281" t="s">
        <v>4144</v>
      </c>
      <c r="D412" s="79">
        <v>33.64</v>
      </c>
      <c r="E412" s="79">
        <v>52.52</v>
      </c>
      <c r="F412" s="79">
        <v>0</v>
      </c>
    </row>
    <row r="413" spans="1:6" x14ac:dyDescent="0.25">
      <c r="A413" s="283" t="s">
        <v>4663</v>
      </c>
      <c r="B413" s="281" t="s">
        <v>2822</v>
      </c>
      <c r="C413" s="281" t="s">
        <v>4664</v>
      </c>
      <c r="D413" s="79">
        <v>87.95</v>
      </c>
      <c r="E413" s="79">
        <v>100</v>
      </c>
      <c r="F413" s="79">
        <v>7.8</v>
      </c>
    </row>
    <row r="414" spans="1:6" x14ac:dyDescent="0.25">
      <c r="A414" s="284" t="s">
        <v>4533</v>
      </c>
      <c r="B414" s="281" t="s">
        <v>2822</v>
      </c>
      <c r="C414" s="281" t="s">
        <v>4534</v>
      </c>
      <c r="D414" s="79" t="s">
        <v>7093</v>
      </c>
      <c r="E414" s="79" t="s">
        <v>7093</v>
      </c>
      <c r="F414" s="79" t="s">
        <v>7093</v>
      </c>
    </row>
    <row r="415" spans="1:6" x14ac:dyDescent="0.25">
      <c r="A415" s="284" t="s">
        <v>2821</v>
      </c>
      <c r="B415" s="281" t="s">
        <v>2822</v>
      </c>
      <c r="C415" s="281" t="s">
        <v>2823</v>
      </c>
      <c r="D415" s="79">
        <v>95.1</v>
      </c>
      <c r="E415" s="79">
        <v>100</v>
      </c>
      <c r="F415" s="79">
        <v>69.64</v>
      </c>
    </row>
    <row r="416" spans="1:6" x14ac:dyDescent="0.25">
      <c r="A416" s="284" t="s">
        <v>4776</v>
      </c>
      <c r="B416" s="281" t="s">
        <v>2822</v>
      </c>
      <c r="C416" s="281" t="s">
        <v>4777</v>
      </c>
      <c r="D416" s="79">
        <v>72.23</v>
      </c>
      <c r="E416" s="79">
        <v>98.56</v>
      </c>
      <c r="F416" s="79">
        <v>40.82</v>
      </c>
    </row>
    <row r="417" spans="1:6" x14ac:dyDescent="0.25">
      <c r="A417" s="284" t="s">
        <v>4768</v>
      </c>
      <c r="B417" s="281" t="s">
        <v>2822</v>
      </c>
      <c r="C417" s="281" t="s">
        <v>4769</v>
      </c>
      <c r="D417" s="79">
        <v>73.209999999999994</v>
      </c>
      <c r="E417" s="79">
        <v>97.8</v>
      </c>
      <c r="F417" s="79">
        <v>16.63</v>
      </c>
    </row>
    <row r="418" spans="1:6" x14ac:dyDescent="0.25">
      <c r="A418" s="284" t="s">
        <v>4740</v>
      </c>
      <c r="B418" s="281" t="s">
        <v>2822</v>
      </c>
      <c r="C418" s="281" t="s">
        <v>4741</v>
      </c>
      <c r="D418" s="79">
        <v>86.87</v>
      </c>
      <c r="E418" s="79">
        <v>92.05</v>
      </c>
      <c r="F418" s="79">
        <v>54.04</v>
      </c>
    </row>
    <row r="419" spans="1:6" x14ac:dyDescent="0.25">
      <c r="A419" s="284" t="s">
        <v>2824</v>
      </c>
      <c r="B419" s="281" t="s">
        <v>2822</v>
      </c>
      <c r="C419" s="281" t="s">
        <v>2825</v>
      </c>
      <c r="D419" s="79">
        <v>32.57</v>
      </c>
      <c r="E419" s="79">
        <v>97.02</v>
      </c>
      <c r="F419" s="79">
        <v>0</v>
      </c>
    </row>
    <row r="420" spans="1:6" x14ac:dyDescent="0.25">
      <c r="A420" s="284" t="s">
        <v>3367</v>
      </c>
      <c r="B420" s="281" t="s">
        <v>2822</v>
      </c>
      <c r="C420" s="281" t="s">
        <v>3368</v>
      </c>
      <c r="D420" s="79">
        <v>100</v>
      </c>
      <c r="E420" s="79">
        <v>100</v>
      </c>
      <c r="F420" s="79">
        <v>100</v>
      </c>
    </row>
    <row r="421" spans="1:6" x14ac:dyDescent="0.25">
      <c r="A421" s="284" t="s">
        <v>4772</v>
      </c>
      <c r="B421" s="281" t="s">
        <v>2822</v>
      </c>
      <c r="C421" s="281" t="s">
        <v>4773</v>
      </c>
      <c r="D421" s="79">
        <v>44.61</v>
      </c>
      <c r="E421" s="79">
        <v>77.16</v>
      </c>
      <c r="F421" s="79">
        <v>0</v>
      </c>
    </row>
    <row r="422" spans="1:6" x14ac:dyDescent="0.25">
      <c r="A422" s="284" t="s">
        <v>4778</v>
      </c>
      <c r="B422" s="281" t="s">
        <v>2822</v>
      </c>
      <c r="C422" s="281" t="s">
        <v>4779</v>
      </c>
      <c r="D422" s="79">
        <v>70.13</v>
      </c>
      <c r="E422" s="79">
        <v>87.87</v>
      </c>
      <c r="F422" s="79">
        <v>40.29</v>
      </c>
    </row>
    <row r="423" spans="1:6" x14ac:dyDescent="0.25">
      <c r="A423" s="284" t="s">
        <v>4810</v>
      </c>
      <c r="B423" s="281" t="s">
        <v>2822</v>
      </c>
      <c r="C423" s="281" t="s">
        <v>4811</v>
      </c>
      <c r="D423" s="79">
        <v>92.53</v>
      </c>
      <c r="E423" s="79">
        <v>99.58</v>
      </c>
      <c r="F423" s="79">
        <v>91.08</v>
      </c>
    </row>
    <row r="424" spans="1:6" x14ac:dyDescent="0.25">
      <c r="A424" s="284" t="s">
        <v>4869</v>
      </c>
      <c r="B424" s="281" t="s">
        <v>2822</v>
      </c>
      <c r="C424" s="281" t="s">
        <v>4870</v>
      </c>
      <c r="D424" s="79">
        <v>49.61</v>
      </c>
      <c r="E424" s="79">
        <v>100</v>
      </c>
      <c r="F424" s="79">
        <v>0.09</v>
      </c>
    </row>
    <row r="425" spans="1:6" x14ac:dyDescent="0.25">
      <c r="A425" s="284" t="s">
        <v>4236</v>
      </c>
      <c r="B425" s="281" t="s">
        <v>2822</v>
      </c>
      <c r="C425" s="281" t="s">
        <v>4237</v>
      </c>
      <c r="D425" s="79">
        <v>40.880000000000003</v>
      </c>
      <c r="E425" s="79">
        <v>100</v>
      </c>
      <c r="F425" s="79">
        <v>14.06</v>
      </c>
    </row>
    <row r="426" spans="1:6" x14ac:dyDescent="0.25">
      <c r="A426" s="284" t="s">
        <v>3130</v>
      </c>
      <c r="B426" s="281" t="s">
        <v>2822</v>
      </c>
      <c r="C426" s="281" t="s">
        <v>3131</v>
      </c>
      <c r="D426" s="79">
        <v>60.08</v>
      </c>
      <c r="E426" s="79">
        <v>100</v>
      </c>
      <c r="F426" s="79">
        <v>45.05</v>
      </c>
    </row>
    <row r="427" spans="1:6" x14ac:dyDescent="0.25">
      <c r="A427" s="284" t="s">
        <v>4873</v>
      </c>
      <c r="B427" s="281" t="s">
        <v>2822</v>
      </c>
      <c r="C427" s="281" t="s">
        <v>4874</v>
      </c>
      <c r="D427" s="79">
        <v>59.39</v>
      </c>
      <c r="E427" s="79">
        <v>90.12</v>
      </c>
      <c r="F427" s="79">
        <v>0</v>
      </c>
    </row>
    <row r="428" spans="1:6" x14ac:dyDescent="0.25">
      <c r="A428" s="284" t="s">
        <v>3074</v>
      </c>
      <c r="B428" s="281" t="s">
        <v>2822</v>
      </c>
      <c r="C428" s="281" t="s">
        <v>4918</v>
      </c>
      <c r="D428" s="79">
        <v>75.569999999999993</v>
      </c>
      <c r="E428" s="79">
        <v>84.38</v>
      </c>
      <c r="F428" s="79">
        <v>45.49</v>
      </c>
    </row>
    <row r="429" spans="1:6" x14ac:dyDescent="0.25">
      <c r="A429" s="284" t="s">
        <v>4742</v>
      </c>
      <c r="B429" s="281" t="s">
        <v>2822</v>
      </c>
      <c r="C429" s="281" t="s">
        <v>4743</v>
      </c>
      <c r="D429" s="79">
        <v>66.41</v>
      </c>
      <c r="E429" s="79">
        <v>81.62</v>
      </c>
      <c r="F429" s="79">
        <v>0</v>
      </c>
    </row>
    <row r="430" spans="1:6" x14ac:dyDescent="0.25">
      <c r="A430" s="284" t="s">
        <v>4822</v>
      </c>
      <c r="B430" s="281" t="s">
        <v>2822</v>
      </c>
      <c r="C430" s="281" t="s">
        <v>4823</v>
      </c>
      <c r="D430" s="79">
        <v>65.540000000000006</v>
      </c>
      <c r="E430" s="79">
        <v>100</v>
      </c>
      <c r="F430" s="79">
        <v>0</v>
      </c>
    </row>
    <row r="431" spans="1:6" x14ac:dyDescent="0.25">
      <c r="A431" s="284" t="s">
        <v>4814</v>
      </c>
      <c r="B431" s="281" t="s">
        <v>2822</v>
      </c>
      <c r="C431" s="281" t="s">
        <v>4815</v>
      </c>
      <c r="D431" s="79">
        <v>46.39</v>
      </c>
      <c r="E431" s="79">
        <v>84.35</v>
      </c>
      <c r="F431" s="79">
        <v>7.0000000000000007E-2</v>
      </c>
    </row>
    <row r="432" spans="1:6" x14ac:dyDescent="0.25">
      <c r="A432" s="284" t="s">
        <v>3539</v>
      </c>
      <c r="B432" s="281" t="s">
        <v>2822</v>
      </c>
      <c r="C432" s="281" t="s">
        <v>3540</v>
      </c>
      <c r="D432" s="79">
        <v>82.52</v>
      </c>
      <c r="E432" s="79">
        <v>98.98</v>
      </c>
      <c r="F432" s="79">
        <v>40.97</v>
      </c>
    </row>
    <row r="433" spans="1:6" x14ac:dyDescent="0.25">
      <c r="A433" s="284" t="s">
        <v>4744</v>
      </c>
      <c r="B433" s="281" t="s">
        <v>2822</v>
      </c>
      <c r="C433" s="281" t="s">
        <v>4593</v>
      </c>
      <c r="D433" s="79">
        <v>70.900000000000006</v>
      </c>
      <c r="E433" s="79">
        <v>99.97</v>
      </c>
      <c r="F433" s="79">
        <v>41.58</v>
      </c>
    </row>
    <row r="434" spans="1:6" x14ac:dyDescent="0.25">
      <c r="A434" s="284" t="s">
        <v>4774</v>
      </c>
      <c r="B434" s="281" t="s">
        <v>2822</v>
      </c>
      <c r="C434" s="281" t="s">
        <v>4775</v>
      </c>
      <c r="D434" s="79">
        <v>70.19</v>
      </c>
      <c r="E434" s="79">
        <v>100</v>
      </c>
      <c r="F434" s="79">
        <v>7.06</v>
      </c>
    </row>
    <row r="435" spans="1:6" x14ac:dyDescent="0.25">
      <c r="A435" s="284" t="s">
        <v>3114</v>
      </c>
      <c r="B435" s="281" t="s">
        <v>2822</v>
      </c>
      <c r="C435" s="281" t="s">
        <v>3115</v>
      </c>
      <c r="D435" s="79">
        <v>83.25</v>
      </c>
      <c r="E435" s="79">
        <v>90.76</v>
      </c>
      <c r="F435" s="79">
        <v>76.47</v>
      </c>
    </row>
    <row r="436" spans="1:6" x14ac:dyDescent="0.25">
      <c r="A436" s="284" t="s">
        <v>4824</v>
      </c>
      <c r="B436" s="281" t="s">
        <v>2822</v>
      </c>
      <c r="C436" s="281" t="s">
        <v>4159</v>
      </c>
      <c r="D436" s="79">
        <v>44.27</v>
      </c>
      <c r="E436" s="79">
        <v>100</v>
      </c>
      <c r="F436" s="79">
        <v>0</v>
      </c>
    </row>
    <row r="437" spans="1:6" x14ac:dyDescent="0.25">
      <c r="A437" s="284" t="s">
        <v>4841</v>
      </c>
      <c r="B437" s="281" t="s">
        <v>2822</v>
      </c>
      <c r="C437" s="281" t="s">
        <v>4842</v>
      </c>
      <c r="D437" s="79">
        <v>63.69</v>
      </c>
      <c r="E437" s="79">
        <v>97.91</v>
      </c>
      <c r="F437" s="79">
        <v>45.18</v>
      </c>
    </row>
    <row r="438" spans="1:6" x14ac:dyDescent="0.25">
      <c r="A438" s="283" t="s">
        <v>4605</v>
      </c>
      <c r="B438" s="281" t="s">
        <v>3332</v>
      </c>
      <c r="C438" s="281" t="s">
        <v>4606</v>
      </c>
      <c r="D438" s="79">
        <v>45.04</v>
      </c>
      <c r="E438" s="79">
        <v>52.28</v>
      </c>
      <c r="F438" s="79">
        <v>1.77</v>
      </c>
    </row>
    <row r="439" spans="1:6" x14ac:dyDescent="0.25">
      <c r="A439" s="284" t="s">
        <v>4871</v>
      </c>
      <c r="B439" s="281" t="s">
        <v>3332</v>
      </c>
      <c r="C439" s="281" t="s">
        <v>4872</v>
      </c>
      <c r="D439" s="79">
        <v>51.7</v>
      </c>
      <c r="E439" s="79">
        <v>68.37</v>
      </c>
      <c r="F439" s="79">
        <v>18.920000000000002</v>
      </c>
    </row>
    <row r="440" spans="1:6" x14ac:dyDescent="0.25">
      <c r="A440" s="284" t="s">
        <v>4671</v>
      </c>
      <c r="B440" s="281" t="s">
        <v>3332</v>
      </c>
      <c r="C440" s="281" t="s">
        <v>3158</v>
      </c>
      <c r="D440" s="79" t="s">
        <v>7093</v>
      </c>
      <c r="E440" s="79" t="s">
        <v>7093</v>
      </c>
      <c r="F440" s="79" t="s">
        <v>7093</v>
      </c>
    </row>
    <row r="441" spans="1:6" x14ac:dyDescent="0.25">
      <c r="A441" s="284" t="s">
        <v>3331</v>
      </c>
      <c r="B441" s="281" t="s">
        <v>3332</v>
      </c>
      <c r="C441" s="281" t="s">
        <v>3333</v>
      </c>
      <c r="D441" s="79">
        <v>79.5</v>
      </c>
      <c r="E441" s="79">
        <v>79.349999999999994</v>
      </c>
      <c r="F441" s="79">
        <v>79.930000000000007</v>
      </c>
    </row>
    <row r="442" spans="1:6" x14ac:dyDescent="0.25">
      <c r="A442" s="284" t="s">
        <v>4891</v>
      </c>
      <c r="B442" s="281" t="s">
        <v>3332</v>
      </c>
      <c r="C442" s="281" t="s">
        <v>4892</v>
      </c>
      <c r="D442" s="79" t="s">
        <v>7093</v>
      </c>
      <c r="E442" s="79" t="s">
        <v>7093</v>
      </c>
      <c r="F442" s="79" t="s">
        <v>7093</v>
      </c>
    </row>
    <row r="443" spans="1:6" x14ac:dyDescent="0.25">
      <c r="A443" s="284" t="s">
        <v>4893</v>
      </c>
      <c r="B443" s="281" t="s">
        <v>3332</v>
      </c>
      <c r="C443" s="281" t="s">
        <v>3665</v>
      </c>
      <c r="D443" s="79">
        <v>100</v>
      </c>
      <c r="E443" s="79">
        <v>100</v>
      </c>
      <c r="F443" s="79">
        <v>0</v>
      </c>
    </row>
    <row r="444" spans="1:6" x14ac:dyDescent="0.25">
      <c r="A444" s="284" t="s">
        <v>4675</v>
      </c>
      <c r="B444" s="281" t="s">
        <v>3332</v>
      </c>
      <c r="C444" s="281" t="s">
        <v>4676</v>
      </c>
      <c r="D444" s="79">
        <v>48.03</v>
      </c>
      <c r="E444" s="79">
        <v>90.14</v>
      </c>
      <c r="F444" s="79">
        <v>0</v>
      </c>
    </row>
    <row r="445" spans="1:6" x14ac:dyDescent="0.25">
      <c r="A445" s="284" t="s">
        <v>4894</v>
      </c>
      <c r="B445" s="281" t="s">
        <v>3332</v>
      </c>
      <c r="C445" s="281" t="s">
        <v>4895</v>
      </c>
      <c r="D445" s="79">
        <v>25.89</v>
      </c>
      <c r="E445" s="79">
        <v>19.72</v>
      </c>
      <c r="F445" s="79">
        <v>27.13</v>
      </c>
    </row>
    <row r="446" spans="1:6" x14ac:dyDescent="0.25">
      <c r="A446" s="284" t="s">
        <v>4444</v>
      </c>
      <c r="B446" s="281" t="s">
        <v>3332</v>
      </c>
      <c r="C446" s="281" t="s">
        <v>4445</v>
      </c>
      <c r="D446" s="79">
        <v>0</v>
      </c>
      <c r="E446" s="79">
        <v>0</v>
      </c>
      <c r="F446" s="79">
        <v>0</v>
      </c>
    </row>
    <row r="447" spans="1:6" x14ac:dyDescent="0.25">
      <c r="A447" s="284" t="s">
        <v>4854</v>
      </c>
      <c r="B447" s="281" t="s">
        <v>3332</v>
      </c>
      <c r="C447" s="281" t="s">
        <v>4855</v>
      </c>
      <c r="D447" s="79">
        <v>73.44</v>
      </c>
      <c r="E447" s="79">
        <v>84.39</v>
      </c>
      <c r="F447" s="79">
        <v>34.53</v>
      </c>
    </row>
    <row r="448" spans="1:6" x14ac:dyDescent="0.25">
      <c r="A448" s="284" t="s">
        <v>4446</v>
      </c>
      <c r="B448" s="281" t="s">
        <v>3332</v>
      </c>
      <c r="C448" s="281" t="s">
        <v>4447</v>
      </c>
      <c r="D448" s="79">
        <v>43.31</v>
      </c>
      <c r="E448" s="79">
        <v>84.72</v>
      </c>
      <c r="F448" s="79">
        <v>0</v>
      </c>
    </row>
    <row r="449" spans="1:6" x14ac:dyDescent="0.25">
      <c r="A449" s="284" t="s">
        <v>4056</v>
      </c>
      <c r="B449" s="281" t="s">
        <v>3332</v>
      </c>
      <c r="C449" s="281" t="s">
        <v>4057</v>
      </c>
      <c r="D449" s="79">
        <v>27.02</v>
      </c>
      <c r="E449" s="79">
        <v>90.48</v>
      </c>
      <c r="F449" s="79">
        <v>0</v>
      </c>
    </row>
    <row r="450" spans="1:6" x14ac:dyDescent="0.25">
      <c r="A450" s="284" t="s">
        <v>4896</v>
      </c>
      <c r="B450" s="281" t="s">
        <v>3332</v>
      </c>
      <c r="C450" s="281" t="s">
        <v>4897</v>
      </c>
      <c r="D450" s="79">
        <v>42.37</v>
      </c>
      <c r="E450" s="79">
        <v>49.52</v>
      </c>
      <c r="F450" s="79">
        <v>0</v>
      </c>
    </row>
    <row r="451" spans="1:6" x14ac:dyDescent="0.25">
      <c r="A451" s="284" t="s">
        <v>4849</v>
      </c>
      <c r="B451" s="281" t="s">
        <v>3332</v>
      </c>
      <c r="C451" s="281" t="s">
        <v>4850</v>
      </c>
      <c r="D451" s="79" t="s">
        <v>7093</v>
      </c>
      <c r="E451" s="79" t="s">
        <v>7093</v>
      </c>
      <c r="F451" s="79" t="s">
        <v>7093</v>
      </c>
    </row>
    <row r="452" spans="1:6" x14ac:dyDescent="0.25">
      <c r="A452" s="284" t="s">
        <v>4521</v>
      </c>
      <c r="B452" s="281" t="s">
        <v>3332</v>
      </c>
      <c r="C452" s="281" t="s">
        <v>4522</v>
      </c>
      <c r="D452" s="79">
        <v>21.75</v>
      </c>
      <c r="E452" s="79">
        <v>33.86</v>
      </c>
      <c r="F452" s="79">
        <v>8.6999999999999993</v>
      </c>
    </row>
    <row r="453" spans="1:6" x14ac:dyDescent="0.25">
      <c r="A453" s="284" t="s">
        <v>4800</v>
      </c>
      <c r="B453" s="281" t="s">
        <v>3332</v>
      </c>
      <c r="C453" s="281" t="s">
        <v>4801</v>
      </c>
      <c r="D453" s="79">
        <v>67.3</v>
      </c>
      <c r="E453" s="79">
        <v>81.41</v>
      </c>
      <c r="F453" s="79">
        <v>0</v>
      </c>
    </row>
    <row r="454" spans="1:6" x14ac:dyDescent="0.25">
      <c r="A454" s="284" t="s">
        <v>4825</v>
      </c>
      <c r="B454" s="281" t="s">
        <v>3332</v>
      </c>
      <c r="C454" s="281" t="s">
        <v>4826</v>
      </c>
      <c r="D454" s="79">
        <v>31.53</v>
      </c>
      <c r="E454" s="79">
        <v>43.48</v>
      </c>
      <c r="F454" s="79">
        <v>0</v>
      </c>
    </row>
    <row r="455" spans="1:6" x14ac:dyDescent="0.25">
      <c r="A455" s="284" t="s">
        <v>4919</v>
      </c>
      <c r="B455" s="281" t="s">
        <v>3332</v>
      </c>
      <c r="C455" s="281" t="s">
        <v>4920</v>
      </c>
      <c r="D455" s="79" t="s">
        <v>7093</v>
      </c>
      <c r="E455" s="79" t="s">
        <v>7093</v>
      </c>
      <c r="F455" s="79" t="s">
        <v>7093</v>
      </c>
    </row>
    <row r="456" spans="1:6" x14ac:dyDescent="0.25">
      <c r="A456" s="284" t="s">
        <v>4856</v>
      </c>
      <c r="B456" s="281" t="s">
        <v>3332</v>
      </c>
      <c r="C456" s="281" t="s">
        <v>4857</v>
      </c>
      <c r="D456" s="79">
        <v>31.94</v>
      </c>
      <c r="E456" s="79">
        <v>66.34</v>
      </c>
      <c r="F456" s="79">
        <v>11.51</v>
      </c>
    </row>
    <row r="457" spans="1:6" x14ac:dyDescent="0.25">
      <c r="A457" s="284" t="s">
        <v>4898</v>
      </c>
      <c r="B457" s="281" t="s">
        <v>3332</v>
      </c>
      <c r="C457" s="281" t="s">
        <v>5813</v>
      </c>
      <c r="D457" s="79">
        <v>30.78</v>
      </c>
      <c r="E457" s="79">
        <v>43.7</v>
      </c>
      <c r="F457" s="79">
        <v>0</v>
      </c>
    </row>
    <row r="458" spans="1:6" x14ac:dyDescent="0.25">
      <c r="A458" s="284" t="s">
        <v>4900</v>
      </c>
      <c r="B458" s="281" t="s">
        <v>3332</v>
      </c>
      <c r="C458" s="281" t="s">
        <v>4901</v>
      </c>
      <c r="D458" s="79">
        <v>40.89</v>
      </c>
      <c r="E458" s="79">
        <v>72.900000000000006</v>
      </c>
      <c r="F458" s="79">
        <v>0</v>
      </c>
    </row>
    <row r="459" spans="1:6" x14ac:dyDescent="0.25">
      <c r="A459" s="284" t="s">
        <v>4902</v>
      </c>
      <c r="B459" s="281" t="s">
        <v>3332</v>
      </c>
      <c r="C459" s="281" t="s">
        <v>5817</v>
      </c>
      <c r="D459" s="79">
        <v>31.43</v>
      </c>
      <c r="E459" s="79">
        <v>84.85</v>
      </c>
      <c r="F459" s="79">
        <v>0</v>
      </c>
    </row>
    <row r="460" spans="1:6" x14ac:dyDescent="0.25">
      <c r="A460" s="284" t="s">
        <v>4904</v>
      </c>
      <c r="B460" s="281" t="s">
        <v>3332</v>
      </c>
      <c r="C460" s="281" t="s">
        <v>4905</v>
      </c>
      <c r="D460" s="79">
        <v>41.95</v>
      </c>
      <c r="E460" s="79">
        <v>52.35</v>
      </c>
      <c r="F460" s="79">
        <v>15.25</v>
      </c>
    </row>
    <row r="461" spans="1:6" x14ac:dyDescent="0.25">
      <c r="A461" s="284" t="s">
        <v>4253</v>
      </c>
      <c r="B461" s="281" t="s">
        <v>3332</v>
      </c>
      <c r="C461" s="281" t="s">
        <v>4254</v>
      </c>
      <c r="D461" s="79">
        <v>28.25</v>
      </c>
      <c r="E461" s="79">
        <v>64.62</v>
      </c>
      <c r="F461" s="79">
        <v>0</v>
      </c>
    </row>
    <row r="462" spans="1:6" x14ac:dyDescent="0.25">
      <c r="A462" s="284" t="s">
        <v>4666</v>
      </c>
      <c r="B462" s="281" t="s">
        <v>3332</v>
      </c>
      <c r="C462" s="281" t="s">
        <v>3503</v>
      </c>
      <c r="D462" s="79">
        <v>0</v>
      </c>
      <c r="E462" s="79">
        <v>0</v>
      </c>
      <c r="F462" s="79">
        <v>0</v>
      </c>
    </row>
    <row r="463" spans="1:6" x14ac:dyDescent="0.25">
      <c r="A463" s="284" t="s">
        <v>5183</v>
      </c>
      <c r="B463" s="281" t="s">
        <v>3332</v>
      </c>
      <c r="C463" s="281" t="s">
        <v>4967</v>
      </c>
      <c r="D463" s="79">
        <v>17.28</v>
      </c>
      <c r="E463" s="79">
        <v>33.61</v>
      </c>
      <c r="F463" s="79">
        <v>0</v>
      </c>
    </row>
    <row r="464" spans="1:6" x14ac:dyDescent="0.25">
      <c r="A464" s="284" t="s">
        <v>4442</v>
      </c>
      <c r="B464" s="281" t="s">
        <v>3332</v>
      </c>
      <c r="C464" s="281" t="s">
        <v>4443</v>
      </c>
      <c r="D464" s="79">
        <v>24.46</v>
      </c>
      <c r="E464" s="79">
        <v>72.02</v>
      </c>
      <c r="F464" s="79">
        <v>12.59</v>
      </c>
    </row>
    <row r="465" spans="1:6" x14ac:dyDescent="0.25">
      <c r="A465" s="284" t="s">
        <v>4807</v>
      </c>
      <c r="B465" s="281" t="s">
        <v>3332</v>
      </c>
      <c r="C465" s="281" t="s">
        <v>4808</v>
      </c>
      <c r="D465" s="79">
        <v>66.88</v>
      </c>
      <c r="E465" s="79">
        <v>70.040000000000006</v>
      </c>
      <c r="F465" s="79">
        <v>46.99</v>
      </c>
    </row>
    <row r="466" spans="1:6" x14ac:dyDescent="0.25">
      <c r="A466" s="284" t="s">
        <v>5150</v>
      </c>
      <c r="B466" s="281" t="s">
        <v>3332</v>
      </c>
      <c r="C466" s="281" t="s">
        <v>7098</v>
      </c>
      <c r="D466" s="79">
        <v>50.32</v>
      </c>
      <c r="E466" s="79">
        <v>81.72</v>
      </c>
      <c r="F466" s="79">
        <v>21</v>
      </c>
    </row>
    <row r="467" spans="1:6" x14ac:dyDescent="0.25">
      <c r="A467" s="284" t="s">
        <v>4889</v>
      </c>
      <c r="B467" s="281" t="s">
        <v>3332</v>
      </c>
      <c r="C467" s="281" t="s">
        <v>4890</v>
      </c>
      <c r="D467" s="79" t="s">
        <v>7093</v>
      </c>
      <c r="E467" s="79" t="s">
        <v>7093</v>
      </c>
      <c r="F467" s="79" t="s">
        <v>7093</v>
      </c>
    </row>
    <row r="468" spans="1:6" x14ac:dyDescent="0.25">
      <c r="A468" s="284" t="s">
        <v>4863</v>
      </c>
      <c r="B468" s="281" t="s">
        <v>2827</v>
      </c>
      <c r="C468" s="281" t="s">
        <v>4864</v>
      </c>
      <c r="D468" s="79" t="s">
        <v>7093</v>
      </c>
      <c r="E468" s="79" t="s">
        <v>7093</v>
      </c>
      <c r="F468" s="79" t="s">
        <v>7093</v>
      </c>
    </row>
    <row r="469" spans="1:6" x14ac:dyDescent="0.25">
      <c r="A469" s="284" t="s">
        <v>3204</v>
      </c>
      <c r="B469" s="281" t="s">
        <v>2827</v>
      </c>
      <c r="C469" s="281" t="s">
        <v>3205</v>
      </c>
      <c r="D469" s="79">
        <v>15.28</v>
      </c>
      <c r="E469" s="79">
        <v>95.19</v>
      </c>
      <c r="F469" s="79">
        <v>1.64</v>
      </c>
    </row>
    <row r="470" spans="1:6" x14ac:dyDescent="0.25">
      <c r="A470" s="284" t="s">
        <v>4284</v>
      </c>
      <c r="B470" s="281" t="s">
        <v>2827</v>
      </c>
      <c r="C470" s="281" t="s">
        <v>4285</v>
      </c>
      <c r="D470" s="79">
        <v>38.96</v>
      </c>
      <c r="E470" s="79">
        <v>85.77</v>
      </c>
      <c r="F470" s="79">
        <v>10.98</v>
      </c>
    </row>
    <row r="471" spans="1:6" x14ac:dyDescent="0.25">
      <c r="A471" s="284" t="s">
        <v>3086</v>
      </c>
      <c r="B471" s="281" t="s">
        <v>2827</v>
      </c>
      <c r="C471" s="281" t="s">
        <v>3087</v>
      </c>
      <c r="D471" s="79">
        <v>31.2</v>
      </c>
      <c r="E471" s="79">
        <v>100</v>
      </c>
      <c r="F471" s="79">
        <v>15.27</v>
      </c>
    </row>
    <row r="472" spans="1:6" x14ac:dyDescent="0.25">
      <c r="A472" s="284" t="s">
        <v>4342</v>
      </c>
      <c r="B472" s="281" t="s">
        <v>2827</v>
      </c>
      <c r="C472" s="281" t="s">
        <v>4343</v>
      </c>
      <c r="D472" s="79">
        <v>20</v>
      </c>
      <c r="E472" s="79">
        <v>69.38</v>
      </c>
      <c r="F472" s="79">
        <v>0</v>
      </c>
    </row>
    <row r="473" spans="1:6" x14ac:dyDescent="0.25">
      <c r="A473" s="284" t="s">
        <v>4195</v>
      </c>
      <c r="B473" s="281" t="s">
        <v>2827</v>
      </c>
      <c r="C473" s="281" t="s">
        <v>4196</v>
      </c>
      <c r="D473" s="79">
        <v>35.78</v>
      </c>
      <c r="E473" s="79">
        <v>70</v>
      </c>
      <c r="F473" s="79">
        <v>20.55</v>
      </c>
    </row>
    <row r="474" spans="1:6" x14ac:dyDescent="0.25">
      <c r="A474" s="284" t="s">
        <v>3324</v>
      </c>
      <c r="B474" s="281" t="s">
        <v>2827</v>
      </c>
      <c r="C474" s="281" t="s">
        <v>3325</v>
      </c>
      <c r="D474" s="79">
        <v>21.18</v>
      </c>
      <c r="E474" s="79">
        <v>94.51</v>
      </c>
      <c r="F474" s="79">
        <v>6.64</v>
      </c>
    </row>
    <row r="475" spans="1:6" x14ac:dyDescent="0.25">
      <c r="A475" s="284" t="s">
        <v>3076</v>
      </c>
      <c r="B475" s="281" t="s">
        <v>2827</v>
      </c>
      <c r="C475" s="281" t="s">
        <v>3077</v>
      </c>
      <c r="D475" s="79">
        <v>60.26</v>
      </c>
      <c r="E475" s="79">
        <v>97.53</v>
      </c>
      <c r="F475" s="79">
        <v>5.71</v>
      </c>
    </row>
    <row r="476" spans="1:6" x14ac:dyDescent="0.25">
      <c r="A476" s="284" t="s">
        <v>2974</v>
      </c>
      <c r="B476" s="281" t="s">
        <v>2827</v>
      </c>
      <c r="C476" s="281" t="s">
        <v>2975</v>
      </c>
      <c r="D476" s="79">
        <v>11.46</v>
      </c>
      <c r="E476" s="79">
        <v>89.03</v>
      </c>
      <c r="F476" s="79">
        <v>0</v>
      </c>
    </row>
    <row r="477" spans="1:6" x14ac:dyDescent="0.25">
      <c r="A477" s="284" t="s">
        <v>3063</v>
      </c>
      <c r="B477" s="281" t="s">
        <v>2827</v>
      </c>
      <c r="C477" s="281" t="s">
        <v>3064</v>
      </c>
      <c r="D477" s="79" t="s">
        <v>7093</v>
      </c>
      <c r="E477" s="79" t="s">
        <v>7093</v>
      </c>
      <c r="F477" s="79" t="s">
        <v>7093</v>
      </c>
    </row>
    <row r="478" spans="1:6" x14ac:dyDescent="0.25">
      <c r="A478" s="284" t="s">
        <v>3234</v>
      </c>
      <c r="B478" s="281" t="s">
        <v>2827</v>
      </c>
      <c r="C478" s="281" t="s">
        <v>3235</v>
      </c>
      <c r="D478" s="79">
        <v>94.57</v>
      </c>
      <c r="E478" s="79">
        <v>98.15</v>
      </c>
      <c r="F478" s="79">
        <v>90.27</v>
      </c>
    </row>
    <row r="479" spans="1:6" x14ac:dyDescent="0.25">
      <c r="A479" s="284" t="s">
        <v>2984</v>
      </c>
      <c r="B479" s="281" t="s">
        <v>2827</v>
      </c>
      <c r="C479" s="281" t="s">
        <v>2985</v>
      </c>
      <c r="D479" s="79">
        <v>8.3800000000000008</v>
      </c>
      <c r="E479" s="79">
        <v>71.59</v>
      </c>
      <c r="F479" s="79">
        <v>0.01</v>
      </c>
    </row>
    <row r="480" spans="1:6" x14ac:dyDescent="0.25">
      <c r="A480" s="284" t="s">
        <v>3790</v>
      </c>
      <c r="B480" s="281" t="s">
        <v>2827</v>
      </c>
      <c r="C480" s="281" t="s">
        <v>3791</v>
      </c>
      <c r="D480" s="79">
        <v>13.76</v>
      </c>
      <c r="E480" s="79">
        <v>83.41</v>
      </c>
      <c r="F480" s="79">
        <v>1.66</v>
      </c>
    </row>
    <row r="481" spans="1:6" x14ac:dyDescent="0.25">
      <c r="A481" s="284" t="s">
        <v>3190</v>
      </c>
      <c r="B481" s="281" t="s">
        <v>2827</v>
      </c>
      <c r="C481" s="281" t="s">
        <v>3191</v>
      </c>
      <c r="D481" s="79">
        <v>25.66</v>
      </c>
      <c r="E481" s="79">
        <v>98.78</v>
      </c>
      <c r="F481" s="79">
        <v>0.38</v>
      </c>
    </row>
    <row r="482" spans="1:6" x14ac:dyDescent="0.25">
      <c r="A482" s="284" t="s">
        <v>2907</v>
      </c>
      <c r="B482" s="281" t="s">
        <v>2827</v>
      </c>
      <c r="C482" s="281" t="s">
        <v>2908</v>
      </c>
      <c r="D482" s="79">
        <v>27.84</v>
      </c>
      <c r="E482" s="79">
        <v>100</v>
      </c>
      <c r="F482" s="79">
        <v>0.94</v>
      </c>
    </row>
    <row r="483" spans="1:6" x14ac:dyDescent="0.25">
      <c r="A483" s="284" t="s">
        <v>2826</v>
      </c>
      <c r="B483" s="281" t="s">
        <v>2827</v>
      </c>
      <c r="C483" s="281" t="s">
        <v>2828</v>
      </c>
      <c r="D483" s="79">
        <v>84.74</v>
      </c>
      <c r="E483" s="79">
        <v>97.39</v>
      </c>
      <c r="F483" s="79">
        <v>63.52</v>
      </c>
    </row>
    <row r="484" spans="1:6" x14ac:dyDescent="0.25">
      <c r="A484" s="284" t="s">
        <v>2829</v>
      </c>
      <c r="B484" s="281" t="s">
        <v>2827</v>
      </c>
      <c r="C484" s="281" t="s">
        <v>2830</v>
      </c>
      <c r="D484" s="79">
        <v>29.27</v>
      </c>
      <c r="E484" s="79">
        <v>98.07</v>
      </c>
      <c r="F484" s="79">
        <v>0.62</v>
      </c>
    </row>
    <row r="485" spans="1:6" x14ac:dyDescent="0.25">
      <c r="A485" s="284" t="s">
        <v>2831</v>
      </c>
      <c r="B485" s="281" t="s">
        <v>2827</v>
      </c>
      <c r="C485" s="281" t="s">
        <v>2832</v>
      </c>
      <c r="D485" s="79">
        <v>14.62</v>
      </c>
      <c r="E485" s="79">
        <v>99.65</v>
      </c>
      <c r="F485" s="79">
        <v>2.78</v>
      </c>
    </row>
    <row r="486" spans="1:6" x14ac:dyDescent="0.25">
      <c r="A486" s="284" t="s">
        <v>3126</v>
      </c>
      <c r="B486" s="281" t="s">
        <v>2827</v>
      </c>
      <c r="C486" s="281" t="s">
        <v>3127</v>
      </c>
      <c r="D486" s="79">
        <v>27.21</v>
      </c>
      <c r="E486" s="79">
        <v>100</v>
      </c>
      <c r="F486" s="79">
        <v>4.1399999999999997</v>
      </c>
    </row>
    <row r="487" spans="1:6" x14ac:dyDescent="0.25">
      <c r="A487" s="284" t="s">
        <v>3017</v>
      </c>
      <c r="B487" s="281" t="s">
        <v>2827</v>
      </c>
      <c r="C487" s="281" t="s">
        <v>3018</v>
      </c>
      <c r="D487" s="79">
        <v>34.770000000000003</v>
      </c>
      <c r="E487" s="79">
        <v>99.39</v>
      </c>
      <c r="F487" s="79">
        <v>14.5</v>
      </c>
    </row>
    <row r="488" spans="1:6" x14ac:dyDescent="0.25">
      <c r="A488" s="284" t="s">
        <v>3694</v>
      </c>
      <c r="B488" s="281" t="s">
        <v>2827</v>
      </c>
      <c r="C488" s="281" t="s">
        <v>3695</v>
      </c>
      <c r="D488" s="79">
        <v>47.72</v>
      </c>
      <c r="E488" s="79">
        <v>64.27</v>
      </c>
      <c r="F488" s="79">
        <v>36.159999999999997</v>
      </c>
    </row>
    <row r="489" spans="1:6" x14ac:dyDescent="0.25">
      <c r="A489" s="284" t="s">
        <v>4124</v>
      </c>
      <c r="B489" s="281" t="s">
        <v>2827</v>
      </c>
      <c r="C489" s="281" t="s">
        <v>4125</v>
      </c>
      <c r="D489" s="79">
        <v>18.45</v>
      </c>
      <c r="E489" s="79">
        <v>95.77</v>
      </c>
      <c r="F489" s="79">
        <v>2.46</v>
      </c>
    </row>
    <row r="490" spans="1:6" x14ac:dyDescent="0.25">
      <c r="A490" s="284" t="s">
        <v>2833</v>
      </c>
      <c r="B490" s="281" t="s">
        <v>2827</v>
      </c>
      <c r="C490" s="281" t="s">
        <v>2834</v>
      </c>
      <c r="D490" s="79">
        <v>36.799999999999997</v>
      </c>
      <c r="E490" s="79">
        <v>99.49</v>
      </c>
      <c r="F490" s="79">
        <v>11.37</v>
      </c>
    </row>
    <row r="491" spans="1:6" x14ac:dyDescent="0.25">
      <c r="A491" s="284" t="s">
        <v>2835</v>
      </c>
      <c r="B491" s="281" t="s">
        <v>2827</v>
      </c>
      <c r="C491" s="281" t="s">
        <v>2836</v>
      </c>
      <c r="D491" s="79">
        <v>5.82</v>
      </c>
      <c r="E491" s="79">
        <v>76.77</v>
      </c>
      <c r="F491" s="79">
        <v>2.08</v>
      </c>
    </row>
    <row r="492" spans="1:6" x14ac:dyDescent="0.25">
      <c r="A492" s="284" t="s">
        <v>3931</v>
      </c>
      <c r="B492" s="281" t="s">
        <v>2827</v>
      </c>
      <c r="C492" s="281" t="s">
        <v>3932</v>
      </c>
      <c r="D492" s="79">
        <v>83.24</v>
      </c>
      <c r="E492" s="79">
        <v>100</v>
      </c>
      <c r="F492" s="79">
        <v>65.92</v>
      </c>
    </row>
    <row r="493" spans="1:6" x14ac:dyDescent="0.25">
      <c r="A493" s="283" t="s">
        <v>3239</v>
      </c>
      <c r="B493" s="281" t="s">
        <v>2827</v>
      </c>
      <c r="C493" s="281" t="s">
        <v>3240</v>
      </c>
      <c r="D493" s="79">
        <v>87.75</v>
      </c>
      <c r="E493" s="79">
        <v>97.89</v>
      </c>
      <c r="F493" s="79">
        <v>45.89</v>
      </c>
    </row>
    <row r="494" spans="1:6" x14ac:dyDescent="0.25">
      <c r="A494" s="284" t="s">
        <v>4453</v>
      </c>
      <c r="B494" s="281" t="s">
        <v>2827</v>
      </c>
      <c r="C494" s="281" t="s">
        <v>4454</v>
      </c>
      <c r="D494" s="79">
        <v>22.18</v>
      </c>
      <c r="E494" s="79">
        <v>91.89</v>
      </c>
      <c r="F494" s="79">
        <v>1.81</v>
      </c>
    </row>
    <row r="495" spans="1:6" x14ac:dyDescent="0.25">
      <c r="A495" s="284" t="s">
        <v>2837</v>
      </c>
      <c r="B495" s="281" t="s">
        <v>2827</v>
      </c>
      <c r="C495" s="281" t="s">
        <v>2838</v>
      </c>
      <c r="D495" s="79">
        <v>21.71</v>
      </c>
      <c r="E495" s="79">
        <v>94.05</v>
      </c>
      <c r="F495" s="79">
        <v>3.73</v>
      </c>
    </row>
    <row r="496" spans="1:6" x14ac:dyDescent="0.25">
      <c r="A496" s="284" t="s">
        <v>2839</v>
      </c>
      <c r="B496" s="281" t="s">
        <v>2827</v>
      </c>
      <c r="C496" s="281" t="s">
        <v>2840</v>
      </c>
      <c r="D496" s="79">
        <v>98.7</v>
      </c>
      <c r="E496" s="79">
        <v>100</v>
      </c>
      <c r="F496" s="79">
        <v>81.900000000000006</v>
      </c>
    </row>
    <row r="497" spans="1:6" x14ac:dyDescent="0.25">
      <c r="A497" s="284" t="s">
        <v>3356</v>
      </c>
      <c r="B497" s="281" t="s">
        <v>2827</v>
      </c>
      <c r="C497" s="281" t="s">
        <v>3357</v>
      </c>
      <c r="D497" s="79">
        <v>12.46</v>
      </c>
      <c r="E497" s="79">
        <v>78.87</v>
      </c>
      <c r="F497" s="79">
        <v>9.61</v>
      </c>
    </row>
    <row r="498" spans="1:6" x14ac:dyDescent="0.25">
      <c r="A498" s="283" t="s">
        <v>2909</v>
      </c>
      <c r="B498" s="281" t="s">
        <v>2827</v>
      </c>
      <c r="C498" s="281" t="s">
        <v>2910</v>
      </c>
      <c r="D498" s="79">
        <v>76.31</v>
      </c>
      <c r="E498" s="79">
        <v>91.99</v>
      </c>
      <c r="F498" s="79">
        <v>1.63</v>
      </c>
    </row>
    <row r="499" spans="1:6" x14ac:dyDescent="0.25">
      <c r="A499" s="284" t="s">
        <v>2964</v>
      </c>
      <c r="B499" s="281" t="s">
        <v>2827</v>
      </c>
      <c r="C499" s="281" t="s">
        <v>2965</v>
      </c>
      <c r="D499" s="79">
        <v>26.21</v>
      </c>
      <c r="E499" s="79">
        <v>100</v>
      </c>
      <c r="F499" s="79">
        <v>0</v>
      </c>
    </row>
    <row r="500" spans="1:6" x14ac:dyDescent="0.25">
      <c r="A500" s="284" t="s">
        <v>4264</v>
      </c>
      <c r="B500" s="281" t="s">
        <v>2827</v>
      </c>
      <c r="C500" s="281" t="s">
        <v>4265</v>
      </c>
      <c r="D500" s="79">
        <v>63.43</v>
      </c>
      <c r="E500" s="79">
        <v>99.8</v>
      </c>
      <c r="F500" s="79">
        <v>42.76</v>
      </c>
    </row>
    <row r="501" spans="1:6" x14ac:dyDescent="0.25">
      <c r="A501" s="284" t="s">
        <v>3699</v>
      </c>
      <c r="B501" s="281" t="s">
        <v>2827</v>
      </c>
      <c r="C501" s="281" t="s">
        <v>3700</v>
      </c>
      <c r="D501" s="79">
        <v>43.05</v>
      </c>
      <c r="E501" s="79">
        <v>91.76</v>
      </c>
      <c r="F501" s="79">
        <v>4.3</v>
      </c>
    </row>
    <row r="502" spans="1:6" x14ac:dyDescent="0.25">
      <c r="A502" s="284" t="s">
        <v>3092</v>
      </c>
      <c r="B502" s="281" t="s">
        <v>2827</v>
      </c>
      <c r="C502" s="281" t="s">
        <v>3093</v>
      </c>
      <c r="D502" s="79">
        <v>7.8</v>
      </c>
      <c r="E502" s="79">
        <v>98.63</v>
      </c>
      <c r="F502" s="79">
        <v>0.5</v>
      </c>
    </row>
    <row r="503" spans="1:6" x14ac:dyDescent="0.25">
      <c r="A503" s="283" t="s">
        <v>4745</v>
      </c>
      <c r="B503" s="281" t="s">
        <v>2827</v>
      </c>
      <c r="C503" s="281" t="s">
        <v>4746</v>
      </c>
      <c r="D503" s="79" t="s">
        <v>7093</v>
      </c>
      <c r="E503" s="79" t="s">
        <v>7093</v>
      </c>
      <c r="F503" s="79" t="s">
        <v>7093</v>
      </c>
    </row>
    <row r="504" spans="1:6" x14ac:dyDescent="0.25">
      <c r="A504" s="284" t="s">
        <v>4347</v>
      </c>
      <c r="B504" s="281" t="s">
        <v>2827</v>
      </c>
      <c r="C504" s="281" t="s">
        <v>2865</v>
      </c>
      <c r="D504" s="79">
        <v>17.37</v>
      </c>
      <c r="E504" s="79">
        <v>69.61</v>
      </c>
      <c r="F504" s="79">
        <v>5.43</v>
      </c>
    </row>
    <row r="505" spans="1:6" x14ac:dyDescent="0.25">
      <c r="A505" s="284" t="s">
        <v>2976</v>
      </c>
      <c r="B505" s="281" t="s">
        <v>2827</v>
      </c>
      <c r="C505" s="281" t="s">
        <v>2977</v>
      </c>
      <c r="D505" s="79">
        <v>31.28</v>
      </c>
      <c r="E505" s="79">
        <v>98.26</v>
      </c>
      <c r="F505" s="79">
        <v>8.76</v>
      </c>
    </row>
    <row r="506" spans="1:6" x14ac:dyDescent="0.25">
      <c r="A506" s="284" t="s">
        <v>4083</v>
      </c>
      <c r="B506" s="281" t="s">
        <v>2827</v>
      </c>
      <c r="C506" s="281" t="s">
        <v>4084</v>
      </c>
      <c r="D506" s="79" t="s">
        <v>7093</v>
      </c>
      <c r="E506" s="79" t="s">
        <v>7093</v>
      </c>
      <c r="F506" s="79" t="s">
        <v>7093</v>
      </c>
    </row>
    <row r="507" spans="1:6" x14ac:dyDescent="0.25">
      <c r="A507" s="284" t="s">
        <v>4079</v>
      </c>
      <c r="B507" s="281" t="s">
        <v>2827</v>
      </c>
      <c r="C507" s="281" t="s">
        <v>4080</v>
      </c>
      <c r="D507" s="79">
        <v>45.66</v>
      </c>
      <c r="E507" s="79">
        <v>98.05</v>
      </c>
      <c r="F507" s="79">
        <v>0.63</v>
      </c>
    </row>
    <row r="508" spans="1:6" x14ac:dyDescent="0.25">
      <c r="A508" s="284" t="s">
        <v>2841</v>
      </c>
      <c r="B508" s="281" t="s">
        <v>2827</v>
      </c>
      <c r="C508" s="281" t="s">
        <v>2842</v>
      </c>
      <c r="D508" s="79">
        <v>69.569999999999993</v>
      </c>
      <c r="E508" s="79">
        <v>100</v>
      </c>
      <c r="F508" s="79">
        <v>14.04</v>
      </c>
    </row>
    <row r="509" spans="1:6" x14ac:dyDescent="0.25">
      <c r="A509" s="284" t="s">
        <v>4091</v>
      </c>
      <c r="B509" s="281" t="s">
        <v>2827</v>
      </c>
      <c r="C509" s="281" t="s">
        <v>4092</v>
      </c>
      <c r="D509" s="79">
        <v>14.8</v>
      </c>
      <c r="E509" s="79">
        <v>72.819999999999993</v>
      </c>
      <c r="F509" s="79">
        <v>5.96</v>
      </c>
    </row>
    <row r="510" spans="1:6" x14ac:dyDescent="0.25">
      <c r="A510" s="284" t="s">
        <v>3533</v>
      </c>
      <c r="B510" s="281" t="s">
        <v>2827</v>
      </c>
      <c r="C510" s="281" t="s">
        <v>3534</v>
      </c>
      <c r="D510" s="79">
        <v>12.09</v>
      </c>
      <c r="E510" s="79">
        <v>81.69</v>
      </c>
      <c r="F510" s="79">
        <v>1.78</v>
      </c>
    </row>
    <row r="511" spans="1:6" x14ac:dyDescent="0.25">
      <c r="A511" s="284" t="s">
        <v>3088</v>
      </c>
      <c r="B511" s="281" t="s">
        <v>2827</v>
      </c>
      <c r="C511" s="281" t="s">
        <v>3089</v>
      </c>
      <c r="D511" s="79">
        <v>16.309999999999999</v>
      </c>
      <c r="E511" s="79">
        <v>48.48</v>
      </c>
      <c r="F511" s="79">
        <v>6.82</v>
      </c>
    </row>
    <row r="512" spans="1:6" x14ac:dyDescent="0.25">
      <c r="A512" s="284" t="s">
        <v>2843</v>
      </c>
      <c r="B512" s="281" t="s">
        <v>2827</v>
      </c>
      <c r="C512" s="281" t="s">
        <v>2844</v>
      </c>
      <c r="D512" s="79">
        <v>25.97</v>
      </c>
      <c r="E512" s="79">
        <v>80.430000000000007</v>
      </c>
      <c r="F512" s="79">
        <v>0.13</v>
      </c>
    </row>
    <row r="513" spans="1:6" x14ac:dyDescent="0.25">
      <c r="A513" s="284" t="s">
        <v>3642</v>
      </c>
      <c r="B513" s="281" t="s">
        <v>2827</v>
      </c>
      <c r="C513" s="281" t="s">
        <v>3643</v>
      </c>
      <c r="D513" s="79">
        <v>29.22</v>
      </c>
      <c r="E513" s="79">
        <v>77.94</v>
      </c>
      <c r="F513" s="79">
        <v>0</v>
      </c>
    </row>
    <row r="514" spans="1:6" x14ac:dyDescent="0.25">
      <c r="A514" s="284" t="s">
        <v>3138</v>
      </c>
      <c r="B514" s="281" t="s">
        <v>2827</v>
      </c>
      <c r="C514" s="281" t="s">
        <v>3139</v>
      </c>
      <c r="D514" s="79">
        <v>11.36</v>
      </c>
      <c r="E514" s="79">
        <v>100</v>
      </c>
      <c r="F514" s="79">
        <v>0</v>
      </c>
    </row>
    <row r="515" spans="1:6" x14ac:dyDescent="0.25">
      <c r="A515" s="284" t="s">
        <v>3031</v>
      </c>
      <c r="B515" s="281" t="s">
        <v>2827</v>
      </c>
      <c r="C515" s="281" t="s">
        <v>3032</v>
      </c>
      <c r="D515" s="79">
        <v>28.67</v>
      </c>
      <c r="E515" s="79">
        <v>91.53</v>
      </c>
      <c r="F515" s="79">
        <v>0.65</v>
      </c>
    </row>
    <row r="516" spans="1:6" x14ac:dyDescent="0.25">
      <c r="A516" s="284" t="s">
        <v>3941</v>
      </c>
      <c r="B516" s="281" t="s">
        <v>2827</v>
      </c>
      <c r="C516" s="281" t="s">
        <v>3942</v>
      </c>
      <c r="D516" s="79">
        <v>27.18</v>
      </c>
      <c r="E516" s="79">
        <v>30.39</v>
      </c>
      <c r="F516" s="79">
        <v>24.98</v>
      </c>
    </row>
    <row r="517" spans="1:6" x14ac:dyDescent="0.25">
      <c r="A517" s="284" t="s">
        <v>3354</v>
      </c>
      <c r="B517" s="281" t="s">
        <v>2827</v>
      </c>
      <c r="C517" s="281" t="s">
        <v>3355</v>
      </c>
      <c r="D517" s="79">
        <v>22.61</v>
      </c>
      <c r="E517" s="79">
        <v>88.38</v>
      </c>
      <c r="F517" s="79">
        <v>0.4</v>
      </c>
    </row>
    <row r="518" spans="1:6" x14ac:dyDescent="0.25">
      <c r="A518" s="284" t="s">
        <v>2966</v>
      </c>
      <c r="B518" s="281" t="s">
        <v>2827</v>
      </c>
      <c r="C518" s="281" t="s">
        <v>2967</v>
      </c>
      <c r="D518" s="79">
        <v>7.11</v>
      </c>
      <c r="E518" s="79">
        <v>79.41</v>
      </c>
      <c r="F518" s="79">
        <v>0.03</v>
      </c>
    </row>
    <row r="519" spans="1:6" x14ac:dyDescent="0.25">
      <c r="A519" s="284" t="s">
        <v>2972</v>
      </c>
      <c r="B519" s="281" t="s">
        <v>2827</v>
      </c>
      <c r="C519" s="281" t="s">
        <v>2973</v>
      </c>
      <c r="D519" s="79">
        <v>34.24</v>
      </c>
      <c r="E519" s="79">
        <v>79.52</v>
      </c>
      <c r="F519" s="79">
        <v>0.96</v>
      </c>
    </row>
    <row r="520" spans="1:6" x14ac:dyDescent="0.25">
      <c r="A520" s="284" t="s">
        <v>2845</v>
      </c>
      <c r="B520" s="281" t="s">
        <v>2827</v>
      </c>
      <c r="C520" s="281" t="s">
        <v>2846</v>
      </c>
      <c r="D520" s="79">
        <v>44.37</v>
      </c>
      <c r="E520" s="79">
        <v>98.37</v>
      </c>
      <c r="F520" s="79">
        <v>2.16</v>
      </c>
    </row>
    <row r="521" spans="1:6" x14ac:dyDescent="0.25">
      <c r="A521" s="284" t="s">
        <v>3177</v>
      </c>
      <c r="B521" s="281" t="s">
        <v>2827</v>
      </c>
      <c r="C521" s="281" t="s">
        <v>3178</v>
      </c>
      <c r="D521" s="79">
        <v>27.02</v>
      </c>
      <c r="E521" s="79">
        <v>94.63</v>
      </c>
      <c r="F521" s="79">
        <v>4.21</v>
      </c>
    </row>
    <row r="522" spans="1:6" x14ac:dyDescent="0.25">
      <c r="A522" s="284" t="s">
        <v>2847</v>
      </c>
      <c r="B522" s="281" t="s">
        <v>2827</v>
      </c>
      <c r="C522" s="281" t="s">
        <v>2848</v>
      </c>
      <c r="D522" s="79">
        <v>90.44</v>
      </c>
      <c r="E522" s="79">
        <v>97.38</v>
      </c>
      <c r="F522" s="79">
        <v>15.24</v>
      </c>
    </row>
    <row r="523" spans="1:6" x14ac:dyDescent="0.25">
      <c r="A523" s="284" t="s">
        <v>3118</v>
      </c>
      <c r="B523" s="281" t="s">
        <v>2827</v>
      </c>
      <c r="C523" s="281" t="s">
        <v>3119</v>
      </c>
      <c r="D523" s="79">
        <v>4.72</v>
      </c>
      <c r="E523" s="79">
        <v>54.02</v>
      </c>
      <c r="F523" s="79">
        <v>0.34</v>
      </c>
    </row>
    <row r="524" spans="1:6" x14ac:dyDescent="0.25">
      <c r="A524" s="284" t="s">
        <v>3167</v>
      </c>
      <c r="B524" s="281" t="s">
        <v>2827</v>
      </c>
      <c r="C524" s="281" t="s">
        <v>3168</v>
      </c>
      <c r="D524" s="79">
        <v>51.31</v>
      </c>
      <c r="E524" s="79">
        <v>100</v>
      </c>
      <c r="F524" s="79">
        <v>0</v>
      </c>
    </row>
    <row r="525" spans="1:6" x14ac:dyDescent="0.25">
      <c r="A525" s="284" t="s">
        <v>4780</v>
      </c>
      <c r="B525" s="281" t="s">
        <v>2827</v>
      </c>
      <c r="C525" s="281" t="s">
        <v>4781</v>
      </c>
      <c r="D525" s="79">
        <v>96.13</v>
      </c>
      <c r="E525" s="79">
        <v>97.66</v>
      </c>
      <c r="F525" s="79">
        <v>6.79</v>
      </c>
    </row>
    <row r="526" spans="1:6" x14ac:dyDescent="0.25">
      <c r="A526" s="284" t="s">
        <v>3100</v>
      </c>
      <c r="B526" s="281" t="s">
        <v>2827</v>
      </c>
      <c r="C526" s="281" t="s">
        <v>2870</v>
      </c>
      <c r="D526" s="79">
        <v>16.420000000000002</v>
      </c>
      <c r="E526" s="79">
        <v>15.99</v>
      </c>
      <c r="F526" s="79">
        <v>21.2</v>
      </c>
    </row>
    <row r="527" spans="1:6" x14ac:dyDescent="0.25">
      <c r="A527" s="284" t="s">
        <v>3206</v>
      </c>
      <c r="B527" s="281" t="s">
        <v>2827</v>
      </c>
      <c r="C527" s="281" t="s">
        <v>3207</v>
      </c>
      <c r="D527" s="79">
        <v>56.49</v>
      </c>
      <c r="E527" s="79">
        <v>95.44</v>
      </c>
      <c r="F527" s="79">
        <v>32.409999999999997</v>
      </c>
    </row>
    <row r="528" spans="1:6" x14ac:dyDescent="0.25">
      <c r="A528" s="284" t="s">
        <v>4112</v>
      </c>
      <c r="B528" s="281" t="s">
        <v>2827</v>
      </c>
      <c r="C528" s="281" t="s">
        <v>4113</v>
      </c>
      <c r="D528" s="79">
        <v>34.79</v>
      </c>
      <c r="E528" s="79">
        <v>100</v>
      </c>
      <c r="F528" s="79">
        <v>14.53</v>
      </c>
    </row>
    <row r="529" spans="1:6" x14ac:dyDescent="0.25">
      <c r="A529" s="284" t="s">
        <v>3159</v>
      </c>
      <c r="B529" s="281" t="s">
        <v>2827</v>
      </c>
      <c r="C529" s="281" t="s">
        <v>3160</v>
      </c>
      <c r="D529" s="79">
        <v>19.2</v>
      </c>
      <c r="E529" s="79">
        <v>82.67</v>
      </c>
      <c r="F529" s="79">
        <v>10.16</v>
      </c>
    </row>
    <row r="530" spans="1:6" x14ac:dyDescent="0.25">
      <c r="A530" s="284" t="s">
        <v>3962</v>
      </c>
      <c r="B530" s="281" t="s">
        <v>2827</v>
      </c>
      <c r="C530" s="281" t="s">
        <v>3963</v>
      </c>
      <c r="D530" s="79" t="s">
        <v>7093</v>
      </c>
      <c r="E530" s="79" t="s">
        <v>7093</v>
      </c>
      <c r="F530" s="79" t="s">
        <v>7093</v>
      </c>
    </row>
    <row r="531" spans="1:6" x14ac:dyDescent="0.25">
      <c r="A531" s="284" t="s">
        <v>2849</v>
      </c>
      <c r="B531" s="281" t="s">
        <v>2827</v>
      </c>
      <c r="C531" s="281" t="s">
        <v>2850</v>
      </c>
      <c r="D531" s="79">
        <v>16.87</v>
      </c>
      <c r="E531" s="79">
        <v>16.87</v>
      </c>
      <c r="F531" s="79">
        <v>0</v>
      </c>
    </row>
    <row r="532" spans="1:6" x14ac:dyDescent="0.25">
      <c r="A532" s="284" t="s">
        <v>3015</v>
      </c>
      <c r="B532" s="281" t="s">
        <v>2827</v>
      </c>
      <c r="C532" s="281" t="s">
        <v>3016</v>
      </c>
      <c r="D532" s="79">
        <v>36.35</v>
      </c>
      <c r="E532" s="79">
        <v>100</v>
      </c>
      <c r="F532" s="79">
        <v>0.08</v>
      </c>
    </row>
    <row r="533" spans="1:6" x14ac:dyDescent="0.25">
      <c r="A533" s="284" t="s">
        <v>3128</v>
      </c>
      <c r="B533" s="281" t="s">
        <v>2827</v>
      </c>
      <c r="C533" s="281" t="s">
        <v>3129</v>
      </c>
      <c r="D533" s="79">
        <v>6.64</v>
      </c>
      <c r="E533" s="79">
        <v>84.15</v>
      </c>
      <c r="F533" s="79">
        <v>0.78</v>
      </c>
    </row>
    <row r="534" spans="1:6" x14ac:dyDescent="0.25">
      <c r="A534" s="284" t="s">
        <v>4238</v>
      </c>
      <c r="B534" s="281" t="s">
        <v>2827</v>
      </c>
      <c r="C534" s="281" t="s">
        <v>4239</v>
      </c>
      <c r="D534" s="79">
        <v>39.04</v>
      </c>
      <c r="E534" s="79">
        <v>100</v>
      </c>
      <c r="F534" s="79">
        <v>0</v>
      </c>
    </row>
    <row r="535" spans="1:6" x14ac:dyDescent="0.25">
      <c r="A535" s="284" t="s">
        <v>3266</v>
      </c>
      <c r="B535" s="281" t="s">
        <v>2827</v>
      </c>
      <c r="C535" s="281" t="s">
        <v>3267</v>
      </c>
      <c r="D535" s="79">
        <v>2.66</v>
      </c>
      <c r="E535" s="79">
        <v>100</v>
      </c>
      <c r="F535" s="79">
        <v>2.64</v>
      </c>
    </row>
    <row r="536" spans="1:6" x14ac:dyDescent="0.25">
      <c r="A536" s="284" t="s">
        <v>3264</v>
      </c>
      <c r="B536" s="281" t="s">
        <v>2827</v>
      </c>
      <c r="C536" s="281" t="s">
        <v>3265</v>
      </c>
      <c r="D536" s="79">
        <v>4.7699999999999996</v>
      </c>
      <c r="E536" s="79">
        <v>33</v>
      </c>
      <c r="F536" s="79">
        <v>0</v>
      </c>
    </row>
    <row r="537" spans="1:6" x14ac:dyDescent="0.25">
      <c r="A537" s="284" t="s">
        <v>2970</v>
      </c>
      <c r="B537" s="281" t="s">
        <v>2827</v>
      </c>
      <c r="C537" s="281" t="s">
        <v>2971</v>
      </c>
      <c r="D537" s="79">
        <v>0</v>
      </c>
      <c r="E537" s="79">
        <v>0</v>
      </c>
      <c r="F537" s="79">
        <v>0</v>
      </c>
    </row>
    <row r="538" spans="1:6" x14ac:dyDescent="0.25">
      <c r="A538" s="284" t="s">
        <v>3838</v>
      </c>
      <c r="B538" s="281" t="s">
        <v>2827</v>
      </c>
      <c r="C538" s="281" t="s">
        <v>3839</v>
      </c>
      <c r="D538" s="79">
        <v>8.17</v>
      </c>
      <c r="E538" s="79">
        <v>41.13</v>
      </c>
      <c r="F538" s="79">
        <v>0</v>
      </c>
    </row>
    <row r="539" spans="1:6" x14ac:dyDescent="0.25">
      <c r="A539" s="284" t="s">
        <v>3259</v>
      </c>
      <c r="B539" s="281" t="s">
        <v>2827</v>
      </c>
      <c r="C539" s="281" t="s">
        <v>3260</v>
      </c>
      <c r="D539" s="79">
        <v>17.71</v>
      </c>
      <c r="E539" s="79">
        <v>72.53</v>
      </c>
      <c r="F539" s="79">
        <v>13.37</v>
      </c>
    </row>
    <row r="540" spans="1:6" x14ac:dyDescent="0.25">
      <c r="A540" s="284" t="s">
        <v>3519</v>
      </c>
      <c r="B540" s="281" t="s">
        <v>2827</v>
      </c>
      <c r="C540" s="281" t="s">
        <v>3520</v>
      </c>
      <c r="D540" s="79">
        <v>60.36</v>
      </c>
      <c r="E540" s="79">
        <v>81.040000000000006</v>
      </c>
      <c r="F540" s="79">
        <v>36.53</v>
      </c>
    </row>
    <row r="541" spans="1:6" x14ac:dyDescent="0.25">
      <c r="A541" s="284" t="s">
        <v>3405</v>
      </c>
      <c r="B541" s="281" t="s">
        <v>2827</v>
      </c>
      <c r="C541" s="281" t="s">
        <v>3406</v>
      </c>
      <c r="D541" s="79">
        <v>12.31</v>
      </c>
      <c r="E541" s="79">
        <v>100</v>
      </c>
      <c r="F541" s="79">
        <v>0</v>
      </c>
    </row>
    <row r="542" spans="1:6" x14ac:dyDescent="0.25">
      <c r="A542" s="284" t="s">
        <v>4021</v>
      </c>
      <c r="B542" s="281" t="s">
        <v>2827</v>
      </c>
      <c r="C542" s="281" t="s">
        <v>4022</v>
      </c>
      <c r="D542" s="79">
        <v>33.85</v>
      </c>
      <c r="E542" s="79">
        <v>84.29</v>
      </c>
      <c r="F542" s="79">
        <v>7.58</v>
      </c>
    </row>
    <row r="543" spans="1:6" x14ac:dyDescent="0.25">
      <c r="A543" s="284" t="s">
        <v>4747</v>
      </c>
      <c r="B543" s="281" t="s">
        <v>2827</v>
      </c>
      <c r="C543" s="281" t="s">
        <v>3879</v>
      </c>
      <c r="D543" s="79">
        <v>48.08</v>
      </c>
      <c r="E543" s="79">
        <v>65.58</v>
      </c>
      <c r="F543" s="79">
        <v>7.3</v>
      </c>
    </row>
    <row r="544" spans="1:6" x14ac:dyDescent="0.25">
      <c r="A544" s="284" t="s">
        <v>4081</v>
      </c>
      <c r="B544" s="281" t="s">
        <v>2827</v>
      </c>
      <c r="C544" s="281" t="s">
        <v>4082</v>
      </c>
      <c r="D544" s="79">
        <v>4.3</v>
      </c>
      <c r="E544" s="79">
        <v>53.53</v>
      </c>
      <c r="F544" s="79">
        <v>2.34</v>
      </c>
    </row>
    <row r="545" spans="1:6" x14ac:dyDescent="0.25">
      <c r="A545" s="284" t="s">
        <v>4358</v>
      </c>
      <c r="B545" s="281" t="s">
        <v>2827</v>
      </c>
      <c r="C545" s="281" t="s">
        <v>3274</v>
      </c>
      <c r="D545" s="79">
        <v>26.91</v>
      </c>
      <c r="E545" s="79">
        <v>3.85</v>
      </c>
      <c r="F545" s="79">
        <v>31.65</v>
      </c>
    </row>
    <row r="546" spans="1:6" x14ac:dyDescent="0.25">
      <c r="A546" s="284" t="s">
        <v>3051</v>
      </c>
      <c r="B546" s="281" t="s">
        <v>2827</v>
      </c>
      <c r="C546" s="281" t="s">
        <v>3052</v>
      </c>
      <c r="D546" s="79">
        <v>5.17</v>
      </c>
      <c r="E546" s="79">
        <v>73.33</v>
      </c>
      <c r="F546" s="79">
        <v>0</v>
      </c>
    </row>
    <row r="547" spans="1:6" x14ac:dyDescent="0.25">
      <c r="A547" s="284" t="s">
        <v>4288</v>
      </c>
      <c r="B547" s="281" t="s">
        <v>2827</v>
      </c>
      <c r="C547" s="281" t="s">
        <v>4166</v>
      </c>
      <c r="D547" s="79">
        <v>25.7</v>
      </c>
      <c r="E547" s="79">
        <v>99.6</v>
      </c>
      <c r="F547" s="79">
        <v>0</v>
      </c>
    </row>
    <row r="548" spans="1:6" x14ac:dyDescent="0.25">
      <c r="A548" s="284" t="s">
        <v>3094</v>
      </c>
      <c r="B548" s="281" t="s">
        <v>2827</v>
      </c>
      <c r="C548" s="281" t="s">
        <v>5279</v>
      </c>
      <c r="D548" s="79">
        <v>49.94</v>
      </c>
      <c r="E548" s="79">
        <v>100</v>
      </c>
      <c r="F548" s="79">
        <v>31.99</v>
      </c>
    </row>
    <row r="549" spans="1:6" x14ac:dyDescent="0.25">
      <c r="A549" s="284" t="s">
        <v>3222</v>
      </c>
      <c r="B549" s="281" t="s">
        <v>2827</v>
      </c>
      <c r="C549" s="281" t="s">
        <v>3223</v>
      </c>
      <c r="D549" s="79">
        <v>13.6</v>
      </c>
      <c r="E549" s="79">
        <v>73.78</v>
      </c>
      <c r="F549" s="79">
        <v>3.19</v>
      </c>
    </row>
    <row r="550" spans="1:6" x14ac:dyDescent="0.25">
      <c r="A550" s="284" t="s">
        <v>3890</v>
      </c>
      <c r="B550" s="281" t="s">
        <v>2827</v>
      </c>
      <c r="C550" s="281" t="s">
        <v>3891</v>
      </c>
      <c r="D550" s="79">
        <v>47.82</v>
      </c>
      <c r="E550" s="79">
        <v>100</v>
      </c>
      <c r="F550" s="79">
        <v>35.619999999999997</v>
      </c>
    </row>
    <row r="551" spans="1:6" x14ac:dyDescent="0.25">
      <c r="A551" s="284" t="s">
        <v>4349</v>
      </c>
      <c r="B551" s="281" t="s">
        <v>2827</v>
      </c>
      <c r="C551" s="281" t="s">
        <v>4350</v>
      </c>
      <c r="D551" s="79">
        <v>65.61</v>
      </c>
      <c r="E551" s="79">
        <v>71.81</v>
      </c>
      <c r="F551" s="79">
        <v>9.24</v>
      </c>
    </row>
    <row r="552" spans="1:6" x14ac:dyDescent="0.25">
      <c r="A552" s="284" t="s">
        <v>3976</v>
      </c>
      <c r="B552" s="281" t="s">
        <v>2827</v>
      </c>
      <c r="C552" s="281" t="s">
        <v>3977</v>
      </c>
      <c r="D552" s="79">
        <v>40.79</v>
      </c>
      <c r="E552" s="79">
        <v>50.57</v>
      </c>
      <c r="F552" s="79">
        <v>0</v>
      </c>
    </row>
    <row r="553" spans="1:6" x14ac:dyDescent="0.25">
      <c r="A553" s="284" t="s">
        <v>3419</v>
      </c>
      <c r="B553" s="281" t="s">
        <v>2827</v>
      </c>
      <c r="C553" s="281" t="s">
        <v>3420</v>
      </c>
      <c r="D553" s="79">
        <v>41.4</v>
      </c>
      <c r="E553" s="79">
        <v>100</v>
      </c>
      <c r="F553" s="79">
        <v>0</v>
      </c>
    </row>
    <row r="554" spans="1:6" x14ac:dyDescent="0.25">
      <c r="A554" s="283" t="s">
        <v>4351</v>
      </c>
      <c r="B554" s="281" t="s">
        <v>2827</v>
      </c>
      <c r="C554" s="281" t="s">
        <v>4352</v>
      </c>
      <c r="D554" s="79">
        <v>57.37</v>
      </c>
      <c r="E554" s="79">
        <v>58.32</v>
      </c>
      <c r="F554" s="79">
        <v>0</v>
      </c>
    </row>
    <row r="555" spans="1:6" x14ac:dyDescent="0.25">
      <c r="A555" s="284" t="s">
        <v>4363</v>
      </c>
      <c r="B555" s="281" t="s">
        <v>2827</v>
      </c>
      <c r="C555" s="281" t="s">
        <v>4364</v>
      </c>
      <c r="D555" s="79">
        <v>61.39</v>
      </c>
      <c r="E555" s="79">
        <v>91.82</v>
      </c>
      <c r="F555" s="79">
        <v>34.18</v>
      </c>
    </row>
    <row r="556" spans="1:6" x14ac:dyDescent="0.25">
      <c r="A556" s="284" t="s">
        <v>4338</v>
      </c>
      <c r="B556" s="281" t="s">
        <v>2827</v>
      </c>
      <c r="C556" s="281" t="s">
        <v>4339</v>
      </c>
      <c r="D556" s="79">
        <v>71.56</v>
      </c>
      <c r="E556" s="79">
        <v>100</v>
      </c>
      <c r="F556" s="79">
        <v>25.54</v>
      </c>
    </row>
    <row r="557" spans="1:6" x14ac:dyDescent="0.25">
      <c r="A557" s="284" t="s">
        <v>3303</v>
      </c>
      <c r="B557" s="281" t="s">
        <v>2827</v>
      </c>
      <c r="C557" s="281" t="s">
        <v>3304</v>
      </c>
      <c r="D557" s="79">
        <v>57.6</v>
      </c>
      <c r="E557" s="79">
        <v>100</v>
      </c>
      <c r="F557" s="79">
        <v>43.22</v>
      </c>
    </row>
    <row r="558" spans="1:6" x14ac:dyDescent="0.25">
      <c r="A558" s="284" t="s">
        <v>3268</v>
      </c>
      <c r="B558" s="281" t="s">
        <v>2827</v>
      </c>
      <c r="C558" s="281" t="s">
        <v>3269</v>
      </c>
      <c r="D558" s="79">
        <v>14.8</v>
      </c>
      <c r="E558" s="79">
        <v>91.86</v>
      </c>
      <c r="F558" s="79">
        <v>0.63</v>
      </c>
    </row>
    <row r="559" spans="1:6" x14ac:dyDescent="0.25">
      <c r="A559" s="284" t="s">
        <v>2851</v>
      </c>
      <c r="B559" s="281" t="s">
        <v>2827</v>
      </c>
      <c r="C559" s="281" t="s">
        <v>2852</v>
      </c>
      <c r="D559" s="79">
        <v>10.59</v>
      </c>
      <c r="E559" s="79">
        <v>7.46</v>
      </c>
      <c r="F559" s="79">
        <v>11</v>
      </c>
    </row>
    <row r="560" spans="1:6" x14ac:dyDescent="0.25">
      <c r="A560" s="284" t="s">
        <v>3361</v>
      </c>
      <c r="B560" s="281" t="s">
        <v>2827</v>
      </c>
      <c r="C560" s="281" t="s">
        <v>3362</v>
      </c>
      <c r="D560" s="79">
        <v>21.53</v>
      </c>
      <c r="E560" s="79">
        <v>100</v>
      </c>
      <c r="F560" s="79">
        <v>6.99</v>
      </c>
    </row>
    <row r="561" spans="1:6" x14ac:dyDescent="0.25">
      <c r="A561" s="284" t="s">
        <v>3860</v>
      </c>
      <c r="B561" s="281" t="s">
        <v>2827</v>
      </c>
      <c r="C561" s="281" t="s">
        <v>3861</v>
      </c>
      <c r="D561" s="79">
        <v>51.62</v>
      </c>
      <c r="E561" s="79">
        <v>96.46</v>
      </c>
      <c r="F561" s="79">
        <v>42.27</v>
      </c>
    </row>
    <row r="562" spans="1:6" x14ac:dyDescent="0.25">
      <c r="A562" s="284" t="s">
        <v>2853</v>
      </c>
      <c r="B562" s="281" t="s">
        <v>2827</v>
      </c>
      <c r="C562" s="281" t="s">
        <v>2854</v>
      </c>
      <c r="D562" s="79">
        <v>18.829999999999998</v>
      </c>
      <c r="E562" s="79">
        <v>98.32</v>
      </c>
      <c r="F562" s="79">
        <v>8.6199999999999992</v>
      </c>
    </row>
    <row r="563" spans="1:6" x14ac:dyDescent="0.25">
      <c r="A563" s="284" t="s">
        <v>4207</v>
      </c>
      <c r="B563" s="281" t="s">
        <v>2827</v>
      </c>
      <c r="C563" s="281" t="s">
        <v>4208</v>
      </c>
      <c r="D563" s="79">
        <v>9.31</v>
      </c>
      <c r="E563" s="79">
        <v>64.59</v>
      </c>
      <c r="F563" s="79">
        <v>6.67</v>
      </c>
    </row>
    <row r="564" spans="1:6" x14ac:dyDescent="0.25">
      <c r="A564" s="284" t="s">
        <v>3713</v>
      </c>
      <c r="B564" s="281" t="s">
        <v>2827</v>
      </c>
      <c r="C564" s="281" t="s">
        <v>3714</v>
      </c>
      <c r="D564" s="79">
        <v>62.08</v>
      </c>
      <c r="E564" s="79">
        <v>61.68</v>
      </c>
      <c r="F564" s="79">
        <v>62.3</v>
      </c>
    </row>
    <row r="565" spans="1:6" x14ac:dyDescent="0.25">
      <c r="A565" s="284" t="s">
        <v>3307</v>
      </c>
      <c r="B565" s="281" t="s">
        <v>2827</v>
      </c>
      <c r="C565" s="281" t="s">
        <v>3308</v>
      </c>
      <c r="D565" s="79">
        <v>6.81</v>
      </c>
      <c r="E565" s="79">
        <v>53.87</v>
      </c>
      <c r="F565" s="79">
        <v>1.71</v>
      </c>
    </row>
    <row r="566" spans="1:6" x14ac:dyDescent="0.25">
      <c r="A566" s="284" t="s">
        <v>3535</v>
      </c>
      <c r="B566" s="281" t="s">
        <v>2827</v>
      </c>
      <c r="C566" s="281" t="s">
        <v>3536</v>
      </c>
      <c r="D566" s="79">
        <v>3.62</v>
      </c>
      <c r="E566" s="79">
        <v>12.2</v>
      </c>
      <c r="F566" s="79">
        <v>0</v>
      </c>
    </row>
    <row r="567" spans="1:6" x14ac:dyDescent="0.25">
      <c r="A567" s="284" t="s">
        <v>4286</v>
      </c>
      <c r="B567" s="281" t="s">
        <v>2827</v>
      </c>
      <c r="C567" s="281" t="s">
        <v>4287</v>
      </c>
      <c r="D567" s="79" t="s">
        <v>7093</v>
      </c>
      <c r="E567" s="79" t="s">
        <v>7093</v>
      </c>
      <c r="F567" s="79" t="s">
        <v>7093</v>
      </c>
    </row>
    <row r="568" spans="1:6" x14ac:dyDescent="0.25">
      <c r="A568" s="284" t="s">
        <v>3764</v>
      </c>
      <c r="B568" s="281" t="s">
        <v>2827</v>
      </c>
      <c r="C568" s="281" t="s">
        <v>3765</v>
      </c>
      <c r="D568" s="79">
        <v>91</v>
      </c>
      <c r="E568" s="79">
        <v>98.51</v>
      </c>
      <c r="F568" s="79">
        <v>87.03</v>
      </c>
    </row>
    <row r="569" spans="1:6" x14ac:dyDescent="0.25">
      <c r="A569" s="284" t="s">
        <v>3175</v>
      </c>
      <c r="B569" s="281" t="s">
        <v>2827</v>
      </c>
      <c r="C569" s="281" t="s">
        <v>3176</v>
      </c>
      <c r="D569" s="79">
        <v>8.74</v>
      </c>
      <c r="E569" s="79">
        <v>99.59</v>
      </c>
      <c r="F569" s="79">
        <v>0</v>
      </c>
    </row>
    <row r="570" spans="1:6" x14ac:dyDescent="0.25">
      <c r="A570" s="284" t="s">
        <v>3644</v>
      </c>
      <c r="B570" s="281" t="s">
        <v>2827</v>
      </c>
      <c r="C570" s="281" t="s">
        <v>3645</v>
      </c>
      <c r="D570" s="79">
        <v>11.91</v>
      </c>
      <c r="E570" s="79">
        <v>100</v>
      </c>
      <c r="F570" s="79">
        <v>0</v>
      </c>
    </row>
    <row r="571" spans="1:6" x14ac:dyDescent="0.25">
      <c r="A571" s="284" t="s">
        <v>3299</v>
      </c>
      <c r="B571" s="281" t="s">
        <v>2827</v>
      </c>
      <c r="C571" s="281" t="s">
        <v>3300</v>
      </c>
      <c r="D571" s="79">
        <v>13.36</v>
      </c>
      <c r="E571" s="79">
        <v>80.77</v>
      </c>
      <c r="F571" s="79">
        <v>2.2799999999999998</v>
      </c>
    </row>
    <row r="572" spans="1:6" x14ac:dyDescent="0.25">
      <c r="A572" s="284" t="s">
        <v>4189</v>
      </c>
      <c r="B572" s="281" t="s">
        <v>2827</v>
      </c>
      <c r="C572" s="281" t="s">
        <v>4190</v>
      </c>
      <c r="D572" s="79">
        <v>69.08</v>
      </c>
      <c r="E572" s="79">
        <v>97.74</v>
      </c>
      <c r="F572" s="79">
        <v>16.63</v>
      </c>
    </row>
    <row r="573" spans="1:6" x14ac:dyDescent="0.25">
      <c r="A573" s="284" t="s">
        <v>3112</v>
      </c>
      <c r="B573" s="281" t="s">
        <v>2827</v>
      </c>
      <c r="C573" s="281" t="s">
        <v>3113</v>
      </c>
      <c r="D573" s="79">
        <v>21.18</v>
      </c>
      <c r="E573" s="79">
        <v>62.91</v>
      </c>
      <c r="F573" s="79">
        <v>0.42</v>
      </c>
    </row>
    <row r="574" spans="1:6" x14ac:dyDescent="0.25">
      <c r="A574" s="284" t="s">
        <v>4784</v>
      </c>
      <c r="B574" s="281" t="s">
        <v>2827</v>
      </c>
      <c r="C574" s="281" t="s">
        <v>4785</v>
      </c>
      <c r="D574" s="79">
        <v>28.23</v>
      </c>
      <c r="E574" s="79">
        <v>62.22</v>
      </c>
      <c r="F574" s="79">
        <v>2.35</v>
      </c>
    </row>
    <row r="575" spans="1:6" x14ac:dyDescent="0.25">
      <c r="A575" s="284" t="s">
        <v>3327</v>
      </c>
      <c r="B575" s="281" t="s">
        <v>2827</v>
      </c>
      <c r="C575" s="281" t="s">
        <v>3328</v>
      </c>
      <c r="D575" s="79">
        <v>8.9499999999999993</v>
      </c>
      <c r="E575" s="79">
        <v>83.72</v>
      </c>
      <c r="F575" s="79">
        <v>1.78</v>
      </c>
    </row>
    <row r="576" spans="1:6" x14ac:dyDescent="0.25">
      <c r="A576" s="284" t="s">
        <v>4108</v>
      </c>
      <c r="B576" s="281" t="s">
        <v>2827</v>
      </c>
      <c r="C576" s="281" t="s">
        <v>4109</v>
      </c>
      <c r="D576" s="79">
        <v>30.38</v>
      </c>
      <c r="E576" s="79">
        <v>100</v>
      </c>
      <c r="F576" s="79">
        <v>7.92</v>
      </c>
    </row>
    <row r="577" spans="1:6" x14ac:dyDescent="0.25">
      <c r="A577" s="284" t="s">
        <v>2982</v>
      </c>
      <c r="B577" s="281" t="s">
        <v>2827</v>
      </c>
      <c r="C577" s="281" t="s">
        <v>2983</v>
      </c>
      <c r="D577" s="79">
        <v>24.53</v>
      </c>
      <c r="E577" s="79">
        <v>99.23</v>
      </c>
      <c r="F577" s="79">
        <v>0.5</v>
      </c>
    </row>
    <row r="578" spans="1:6" x14ac:dyDescent="0.25">
      <c r="A578" s="284" t="s">
        <v>3584</v>
      </c>
      <c r="B578" s="281" t="s">
        <v>2827</v>
      </c>
      <c r="C578" s="281" t="s">
        <v>3585</v>
      </c>
      <c r="D578" s="79">
        <v>16.89</v>
      </c>
      <c r="E578" s="79">
        <v>87.98</v>
      </c>
      <c r="F578" s="79">
        <v>0.38</v>
      </c>
    </row>
    <row r="579" spans="1:6" x14ac:dyDescent="0.25">
      <c r="A579" s="284" t="s">
        <v>3224</v>
      </c>
      <c r="B579" s="281" t="s">
        <v>2827</v>
      </c>
      <c r="C579" s="281" t="s">
        <v>3225</v>
      </c>
      <c r="D579" s="79">
        <v>47.82</v>
      </c>
      <c r="E579" s="79">
        <v>73.12</v>
      </c>
      <c r="F579" s="79">
        <v>23.23</v>
      </c>
    </row>
    <row r="580" spans="1:6" x14ac:dyDescent="0.25">
      <c r="A580" s="284" t="s">
        <v>4211</v>
      </c>
      <c r="B580" s="281" t="s">
        <v>2827</v>
      </c>
      <c r="C580" s="281" t="s">
        <v>4212</v>
      </c>
      <c r="D580" s="79">
        <v>23.75</v>
      </c>
      <c r="E580" s="79">
        <v>87.94</v>
      </c>
      <c r="F580" s="79">
        <v>8.35</v>
      </c>
    </row>
    <row r="581" spans="1:6" x14ac:dyDescent="0.25">
      <c r="A581" s="284" t="s">
        <v>3594</v>
      </c>
      <c r="B581" s="281" t="s">
        <v>2827</v>
      </c>
      <c r="C581" s="281" t="s">
        <v>3595</v>
      </c>
      <c r="D581" s="79">
        <v>10.94</v>
      </c>
      <c r="E581" s="79">
        <v>79.47</v>
      </c>
      <c r="F581" s="79">
        <v>0.03</v>
      </c>
    </row>
    <row r="582" spans="1:6" x14ac:dyDescent="0.25">
      <c r="A582" s="284" t="s">
        <v>3836</v>
      </c>
      <c r="B582" s="281" t="s">
        <v>2827</v>
      </c>
      <c r="C582" s="281" t="s">
        <v>3837</v>
      </c>
      <c r="D582" s="79">
        <v>14.51</v>
      </c>
      <c r="E582" s="79">
        <v>13.93</v>
      </c>
      <c r="F582" s="79">
        <v>14.59</v>
      </c>
    </row>
    <row r="583" spans="1:6" x14ac:dyDescent="0.25">
      <c r="A583" s="283" t="s">
        <v>3122</v>
      </c>
      <c r="B583" s="281" t="s">
        <v>2827</v>
      </c>
      <c r="C583" s="281" t="s">
        <v>3123</v>
      </c>
      <c r="D583" s="79">
        <v>89.08</v>
      </c>
      <c r="E583" s="79">
        <v>94.33</v>
      </c>
      <c r="F583" s="79">
        <v>68.39</v>
      </c>
    </row>
    <row r="584" spans="1:6" x14ac:dyDescent="0.25">
      <c r="A584" s="283" t="s">
        <v>3427</v>
      </c>
      <c r="B584" s="281" t="s">
        <v>3108</v>
      </c>
      <c r="C584" s="281" t="s">
        <v>3428</v>
      </c>
      <c r="D584" s="79">
        <v>16.89</v>
      </c>
      <c r="E584" s="79">
        <v>16.89</v>
      </c>
      <c r="F584" s="79">
        <v>0</v>
      </c>
    </row>
    <row r="585" spans="1:6" x14ac:dyDescent="0.25">
      <c r="A585" s="284" t="s">
        <v>4246</v>
      </c>
      <c r="B585" s="281" t="s">
        <v>3108</v>
      </c>
      <c r="C585" s="281" t="s">
        <v>4247</v>
      </c>
      <c r="D585" s="79">
        <v>64.62</v>
      </c>
      <c r="E585" s="79">
        <v>94.25</v>
      </c>
      <c r="F585" s="79">
        <v>0</v>
      </c>
    </row>
    <row r="586" spans="1:6" x14ac:dyDescent="0.25">
      <c r="A586" s="284" t="s">
        <v>4209</v>
      </c>
      <c r="B586" s="281" t="s">
        <v>3108</v>
      </c>
      <c r="C586" s="281" t="s">
        <v>4210</v>
      </c>
      <c r="D586" s="79">
        <v>83.54</v>
      </c>
      <c r="E586" s="79">
        <v>83.54</v>
      </c>
      <c r="F586" s="79">
        <v>0</v>
      </c>
    </row>
    <row r="587" spans="1:6" x14ac:dyDescent="0.25">
      <c r="A587" s="284" t="s">
        <v>4193</v>
      </c>
      <c r="B587" s="281" t="s">
        <v>3108</v>
      </c>
      <c r="C587" s="281" t="s">
        <v>4194</v>
      </c>
      <c r="D587" s="79" t="s">
        <v>7093</v>
      </c>
      <c r="E587" s="79" t="s">
        <v>7093</v>
      </c>
      <c r="F587" s="79" t="s">
        <v>7093</v>
      </c>
    </row>
    <row r="588" spans="1:6" x14ac:dyDescent="0.25">
      <c r="A588" s="284" t="s">
        <v>3529</v>
      </c>
      <c r="B588" s="281" t="s">
        <v>3108</v>
      </c>
      <c r="C588" s="281" t="s">
        <v>3530</v>
      </c>
      <c r="D588" s="79">
        <v>89.46</v>
      </c>
      <c r="E588" s="79">
        <v>89.46</v>
      </c>
      <c r="F588" s="79">
        <v>0</v>
      </c>
    </row>
    <row r="589" spans="1:6" x14ac:dyDescent="0.25">
      <c r="A589" s="284" t="s">
        <v>3703</v>
      </c>
      <c r="B589" s="281" t="s">
        <v>3108</v>
      </c>
      <c r="C589" s="281" t="s">
        <v>3704</v>
      </c>
      <c r="D589" s="79">
        <v>37.94</v>
      </c>
      <c r="E589" s="79">
        <v>100</v>
      </c>
      <c r="F589" s="79">
        <v>0</v>
      </c>
    </row>
    <row r="590" spans="1:6" x14ac:dyDescent="0.25">
      <c r="A590" s="284" t="s">
        <v>3733</v>
      </c>
      <c r="B590" s="281" t="s">
        <v>3108</v>
      </c>
      <c r="C590" s="281" t="s">
        <v>3734</v>
      </c>
      <c r="D590" s="79">
        <v>85.09</v>
      </c>
      <c r="E590" s="79">
        <v>86.97</v>
      </c>
      <c r="F590" s="79">
        <v>0</v>
      </c>
    </row>
    <row r="591" spans="1:6" x14ac:dyDescent="0.25">
      <c r="A591" s="284" t="s">
        <v>3746</v>
      </c>
      <c r="B591" s="281" t="s">
        <v>3108</v>
      </c>
      <c r="C591" s="281" t="s">
        <v>3747</v>
      </c>
      <c r="D591" s="79">
        <v>26.04</v>
      </c>
      <c r="E591" s="79">
        <v>90.98</v>
      </c>
      <c r="F591" s="79">
        <v>0</v>
      </c>
    </row>
    <row r="592" spans="1:6" x14ac:dyDescent="0.25">
      <c r="A592" s="284" t="s">
        <v>4064</v>
      </c>
      <c r="B592" s="281" t="s">
        <v>3108</v>
      </c>
      <c r="C592" s="281" t="s">
        <v>4065</v>
      </c>
      <c r="D592" s="79">
        <v>76.41</v>
      </c>
      <c r="E592" s="79">
        <v>96.04</v>
      </c>
      <c r="F592" s="79">
        <v>52.92</v>
      </c>
    </row>
    <row r="593" spans="1:6" x14ac:dyDescent="0.25">
      <c r="A593" s="284" t="s">
        <v>4951</v>
      </c>
      <c r="B593" s="281" t="s">
        <v>3108</v>
      </c>
      <c r="C593" s="281" t="s">
        <v>4952</v>
      </c>
      <c r="D593" s="79" t="s">
        <v>7093</v>
      </c>
      <c r="E593" s="79" t="s">
        <v>7093</v>
      </c>
      <c r="F593" s="79" t="s">
        <v>7093</v>
      </c>
    </row>
    <row r="594" spans="1:6" x14ac:dyDescent="0.25">
      <c r="A594" s="284" t="s">
        <v>4169</v>
      </c>
      <c r="B594" s="281" t="s">
        <v>3108</v>
      </c>
      <c r="C594" s="281" t="s">
        <v>4170</v>
      </c>
      <c r="D594" s="79">
        <v>93.42</v>
      </c>
      <c r="E594" s="79">
        <v>93.42</v>
      </c>
      <c r="F594" s="79">
        <v>0</v>
      </c>
    </row>
    <row r="595" spans="1:6" x14ac:dyDescent="0.25">
      <c r="A595" s="284" t="s">
        <v>3107</v>
      </c>
      <c r="B595" s="281" t="s">
        <v>3108</v>
      </c>
      <c r="C595" s="281" t="s">
        <v>3109</v>
      </c>
      <c r="D595" s="79">
        <v>88.03</v>
      </c>
      <c r="E595" s="79">
        <v>97.12</v>
      </c>
      <c r="F595" s="79">
        <v>0</v>
      </c>
    </row>
    <row r="596" spans="1:6" x14ac:dyDescent="0.25">
      <c r="A596" s="284" t="s">
        <v>4009</v>
      </c>
      <c r="B596" s="281" t="s">
        <v>3108</v>
      </c>
      <c r="C596" s="281" t="s">
        <v>4010</v>
      </c>
      <c r="D596" s="79">
        <v>53.47</v>
      </c>
      <c r="E596" s="79">
        <v>87.34</v>
      </c>
      <c r="F596" s="79">
        <v>17.97</v>
      </c>
    </row>
    <row r="597" spans="1:6" x14ac:dyDescent="0.25">
      <c r="A597" s="284" t="s">
        <v>4927</v>
      </c>
      <c r="B597" s="281" t="s">
        <v>3108</v>
      </c>
      <c r="C597" s="281" t="s">
        <v>4928</v>
      </c>
      <c r="D597" s="79">
        <v>100</v>
      </c>
      <c r="E597" s="79">
        <v>100</v>
      </c>
      <c r="F597" s="79">
        <v>100</v>
      </c>
    </row>
    <row r="598" spans="1:6" x14ac:dyDescent="0.25">
      <c r="A598" s="284" t="s">
        <v>7080</v>
      </c>
      <c r="B598" s="281" t="s">
        <v>3108</v>
      </c>
      <c r="C598" s="281" t="s">
        <v>5256</v>
      </c>
      <c r="D598" s="79">
        <v>0</v>
      </c>
      <c r="E598" s="79">
        <v>0</v>
      </c>
      <c r="F598" s="79">
        <v>0</v>
      </c>
    </row>
    <row r="599" spans="1:6" x14ac:dyDescent="0.25">
      <c r="A599" s="284" t="s">
        <v>4147</v>
      </c>
      <c r="B599" s="281" t="s">
        <v>3108</v>
      </c>
      <c r="C599" s="281" t="s">
        <v>4148</v>
      </c>
      <c r="D599" s="79">
        <v>76.89</v>
      </c>
      <c r="E599" s="79">
        <v>100</v>
      </c>
      <c r="F599" s="79">
        <v>0</v>
      </c>
    </row>
    <row r="600" spans="1:6" x14ac:dyDescent="0.25">
      <c r="A600" s="284" t="s">
        <v>4145</v>
      </c>
      <c r="B600" s="281" t="s">
        <v>3108</v>
      </c>
      <c r="C600" s="281" t="s">
        <v>4146</v>
      </c>
      <c r="D600" s="79">
        <v>100</v>
      </c>
      <c r="E600" s="79">
        <v>100</v>
      </c>
      <c r="F600" s="79">
        <v>0</v>
      </c>
    </row>
    <row r="601" spans="1:6" x14ac:dyDescent="0.25">
      <c r="A601" s="284" t="s">
        <v>4925</v>
      </c>
      <c r="B601" s="281" t="s">
        <v>3108</v>
      </c>
      <c r="C601" s="281" t="s">
        <v>4926</v>
      </c>
      <c r="D601" s="79" t="s">
        <v>7093</v>
      </c>
      <c r="E601" s="79" t="s">
        <v>7093</v>
      </c>
      <c r="F601" s="79" t="s">
        <v>7093</v>
      </c>
    </row>
    <row r="602" spans="1:6" x14ac:dyDescent="0.25">
      <c r="A602" s="284" t="s">
        <v>4054</v>
      </c>
      <c r="B602" s="281" t="s">
        <v>3108</v>
      </c>
      <c r="C602" s="281" t="s">
        <v>4055</v>
      </c>
      <c r="D602" s="79">
        <v>19.13</v>
      </c>
      <c r="E602" s="79">
        <v>0</v>
      </c>
      <c r="F602" s="79">
        <v>35.869999999999997</v>
      </c>
    </row>
    <row r="603" spans="1:6" x14ac:dyDescent="0.25">
      <c r="A603" s="284" t="s">
        <v>4213</v>
      </c>
      <c r="B603" s="281" t="s">
        <v>3108</v>
      </c>
      <c r="C603" s="281" t="s">
        <v>4214</v>
      </c>
      <c r="D603" s="79">
        <v>60.16</v>
      </c>
      <c r="E603" s="79">
        <v>60.16</v>
      </c>
      <c r="F603" s="79">
        <v>0</v>
      </c>
    </row>
    <row r="604" spans="1:6" x14ac:dyDescent="0.25">
      <c r="A604" s="284" t="s">
        <v>4121</v>
      </c>
      <c r="B604" s="281" t="s">
        <v>3108</v>
      </c>
      <c r="C604" s="281" t="s">
        <v>4122</v>
      </c>
      <c r="D604" s="79">
        <v>61.45</v>
      </c>
      <c r="E604" s="79">
        <v>61.45</v>
      </c>
      <c r="F604" s="79">
        <v>0</v>
      </c>
    </row>
    <row r="605" spans="1:6" x14ac:dyDescent="0.25">
      <c r="A605" s="284" t="s">
        <v>4959</v>
      </c>
      <c r="B605" s="281" t="s">
        <v>3108</v>
      </c>
      <c r="C605" s="281" t="s">
        <v>4960</v>
      </c>
      <c r="D605" s="79">
        <v>48.59</v>
      </c>
      <c r="E605" s="79">
        <v>91.28</v>
      </c>
      <c r="F605" s="79">
        <v>0</v>
      </c>
    </row>
    <row r="606" spans="1:6" x14ac:dyDescent="0.25">
      <c r="A606" s="284" t="s">
        <v>4131</v>
      </c>
      <c r="B606" s="281" t="s">
        <v>3108</v>
      </c>
      <c r="C606" s="281" t="s">
        <v>4132</v>
      </c>
      <c r="D606" s="79">
        <v>41.77</v>
      </c>
      <c r="E606" s="79">
        <v>40.270000000000003</v>
      </c>
      <c r="F606" s="79">
        <v>44.1</v>
      </c>
    </row>
    <row r="607" spans="1:6" x14ac:dyDescent="0.25">
      <c r="A607" s="284" t="s">
        <v>3939</v>
      </c>
      <c r="B607" s="281" t="s">
        <v>3108</v>
      </c>
      <c r="C607" s="281" t="s">
        <v>3940</v>
      </c>
      <c r="D607" s="79">
        <v>98.76</v>
      </c>
      <c r="E607" s="79">
        <v>98.73</v>
      </c>
      <c r="F607" s="79">
        <v>100</v>
      </c>
    </row>
    <row r="608" spans="1:6" x14ac:dyDescent="0.25">
      <c r="A608" s="284" t="s">
        <v>4958</v>
      </c>
      <c r="B608" s="281" t="s">
        <v>3108</v>
      </c>
      <c r="C608" s="281" t="s">
        <v>4538</v>
      </c>
      <c r="D608" s="79">
        <v>0</v>
      </c>
      <c r="E608" s="79">
        <v>0</v>
      </c>
      <c r="F608" s="79">
        <v>0</v>
      </c>
    </row>
    <row r="609" spans="1:6" x14ac:dyDescent="0.25">
      <c r="A609" s="284" t="s">
        <v>3144</v>
      </c>
      <c r="B609" s="281" t="s">
        <v>3108</v>
      </c>
      <c r="C609" s="281" t="s">
        <v>3145</v>
      </c>
      <c r="D609" s="79">
        <v>61.42</v>
      </c>
      <c r="E609" s="79">
        <v>100</v>
      </c>
      <c r="F609" s="79">
        <v>36.299999999999997</v>
      </c>
    </row>
    <row r="610" spans="1:6" x14ac:dyDescent="0.25">
      <c r="A610" s="284" t="s">
        <v>4007</v>
      </c>
      <c r="B610" s="281" t="s">
        <v>3108</v>
      </c>
      <c r="C610" s="281" t="s">
        <v>4008</v>
      </c>
      <c r="D610" s="79">
        <v>100</v>
      </c>
      <c r="E610" s="79">
        <v>100</v>
      </c>
      <c r="F610" s="79">
        <v>100</v>
      </c>
    </row>
    <row r="611" spans="1:6" x14ac:dyDescent="0.25">
      <c r="A611" s="284" t="s">
        <v>3760</v>
      </c>
      <c r="B611" s="281" t="s">
        <v>3108</v>
      </c>
      <c r="C611" s="281" t="s">
        <v>3761</v>
      </c>
      <c r="D611" s="79">
        <v>95.18</v>
      </c>
      <c r="E611" s="79">
        <v>100</v>
      </c>
      <c r="F611" s="79">
        <v>0</v>
      </c>
    </row>
    <row r="612" spans="1:6" x14ac:dyDescent="0.25">
      <c r="A612" s="284" t="s">
        <v>3744</v>
      </c>
      <c r="B612" s="281" t="s">
        <v>3108</v>
      </c>
      <c r="C612" s="281" t="s">
        <v>3745</v>
      </c>
      <c r="D612" s="79" t="s">
        <v>7093</v>
      </c>
      <c r="E612" s="79" t="s">
        <v>7093</v>
      </c>
      <c r="F612" s="79" t="s">
        <v>7093</v>
      </c>
    </row>
    <row r="613" spans="1:6" x14ac:dyDescent="0.25">
      <c r="A613" s="284" t="s">
        <v>4878</v>
      </c>
      <c r="B613" s="281" t="s">
        <v>3108</v>
      </c>
      <c r="C613" s="281" t="s">
        <v>4879</v>
      </c>
      <c r="D613" s="79">
        <v>97.12</v>
      </c>
      <c r="E613" s="79">
        <v>99.88</v>
      </c>
      <c r="F613" s="79">
        <v>0</v>
      </c>
    </row>
    <row r="614" spans="1:6" x14ac:dyDescent="0.25">
      <c r="A614" s="283" t="s">
        <v>4407</v>
      </c>
      <c r="B614" s="281" t="s">
        <v>2856</v>
      </c>
      <c r="C614" s="281" t="s">
        <v>4408</v>
      </c>
      <c r="D614" s="79">
        <v>95.81</v>
      </c>
      <c r="E614" s="79">
        <v>100</v>
      </c>
      <c r="F614" s="79">
        <v>66.989999999999995</v>
      </c>
    </row>
    <row r="615" spans="1:6" x14ac:dyDescent="0.25">
      <c r="A615" s="284" t="s">
        <v>3803</v>
      </c>
      <c r="B615" s="281" t="s">
        <v>2856</v>
      </c>
      <c r="C615" s="281" t="s">
        <v>3804</v>
      </c>
      <c r="D615" s="79">
        <v>16.850000000000001</v>
      </c>
      <c r="E615" s="79">
        <v>100</v>
      </c>
      <c r="F615" s="79">
        <v>0</v>
      </c>
    </row>
    <row r="616" spans="1:6" x14ac:dyDescent="0.25">
      <c r="A616" s="284" t="s">
        <v>3413</v>
      </c>
      <c r="B616" s="281" t="s">
        <v>2856</v>
      </c>
      <c r="C616" s="281" t="s">
        <v>3414</v>
      </c>
      <c r="D616" s="79" t="s">
        <v>7093</v>
      </c>
      <c r="E616" s="79" t="s">
        <v>7093</v>
      </c>
      <c r="F616" s="79" t="s">
        <v>7093</v>
      </c>
    </row>
    <row r="617" spans="1:6" x14ac:dyDescent="0.25">
      <c r="A617" s="284" t="s">
        <v>3822</v>
      </c>
      <c r="B617" s="281" t="s">
        <v>2856</v>
      </c>
      <c r="C617" s="281" t="s">
        <v>3823</v>
      </c>
      <c r="D617" s="79">
        <v>40.049999999999997</v>
      </c>
      <c r="E617" s="79">
        <v>67.62</v>
      </c>
      <c r="F617" s="79">
        <v>0</v>
      </c>
    </row>
    <row r="618" spans="1:6" x14ac:dyDescent="0.25">
      <c r="A618" s="284" t="s">
        <v>3935</v>
      </c>
      <c r="B618" s="281" t="s">
        <v>2856</v>
      </c>
      <c r="C618" s="281" t="s">
        <v>3936</v>
      </c>
      <c r="D618" s="79">
        <v>70.89</v>
      </c>
      <c r="E618" s="79">
        <v>88.1</v>
      </c>
      <c r="F618" s="79">
        <v>0</v>
      </c>
    </row>
    <row r="619" spans="1:6" x14ac:dyDescent="0.25">
      <c r="A619" s="284" t="s">
        <v>3435</v>
      </c>
      <c r="B619" s="281" t="s">
        <v>2856</v>
      </c>
      <c r="C619" s="281" t="s">
        <v>3436</v>
      </c>
      <c r="D619" s="79">
        <v>85.25</v>
      </c>
      <c r="E619" s="79">
        <v>98.75</v>
      </c>
      <c r="F619" s="79">
        <v>31.27</v>
      </c>
    </row>
    <row r="620" spans="1:6" x14ac:dyDescent="0.25">
      <c r="A620" s="284" t="s">
        <v>3543</v>
      </c>
      <c r="B620" s="281" t="s">
        <v>2856</v>
      </c>
      <c r="C620" s="281" t="s">
        <v>3544</v>
      </c>
      <c r="D620" s="79">
        <v>100</v>
      </c>
      <c r="E620" s="79">
        <v>100</v>
      </c>
      <c r="F620" s="79">
        <v>0</v>
      </c>
    </row>
    <row r="621" spans="1:6" x14ac:dyDescent="0.25">
      <c r="A621" s="284" t="s">
        <v>3731</v>
      </c>
      <c r="B621" s="281" t="s">
        <v>2856</v>
      </c>
      <c r="C621" s="281" t="s">
        <v>3732</v>
      </c>
      <c r="D621" s="79">
        <v>87.22</v>
      </c>
      <c r="E621" s="79">
        <v>95.63</v>
      </c>
      <c r="F621" s="79">
        <v>0</v>
      </c>
    </row>
    <row r="622" spans="1:6" x14ac:dyDescent="0.25">
      <c r="A622" s="284" t="s">
        <v>3600</v>
      </c>
      <c r="B622" s="281" t="s">
        <v>2856</v>
      </c>
      <c r="C622" s="281" t="s">
        <v>3601</v>
      </c>
      <c r="D622" s="79">
        <v>24.65</v>
      </c>
      <c r="E622" s="79">
        <v>84.67</v>
      </c>
      <c r="F622" s="79">
        <v>8.27</v>
      </c>
    </row>
    <row r="623" spans="1:6" x14ac:dyDescent="0.25">
      <c r="A623" s="284" t="s">
        <v>3403</v>
      </c>
      <c r="B623" s="281" t="s">
        <v>2856</v>
      </c>
      <c r="C623" s="281" t="s">
        <v>3404</v>
      </c>
      <c r="D623" s="79">
        <v>60.26</v>
      </c>
      <c r="E623" s="79">
        <v>97.06</v>
      </c>
      <c r="F623" s="79">
        <v>45.57</v>
      </c>
    </row>
    <row r="624" spans="1:6" x14ac:dyDescent="0.25">
      <c r="A624" s="284" t="s">
        <v>4326</v>
      </c>
      <c r="B624" s="281" t="s">
        <v>2856</v>
      </c>
      <c r="C624" s="281" t="s">
        <v>4327</v>
      </c>
      <c r="D624" s="79">
        <v>29.63</v>
      </c>
      <c r="E624" s="79">
        <v>52.17</v>
      </c>
      <c r="F624" s="79">
        <v>4.59</v>
      </c>
    </row>
    <row r="625" spans="1:6" x14ac:dyDescent="0.25">
      <c r="A625" s="284" t="s">
        <v>3801</v>
      </c>
      <c r="B625" s="281" t="s">
        <v>2856</v>
      </c>
      <c r="C625" s="281" t="s">
        <v>3802</v>
      </c>
      <c r="D625" s="79">
        <v>65.97</v>
      </c>
      <c r="E625" s="79">
        <v>98.8</v>
      </c>
      <c r="F625" s="79">
        <v>0</v>
      </c>
    </row>
    <row r="626" spans="1:6" x14ac:dyDescent="0.25">
      <c r="A626" s="284" t="s">
        <v>3956</v>
      </c>
      <c r="B626" s="281" t="s">
        <v>2856</v>
      </c>
      <c r="C626" s="281" t="s">
        <v>3957</v>
      </c>
      <c r="D626" s="79">
        <v>87.09</v>
      </c>
      <c r="E626" s="79">
        <v>98.26</v>
      </c>
      <c r="F626" s="79">
        <v>0</v>
      </c>
    </row>
    <row r="627" spans="1:6" x14ac:dyDescent="0.25">
      <c r="A627" s="284" t="s">
        <v>3752</v>
      </c>
      <c r="B627" s="281" t="s">
        <v>2856</v>
      </c>
      <c r="C627" s="281" t="s">
        <v>3753</v>
      </c>
      <c r="D627" s="79">
        <v>99.93</v>
      </c>
      <c r="E627" s="79">
        <v>100</v>
      </c>
      <c r="F627" s="79">
        <v>0</v>
      </c>
    </row>
    <row r="628" spans="1:6" x14ac:dyDescent="0.25">
      <c r="A628" s="284" t="s">
        <v>3826</v>
      </c>
      <c r="B628" s="281" t="s">
        <v>2856</v>
      </c>
      <c r="C628" s="281" t="s">
        <v>3827</v>
      </c>
      <c r="D628" s="79">
        <v>43.88</v>
      </c>
      <c r="E628" s="79">
        <v>96.2</v>
      </c>
      <c r="F628" s="79">
        <v>16.559999999999999</v>
      </c>
    </row>
    <row r="629" spans="1:6" x14ac:dyDescent="0.25">
      <c r="A629" s="284" t="s">
        <v>4289</v>
      </c>
      <c r="B629" s="281" t="s">
        <v>2856</v>
      </c>
      <c r="C629" s="281" t="s">
        <v>4290</v>
      </c>
      <c r="D629" s="79">
        <v>44.79</v>
      </c>
      <c r="E629" s="79">
        <v>94.65</v>
      </c>
      <c r="F629" s="79">
        <v>4.38</v>
      </c>
    </row>
    <row r="630" spans="1:6" x14ac:dyDescent="0.25">
      <c r="A630" s="284" t="s">
        <v>3774</v>
      </c>
      <c r="B630" s="281" t="s">
        <v>2856</v>
      </c>
      <c r="C630" s="281" t="s">
        <v>3775</v>
      </c>
      <c r="D630" s="79">
        <v>65.83</v>
      </c>
      <c r="E630" s="79">
        <v>83.22</v>
      </c>
      <c r="F630" s="79">
        <v>13.8</v>
      </c>
    </row>
    <row r="631" spans="1:6" x14ac:dyDescent="0.25">
      <c r="A631" s="284" t="s">
        <v>3120</v>
      </c>
      <c r="B631" s="281" t="s">
        <v>2856</v>
      </c>
      <c r="C631" s="281" t="s">
        <v>3121</v>
      </c>
      <c r="D631" s="79">
        <v>90.73</v>
      </c>
      <c r="E631" s="79">
        <v>99.97</v>
      </c>
      <c r="F631" s="79">
        <v>49.22</v>
      </c>
    </row>
    <row r="632" spans="1:6" x14ac:dyDescent="0.25">
      <c r="A632" s="284" t="s">
        <v>3602</v>
      </c>
      <c r="B632" s="281" t="s">
        <v>2856</v>
      </c>
      <c r="C632" s="281" t="s">
        <v>3603</v>
      </c>
      <c r="D632" s="79">
        <v>97.39</v>
      </c>
      <c r="E632" s="79">
        <v>99.28</v>
      </c>
      <c r="F632" s="79">
        <v>0</v>
      </c>
    </row>
    <row r="633" spans="1:6" x14ac:dyDescent="0.25">
      <c r="A633" s="284" t="s">
        <v>3061</v>
      </c>
      <c r="B633" s="281" t="s">
        <v>2856</v>
      </c>
      <c r="C633" s="281" t="s">
        <v>3062</v>
      </c>
      <c r="D633" s="79">
        <v>67.56</v>
      </c>
      <c r="E633" s="79">
        <v>95.74</v>
      </c>
      <c r="F633" s="79">
        <v>41.53</v>
      </c>
    </row>
    <row r="634" spans="1:6" x14ac:dyDescent="0.25">
      <c r="A634" s="284" t="s">
        <v>3604</v>
      </c>
      <c r="B634" s="281" t="s">
        <v>2856</v>
      </c>
      <c r="C634" s="281" t="s">
        <v>3605</v>
      </c>
      <c r="D634" s="79">
        <v>96.41</v>
      </c>
      <c r="E634" s="79">
        <v>96.87</v>
      </c>
      <c r="F634" s="79">
        <v>0</v>
      </c>
    </row>
    <row r="635" spans="1:6" x14ac:dyDescent="0.25">
      <c r="A635" s="284" t="s">
        <v>2934</v>
      </c>
      <c r="B635" s="281" t="s">
        <v>2856</v>
      </c>
      <c r="C635" s="281" t="s">
        <v>2935</v>
      </c>
      <c r="D635" s="79" t="s">
        <v>7093</v>
      </c>
      <c r="E635" s="79" t="s">
        <v>7093</v>
      </c>
      <c r="F635" s="79" t="s">
        <v>7093</v>
      </c>
    </row>
    <row r="636" spans="1:6" x14ac:dyDescent="0.25">
      <c r="A636" s="284" t="s">
        <v>4336</v>
      </c>
      <c r="B636" s="281" t="s">
        <v>2856</v>
      </c>
      <c r="C636" s="281" t="s">
        <v>4337</v>
      </c>
      <c r="D636" s="79">
        <v>16.47</v>
      </c>
      <c r="E636" s="79">
        <v>92.23</v>
      </c>
      <c r="F636" s="79">
        <v>1.2</v>
      </c>
    </row>
    <row r="637" spans="1:6" x14ac:dyDescent="0.25">
      <c r="A637" s="284" t="s">
        <v>3415</v>
      </c>
      <c r="B637" s="281" t="s">
        <v>2856</v>
      </c>
      <c r="C637" s="281" t="s">
        <v>3416</v>
      </c>
      <c r="D637" s="79">
        <v>42.54</v>
      </c>
      <c r="E637" s="79">
        <v>100</v>
      </c>
      <c r="F637" s="79">
        <v>2.34</v>
      </c>
    </row>
    <row r="638" spans="1:6" x14ac:dyDescent="0.25">
      <c r="A638" s="284" t="s">
        <v>4525</v>
      </c>
      <c r="B638" s="281" t="s">
        <v>2856</v>
      </c>
      <c r="C638" s="281" t="s">
        <v>4526</v>
      </c>
      <c r="D638" s="79">
        <v>65.48</v>
      </c>
      <c r="E638" s="79">
        <v>99.21</v>
      </c>
      <c r="F638" s="79">
        <v>5.82</v>
      </c>
    </row>
    <row r="639" spans="1:6" x14ac:dyDescent="0.25">
      <c r="A639" s="284" t="s">
        <v>2855</v>
      </c>
      <c r="B639" s="281" t="s">
        <v>2856</v>
      </c>
      <c r="C639" s="281" t="s">
        <v>2857</v>
      </c>
      <c r="D639" s="79">
        <v>61.37</v>
      </c>
      <c r="E639" s="79">
        <v>85.48</v>
      </c>
      <c r="F639" s="79">
        <v>27.48</v>
      </c>
    </row>
    <row r="640" spans="1:6" x14ac:dyDescent="0.25">
      <c r="A640" s="284" t="s">
        <v>3778</v>
      </c>
      <c r="B640" s="281" t="s">
        <v>2856</v>
      </c>
      <c r="C640" s="281" t="s">
        <v>3779</v>
      </c>
      <c r="D640" s="79">
        <v>33.14</v>
      </c>
      <c r="E640" s="79">
        <v>100</v>
      </c>
      <c r="F640" s="79">
        <v>11.66</v>
      </c>
    </row>
    <row r="641" spans="1:6" x14ac:dyDescent="0.25">
      <c r="A641" s="284" t="s">
        <v>2986</v>
      </c>
      <c r="B641" s="281" t="s">
        <v>2856</v>
      </c>
      <c r="C641" s="281" t="s">
        <v>2987</v>
      </c>
      <c r="D641" s="79">
        <v>80.489999999999995</v>
      </c>
      <c r="E641" s="79">
        <v>88.93</v>
      </c>
      <c r="F641" s="79">
        <v>0</v>
      </c>
    </row>
    <row r="642" spans="1:6" x14ac:dyDescent="0.25">
      <c r="A642" s="284" t="s">
        <v>4562</v>
      </c>
      <c r="B642" s="281" t="s">
        <v>2856</v>
      </c>
      <c r="C642" s="281" t="s">
        <v>3071</v>
      </c>
      <c r="D642" s="79">
        <v>40.700000000000003</v>
      </c>
      <c r="E642" s="79">
        <v>99.64</v>
      </c>
      <c r="F642" s="79">
        <v>5.29</v>
      </c>
    </row>
    <row r="643" spans="1:6" x14ac:dyDescent="0.25">
      <c r="A643" s="284" t="s">
        <v>4119</v>
      </c>
      <c r="B643" s="281" t="s">
        <v>2856</v>
      </c>
      <c r="C643" s="281" t="s">
        <v>4120</v>
      </c>
      <c r="D643" s="79">
        <v>94.8</v>
      </c>
      <c r="E643" s="79">
        <v>100</v>
      </c>
      <c r="F643" s="79">
        <v>79.790000000000006</v>
      </c>
    </row>
    <row r="644" spans="1:6" x14ac:dyDescent="0.25">
      <c r="A644" s="284" t="s">
        <v>3606</v>
      </c>
      <c r="B644" s="281" t="s">
        <v>2856</v>
      </c>
      <c r="C644" s="281" t="s">
        <v>3607</v>
      </c>
      <c r="D644" s="79">
        <v>43.79</v>
      </c>
      <c r="E644" s="79">
        <v>66.14</v>
      </c>
      <c r="F644" s="79">
        <v>30.11</v>
      </c>
    </row>
    <row r="645" spans="1:6" x14ac:dyDescent="0.25">
      <c r="A645" s="284" t="s">
        <v>3964</v>
      </c>
      <c r="B645" s="281" t="s">
        <v>2856</v>
      </c>
      <c r="C645" s="281" t="s">
        <v>3965</v>
      </c>
      <c r="D645" s="79">
        <v>65.23</v>
      </c>
      <c r="E645" s="79">
        <v>98.11</v>
      </c>
      <c r="F645" s="79">
        <v>30.1</v>
      </c>
    </row>
    <row r="646" spans="1:6" x14ac:dyDescent="0.25">
      <c r="A646" s="284" t="s">
        <v>4029</v>
      </c>
      <c r="B646" s="281" t="s">
        <v>2856</v>
      </c>
      <c r="C646" s="281" t="s">
        <v>4030</v>
      </c>
      <c r="D646" s="79">
        <v>99.08</v>
      </c>
      <c r="E646" s="79">
        <v>99.32</v>
      </c>
      <c r="F646" s="79">
        <v>98.2</v>
      </c>
    </row>
    <row r="647" spans="1:6" x14ac:dyDescent="0.25">
      <c r="A647" s="284" t="s">
        <v>3738</v>
      </c>
      <c r="B647" s="281" t="s">
        <v>2856</v>
      </c>
      <c r="C647" s="281" t="s">
        <v>3739</v>
      </c>
      <c r="D647" s="79">
        <v>54.03</v>
      </c>
      <c r="E647" s="79">
        <v>74.650000000000006</v>
      </c>
      <c r="F647" s="79">
        <v>0</v>
      </c>
    </row>
    <row r="648" spans="1:6" x14ac:dyDescent="0.25">
      <c r="A648" s="284" t="s">
        <v>3952</v>
      </c>
      <c r="B648" s="281" t="s">
        <v>2856</v>
      </c>
      <c r="C648" s="281" t="s">
        <v>3953</v>
      </c>
      <c r="D648" s="79">
        <v>40.29</v>
      </c>
      <c r="E648" s="79">
        <v>100</v>
      </c>
      <c r="F648" s="79">
        <v>15.31</v>
      </c>
    </row>
    <row r="649" spans="1:6" x14ac:dyDescent="0.25">
      <c r="A649" s="284" t="s">
        <v>4050</v>
      </c>
      <c r="B649" s="281" t="s">
        <v>2856</v>
      </c>
      <c r="C649" s="281" t="s">
        <v>4051</v>
      </c>
      <c r="D649" s="79">
        <v>3.16</v>
      </c>
      <c r="E649" s="79">
        <v>81.819999999999993</v>
      </c>
      <c r="F649" s="79">
        <v>1.28</v>
      </c>
    </row>
    <row r="650" spans="1:6" x14ac:dyDescent="0.25">
      <c r="A650" s="284" t="s">
        <v>3784</v>
      </c>
      <c r="B650" s="281" t="s">
        <v>2856</v>
      </c>
      <c r="C650" s="281" t="s">
        <v>3785</v>
      </c>
      <c r="D650" s="79">
        <v>61.76</v>
      </c>
      <c r="E650" s="79">
        <v>100</v>
      </c>
      <c r="F650" s="79">
        <v>0</v>
      </c>
    </row>
    <row r="651" spans="1:6" x14ac:dyDescent="0.25">
      <c r="A651" s="283" t="s">
        <v>4812</v>
      </c>
      <c r="B651" s="281" t="s">
        <v>3572</v>
      </c>
      <c r="C651" s="281" t="s">
        <v>4813</v>
      </c>
      <c r="D651" s="79">
        <v>81.66</v>
      </c>
      <c r="E651" s="79">
        <v>97.91</v>
      </c>
      <c r="F651" s="79">
        <v>0</v>
      </c>
    </row>
    <row r="652" spans="1:6" x14ac:dyDescent="0.25">
      <c r="A652" s="284" t="s">
        <v>4875</v>
      </c>
      <c r="B652" s="281" t="s">
        <v>3572</v>
      </c>
      <c r="C652" s="281" t="s">
        <v>3491</v>
      </c>
      <c r="D652" s="79">
        <v>63.52</v>
      </c>
      <c r="E652" s="79">
        <v>95.51</v>
      </c>
      <c r="F652" s="79">
        <v>50.5</v>
      </c>
    </row>
    <row r="653" spans="1:6" x14ac:dyDescent="0.25">
      <c r="A653" s="284" t="s">
        <v>4603</v>
      </c>
      <c r="B653" s="281" t="s">
        <v>3572</v>
      </c>
      <c r="C653" s="281" t="s">
        <v>4604</v>
      </c>
      <c r="D653" s="79">
        <v>67.56</v>
      </c>
      <c r="E653" s="79">
        <v>75.59</v>
      </c>
      <c r="F653" s="79">
        <v>48.17</v>
      </c>
    </row>
    <row r="654" spans="1:6" x14ac:dyDescent="0.25">
      <c r="A654" s="284" t="s">
        <v>4961</v>
      </c>
      <c r="B654" s="281" t="s">
        <v>3572</v>
      </c>
      <c r="C654" s="281" t="s">
        <v>4962</v>
      </c>
      <c r="D654" s="79">
        <v>27.55</v>
      </c>
      <c r="E654" s="79">
        <v>100</v>
      </c>
      <c r="F654" s="79">
        <v>14.74</v>
      </c>
    </row>
    <row r="655" spans="1:6" x14ac:dyDescent="0.25">
      <c r="A655" s="284" t="s">
        <v>4642</v>
      </c>
      <c r="B655" s="281" t="s">
        <v>3572</v>
      </c>
      <c r="C655" s="281" t="s">
        <v>4643</v>
      </c>
      <c r="D655" s="79">
        <v>59.98</v>
      </c>
      <c r="E655" s="79">
        <v>83.73</v>
      </c>
      <c r="F655" s="79">
        <v>2.1800000000000002</v>
      </c>
    </row>
    <row r="656" spans="1:6" x14ac:dyDescent="0.25">
      <c r="A656" s="284" t="s">
        <v>5074</v>
      </c>
      <c r="B656" s="281" t="s">
        <v>3572</v>
      </c>
      <c r="C656" s="281" t="s">
        <v>5075</v>
      </c>
      <c r="D656" s="79">
        <v>74.72</v>
      </c>
      <c r="E656" s="79">
        <v>87.48</v>
      </c>
      <c r="F656" s="79">
        <v>19.68</v>
      </c>
    </row>
    <row r="657" spans="1:6" x14ac:dyDescent="0.25">
      <c r="A657" s="284" t="s">
        <v>4377</v>
      </c>
      <c r="B657" s="281" t="s">
        <v>3572</v>
      </c>
      <c r="C657" s="281" t="s">
        <v>4378</v>
      </c>
      <c r="D657" s="79">
        <v>75.930000000000007</v>
      </c>
      <c r="E657" s="79">
        <v>98.43</v>
      </c>
      <c r="F657" s="79">
        <v>0</v>
      </c>
    </row>
    <row r="658" spans="1:6" x14ac:dyDescent="0.25">
      <c r="A658" s="284" t="s">
        <v>5076</v>
      </c>
      <c r="B658" s="281" t="s">
        <v>3572</v>
      </c>
      <c r="C658" s="281" t="s">
        <v>5077</v>
      </c>
      <c r="D658" s="79">
        <v>78.47</v>
      </c>
      <c r="E658" s="79">
        <v>83.48</v>
      </c>
      <c r="F658" s="79">
        <v>33.5</v>
      </c>
    </row>
    <row r="659" spans="1:6" x14ac:dyDescent="0.25">
      <c r="A659" s="284" t="s">
        <v>3571</v>
      </c>
      <c r="B659" s="281" t="s">
        <v>3572</v>
      </c>
      <c r="C659" s="281" t="s">
        <v>3573</v>
      </c>
      <c r="D659" s="79">
        <v>62.17</v>
      </c>
      <c r="E659" s="79">
        <v>99.14</v>
      </c>
      <c r="F659" s="79">
        <v>41.65</v>
      </c>
    </row>
    <row r="660" spans="1:6" x14ac:dyDescent="0.25">
      <c r="A660" s="283" t="s">
        <v>4685</v>
      </c>
      <c r="B660" s="281" t="s">
        <v>3572</v>
      </c>
      <c r="C660" s="281" t="s">
        <v>4686</v>
      </c>
      <c r="D660" s="79">
        <v>90.42</v>
      </c>
      <c r="E660" s="79">
        <v>90.52</v>
      </c>
      <c r="F660" s="79">
        <v>0</v>
      </c>
    </row>
    <row r="661" spans="1:6" x14ac:dyDescent="0.25">
      <c r="A661" s="284" t="s">
        <v>4917</v>
      </c>
      <c r="B661" s="281" t="s">
        <v>3572</v>
      </c>
      <c r="C661" s="281" t="s">
        <v>4918</v>
      </c>
      <c r="D661" s="79">
        <v>40.25</v>
      </c>
      <c r="E661" s="79">
        <v>54.38</v>
      </c>
      <c r="F661" s="79">
        <v>0.22</v>
      </c>
    </row>
    <row r="662" spans="1:6" x14ac:dyDescent="0.25">
      <c r="A662" s="284" t="s">
        <v>5078</v>
      </c>
      <c r="B662" s="281" t="s">
        <v>3572</v>
      </c>
      <c r="C662" s="281" t="s">
        <v>5079</v>
      </c>
      <c r="D662" s="79">
        <v>52.51</v>
      </c>
      <c r="E662" s="79">
        <v>90.95</v>
      </c>
      <c r="F662" s="79">
        <v>0</v>
      </c>
    </row>
    <row r="663" spans="1:6" x14ac:dyDescent="0.25">
      <c r="A663" s="284" t="s">
        <v>4025</v>
      </c>
      <c r="B663" s="281" t="s">
        <v>3572</v>
      </c>
      <c r="C663" s="281" t="s">
        <v>4026</v>
      </c>
      <c r="D663" s="79">
        <v>70.36</v>
      </c>
      <c r="E663" s="79">
        <v>100</v>
      </c>
      <c r="F663" s="79">
        <v>0</v>
      </c>
    </row>
    <row r="664" spans="1:6" x14ac:dyDescent="0.25">
      <c r="A664" s="284" t="s">
        <v>4859</v>
      </c>
      <c r="B664" s="281" t="s">
        <v>3572</v>
      </c>
      <c r="C664" s="281" t="s">
        <v>4860</v>
      </c>
      <c r="D664" s="79">
        <v>71.89</v>
      </c>
      <c r="E664" s="79">
        <v>71.89</v>
      </c>
      <c r="F664" s="79">
        <v>0</v>
      </c>
    </row>
    <row r="665" spans="1:6" x14ac:dyDescent="0.25">
      <c r="A665" s="284" t="s">
        <v>5080</v>
      </c>
      <c r="B665" s="281" t="s">
        <v>3572</v>
      </c>
      <c r="C665" s="281" t="s">
        <v>3487</v>
      </c>
      <c r="D665" s="79">
        <v>86.17</v>
      </c>
      <c r="E665" s="79">
        <v>93.12</v>
      </c>
      <c r="F665" s="79">
        <v>22.43</v>
      </c>
    </row>
    <row r="666" spans="1:6" x14ac:dyDescent="0.25">
      <c r="A666" s="283" t="s">
        <v>4438</v>
      </c>
      <c r="B666" s="281" t="s">
        <v>2859</v>
      </c>
      <c r="C666" s="281" t="s">
        <v>4439</v>
      </c>
      <c r="D666" s="79">
        <v>44.05</v>
      </c>
      <c r="E666" s="79">
        <v>46.51</v>
      </c>
      <c r="F666" s="79">
        <v>25.15</v>
      </c>
    </row>
    <row r="667" spans="1:6" x14ac:dyDescent="0.25">
      <c r="A667" s="284" t="s">
        <v>3523</v>
      </c>
      <c r="B667" s="281" t="s">
        <v>2859</v>
      </c>
      <c r="C667" s="281" t="s">
        <v>3524</v>
      </c>
      <c r="D667" s="79">
        <v>0</v>
      </c>
      <c r="E667" s="79">
        <v>0</v>
      </c>
      <c r="F667" s="79">
        <v>0</v>
      </c>
    </row>
    <row r="668" spans="1:6" x14ac:dyDescent="0.25">
      <c r="A668" s="284" t="s">
        <v>4611</v>
      </c>
      <c r="B668" s="281" t="s">
        <v>2859</v>
      </c>
      <c r="C668" s="281" t="s">
        <v>4612</v>
      </c>
      <c r="D668" s="79">
        <v>31</v>
      </c>
      <c r="E668" s="79">
        <v>34.78</v>
      </c>
      <c r="F668" s="79">
        <v>15.22</v>
      </c>
    </row>
    <row r="669" spans="1:6" x14ac:dyDescent="0.25">
      <c r="A669" s="284" t="s">
        <v>4436</v>
      </c>
      <c r="B669" s="281" t="s">
        <v>2859</v>
      </c>
      <c r="C669" s="281" t="s">
        <v>4437</v>
      </c>
      <c r="D669" s="79">
        <v>100</v>
      </c>
      <c r="E669" s="79">
        <v>100</v>
      </c>
      <c r="F669" s="79">
        <v>0</v>
      </c>
    </row>
    <row r="670" spans="1:6" x14ac:dyDescent="0.25">
      <c r="A670" s="284" t="s">
        <v>4923</v>
      </c>
      <c r="B670" s="281" t="s">
        <v>2859</v>
      </c>
      <c r="C670" s="281" t="s">
        <v>5280</v>
      </c>
      <c r="D670" s="79">
        <v>0</v>
      </c>
      <c r="E670" s="79">
        <v>0</v>
      </c>
      <c r="F670" s="79">
        <v>0</v>
      </c>
    </row>
    <row r="671" spans="1:6" x14ac:dyDescent="0.25">
      <c r="A671" s="284" t="s">
        <v>3547</v>
      </c>
      <c r="B671" s="281" t="s">
        <v>2859</v>
      </c>
      <c r="C671" s="281" t="s">
        <v>5281</v>
      </c>
      <c r="D671" s="79">
        <v>49.61</v>
      </c>
      <c r="E671" s="79">
        <v>100</v>
      </c>
      <c r="F671" s="79">
        <v>0</v>
      </c>
    </row>
    <row r="672" spans="1:6" x14ac:dyDescent="0.25">
      <c r="A672" s="284" t="s">
        <v>3407</v>
      </c>
      <c r="B672" s="281" t="s">
        <v>2859</v>
      </c>
      <c r="C672" s="281" t="s">
        <v>3408</v>
      </c>
      <c r="D672" s="79">
        <v>51.2</v>
      </c>
      <c r="E672" s="79">
        <v>61.47</v>
      </c>
      <c r="F672" s="79">
        <v>0</v>
      </c>
    </row>
    <row r="673" spans="1:6" x14ac:dyDescent="0.25">
      <c r="A673" s="284" t="s">
        <v>3510</v>
      </c>
      <c r="B673" s="281" t="s">
        <v>2859</v>
      </c>
      <c r="C673" s="281" t="s">
        <v>3203</v>
      </c>
      <c r="D673" s="79">
        <v>37.58</v>
      </c>
      <c r="E673" s="79">
        <v>97.86</v>
      </c>
      <c r="F673" s="79">
        <v>0</v>
      </c>
    </row>
    <row r="674" spans="1:6" x14ac:dyDescent="0.25">
      <c r="A674" s="284" t="s">
        <v>2858</v>
      </c>
      <c r="B674" s="281" t="s">
        <v>2859</v>
      </c>
      <c r="C674" s="281" t="s">
        <v>2860</v>
      </c>
      <c r="D674" s="79">
        <v>23.85</v>
      </c>
      <c r="E674" s="79">
        <v>39.200000000000003</v>
      </c>
      <c r="F674" s="79">
        <v>0</v>
      </c>
    </row>
    <row r="675" spans="1:6" x14ac:dyDescent="0.25">
      <c r="A675" s="284" t="s">
        <v>4943</v>
      </c>
      <c r="B675" s="281" t="s">
        <v>2859</v>
      </c>
      <c r="C675" s="281" t="s">
        <v>4944</v>
      </c>
      <c r="D675" s="79">
        <v>23.42</v>
      </c>
      <c r="E675" s="79">
        <v>89.13</v>
      </c>
      <c r="F675" s="79">
        <v>0</v>
      </c>
    </row>
    <row r="676" spans="1:6" x14ac:dyDescent="0.25">
      <c r="A676" s="284" t="s">
        <v>4478</v>
      </c>
      <c r="B676" s="281" t="s">
        <v>2859</v>
      </c>
      <c r="C676" s="281" t="s">
        <v>4479</v>
      </c>
      <c r="D676" s="79">
        <v>0</v>
      </c>
      <c r="E676" s="79">
        <v>0</v>
      </c>
      <c r="F676" s="79">
        <v>0</v>
      </c>
    </row>
    <row r="677" spans="1:6" x14ac:dyDescent="0.25">
      <c r="A677" s="284" t="s">
        <v>4876</v>
      </c>
      <c r="B677" s="281" t="s">
        <v>2859</v>
      </c>
      <c r="C677" s="281" t="s">
        <v>4877</v>
      </c>
      <c r="D677" s="79">
        <v>80.64</v>
      </c>
      <c r="E677" s="79">
        <v>100</v>
      </c>
      <c r="F677" s="79">
        <v>26.92</v>
      </c>
    </row>
    <row r="678" spans="1:6" x14ac:dyDescent="0.25">
      <c r="A678" s="284" t="s">
        <v>3651</v>
      </c>
      <c r="B678" s="281" t="s">
        <v>2859</v>
      </c>
      <c r="C678" s="281" t="s">
        <v>3652</v>
      </c>
      <c r="D678" s="79">
        <v>28.87</v>
      </c>
      <c r="E678" s="79">
        <v>71.69</v>
      </c>
      <c r="F678" s="79">
        <v>6.88</v>
      </c>
    </row>
    <row r="679" spans="1:6" x14ac:dyDescent="0.25">
      <c r="A679" s="284" t="s">
        <v>4224</v>
      </c>
      <c r="B679" s="281" t="s">
        <v>2859</v>
      </c>
      <c r="C679" s="281" t="s">
        <v>4225</v>
      </c>
      <c r="D679" s="79">
        <v>64.19</v>
      </c>
      <c r="E679" s="79">
        <v>100</v>
      </c>
      <c r="F679" s="79">
        <v>40.14</v>
      </c>
    </row>
    <row r="680" spans="1:6" x14ac:dyDescent="0.25">
      <c r="A680" s="284" t="s">
        <v>3291</v>
      </c>
      <c r="B680" s="281" t="s">
        <v>2859</v>
      </c>
      <c r="C680" s="281" t="s">
        <v>3292</v>
      </c>
      <c r="D680" s="79">
        <v>20.16</v>
      </c>
      <c r="E680" s="79">
        <v>100</v>
      </c>
      <c r="F680" s="79">
        <v>0</v>
      </c>
    </row>
    <row r="681" spans="1:6" x14ac:dyDescent="0.25">
      <c r="A681" s="284" t="s">
        <v>3494</v>
      </c>
      <c r="B681" s="281" t="s">
        <v>2859</v>
      </c>
      <c r="C681" s="281" t="s">
        <v>3495</v>
      </c>
      <c r="D681" s="79">
        <v>32.26</v>
      </c>
      <c r="E681" s="79">
        <v>55.62</v>
      </c>
      <c r="F681" s="79">
        <v>12.11</v>
      </c>
    </row>
    <row r="682" spans="1:6" x14ac:dyDescent="0.25">
      <c r="A682" s="284" t="s">
        <v>4843</v>
      </c>
      <c r="B682" s="281" t="s">
        <v>2859</v>
      </c>
      <c r="C682" s="281" t="s">
        <v>4844</v>
      </c>
      <c r="D682" s="79">
        <v>31.26</v>
      </c>
      <c r="E682" s="79">
        <v>58.48</v>
      </c>
      <c r="F682" s="79">
        <v>0</v>
      </c>
    </row>
    <row r="683" spans="1:6" x14ac:dyDescent="0.25">
      <c r="A683" s="284" t="s">
        <v>4845</v>
      </c>
      <c r="B683" s="281" t="s">
        <v>2859</v>
      </c>
      <c r="C683" s="281" t="s">
        <v>4846</v>
      </c>
      <c r="D683" s="79">
        <v>39.04</v>
      </c>
      <c r="E683" s="79">
        <v>39.04</v>
      </c>
      <c r="F683" s="79">
        <v>0</v>
      </c>
    </row>
    <row r="684" spans="1:6" x14ac:dyDescent="0.25">
      <c r="A684" s="284" t="s">
        <v>4963</v>
      </c>
      <c r="B684" s="281" t="s">
        <v>2859</v>
      </c>
      <c r="C684" s="281" t="s">
        <v>4964</v>
      </c>
      <c r="D684" s="79" t="s">
        <v>7093</v>
      </c>
      <c r="E684" s="79" t="s">
        <v>7093</v>
      </c>
      <c r="F684" s="79" t="s">
        <v>7093</v>
      </c>
    </row>
    <row r="685" spans="1:6" x14ac:dyDescent="0.25">
      <c r="A685" s="284" t="s">
        <v>4929</v>
      </c>
      <c r="B685" s="281" t="s">
        <v>2859</v>
      </c>
      <c r="C685" s="281" t="s">
        <v>4930</v>
      </c>
      <c r="D685" s="79">
        <v>0</v>
      </c>
      <c r="E685" s="79">
        <v>0</v>
      </c>
      <c r="F685" s="79">
        <v>0</v>
      </c>
    </row>
    <row r="686" spans="1:6" x14ac:dyDescent="0.25">
      <c r="A686" s="284" t="s">
        <v>3506</v>
      </c>
      <c r="B686" s="281" t="s">
        <v>2859</v>
      </c>
      <c r="C686" s="281" t="s">
        <v>3507</v>
      </c>
      <c r="D686" s="79">
        <v>32.049999999999997</v>
      </c>
      <c r="E686" s="79">
        <v>85.27</v>
      </c>
      <c r="F686" s="79">
        <v>0</v>
      </c>
    </row>
    <row r="687" spans="1:6" x14ac:dyDescent="0.25">
      <c r="A687" s="284" t="s">
        <v>4945</v>
      </c>
      <c r="B687" s="281" t="s">
        <v>2859</v>
      </c>
      <c r="C687" s="281" t="s">
        <v>4624</v>
      </c>
      <c r="D687" s="79">
        <v>64.03</v>
      </c>
      <c r="E687" s="79">
        <v>79.8</v>
      </c>
      <c r="F687" s="79">
        <v>37.89</v>
      </c>
    </row>
    <row r="688" spans="1:6" x14ac:dyDescent="0.25">
      <c r="A688" s="284" t="s">
        <v>4921</v>
      </c>
      <c r="B688" s="281" t="s">
        <v>2859</v>
      </c>
      <c r="C688" s="281" t="s">
        <v>4922</v>
      </c>
      <c r="D688" s="79">
        <v>23.8</v>
      </c>
      <c r="E688" s="79">
        <v>100</v>
      </c>
      <c r="F688" s="79">
        <v>0</v>
      </c>
    </row>
    <row r="689" spans="1:6" x14ac:dyDescent="0.25">
      <c r="A689" s="284" t="s">
        <v>3504</v>
      </c>
      <c r="B689" s="281" t="s">
        <v>2859</v>
      </c>
      <c r="C689" s="281" t="s">
        <v>3505</v>
      </c>
      <c r="D689" s="79">
        <v>28.16</v>
      </c>
      <c r="E689" s="79">
        <v>100</v>
      </c>
      <c r="F689" s="79">
        <v>15.26</v>
      </c>
    </row>
    <row r="690" spans="1:6" x14ac:dyDescent="0.25">
      <c r="A690" s="284" t="s">
        <v>3492</v>
      </c>
      <c r="B690" s="281" t="s">
        <v>2859</v>
      </c>
      <c r="C690" s="281" t="s">
        <v>3493</v>
      </c>
      <c r="D690" s="79">
        <v>40.57</v>
      </c>
      <c r="E690" s="79">
        <v>84.51</v>
      </c>
      <c r="F690" s="79">
        <v>0</v>
      </c>
    </row>
    <row r="691" spans="1:6" x14ac:dyDescent="0.25">
      <c r="A691" s="284" t="s">
        <v>4197</v>
      </c>
      <c r="B691" s="281" t="s">
        <v>2859</v>
      </c>
      <c r="C691" s="281" t="s">
        <v>4198</v>
      </c>
      <c r="D691" s="79">
        <v>49.94</v>
      </c>
      <c r="E691" s="79">
        <v>85.61</v>
      </c>
      <c r="F691" s="79">
        <v>0</v>
      </c>
    </row>
    <row r="692" spans="1:6" x14ac:dyDescent="0.25">
      <c r="A692" s="284" t="s">
        <v>4931</v>
      </c>
      <c r="B692" s="281" t="s">
        <v>2859</v>
      </c>
      <c r="C692" s="281" t="s">
        <v>4932</v>
      </c>
      <c r="D692" s="79">
        <v>0</v>
      </c>
      <c r="E692" s="79">
        <v>0</v>
      </c>
      <c r="F692" s="79">
        <v>0</v>
      </c>
    </row>
    <row r="693" spans="1:6" x14ac:dyDescent="0.25">
      <c r="A693" s="284" t="s">
        <v>4847</v>
      </c>
      <c r="B693" s="281" t="s">
        <v>2859</v>
      </c>
      <c r="C693" s="281" t="s">
        <v>4848</v>
      </c>
      <c r="D693" s="79">
        <v>54.23</v>
      </c>
      <c r="E693" s="79">
        <v>100</v>
      </c>
      <c r="F693" s="79">
        <v>0</v>
      </c>
    </row>
    <row r="694" spans="1:6" x14ac:dyDescent="0.25">
      <c r="A694" s="284" t="s">
        <v>3537</v>
      </c>
      <c r="B694" s="281" t="s">
        <v>2859</v>
      </c>
      <c r="C694" s="281" t="s">
        <v>3538</v>
      </c>
      <c r="D694" s="79">
        <v>15.39</v>
      </c>
      <c r="E694" s="79">
        <v>50.09</v>
      </c>
      <c r="F694" s="79">
        <v>0</v>
      </c>
    </row>
    <row r="695" spans="1:6" x14ac:dyDescent="0.25">
      <c r="A695" s="284" t="s">
        <v>4415</v>
      </c>
      <c r="B695" s="281" t="s">
        <v>2859</v>
      </c>
      <c r="C695" s="281" t="s">
        <v>4416</v>
      </c>
      <c r="D695" s="79">
        <v>0</v>
      </c>
      <c r="E695" s="79">
        <v>0</v>
      </c>
      <c r="F695" s="79">
        <v>0</v>
      </c>
    </row>
    <row r="696" spans="1:6" x14ac:dyDescent="0.25">
      <c r="A696" s="283" t="s">
        <v>4328</v>
      </c>
      <c r="B696" s="281" t="s">
        <v>2862</v>
      </c>
      <c r="C696" s="281" t="s">
        <v>4329</v>
      </c>
      <c r="D696" s="79">
        <v>50.55</v>
      </c>
      <c r="E696" s="79">
        <v>58.19</v>
      </c>
      <c r="F696" s="79">
        <v>15</v>
      </c>
    </row>
    <row r="697" spans="1:6" x14ac:dyDescent="0.25">
      <c r="A697" s="284" t="s">
        <v>3228</v>
      </c>
      <c r="B697" s="281" t="s">
        <v>2862</v>
      </c>
      <c r="C697" s="281" t="s">
        <v>3229</v>
      </c>
      <c r="D697" s="79">
        <v>88.47</v>
      </c>
      <c r="E697" s="79">
        <v>98.82</v>
      </c>
      <c r="F697" s="79">
        <v>55.77</v>
      </c>
    </row>
    <row r="698" spans="1:6" x14ac:dyDescent="0.25">
      <c r="A698" s="284" t="s">
        <v>3909</v>
      </c>
      <c r="B698" s="281" t="s">
        <v>2862</v>
      </c>
      <c r="C698" s="281" t="s">
        <v>3910</v>
      </c>
      <c r="D698" s="79">
        <v>76.28</v>
      </c>
      <c r="E698" s="79">
        <v>100</v>
      </c>
      <c r="F698" s="79">
        <v>22.24</v>
      </c>
    </row>
    <row r="699" spans="1:6" x14ac:dyDescent="0.25">
      <c r="A699" s="284" t="s">
        <v>3455</v>
      </c>
      <c r="B699" s="281" t="s">
        <v>2862</v>
      </c>
      <c r="C699" s="281" t="s">
        <v>3456</v>
      </c>
      <c r="D699" s="79">
        <v>0</v>
      </c>
      <c r="E699" s="79">
        <v>0</v>
      </c>
      <c r="F699" s="79">
        <v>0</v>
      </c>
    </row>
    <row r="700" spans="1:6" x14ac:dyDescent="0.25">
      <c r="A700" s="284" t="s">
        <v>3813</v>
      </c>
      <c r="B700" s="281" t="s">
        <v>2862</v>
      </c>
      <c r="C700" s="281" t="s">
        <v>3814</v>
      </c>
      <c r="D700" s="79">
        <v>68.89</v>
      </c>
      <c r="E700" s="79">
        <v>98.25</v>
      </c>
      <c r="F700" s="79">
        <v>46.36</v>
      </c>
    </row>
    <row r="701" spans="1:6" x14ac:dyDescent="0.25">
      <c r="A701" s="284" t="s">
        <v>2861</v>
      </c>
      <c r="B701" s="281" t="s">
        <v>2862</v>
      </c>
      <c r="C701" s="281" t="s">
        <v>2863</v>
      </c>
      <c r="D701" s="79">
        <v>59.22</v>
      </c>
      <c r="E701" s="79">
        <v>98.81</v>
      </c>
      <c r="F701" s="79">
        <v>18.079999999999998</v>
      </c>
    </row>
    <row r="702" spans="1:6" x14ac:dyDescent="0.25">
      <c r="A702" s="284" t="s">
        <v>3457</v>
      </c>
      <c r="B702" s="281" t="s">
        <v>2862</v>
      </c>
      <c r="C702" s="281" t="s">
        <v>3458</v>
      </c>
      <c r="D702" s="79">
        <v>47.33</v>
      </c>
      <c r="E702" s="79">
        <v>71.989999999999995</v>
      </c>
      <c r="F702" s="79">
        <v>21.65</v>
      </c>
    </row>
    <row r="703" spans="1:6" x14ac:dyDescent="0.25">
      <c r="A703" s="284" t="s">
        <v>3352</v>
      </c>
      <c r="B703" s="281" t="s">
        <v>2862</v>
      </c>
      <c r="C703" s="281" t="s">
        <v>3353</v>
      </c>
      <c r="D703" s="79">
        <v>20.49</v>
      </c>
      <c r="E703" s="79">
        <v>100</v>
      </c>
      <c r="F703" s="79">
        <v>6.1</v>
      </c>
    </row>
    <row r="704" spans="1:6" x14ac:dyDescent="0.25">
      <c r="A704" s="284" t="s">
        <v>4226</v>
      </c>
      <c r="B704" s="281" t="s">
        <v>2862</v>
      </c>
      <c r="C704" s="281" t="s">
        <v>4227</v>
      </c>
      <c r="D704" s="79">
        <v>40.61</v>
      </c>
      <c r="E704" s="79">
        <v>96.13</v>
      </c>
      <c r="F704" s="79">
        <v>16.68</v>
      </c>
    </row>
    <row r="705" spans="1:6" x14ac:dyDescent="0.25">
      <c r="A705" s="284" t="s">
        <v>3459</v>
      </c>
      <c r="B705" s="281" t="s">
        <v>2862</v>
      </c>
      <c r="C705" s="281" t="s">
        <v>3460</v>
      </c>
      <c r="D705" s="79">
        <v>31.51</v>
      </c>
      <c r="E705" s="79">
        <v>100</v>
      </c>
      <c r="F705" s="79">
        <v>0</v>
      </c>
    </row>
    <row r="706" spans="1:6" x14ac:dyDescent="0.25">
      <c r="A706" s="284" t="s">
        <v>3461</v>
      </c>
      <c r="B706" s="281" t="s">
        <v>2862</v>
      </c>
      <c r="C706" s="281" t="s">
        <v>3462</v>
      </c>
      <c r="D706" s="79">
        <v>51.6</v>
      </c>
      <c r="E706" s="79">
        <v>98.06</v>
      </c>
      <c r="F706" s="79">
        <v>0</v>
      </c>
    </row>
    <row r="707" spans="1:6" x14ac:dyDescent="0.25">
      <c r="A707" s="284" t="s">
        <v>2864</v>
      </c>
      <c r="B707" s="281" t="s">
        <v>2862</v>
      </c>
      <c r="C707" s="281" t="s">
        <v>2865</v>
      </c>
      <c r="D707" s="79">
        <v>82.46</v>
      </c>
      <c r="E707" s="79">
        <v>100</v>
      </c>
      <c r="F707" s="79">
        <v>0</v>
      </c>
    </row>
    <row r="708" spans="1:6" x14ac:dyDescent="0.25">
      <c r="A708" s="284" t="s">
        <v>4497</v>
      </c>
      <c r="B708" s="281" t="s">
        <v>2862</v>
      </c>
      <c r="C708" s="281" t="s">
        <v>3652</v>
      </c>
      <c r="D708" s="79">
        <v>48.75</v>
      </c>
      <c r="E708" s="79">
        <v>92.88</v>
      </c>
      <c r="F708" s="79">
        <v>4.1900000000000004</v>
      </c>
    </row>
    <row r="709" spans="1:6" x14ac:dyDescent="0.25">
      <c r="A709" s="284" t="s">
        <v>3465</v>
      </c>
      <c r="B709" s="281" t="s">
        <v>2862</v>
      </c>
      <c r="C709" s="281" t="s">
        <v>3466</v>
      </c>
      <c r="D709" s="79">
        <v>12.31</v>
      </c>
      <c r="E709" s="79">
        <v>31.86</v>
      </c>
      <c r="F709" s="79">
        <v>2.36</v>
      </c>
    </row>
    <row r="710" spans="1:6" x14ac:dyDescent="0.25">
      <c r="A710" s="284" t="s">
        <v>4240</v>
      </c>
      <c r="B710" s="281" t="s">
        <v>2862</v>
      </c>
      <c r="C710" s="281" t="s">
        <v>4241</v>
      </c>
      <c r="D710" s="79">
        <v>21.35</v>
      </c>
      <c r="E710" s="79">
        <v>82.63</v>
      </c>
      <c r="F710" s="79">
        <v>0.17</v>
      </c>
    </row>
    <row r="711" spans="1:6" x14ac:dyDescent="0.25">
      <c r="A711" s="284" t="s">
        <v>3463</v>
      </c>
      <c r="B711" s="281" t="s">
        <v>2862</v>
      </c>
      <c r="C711" s="281" t="s">
        <v>3464</v>
      </c>
      <c r="D711" s="79">
        <v>36.76</v>
      </c>
      <c r="E711" s="79">
        <v>36.39</v>
      </c>
      <c r="F711" s="79">
        <v>39.47</v>
      </c>
    </row>
    <row r="712" spans="1:6" x14ac:dyDescent="0.25">
      <c r="A712" s="284" t="s">
        <v>3477</v>
      </c>
      <c r="B712" s="281" t="s">
        <v>2862</v>
      </c>
      <c r="C712" s="281" t="s">
        <v>3478</v>
      </c>
      <c r="D712" s="79">
        <v>19.77</v>
      </c>
      <c r="E712" s="79">
        <v>80.53</v>
      </c>
      <c r="F712" s="79">
        <v>0</v>
      </c>
    </row>
    <row r="713" spans="1:6" x14ac:dyDescent="0.25">
      <c r="A713" s="284" t="s">
        <v>3862</v>
      </c>
      <c r="B713" s="281" t="s">
        <v>2862</v>
      </c>
      <c r="C713" s="281" t="s">
        <v>3863</v>
      </c>
      <c r="D713" s="79">
        <v>53.27</v>
      </c>
      <c r="E713" s="79">
        <v>71.88</v>
      </c>
      <c r="F713" s="79">
        <v>31</v>
      </c>
    </row>
    <row r="714" spans="1:6" x14ac:dyDescent="0.25">
      <c r="A714" s="284" t="s">
        <v>3467</v>
      </c>
      <c r="B714" s="281" t="s">
        <v>2862</v>
      </c>
      <c r="C714" s="281" t="s">
        <v>3468</v>
      </c>
      <c r="D714" s="79">
        <v>24.2</v>
      </c>
      <c r="E714" s="79">
        <v>70.83</v>
      </c>
      <c r="F714" s="79">
        <v>0</v>
      </c>
    </row>
    <row r="715" spans="1:6" x14ac:dyDescent="0.25">
      <c r="A715" s="284" t="s">
        <v>3101</v>
      </c>
      <c r="B715" s="281" t="s">
        <v>2862</v>
      </c>
      <c r="C715" s="281" t="s">
        <v>3102</v>
      </c>
      <c r="D715" s="79">
        <v>8.08</v>
      </c>
      <c r="E715" s="79">
        <v>8.08</v>
      </c>
      <c r="F715" s="79">
        <v>0</v>
      </c>
    </row>
    <row r="716" spans="1:6" x14ac:dyDescent="0.25">
      <c r="A716" s="284" t="s">
        <v>3768</v>
      </c>
      <c r="B716" s="281" t="s">
        <v>2862</v>
      </c>
      <c r="C716" s="281" t="s">
        <v>3769</v>
      </c>
      <c r="D716" s="79">
        <v>73.55</v>
      </c>
      <c r="E716" s="79">
        <v>100</v>
      </c>
      <c r="F716" s="79">
        <v>44.29</v>
      </c>
    </row>
    <row r="717" spans="1:6" x14ac:dyDescent="0.25">
      <c r="A717" s="284" t="s">
        <v>3469</v>
      </c>
      <c r="B717" s="281" t="s">
        <v>2862</v>
      </c>
      <c r="C717" s="281" t="s">
        <v>3470</v>
      </c>
      <c r="D717" s="79">
        <v>35.47</v>
      </c>
      <c r="E717" s="79">
        <v>83.05</v>
      </c>
      <c r="F717" s="79">
        <v>15.36</v>
      </c>
    </row>
    <row r="718" spans="1:6" x14ac:dyDescent="0.25">
      <c r="A718" s="284" t="s">
        <v>3471</v>
      </c>
      <c r="B718" s="281" t="s">
        <v>2862</v>
      </c>
      <c r="C718" s="285" t="s">
        <v>3472</v>
      </c>
      <c r="D718" s="79">
        <v>12.01</v>
      </c>
      <c r="E718" s="79">
        <v>100</v>
      </c>
      <c r="F718" s="79">
        <v>12</v>
      </c>
    </row>
    <row r="719" spans="1:6" x14ac:dyDescent="0.25">
      <c r="A719" s="284" t="s">
        <v>3078</v>
      </c>
      <c r="B719" s="281" t="s">
        <v>2862</v>
      </c>
      <c r="C719" s="281" t="s">
        <v>3079</v>
      </c>
      <c r="D719" s="79">
        <v>49.82</v>
      </c>
      <c r="E719" s="79">
        <v>96.74</v>
      </c>
      <c r="F719" s="79">
        <v>22.34</v>
      </c>
    </row>
    <row r="720" spans="1:6" x14ac:dyDescent="0.25">
      <c r="A720" s="284" t="s">
        <v>3473</v>
      </c>
      <c r="B720" s="281" t="s">
        <v>2862</v>
      </c>
      <c r="C720" s="281" t="s">
        <v>3474</v>
      </c>
      <c r="D720" s="79">
        <v>66.010000000000005</v>
      </c>
      <c r="E720" s="79">
        <v>82.81</v>
      </c>
      <c r="F720" s="79">
        <v>49.89</v>
      </c>
    </row>
    <row r="721" spans="1:6" x14ac:dyDescent="0.25">
      <c r="A721" s="284" t="s">
        <v>3475</v>
      </c>
      <c r="B721" s="281" t="s">
        <v>2862</v>
      </c>
      <c r="C721" s="281" t="s">
        <v>3476</v>
      </c>
      <c r="D721" s="79">
        <v>17.41</v>
      </c>
      <c r="E721" s="79">
        <v>39.78</v>
      </c>
      <c r="F721" s="79">
        <v>0</v>
      </c>
    </row>
    <row r="722" spans="1:6" x14ac:dyDescent="0.25">
      <c r="A722" s="284" t="s">
        <v>3721</v>
      </c>
      <c r="B722" s="281" t="s">
        <v>2862</v>
      </c>
      <c r="C722" s="281" t="s">
        <v>3722</v>
      </c>
      <c r="D722" s="79">
        <v>24.02</v>
      </c>
      <c r="E722" s="79">
        <v>85.07</v>
      </c>
      <c r="F722" s="79">
        <v>9.15</v>
      </c>
    </row>
    <row r="723" spans="1:6" x14ac:dyDescent="0.25">
      <c r="A723" s="284" t="s">
        <v>4158</v>
      </c>
      <c r="B723" s="281" t="s">
        <v>2862</v>
      </c>
      <c r="C723" s="281" t="s">
        <v>4159</v>
      </c>
      <c r="D723" s="79">
        <v>80.150000000000006</v>
      </c>
      <c r="E723" s="79">
        <v>100</v>
      </c>
      <c r="F723" s="79">
        <v>0</v>
      </c>
    </row>
    <row r="724" spans="1:6" x14ac:dyDescent="0.25">
      <c r="A724" s="284" t="s">
        <v>3525</v>
      </c>
      <c r="B724" s="281" t="s">
        <v>2862</v>
      </c>
      <c r="C724" s="281" t="s">
        <v>3526</v>
      </c>
      <c r="D724" s="79">
        <v>39.79</v>
      </c>
      <c r="E724" s="79">
        <v>95.21</v>
      </c>
      <c r="F724" s="79">
        <v>13.45</v>
      </c>
    </row>
    <row r="725" spans="1:6" x14ac:dyDescent="0.25">
      <c r="A725" s="283" t="s">
        <v>4543</v>
      </c>
      <c r="B725" s="281" t="s">
        <v>2870</v>
      </c>
      <c r="C725" s="281" t="s">
        <v>4544</v>
      </c>
      <c r="D725" s="79">
        <v>65.959999999999994</v>
      </c>
      <c r="E725" s="79">
        <v>100</v>
      </c>
      <c r="F725" s="79">
        <v>2.17</v>
      </c>
    </row>
    <row r="726" spans="1:6" x14ac:dyDescent="0.25">
      <c r="A726" s="284" t="s">
        <v>3272</v>
      </c>
      <c r="B726" s="281" t="s">
        <v>2870</v>
      </c>
      <c r="C726" s="281" t="s">
        <v>3205</v>
      </c>
      <c r="D726" s="79">
        <v>33.590000000000003</v>
      </c>
      <c r="E726" s="79">
        <v>100</v>
      </c>
      <c r="F726" s="79">
        <v>7.11</v>
      </c>
    </row>
    <row r="727" spans="1:6" x14ac:dyDescent="0.25">
      <c r="A727" s="284" t="s">
        <v>3921</v>
      </c>
      <c r="B727" s="281" t="s">
        <v>2870</v>
      </c>
      <c r="C727" s="281" t="s">
        <v>3922</v>
      </c>
      <c r="D727" s="79">
        <v>62.79</v>
      </c>
      <c r="E727" s="79">
        <v>100</v>
      </c>
      <c r="F727" s="79">
        <v>55.75</v>
      </c>
    </row>
    <row r="728" spans="1:6" x14ac:dyDescent="0.25">
      <c r="A728" s="284" t="s">
        <v>4167</v>
      </c>
      <c r="B728" s="281" t="s">
        <v>2870</v>
      </c>
      <c r="C728" s="281" t="s">
        <v>4168</v>
      </c>
      <c r="D728" s="79">
        <v>15.79</v>
      </c>
      <c r="E728" s="79">
        <v>100</v>
      </c>
      <c r="F728" s="79">
        <v>5.43</v>
      </c>
    </row>
    <row r="729" spans="1:6" x14ac:dyDescent="0.25">
      <c r="A729" s="284" t="s">
        <v>4062</v>
      </c>
      <c r="B729" s="281" t="s">
        <v>2870</v>
      </c>
      <c r="C729" s="281" t="s">
        <v>4063</v>
      </c>
      <c r="D729" s="79">
        <v>33.659999999999997</v>
      </c>
      <c r="E729" s="79">
        <v>100</v>
      </c>
      <c r="F729" s="79">
        <v>22.92</v>
      </c>
    </row>
    <row r="730" spans="1:6" x14ac:dyDescent="0.25">
      <c r="A730" s="284" t="s">
        <v>4201</v>
      </c>
      <c r="B730" s="281" t="s">
        <v>2870</v>
      </c>
      <c r="C730" s="281" t="s">
        <v>4202</v>
      </c>
      <c r="D730" s="79">
        <v>80.08</v>
      </c>
      <c r="E730" s="79">
        <v>100</v>
      </c>
      <c r="F730" s="79">
        <v>53.03</v>
      </c>
    </row>
    <row r="731" spans="1:6" x14ac:dyDescent="0.25">
      <c r="A731" s="284" t="s">
        <v>3226</v>
      </c>
      <c r="B731" s="281" t="s">
        <v>2870</v>
      </c>
      <c r="C731" s="281" t="s">
        <v>3227</v>
      </c>
      <c r="D731" s="79">
        <v>49.82</v>
      </c>
      <c r="E731" s="79">
        <v>100</v>
      </c>
      <c r="F731" s="79">
        <v>13.93</v>
      </c>
    </row>
    <row r="732" spans="1:6" x14ac:dyDescent="0.25">
      <c r="A732" s="284" t="s">
        <v>3727</v>
      </c>
      <c r="B732" s="281" t="s">
        <v>2870</v>
      </c>
      <c r="C732" s="281" t="s">
        <v>3728</v>
      </c>
      <c r="D732" s="79">
        <v>36.72</v>
      </c>
      <c r="E732" s="79">
        <v>100</v>
      </c>
      <c r="F732" s="79">
        <v>26.23</v>
      </c>
    </row>
    <row r="733" spans="1:6" x14ac:dyDescent="0.25">
      <c r="A733" s="284" t="s">
        <v>3937</v>
      </c>
      <c r="B733" s="281" t="s">
        <v>2870</v>
      </c>
      <c r="C733" s="281" t="s">
        <v>3938</v>
      </c>
      <c r="D733" s="79">
        <v>9.1</v>
      </c>
      <c r="E733" s="79">
        <v>100</v>
      </c>
      <c r="F733" s="79">
        <v>0</v>
      </c>
    </row>
    <row r="734" spans="1:6" x14ac:dyDescent="0.25">
      <c r="A734" s="284" t="s">
        <v>3551</v>
      </c>
      <c r="B734" s="281" t="s">
        <v>2870</v>
      </c>
      <c r="C734" s="281" t="s">
        <v>3552</v>
      </c>
      <c r="D734" s="79">
        <v>57.08</v>
      </c>
      <c r="E734" s="79">
        <v>100</v>
      </c>
      <c r="F734" s="79">
        <v>50.63</v>
      </c>
    </row>
    <row r="735" spans="1:6" x14ac:dyDescent="0.25">
      <c r="A735" s="284" t="s">
        <v>3561</v>
      </c>
      <c r="B735" s="281" t="s">
        <v>2870</v>
      </c>
      <c r="C735" s="281" t="s">
        <v>3562</v>
      </c>
      <c r="D735" s="79">
        <v>22.78</v>
      </c>
      <c r="E735" s="79">
        <v>98.66</v>
      </c>
      <c r="F735" s="79">
        <v>3.12</v>
      </c>
    </row>
    <row r="736" spans="1:6" x14ac:dyDescent="0.25">
      <c r="A736" s="284" t="s">
        <v>3889</v>
      </c>
      <c r="B736" s="281" t="s">
        <v>2870</v>
      </c>
      <c r="C736" s="281" t="s">
        <v>3332</v>
      </c>
      <c r="D736" s="79">
        <v>56.77</v>
      </c>
      <c r="E736" s="79">
        <v>100</v>
      </c>
      <c r="F736" s="79">
        <v>48.7</v>
      </c>
    </row>
    <row r="737" spans="1:6" x14ac:dyDescent="0.25">
      <c r="A737" s="284" t="s">
        <v>3866</v>
      </c>
      <c r="B737" s="281" t="s">
        <v>2870</v>
      </c>
      <c r="C737" s="281" t="s">
        <v>3867</v>
      </c>
      <c r="D737" s="79">
        <v>56.16</v>
      </c>
      <c r="E737" s="79">
        <v>100</v>
      </c>
      <c r="F737" s="79">
        <v>45.02</v>
      </c>
    </row>
    <row r="738" spans="1:6" x14ac:dyDescent="0.25">
      <c r="A738" s="284" t="s">
        <v>3563</v>
      </c>
      <c r="B738" s="281" t="s">
        <v>2870</v>
      </c>
      <c r="C738" s="281" t="s">
        <v>3564</v>
      </c>
      <c r="D738" s="79">
        <v>37.56</v>
      </c>
      <c r="E738" s="79">
        <v>99.58</v>
      </c>
      <c r="F738" s="79">
        <v>17.940000000000001</v>
      </c>
    </row>
    <row r="739" spans="1:6" x14ac:dyDescent="0.25">
      <c r="A739" s="284" t="s">
        <v>4093</v>
      </c>
      <c r="B739" s="281" t="s">
        <v>2870</v>
      </c>
      <c r="C739" s="281" t="s">
        <v>4094</v>
      </c>
      <c r="D739" s="79">
        <v>52</v>
      </c>
      <c r="E739" s="79">
        <v>100</v>
      </c>
      <c r="F739" s="79">
        <v>46.53</v>
      </c>
    </row>
    <row r="740" spans="1:6" x14ac:dyDescent="0.25">
      <c r="A740" s="284" t="s">
        <v>4381</v>
      </c>
      <c r="B740" s="281" t="s">
        <v>2870</v>
      </c>
      <c r="C740" s="281" t="s">
        <v>5061</v>
      </c>
      <c r="D740" s="79">
        <v>15.78</v>
      </c>
      <c r="E740" s="79">
        <v>100</v>
      </c>
      <c r="F740" s="79">
        <v>4.37</v>
      </c>
    </row>
    <row r="741" spans="1:6" x14ac:dyDescent="0.25">
      <c r="A741" s="284" t="s">
        <v>3653</v>
      </c>
      <c r="B741" s="281" t="s">
        <v>2870</v>
      </c>
      <c r="C741" s="281" t="s">
        <v>3654</v>
      </c>
      <c r="D741" s="79">
        <v>100</v>
      </c>
      <c r="E741" s="79">
        <v>100</v>
      </c>
      <c r="F741" s="79">
        <v>100</v>
      </c>
    </row>
    <row r="742" spans="1:6" x14ac:dyDescent="0.25">
      <c r="A742" s="284" t="s">
        <v>3780</v>
      </c>
      <c r="B742" s="281" t="s">
        <v>2870</v>
      </c>
      <c r="C742" s="281" t="s">
        <v>3781</v>
      </c>
      <c r="D742" s="79">
        <v>58.86</v>
      </c>
      <c r="E742" s="79">
        <v>100</v>
      </c>
      <c r="F742" s="79">
        <v>51.78</v>
      </c>
    </row>
    <row r="743" spans="1:6" x14ac:dyDescent="0.25">
      <c r="A743" s="284" t="s">
        <v>4135</v>
      </c>
      <c r="B743" s="281" t="s">
        <v>2870</v>
      </c>
      <c r="C743" s="281" t="s">
        <v>4136</v>
      </c>
      <c r="D743" s="79">
        <v>22.87</v>
      </c>
      <c r="E743" s="79">
        <v>100</v>
      </c>
      <c r="F743" s="79">
        <v>0</v>
      </c>
    </row>
    <row r="744" spans="1:6" x14ac:dyDescent="0.25">
      <c r="A744" s="284" t="s">
        <v>3933</v>
      </c>
      <c r="B744" s="281" t="s">
        <v>2870</v>
      </c>
      <c r="C744" s="281" t="s">
        <v>3934</v>
      </c>
      <c r="D744" s="79">
        <v>33.96</v>
      </c>
      <c r="E744" s="79">
        <v>100</v>
      </c>
      <c r="F744" s="79">
        <v>28.66</v>
      </c>
    </row>
    <row r="745" spans="1:6" x14ac:dyDescent="0.25">
      <c r="A745" s="284" t="s">
        <v>2936</v>
      </c>
      <c r="B745" s="281" t="s">
        <v>2870</v>
      </c>
      <c r="C745" s="281" t="s">
        <v>2937</v>
      </c>
      <c r="D745" s="79">
        <v>28.18</v>
      </c>
      <c r="E745" s="79">
        <v>100</v>
      </c>
      <c r="F745" s="79">
        <v>8.58</v>
      </c>
    </row>
    <row r="746" spans="1:6" x14ac:dyDescent="0.25">
      <c r="A746" s="284" t="s">
        <v>4344</v>
      </c>
      <c r="B746" s="281" t="s">
        <v>2870</v>
      </c>
      <c r="C746" s="281" t="s">
        <v>4345</v>
      </c>
      <c r="D746" s="79">
        <v>25.15</v>
      </c>
      <c r="E746" s="79">
        <v>100</v>
      </c>
      <c r="F746" s="79">
        <v>7.21</v>
      </c>
    </row>
    <row r="747" spans="1:6" x14ac:dyDescent="0.25">
      <c r="A747" s="284" t="s">
        <v>3132</v>
      </c>
      <c r="B747" s="281" t="s">
        <v>2870</v>
      </c>
      <c r="C747" s="281" t="s">
        <v>3133</v>
      </c>
      <c r="D747" s="79">
        <v>20.11</v>
      </c>
      <c r="E747" s="79">
        <v>100</v>
      </c>
      <c r="F747" s="79">
        <v>10.37</v>
      </c>
    </row>
    <row r="748" spans="1:6" x14ac:dyDescent="0.25">
      <c r="A748" s="284" t="s">
        <v>4580</v>
      </c>
      <c r="B748" s="281" t="s">
        <v>2870</v>
      </c>
      <c r="C748" s="281" t="s">
        <v>4581</v>
      </c>
      <c r="D748" s="79">
        <v>18.260000000000002</v>
      </c>
      <c r="E748" s="79">
        <v>99.81</v>
      </c>
      <c r="F748" s="79">
        <v>0</v>
      </c>
    </row>
    <row r="749" spans="1:6" x14ac:dyDescent="0.25">
      <c r="A749" s="284" t="s">
        <v>3557</v>
      </c>
      <c r="B749" s="281" t="s">
        <v>2870</v>
      </c>
      <c r="C749" s="281" t="s">
        <v>3558</v>
      </c>
      <c r="D749" s="79">
        <v>62.91</v>
      </c>
      <c r="E749" s="79">
        <v>100</v>
      </c>
      <c r="F749" s="79">
        <v>48.11</v>
      </c>
    </row>
    <row r="750" spans="1:6" x14ac:dyDescent="0.25">
      <c r="A750" s="284" t="s">
        <v>3668</v>
      </c>
      <c r="B750" s="281" t="s">
        <v>2870</v>
      </c>
      <c r="C750" s="281" t="s">
        <v>3669</v>
      </c>
      <c r="D750" s="79">
        <v>30.91</v>
      </c>
      <c r="E750" s="79">
        <v>100</v>
      </c>
      <c r="F750" s="79">
        <v>18.63</v>
      </c>
    </row>
    <row r="751" spans="1:6" x14ac:dyDescent="0.25">
      <c r="A751" s="284" t="s">
        <v>3854</v>
      </c>
      <c r="B751" s="281" t="s">
        <v>2870</v>
      </c>
      <c r="C751" s="281" t="s">
        <v>3855</v>
      </c>
      <c r="D751" s="79">
        <v>19.399999999999999</v>
      </c>
      <c r="E751" s="79">
        <v>100</v>
      </c>
      <c r="F751" s="79">
        <v>13.51</v>
      </c>
    </row>
    <row r="752" spans="1:6" x14ac:dyDescent="0.25">
      <c r="A752" s="284" t="s">
        <v>4389</v>
      </c>
      <c r="B752" s="281" t="s">
        <v>2870</v>
      </c>
      <c r="C752" s="281" t="s">
        <v>4390</v>
      </c>
      <c r="D752" s="79">
        <v>75.95</v>
      </c>
      <c r="E752" s="79">
        <v>99.74</v>
      </c>
      <c r="F752" s="79">
        <v>11.08</v>
      </c>
    </row>
    <row r="753" spans="1:6" x14ac:dyDescent="0.25">
      <c r="A753" s="284" t="s">
        <v>3483</v>
      </c>
      <c r="B753" s="281" t="s">
        <v>2870</v>
      </c>
      <c r="C753" s="281" t="s">
        <v>3484</v>
      </c>
      <c r="D753" s="79">
        <v>47.16</v>
      </c>
      <c r="E753" s="79">
        <v>100</v>
      </c>
      <c r="F753" s="79">
        <v>0</v>
      </c>
    </row>
    <row r="754" spans="1:6" x14ac:dyDescent="0.25">
      <c r="A754" s="284" t="s">
        <v>4177</v>
      </c>
      <c r="B754" s="281" t="s">
        <v>2870</v>
      </c>
      <c r="C754" s="281" t="s">
        <v>4178</v>
      </c>
      <c r="D754" s="79">
        <v>8.77</v>
      </c>
      <c r="E754" s="79">
        <v>100</v>
      </c>
      <c r="F754" s="79">
        <v>0</v>
      </c>
    </row>
    <row r="755" spans="1:6" x14ac:dyDescent="0.25">
      <c r="A755" s="284" t="s">
        <v>3902</v>
      </c>
      <c r="B755" s="281" t="s">
        <v>2870</v>
      </c>
      <c r="C755" s="281" t="s">
        <v>3903</v>
      </c>
      <c r="D755" s="79">
        <v>42.3</v>
      </c>
      <c r="E755" s="79">
        <v>100</v>
      </c>
      <c r="F755" s="79">
        <v>0</v>
      </c>
    </row>
    <row r="756" spans="1:6" x14ac:dyDescent="0.25">
      <c r="A756" s="284" t="s">
        <v>5198</v>
      </c>
      <c r="B756" s="281" t="s">
        <v>2870</v>
      </c>
      <c r="C756" s="281" t="s">
        <v>5199</v>
      </c>
      <c r="D756" s="79">
        <v>0</v>
      </c>
      <c r="E756" s="79">
        <v>0</v>
      </c>
      <c r="F756" s="79">
        <v>0</v>
      </c>
    </row>
    <row r="757" spans="1:6" x14ac:dyDescent="0.25">
      <c r="A757" s="284" t="s">
        <v>2869</v>
      </c>
      <c r="B757" s="281" t="s">
        <v>2870</v>
      </c>
      <c r="C757" s="281" t="s">
        <v>2813</v>
      </c>
      <c r="D757" s="79">
        <v>44.23</v>
      </c>
      <c r="E757" s="79">
        <v>100</v>
      </c>
      <c r="F757" s="79">
        <v>0</v>
      </c>
    </row>
    <row r="758" spans="1:6" x14ac:dyDescent="0.25">
      <c r="A758" s="284" t="s">
        <v>4104</v>
      </c>
      <c r="B758" s="281" t="s">
        <v>2870</v>
      </c>
      <c r="C758" s="281" t="s">
        <v>4105</v>
      </c>
      <c r="D758" s="79">
        <v>33.840000000000003</v>
      </c>
      <c r="E758" s="79">
        <v>100</v>
      </c>
      <c r="F758" s="79">
        <v>7.19</v>
      </c>
    </row>
    <row r="759" spans="1:6" x14ac:dyDescent="0.25">
      <c r="A759" s="284" t="s">
        <v>3834</v>
      </c>
      <c r="B759" s="281" t="s">
        <v>2870</v>
      </c>
      <c r="C759" s="281" t="s">
        <v>3835</v>
      </c>
      <c r="D759" s="79">
        <v>49.5</v>
      </c>
      <c r="E759" s="79">
        <v>100</v>
      </c>
      <c r="F759" s="79">
        <v>42.2</v>
      </c>
    </row>
    <row r="760" spans="1:6" x14ac:dyDescent="0.25">
      <c r="A760" s="284" t="s">
        <v>3926</v>
      </c>
      <c r="B760" s="281" t="s">
        <v>2870</v>
      </c>
      <c r="C760" s="281" t="s">
        <v>3927</v>
      </c>
      <c r="D760" s="79">
        <v>58.32</v>
      </c>
      <c r="E760" s="79">
        <v>100</v>
      </c>
      <c r="F760" s="79">
        <v>41.87</v>
      </c>
    </row>
    <row r="761" spans="1:6" x14ac:dyDescent="0.25">
      <c r="A761" s="284" t="s">
        <v>4232</v>
      </c>
      <c r="B761" s="281" t="s">
        <v>2870</v>
      </c>
      <c r="C761" s="281" t="s">
        <v>5285</v>
      </c>
      <c r="D761" s="79">
        <v>66.27</v>
      </c>
      <c r="E761" s="79">
        <v>100</v>
      </c>
      <c r="F761" s="79">
        <v>43.85</v>
      </c>
    </row>
    <row r="762" spans="1:6" x14ac:dyDescent="0.25">
      <c r="A762" s="284" t="s">
        <v>3770</v>
      </c>
      <c r="B762" s="281" t="s">
        <v>2870</v>
      </c>
      <c r="C762" s="281" t="s">
        <v>3771</v>
      </c>
      <c r="D762" s="79">
        <v>48.21</v>
      </c>
      <c r="E762" s="79">
        <v>100</v>
      </c>
      <c r="F762" s="79">
        <v>41.88</v>
      </c>
    </row>
    <row r="763" spans="1:6" x14ac:dyDescent="0.25">
      <c r="A763" s="284" t="s">
        <v>7082</v>
      </c>
      <c r="B763" s="281" t="s">
        <v>2870</v>
      </c>
      <c r="C763" s="281" t="s">
        <v>4781</v>
      </c>
      <c r="D763" s="79">
        <v>0</v>
      </c>
      <c r="E763" s="79">
        <v>0</v>
      </c>
      <c r="F763" s="79">
        <v>0</v>
      </c>
    </row>
    <row r="764" spans="1:6" x14ac:dyDescent="0.25">
      <c r="A764" s="284" t="s">
        <v>3698</v>
      </c>
      <c r="B764" s="281" t="s">
        <v>2870</v>
      </c>
      <c r="C764" s="281" t="s">
        <v>2870</v>
      </c>
      <c r="D764" s="79">
        <v>43.29</v>
      </c>
      <c r="E764" s="79">
        <v>100</v>
      </c>
      <c r="F764" s="79">
        <v>0</v>
      </c>
    </row>
    <row r="765" spans="1:6" x14ac:dyDescent="0.25">
      <c r="A765" s="284" t="s">
        <v>4935</v>
      </c>
      <c r="B765" s="281" t="s">
        <v>2870</v>
      </c>
      <c r="C765" s="281" t="s">
        <v>4936</v>
      </c>
      <c r="D765" s="79">
        <v>57.42</v>
      </c>
      <c r="E765" s="79">
        <v>100</v>
      </c>
      <c r="F765" s="79">
        <v>8.4700000000000006</v>
      </c>
    </row>
    <row r="766" spans="1:6" x14ac:dyDescent="0.25">
      <c r="A766" s="284" t="s">
        <v>3565</v>
      </c>
      <c r="B766" s="281" t="s">
        <v>2870</v>
      </c>
      <c r="C766" s="281" t="s">
        <v>3566</v>
      </c>
      <c r="D766" s="79">
        <v>50.71</v>
      </c>
      <c r="E766" s="79">
        <v>100</v>
      </c>
      <c r="F766" s="79">
        <v>44.13</v>
      </c>
    </row>
    <row r="767" spans="1:6" x14ac:dyDescent="0.25">
      <c r="A767" s="284" t="s">
        <v>7081</v>
      </c>
      <c r="B767" s="281" t="s">
        <v>2870</v>
      </c>
      <c r="C767" s="281" t="s">
        <v>5283</v>
      </c>
      <c r="D767" s="79">
        <v>97.54</v>
      </c>
      <c r="E767" s="79">
        <v>100</v>
      </c>
      <c r="F767" s="79">
        <v>94.33</v>
      </c>
    </row>
    <row r="768" spans="1:6" x14ac:dyDescent="0.25">
      <c r="A768" s="284" t="s">
        <v>3943</v>
      </c>
      <c r="B768" s="281" t="s">
        <v>2870</v>
      </c>
      <c r="C768" s="281" t="s">
        <v>3944</v>
      </c>
      <c r="D768" s="79">
        <v>100</v>
      </c>
      <c r="E768" s="79">
        <v>100</v>
      </c>
      <c r="F768" s="79">
        <v>0</v>
      </c>
    </row>
    <row r="769" spans="1:6" x14ac:dyDescent="0.25">
      <c r="A769" s="284" t="s">
        <v>2871</v>
      </c>
      <c r="B769" s="281" t="s">
        <v>2870</v>
      </c>
      <c r="C769" s="281" t="s">
        <v>2872</v>
      </c>
      <c r="D769" s="79">
        <v>39.74</v>
      </c>
      <c r="E769" s="79">
        <v>100</v>
      </c>
      <c r="F769" s="79">
        <v>32.299999999999997</v>
      </c>
    </row>
    <row r="770" spans="1:6" x14ac:dyDescent="0.25">
      <c r="A770" s="284" t="s">
        <v>4152</v>
      </c>
      <c r="B770" s="281" t="s">
        <v>2870</v>
      </c>
      <c r="C770" s="281" t="s">
        <v>4130</v>
      </c>
      <c r="D770" s="79">
        <v>13.8</v>
      </c>
      <c r="E770" s="79">
        <v>100</v>
      </c>
      <c r="F770" s="79">
        <v>0</v>
      </c>
    </row>
    <row r="771" spans="1:6" x14ac:dyDescent="0.25">
      <c r="A771" s="284" t="s">
        <v>3316</v>
      </c>
      <c r="B771" s="281" t="s">
        <v>2870</v>
      </c>
      <c r="C771" s="281" t="s">
        <v>3317</v>
      </c>
      <c r="D771" s="79">
        <v>84.21</v>
      </c>
      <c r="E771" s="79">
        <v>99.25</v>
      </c>
      <c r="F771" s="79">
        <v>69.61</v>
      </c>
    </row>
    <row r="772" spans="1:6" x14ac:dyDescent="0.25">
      <c r="A772" s="284" t="s">
        <v>3007</v>
      </c>
      <c r="B772" s="281" t="s">
        <v>2870</v>
      </c>
      <c r="C772" s="281" t="s">
        <v>3008</v>
      </c>
      <c r="D772" s="79">
        <v>55.13</v>
      </c>
      <c r="E772" s="79">
        <v>100</v>
      </c>
      <c r="F772" s="79">
        <v>42.53</v>
      </c>
    </row>
    <row r="773" spans="1:6" x14ac:dyDescent="0.25">
      <c r="A773" s="284" t="s">
        <v>3878</v>
      </c>
      <c r="B773" s="281" t="s">
        <v>2870</v>
      </c>
      <c r="C773" s="281" t="s">
        <v>3879</v>
      </c>
      <c r="D773" s="79">
        <v>20.28</v>
      </c>
      <c r="E773" s="79">
        <v>100</v>
      </c>
      <c r="F773" s="79">
        <v>4.6900000000000004</v>
      </c>
    </row>
    <row r="774" spans="1:6" x14ac:dyDescent="0.25">
      <c r="A774" s="284" t="s">
        <v>4614</v>
      </c>
      <c r="B774" s="281" t="s">
        <v>2870</v>
      </c>
      <c r="C774" s="281" t="s">
        <v>4615</v>
      </c>
      <c r="D774" s="79">
        <v>19.27</v>
      </c>
      <c r="E774" s="79">
        <v>95.24</v>
      </c>
      <c r="F774" s="79">
        <v>10.58</v>
      </c>
    </row>
    <row r="775" spans="1:6" x14ac:dyDescent="0.25">
      <c r="A775" s="284" t="s">
        <v>3567</v>
      </c>
      <c r="B775" s="281" t="s">
        <v>2870</v>
      </c>
      <c r="C775" s="281" t="s">
        <v>3568</v>
      </c>
      <c r="D775" s="79">
        <v>22.69</v>
      </c>
      <c r="E775" s="79">
        <v>100</v>
      </c>
      <c r="F775" s="79">
        <v>5.97</v>
      </c>
    </row>
    <row r="776" spans="1:6" x14ac:dyDescent="0.25">
      <c r="A776" s="284" t="s">
        <v>2873</v>
      </c>
      <c r="B776" s="281" t="s">
        <v>2870</v>
      </c>
      <c r="C776" s="281" t="s">
        <v>2874</v>
      </c>
      <c r="D776" s="79">
        <v>68.25</v>
      </c>
      <c r="E776" s="79">
        <v>100</v>
      </c>
      <c r="F776" s="79">
        <v>53.06</v>
      </c>
    </row>
    <row r="777" spans="1:6" x14ac:dyDescent="0.25">
      <c r="A777" s="284" t="s">
        <v>3273</v>
      </c>
      <c r="B777" s="281" t="s">
        <v>2870</v>
      </c>
      <c r="C777" s="281" t="s">
        <v>3274</v>
      </c>
      <c r="D777" s="79">
        <v>25.47</v>
      </c>
      <c r="E777" s="79">
        <v>100</v>
      </c>
      <c r="F777" s="79">
        <v>0</v>
      </c>
    </row>
    <row r="778" spans="1:6" x14ac:dyDescent="0.25">
      <c r="A778" s="284" t="s">
        <v>4077</v>
      </c>
      <c r="B778" s="281" t="s">
        <v>2870</v>
      </c>
      <c r="C778" s="281" t="s">
        <v>4078</v>
      </c>
      <c r="D778" s="79">
        <v>8.57</v>
      </c>
      <c r="E778" s="79">
        <v>100</v>
      </c>
      <c r="F778" s="79">
        <v>2.82</v>
      </c>
    </row>
    <row r="779" spans="1:6" x14ac:dyDescent="0.25">
      <c r="A779" s="284" t="s">
        <v>3285</v>
      </c>
      <c r="B779" s="281" t="s">
        <v>2870</v>
      </c>
      <c r="C779" s="281" t="s">
        <v>3286</v>
      </c>
      <c r="D779" s="79">
        <v>19.63</v>
      </c>
      <c r="E779" s="79">
        <v>100</v>
      </c>
      <c r="F779" s="79">
        <v>0</v>
      </c>
    </row>
    <row r="780" spans="1:6" x14ac:dyDescent="0.25">
      <c r="A780" s="284" t="s">
        <v>3874</v>
      </c>
      <c r="B780" s="281" t="s">
        <v>2870</v>
      </c>
      <c r="C780" s="281" t="s">
        <v>3875</v>
      </c>
      <c r="D780" s="79">
        <v>14.67</v>
      </c>
      <c r="E780" s="79">
        <v>100</v>
      </c>
      <c r="F780" s="79">
        <v>0.05</v>
      </c>
    </row>
    <row r="781" spans="1:6" x14ac:dyDescent="0.25">
      <c r="A781" s="284" t="s">
        <v>3655</v>
      </c>
      <c r="B781" s="281" t="s">
        <v>2870</v>
      </c>
      <c r="C781" s="281" t="s">
        <v>3622</v>
      </c>
      <c r="D781" s="79">
        <v>41.32</v>
      </c>
      <c r="E781" s="79">
        <v>100</v>
      </c>
      <c r="F781" s="79">
        <v>11.46</v>
      </c>
    </row>
    <row r="782" spans="1:6" x14ac:dyDescent="0.25">
      <c r="A782" s="284" t="s">
        <v>3782</v>
      </c>
      <c r="B782" s="281" t="s">
        <v>2870</v>
      </c>
      <c r="C782" s="281" t="s">
        <v>3783</v>
      </c>
      <c r="D782" s="79">
        <v>45.26</v>
      </c>
      <c r="E782" s="79">
        <v>100</v>
      </c>
      <c r="F782" s="79">
        <v>0</v>
      </c>
    </row>
    <row r="783" spans="1:6" x14ac:dyDescent="0.25">
      <c r="A783" s="284" t="s">
        <v>4215</v>
      </c>
      <c r="B783" s="281" t="s">
        <v>2870</v>
      </c>
      <c r="C783" s="281" t="s">
        <v>4216</v>
      </c>
      <c r="D783" s="79">
        <v>62.42</v>
      </c>
      <c r="E783" s="79">
        <v>99.61</v>
      </c>
      <c r="F783" s="79">
        <v>50.44</v>
      </c>
    </row>
    <row r="784" spans="1:6" x14ac:dyDescent="0.25">
      <c r="A784" s="284" t="s">
        <v>4804</v>
      </c>
      <c r="B784" s="281" t="s">
        <v>2870</v>
      </c>
      <c r="C784" s="281" t="s">
        <v>4805</v>
      </c>
      <c r="D784" s="79">
        <v>46.41</v>
      </c>
      <c r="E784" s="79">
        <v>100</v>
      </c>
      <c r="F784" s="79">
        <v>40.159999999999997</v>
      </c>
    </row>
    <row r="785" spans="1:6" x14ac:dyDescent="0.25">
      <c r="A785" s="284" t="s">
        <v>3876</v>
      </c>
      <c r="B785" s="281" t="s">
        <v>2870</v>
      </c>
      <c r="C785" s="281" t="s">
        <v>3877</v>
      </c>
      <c r="D785" s="79">
        <v>28.06</v>
      </c>
      <c r="E785" s="79">
        <v>100</v>
      </c>
      <c r="F785" s="79">
        <v>0</v>
      </c>
    </row>
    <row r="786" spans="1:6" x14ac:dyDescent="0.25">
      <c r="A786" s="283" t="s">
        <v>4965</v>
      </c>
      <c r="B786" s="281" t="s">
        <v>2870</v>
      </c>
      <c r="C786" s="281" t="s">
        <v>4966</v>
      </c>
      <c r="D786" s="79">
        <v>4.8</v>
      </c>
      <c r="E786" s="79">
        <v>0.01</v>
      </c>
      <c r="F786" s="79">
        <v>10.25</v>
      </c>
    </row>
    <row r="787" spans="1:6" x14ac:dyDescent="0.25">
      <c r="A787" s="284" t="s">
        <v>2988</v>
      </c>
      <c r="B787" s="281" t="s">
        <v>2870</v>
      </c>
      <c r="C787" s="281" t="s">
        <v>2989</v>
      </c>
      <c r="D787" s="79">
        <v>36.950000000000003</v>
      </c>
      <c r="E787" s="79">
        <v>100</v>
      </c>
      <c r="F787" s="79">
        <v>7.71</v>
      </c>
    </row>
    <row r="788" spans="1:6" x14ac:dyDescent="0.25">
      <c r="A788" s="284" t="s">
        <v>4068</v>
      </c>
      <c r="B788" s="281" t="s">
        <v>2870</v>
      </c>
      <c r="C788" s="281" t="s">
        <v>4069</v>
      </c>
      <c r="D788" s="79">
        <v>16.600000000000001</v>
      </c>
      <c r="E788" s="79">
        <v>77.05</v>
      </c>
      <c r="F788" s="79">
        <v>0</v>
      </c>
    </row>
    <row r="789" spans="1:6" x14ac:dyDescent="0.25">
      <c r="A789" s="283" t="s">
        <v>4827</v>
      </c>
      <c r="B789" s="281" t="s">
        <v>7099</v>
      </c>
      <c r="C789" s="281" t="s">
        <v>4828</v>
      </c>
      <c r="D789" s="79">
        <v>79.3</v>
      </c>
      <c r="E789" s="79">
        <v>83.21</v>
      </c>
      <c r="F789" s="79">
        <v>7.8</v>
      </c>
    </row>
    <row r="790" spans="1:6" x14ac:dyDescent="0.25">
      <c r="A790" s="284" t="s">
        <v>2875</v>
      </c>
      <c r="B790" s="281" t="s">
        <v>7099</v>
      </c>
      <c r="C790" s="281" t="s">
        <v>2877</v>
      </c>
      <c r="D790" s="79">
        <v>46.81</v>
      </c>
      <c r="E790" s="79">
        <v>96.93</v>
      </c>
      <c r="F790" s="79">
        <v>0</v>
      </c>
    </row>
    <row r="791" spans="1:6" x14ac:dyDescent="0.25">
      <c r="A791" s="284" t="s">
        <v>3578</v>
      </c>
      <c r="B791" s="281" t="s">
        <v>7099</v>
      </c>
      <c r="C791" s="281" t="s">
        <v>3579</v>
      </c>
      <c r="D791" s="79">
        <v>21.43</v>
      </c>
      <c r="E791" s="79">
        <v>100</v>
      </c>
      <c r="F791" s="79">
        <v>4</v>
      </c>
    </row>
    <row r="792" spans="1:6" x14ac:dyDescent="0.25">
      <c r="A792" s="284" t="s">
        <v>3140</v>
      </c>
      <c r="B792" s="281" t="s">
        <v>7099</v>
      </c>
      <c r="C792" s="281" t="s">
        <v>3141</v>
      </c>
      <c r="D792" s="79">
        <v>46.36</v>
      </c>
      <c r="E792" s="79">
        <v>95.2</v>
      </c>
      <c r="F792" s="79">
        <v>27.46</v>
      </c>
    </row>
    <row r="793" spans="1:6" x14ac:dyDescent="0.25">
      <c r="A793" s="284" t="s">
        <v>3395</v>
      </c>
      <c r="B793" s="281" t="s">
        <v>7099</v>
      </c>
      <c r="C793" s="281" t="s">
        <v>3396</v>
      </c>
      <c r="D793" s="79">
        <v>34.270000000000003</v>
      </c>
      <c r="E793" s="79">
        <v>100</v>
      </c>
      <c r="F793" s="79">
        <v>29.19</v>
      </c>
    </row>
    <row r="794" spans="1:6" x14ac:dyDescent="0.25">
      <c r="A794" s="284" t="s">
        <v>3336</v>
      </c>
      <c r="B794" s="281" t="s">
        <v>7099</v>
      </c>
      <c r="C794" s="281" t="s">
        <v>3337</v>
      </c>
      <c r="D794" s="79">
        <v>93.87</v>
      </c>
      <c r="E794" s="79">
        <v>93.87</v>
      </c>
      <c r="F794" s="79">
        <v>0</v>
      </c>
    </row>
    <row r="795" spans="1:6" x14ac:dyDescent="0.25">
      <c r="A795" s="284" t="s">
        <v>4052</v>
      </c>
      <c r="B795" s="281" t="s">
        <v>7099</v>
      </c>
      <c r="C795" s="281" t="s">
        <v>4053</v>
      </c>
      <c r="D795" s="79">
        <v>33.049999999999997</v>
      </c>
      <c r="E795" s="79">
        <v>100</v>
      </c>
      <c r="F795" s="79">
        <v>21.38</v>
      </c>
    </row>
    <row r="796" spans="1:6" x14ac:dyDescent="0.25">
      <c r="A796" s="284" t="s">
        <v>3200</v>
      </c>
      <c r="B796" s="281" t="s">
        <v>7099</v>
      </c>
      <c r="C796" s="281" t="s">
        <v>3201</v>
      </c>
      <c r="D796" s="79">
        <v>41.29</v>
      </c>
      <c r="E796" s="79">
        <v>67.02</v>
      </c>
      <c r="F796" s="79">
        <v>0.55000000000000004</v>
      </c>
    </row>
    <row r="797" spans="1:6" x14ac:dyDescent="0.25">
      <c r="A797" s="284" t="s">
        <v>3329</v>
      </c>
      <c r="B797" s="281" t="s">
        <v>7099</v>
      </c>
      <c r="C797" s="281" t="s">
        <v>3330</v>
      </c>
      <c r="D797" s="79">
        <v>32.380000000000003</v>
      </c>
      <c r="E797" s="79">
        <v>98.9</v>
      </c>
      <c r="F797" s="79">
        <v>0</v>
      </c>
    </row>
    <row r="798" spans="1:6" x14ac:dyDescent="0.25">
      <c r="A798" s="284" t="s">
        <v>2878</v>
      </c>
      <c r="B798" s="281" t="s">
        <v>7099</v>
      </c>
      <c r="C798" s="281" t="s">
        <v>2879</v>
      </c>
      <c r="D798" s="79">
        <v>30.97</v>
      </c>
      <c r="E798" s="79">
        <v>81.400000000000006</v>
      </c>
      <c r="F798" s="79">
        <v>0</v>
      </c>
    </row>
    <row r="799" spans="1:6" x14ac:dyDescent="0.25">
      <c r="A799" s="284" t="s">
        <v>4385</v>
      </c>
      <c r="B799" s="281" t="s">
        <v>7099</v>
      </c>
      <c r="C799" s="281" t="s">
        <v>4386</v>
      </c>
      <c r="D799" s="79">
        <v>11.4</v>
      </c>
      <c r="E799" s="79">
        <v>100</v>
      </c>
      <c r="F799" s="79">
        <v>0</v>
      </c>
    </row>
    <row r="800" spans="1:6" x14ac:dyDescent="0.25">
      <c r="A800" s="284" t="s">
        <v>3232</v>
      </c>
      <c r="B800" s="281" t="s">
        <v>7099</v>
      </c>
      <c r="C800" s="281" t="s">
        <v>3233</v>
      </c>
      <c r="D800" s="79">
        <v>39.97</v>
      </c>
      <c r="E800" s="79">
        <v>100</v>
      </c>
      <c r="F800" s="79">
        <v>0</v>
      </c>
    </row>
    <row r="801" spans="1:6" x14ac:dyDescent="0.25">
      <c r="A801" s="284" t="s">
        <v>3674</v>
      </c>
      <c r="B801" s="281" t="s">
        <v>7099</v>
      </c>
      <c r="C801" s="281" t="s">
        <v>3675</v>
      </c>
      <c r="D801" s="79">
        <v>33.57</v>
      </c>
      <c r="E801" s="79">
        <v>98.24</v>
      </c>
      <c r="F801" s="79">
        <v>16.309999999999999</v>
      </c>
    </row>
    <row r="802" spans="1:6" x14ac:dyDescent="0.25">
      <c r="A802" s="284" t="s">
        <v>4946</v>
      </c>
      <c r="B802" s="281" t="s">
        <v>7099</v>
      </c>
      <c r="C802" s="281" t="s">
        <v>4947</v>
      </c>
      <c r="D802" s="79">
        <v>48.36</v>
      </c>
      <c r="E802" s="79">
        <v>99.68</v>
      </c>
      <c r="F802" s="79">
        <v>0</v>
      </c>
    </row>
    <row r="803" spans="1:6" x14ac:dyDescent="0.25">
      <c r="A803" s="284" t="s">
        <v>3001</v>
      </c>
      <c r="B803" s="281" t="s">
        <v>7099</v>
      </c>
      <c r="C803" s="281" t="s">
        <v>3002</v>
      </c>
      <c r="D803" s="79">
        <v>55.55</v>
      </c>
      <c r="E803" s="79">
        <v>94.82</v>
      </c>
      <c r="F803" s="79">
        <v>1.8</v>
      </c>
    </row>
    <row r="804" spans="1:6" x14ac:dyDescent="0.25">
      <c r="A804" s="284" t="s">
        <v>3255</v>
      </c>
      <c r="B804" s="281" t="s">
        <v>7099</v>
      </c>
      <c r="C804" s="281" t="s">
        <v>3256</v>
      </c>
      <c r="D804" s="79">
        <v>21.33</v>
      </c>
      <c r="E804" s="79">
        <v>35.44</v>
      </c>
      <c r="F804" s="79">
        <v>0</v>
      </c>
    </row>
    <row r="805" spans="1:6" x14ac:dyDescent="0.25">
      <c r="A805" s="284" t="s">
        <v>3894</v>
      </c>
      <c r="B805" s="281" t="s">
        <v>7099</v>
      </c>
      <c r="C805" s="281" t="s">
        <v>3895</v>
      </c>
      <c r="D805" s="79">
        <v>8.2799999999999994</v>
      </c>
      <c r="E805" s="79">
        <v>68.72</v>
      </c>
      <c r="F805" s="79">
        <v>0</v>
      </c>
    </row>
    <row r="806" spans="1:6" x14ac:dyDescent="0.25">
      <c r="A806" s="284" t="s">
        <v>4242</v>
      </c>
      <c r="B806" s="281" t="s">
        <v>7099</v>
      </c>
      <c r="C806" s="281" t="s">
        <v>4243</v>
      </c>
      <c r="D806" s="79">
        <v>18.13</v>
      </c>
      <c r="E806" s="79">
        <v>95.93</v>
      </c>
      <c r="F806" s="79">
        <v>2.2999999999999998</v>
      </c>
    </row>
    <row r="807" spans="1:6" x14ac:dyDescent="0.25">
      <c r="A807" s="284" t="s">
        <v>4187</v>
      </c>
      <c r="B807" s="281" t="s">
        <v>7099</v>
      </c>
      <c r="C807" s="281" t="s">
        <v>4188</v>
      </c>
      <c r="D807" s="79">
        <v>18.91</v>
      </c>
      <c r="E807" s="79">
        <v>100</v>
      </c>
      <c r="F807" s="79">
        <v>0</v>
      </c>
    </row>
    <row r="808" spans="1:6" x14ac:dyDescent="0.25">
      <c r="A808" s="284" t="s">
        <v>3723</v>
      </c>
      <c r="B808" s="281" t="s">
        <v>7099</v>
      </c>
      <c r="C808" s="281" t="s">
        <v>3724</v>
      </c>
      <c r="D808" s="79">
        <v>27.79</v>
      </c>
      <c r="E808" s="79">
        <v>100</v>
      </c>
      <c r="F808" s="79">
        <v>18.309999999999999</v>
      </c>
    </row>
    <row r="809" spans="1:6" x14ac:dyDescent="0.25">
      <c r="A809" s="284" t="s">
        <v>3649</v>
      </c>
      <c r="B809" s="281" t="s">
        <v>7099</v>
      </c>
      <c r="C809" s="281" t="s">
        <v>3650</v>
      </c>
      <c r="D809" s="79">
        <v>14.35</v>
      </c>
      <c r="E809" s="79">
        <v>91.14</v>
      </c>
      <c r="F809" s="79">
        <v>1.43</v>
      </c>
    </row>
    <row r="810" spans="1:6" x14ac:dyDescent="0.25">
      <c r="A810" s="284" t="s">
        <v>4291</v>
      </c>
      <c r="B810" s="281" t="s">
        <v>7099</v>
      </c>
      <c r="C810" s="281" t="s">
        <v>4292</v>
      </c>
      <c r="D810" s="79">
        <v>61.42</v>
      </c>
      <c r="E810" s="79">
        <v>67.180000000000007</v>
      </c>
      <c r="F810" s="79">
        <v>1.34</v>
      </c>
    </row>
    <row r="811" spans="1:6" x14ac:dyDescent="0.25">
      <c r="A811" s="284" t="s">
        <v>3305</v>
      </c>
      <c r="B811" s="281" t="s">
        <v>7099</v>
      </c>
      <c r="C811" s="281" t="s">
        <v>3306</v>
      </c>
      <c r="D811" s="79">
        <v>44.79</v>
      </c>
      <c r="E811" s="79">
        <v>99.5</v>
      </c>
      <c r="F811" s="79">
        <v>0</v>
      </c>
    </row>
    <row r="812" spans="1:6" x14ac:dyDescent="0.25">
      <c r="A812" s="284" t="s">
        <v>3580</v>
      </c>
      <c r="B812" s="281" t="s">
        <v>7099</v>
      </c>
      <c r="C812" s="281" t="s">
        <v>3581</v>
      </c>
      <c r="D812" s="79">
        <v>11.32</v>
      </c>
      <c r="E812" s="79">
        <v>99.56</v>
      </c>
      <c r="F812" s="79">
        <v>0.27</v>
      </c>
    </row>
    <row r="813" spans="1:6" x14ac:dyDescent="0.25">
      <c r="A813" s="284" t="s">
        <v>3003</v>
      </c>
      <c r="B813" s="281" t="s">
        <v>7099</v>
      </c>
      <c r="C813" s="281" t="s">
        <v>3004</v>
      </c>
      <c r="D813" s="79">
        <v>86.04</v>
      </c>
      <c r="E813" s="79">
        <v>97.65</v>
      </c>
      <c r="F813" s="79">
        <v>52.55</v>
      </c>
    </row>
    <row r="814" spans="1:6" x14ac:dyDescent="0.25">
      <c r="A814" s="284" t="s">
        <v>3005</v>
      </c>
      <c r="B814" s="281" t="s">
        <v>7099</v>
      </c>
      <c r="C814" s="281" t="s">
        <v>3006</v>
      </c>
      <c r="D814" s="79">
        <v>98.86</v>
      </c>
      <c r="E814" s="79">
        <v>99.97</v>
      </c>
      <c r="F814" s="79">
        <v>29.41</v>
      </c>
    </row>
    <row r="815" spans="1:6" x14ac:dyDescent="0.25">
      <c r="A815" s="284" t="s">
        <v>3496</v>
      </c>
      <c r="B815" s="281" t="s">
        <v>7099</v>
      </c>
      <c r="C815" s="281" t="s">
        <v>3497</v>
      </c>
      <c r="D815" s="79">
        <v>13.4</v>
      </c>
      <c r="E815" s="79">
        <v>100</v>
      </c>
      <c r="F815" s="79">
        <v>0</v>
      </c>
    </row>
    <row r="816" spans="1:6" x14ac:dyDescent="0.25">
      <c r="A816" s="284" t="s">
        <v>3295</v>
      </c>
      <c r="B816" s="281" t="s">
        <v>7099</v>
      </c>
      <c r="C816" s="281" t="s">
        <v>3296</v>
      </c>
      <c r="D816" s="79">
        <v>82.69</v>
      </c>
      <c r="E816" s="79">
        <v>87.15</v>
      </c>
      <c r="F816" s="79">
        <v>0</v>
      </c>
    </row>
    <row r="817" spans="1:6" x14ac:dyDescent="0.25">
      <c r="A817" s="284" t="s">
        <v>3481</v>
      </c>
      <c r="B817" s="281" t="s">
        <v>7099</v>
      </c>
      <c r="C817" s="281" t="s">
        <v>3482</v>
      </c>
      <c r="D817" s="79">
        <v>41.08</v>
      </c>
      <c r="E817" s="79">
        <v>94.94</v>
      </c>
      <c r="F817" s="79">
        <v>0</v>
      </c>
    </row>
    <row r="818" spans="1:6" x14ac:dyDescent="0.25">
      <c r="A818" s="284" t="s">
        <v>3409</v>
      </c>
      <c r="B818" s="281" t="s">
        <v>7099</v>
      </c>
      <c r="C818" s="281" t="s">
        <v>3410</v>
      </c>
      <c r="D818" s="79">
        <v>56</v>
      </c>
      <c r="E818" s="79">
        <v>100</v>
      </c>
      <c r="F818" s="79">
        <v>22.96</v>
      </c>
    </row>
    <row r="819" spans="1:6" x14ac:dyDescent="0.25">
      <c r="A819" s="284" t="s">
        <v>3080</v>
      </c>
      <c r="B819" s="281" t="s">
        <v>7099</v>
      </c>
      <c r="C819" s="281" t="s">
        <v>3081</v>
      </c>
      <c r="D819" s="79">
        <v>9.5</v>
      </c>
      <c r="E819" s="79">
        <v>100</v>
      </c>
      <c r="F819" s="79">
        <v>0</v>
      </c>
    </row>
    <row r="820" spans="1:6" x14ac:dyDescent="0.25">
      <c r="A820" s="284" t="s">
        <v>3326</v>
      </c>
      <c r="B820" s="281" t="s">
        <v>7099</v>
      </c>
      <c r="C820" s="281" t="s">
        <v>3052</v>
      </c>
      <c r="D820" s="79">
        <v>49.59</v>
      </c>
      <c r="E820" s="79">
        <v>99.49</v>
      </c>
      <c r="F820" s="79">
        <v>27.6</v>
      </c>
    </row>
    <row r="821" spans="1:6" x14ac:dyDescent="0.25">
      <c r="A821" s="284" t="s">
        <v>3297</v>
      </c>
      <c r="B821" s="281" t="s">
        <v>7099</v>
      </c>
      <c r="C821" s="281" t="s">
        <v>3298</v>
      </c>
      <c r="D821" s="79">
        <v>50.84</v>
      </c>
      <c r="E821" s="79">
        <v>100</v>
      </c>
      <c r="F821" s="79">
        <v>36.33</v>
      </c>
    </row>
    <row r="822" spans="1:6" x14ac:dyDescent="0.25">
      <c r="A822" s="284" t="s">
        <v>3429</v>
      </c>
      <c r="B822" s="281" t="s">
        <v>7099</v>
      </c>
      <c r="C822" s="281" t="s">
        <v>3430</v>
      </c>
      <c r="D822" s="79">
        <v>57.51</v>
      </c>
      <c r="E822" s="79">
        <v>96.17</v>
      </c>
      <c r="F822" s="79">
        <v>30.86</v>
      </c>
    </row>
    <row r="823" spans="1:6" x14ac:dyDescent="0.25">
      <c r="A823" s="284" t="s">
        <v>3511</v>
      </c>
      <c r="B823" s="281" t="s">
        <v>7099</v>
      </c>
      <c r="C823" s="281" t="s">
        <v>3512</v>
      </c>
      <c r="D823" s="79">
        <v>22.92</v>
      </c>
      <c r="E823" s="79">
        <v>89.74</v>
      </c>
      <c r="F823" s="79">
        <v>13.19</v>
      </c>
    </row>
    <row r="824" spans="1:6" x14ac:dyDescent="0.25">
      <c r="A824" s="284" t="s">
        <v>3656</v>
      </c>
      <c r="B824" s="281" t="s">
        <v>7099</v>
      </c>
      <c r="C824" s="281" t="s">
        <v>3657</v>
      </c>
      <c r="D824" s="79">
        <v>12.85</v>
      </c>
      <c r="E824" s="79">
        <v>94.29</v>
      </c>
      <c r="F824" s="79">
        <v>0</v>
      </c>
    </row>
    <row r="825" spans="1:6" x14ac:dyDescent="0.25">
      <c r="A825" s="284" t="s">
        <v>2880</v>
      </c>
      <c r="B825" s="281" t="s">
        <v>7099</v>
      </c>
      <c r="C825" s="281" t="s">
        <v>2881</v>
      </c>
      <c r="D825" s="79">
        <v>38.450000000000003</v>
      </c>
      <c r="E825" s="79">
        <v>99.99</v>
      </c>
      <c r="F825" s="79">
        <v>0.3</v>
      </c>
    </row>
    <row r="826" spans="1:6" x14ac:dyDescent="0.25">
      <c r="A826" s="284" t="s">
        <v>3289</v>
      </c>
      <c r="B826" s="281" t="s">
        <v>7099</v>
      </c>
      <c r="C826" s="281" t="s">
        <v>3290</v>
      </c>
      <c r="D826" s="79">
        <v>36.71</v>
      </c>
      <c r="E826" s="79">
        <v>100</v>
      </c>
      <c r="F826" s="79">
        <v>12.41</v>
      </c>
    </row>
    <row r="827" spans="1:6" x14ac:dyDescent="0.25">
      <c r="A827" s="284" t="s">
        <v>2882</v>
      </c>
      <c r="B827" s="281" t="s">
        <v>7099</v>
      </c>
      <c r="C827" s="281" t="s">
        <v>2883</v>
      </c>
      <c r="D827" s="79">
        <v>29.98</v>
      </c>
      <c r="E827" s="79">
        <v>100</v>
      </c>
      <c r="F827" s="79">
        <v>0</v>
      </c>
    </row>
    <row r="828" spans="1:6" x14ac:dyDescent="0.25">
      <c r="A828" s="284" t="s">
        <v>3417</v>
      </c>
      <c r="B828" s="281" t="s">
        <v>7099</v>
      </c>
      <c r="C828" s="281" t="s">
        <v>3418</v>
      </c>
      <c r="D828" s="79">
        <v>28.12</v>
      </c>
      <c r="E828" s="79">
        <v>28.34</v>
      </c>
      <c r="F828" s="79">
        <v>0</v>
      </c>
    </row>
    <row r="829" spans="1:6" x14ac:dyDescent="0.25">
      <c r="A829" s="283" t="s">
        <v>2998</v>
      </c>
      <c r="B829" s="281" t="s">
        <v>2999</v>
      </c>
      <c r="C829" s="281" t="s">
        <v>3000</v>
      </c>
      <c r="D829" s="79">
        <v>75.69</v>
      </c>
      <c r="E829" s="79">
        <v>75.69</v>
      </c>
      <c r="F829" s="79">
        <v>0</v>
      </c>
    </row>
    <row r="830" spans="1:6" x14ac:dyDescent="0.25">
      <c r="A830" s="284" t="s">
        <v>4748</v>
      </c>
      <c r="B830" s="281" t="s">
        <v>2999</v>
      </c>
      <c r="C830" s="281" t="s">
        <v>3158</v>
      </c>
      <c r="D830" s="79">
        <v>43.95</v>
      </c>
      <c r="E830" s="79">
        <v>99.44</v>
      </c>
      <c r="F830" s="79">
        <v>0</v>
      </c>
    </row>
    <row r="831" spans="1:6" x14ac:dyDescent="0.25">
      <c r="A831" s="284" t="s">
        <v>3423</v>
      </c>
      <c r="B831" s="281" t="s">
        <v>2999</v>
      </c>
      <c r="C831" s="281" t="s">
        <v>3424</v>
      </c>
      <c r="D831" s="79">
        <v>99.74</v>
      </c>
      <c r="E831" s="79">
        <v>99.97</v>
      </c>
      <c r="F831" s="79">
        <v>98.25</v>
      </c>
    </row>
    <row r="832" spans="1:6" x14ac:dyDescent="0.25">
      <c r="A832" s="284" t="s">
        <v>4468</v>
      </c>
      <c r="B832" s="281" t="s">
        <v>2999</v>
      </c>
      <c r="C832" s="281" t="s">
        <v>4469</v>
      </c>
      <c r="D832" s="79">
        <v>79.849999999999994</v>
      </c>
      <c r="E832" s="79">
        <v>85.59</v>
      </c>
      <c r="F832" s="79">
        <v>5.55</v>
      </c>
    </row>
    <row r="833" spans="1:6" x14ac:dyDescent="0.25">
      <c r="A833" s="284" t="s">
        <v>4809</v>
      </c>
      <c r="B833" s="281" t="s">
        <v>2999</v>
      </c>
      <c r="C833" s="281" t="s">
        <v>3332</v>
      </c>
      <c r="D833" s="79">
        <v>40.08</v>
      </c>
      <c r="E833" s="79">
        <v>62.69</v>
      </c>
      <c r="F833" s="79">
        <v>0.77</v>
      </c>
    </row>
    <row r="834" spans="1:6" x14ac:dyDescent="0.25">
      <c r="A834" s="284" t="s">
        <v>4490</v>
      </c>
      <c r="B834" s="281" t="s">
        <v>2999</v>
      </c>
      <c r="C834" s="281" t="s">
        <v>4491</v>
      </c>
      <c r="D834" s="79">
        <v>59.46</v>
      </c>
      <c r="E834" s="79">
        <v>100</v>
      </c>
      <c r="F834" s="79">
        <v>6.31</v>
      </c>
    </row>
    <row r="835" spans="1:6" x14ac:dyDescent="0.25">
      <c r="A835" s="284" t="s">
        <v>4654</v>
      </c>
      <c r="B835" s="281" t="s">
        <v>2999</v>
      </c>
      <c r="C835" s="281" t="s">
        <v>4655</v>
      </c>
      <c r="D835" s="79">
        <v>57.48</v>
      </c>
      <c r="E835" s="79">
        <v>82.14</v>
      </c>
      <c r="F835" s="79">
        <v>24.98</v>
      </c>
    </row>
    <row r="836" spans="1:6" x14ac:dyDescent="0.25">
      <c r="A836" s="284" t="s">
        <v>4749</v>
      </c>
      <c r="B836" s="281" t="s">
        <v>2999</v>
      </c>
      <c r="C836" s="281" t="s">
        <v>4750</v>
      </c>
      <c r="D836" s="79">
        <v>98.11</v>
      </c>
      <c r="E836" s="79">
        <v>100</v>
      </c>
      <c r="F836" s="79">
        <v>25.87</v>
      </c>
    </row>
    <row r="837" spans="1:6" x14ac:dyDescent="0.25">
      <c r="A837" s="284" t="s">
        <v>4627</v>
      </c>
      <c r="B837" s="281" t="s">
        <v>2999</v>
      </c>
      <c r="C837" s="281" t="s">
        <v>4628</v>
      </c>
      <c r="D837" s="79">
        <v>82.42</v>
      </c>
      <c r="E837" s="79">
        <v>100</v>
      </c>
      <c r="F837" s="79">
        <v>22.53</v>
      </c>
    </row>
    <row r="838" spans="1:6" x14ac:dyDescent="0.25">
      <c r="A838" s="284" t="s">
        <v>4656</v>
      </c>
      <c r="B838" s="281" t="s">
        <v>2999</v>
      </c>
      <c r="C838" s="281" t="s">
        <v>4657</v>
      </c>
      <c r="D838" s="79">
        <v>73.319999999999993</v>
      </c>
      <c r="E838" s="79">
        <v>72.489999999999995</v>
      </c>
      <c r="F838" s="79">
        <v>100</v>
      </c>
    </row>
    <row r="839" spans="1:6" x14ac:dyDescent="0.25">
      <c r="A839" s="284" t="s">
        <v>4751</v>
      </c>
      <c r="B839" s="281" t="s">
        <v>2999</v>
      </c>
      <c r="C839" s="281" t="s">
        <v>4752</v>
      </c>
      <c r="D839" s="79">
        <v>78.45</v>
      </c>
      <c r="E839" s="79">
        <v>99.99</v>
      </c>
      <c r="F839" s="79">
        <v>6.51</v>
      </c>
    </row>
    <row r="840" spans="1:6" x14ac:dyDescent="0.25">
      <c r="A840" s="284" t="s">
        <v>4470</v>
      </c>
      <c r="B840" s="281" t="s">
        <v>2999</v>
      </c>
      <c r="C840" s="281" t="s">
        <v>4471</v>
      </c>
      <c r="D840" s="79">
        <v>24.97</v>
      </c>
      <c r="E840" s="79">
        <v>72.400000000000006</v>
      </c>
      <c r="F840" s="79">
        <v>5.26</v>
      </c>
    </row>
    <row r="841" spans="1:6" x14ac:dyDescent="0.25">
      <c r="A841" s="283" t="s">
        <v>2888</v>
      </c>
      <c r="B841" s="281" t="s">
        <v>2867</v>
      </c>
      <c r="C841" s="281" t="s">
        <v>2889</v>
      </c>
      <c r="D841" s="79">
        <v>64.709999999999994</v>
      </c>
      <c r="E841" s="79">
        <v>74.91</v>
      </c>
      <c r="F841" s="79">
        <v>31.64</v>
      </c>
    </row>
    <row r="842" spans="1:6" x14ac:dyDescent="0.25">
      <c r="A842" s="284" t="s">
        <v>2884</v>
      </c>
      <c r="B842" s="281" t="s">
        <v>2867</v>
      </c>
      <c r="C842" s="281" t="s">
        <v>2885</v>
      </c>
      <c r="D842" s="79">
        <v>35.630000000000003</v>
      </c>
      <c r="E842" s="79">
        <v>99.93</v>
      </c>
      <c r="F842" s="79">
        <v>0</v>
      </c>
    </row>
    <row r="843" spans="1:6" x14ac:dyDescent="0.25">
      <c r="A843" s="284" t="s">
        <v>3320</v>
      </c>
      <c r="B843" s="281" t="s">
        <v>2867</v>
      </c>
      <c r="C843" s="281" t="s">
        <v>3321</v>
      </c>
      <c r="D843" s="79">
        <v>22.84</v>
      </c>
      <c r="E843" s="79">
        <v>91.67</v>
      </c>
      <c r="F843" s="79">
        <v>1.68</v>
      </c>
    </row>
    <row r="844" spans="1:6" x14ac:dyDescent="0.25">
      <c r="A844" s="284" t="s">
        <v>4379</v>
      </c>
      <c r="B844" s="281" t="s">
        <v>2867</v>
      </c>
      <c r="C844" s="281" t="s">
        <v>4380</v>
      </c>
      <c r="D844" s="79">
        <v>41.69</v>
      </c>
      <c r="E844" s="79">
        <v>100</v>
      </c>
      <c r="F844" s="79">
        <v>0.47</v>
      </c>
    </row>
    <row r="845" spans="1:6" x14ac:dyDescent="0.25">
      <c r="A845" s="283" t="s">
        <v>2886</v>
      </c>
      <c r="B845" s="281" t="s">
        <v>2867</v>
      </c>
      <c r="C845" s="281" t="s">
        <v>2887</v>
      </c>
      <c r="D845" s="79">
        <v>83.88</v>
      </c>
      <c r="E845" s="79">
        <v>90.69</v>
      </c>
      <c r="F845" s="79">
        <v>70.2</v>
      </c>
    </row>
    <row r="846" spans="1:6" x14ac:dyDescent="0.25">
      <c r="A846" s="284" t="s">
        <v>2890</v>
      </c>
      <c r="B846" s="281" t="s">
        <v>2867</v>
      </c>
      <c r="C846" s="281" t="s">
        <v>2891</v>
      </c>
      <c r="D846" s="79">
        <v>39.619999999999997</v>
      </c>
      <c r="E846" s="79">
        <v>95.33</v>
      </c>
      <c r="F846" s="79">
        <v>0.05</v>
      </c>
    </row>
    <row r="847" spans="1:6" x14ac:dyDescent="0.25">
      <c r="A847" s="284" t="s">
        <v>2892</v>
      </c>
      <c r="B847" s="281" t="s">
        <v>2867</v>
      </c>
      <c r="C847" s="281" t="s">
        <v>2893</v>
      </c>
      <c r="D847" s="79">
        <v>28.86</v>
      </c>
      <c r="E847" s="79">
        <v>82.68</v>
      </c>
      <c r="F847" s="79">
        <v>0.3</v>
      </c>
    </row>
    <row r="848" spans="1:6" x14ac:dyDescent="0.25">
      <c r="A848" s="284" t="s">
        <v>2994</v>
      </c>
      <c r="B848" s="281" t="s">
        <v>2867</v>
      </c>
      <c r="C848" s="281" t="s">
        <v>2995</v>
      </c>
      <c r="D848" s="79">
        <v>96.71</v>
      </c>
      <c r="E848" s="79">
        <v>97.95</v>
      </c>
      <c r="F848" s="79">
        <v>96.62</v>
      </c>
    </row>
    <row r="849" spans="1:6" x14ac:dyDescent="0.25">
      <c r="A849" s="284" t="s">
        <v>2866</v>
      </c>
      <c r="B849" s="281" t="s">
        <v>2867</v>
      </c>
      <c r="C849" s="281" t="s">
        <v>2868</v>
      </c>
      <c r="D849" s="79">
        <v>25.52</v>
      </c>
      <c r="E849" s="79">
        <v>51.44</v>
      </c>
      <c r="F849" s="79">
        <v>0</v>
      </c>
    </row>
    <row r="850" spans="1:6" x14ac:dyDescent="0.25">
      <c r="A850" s="284" t="s">
        <v>2894</v>
      </c>
      <c r="B850" s="281" t="s">
        <v>2867</v>
      </c>
      <c r="C850" s="281" t="s">
        <v>2895</v>
      </c>
      <c r="D850" s="79">
        <v>35.06</v>
      </c>
      <c r="E850" s="79">
        <v>76.010000000000005</v>
      </c>
      <c r="F850" s="79">
        <v>12.64</v>
      </c>
    </row>
    <row r="851" spans="1:6" x14ac:dyDescent="0.25">
      <c r="A851" s="284" t="s">
        <v>3029</v>
      </c>
      <c r="B851" s="281" t="s">
        <v>2867</v>
      </c>
      <c r="C851" s="281" t="s">
        <v>3030</v>
      </c>
      <c r="D851" s="79">
        <v>16.43</v>
      </c>
      <c r="E851" s="79">
        <v>86.51</v>
      </c>
      <c r="F851" s="79">
        <v>0.03</v>
      </c>
    </row>
    <row r="852" spans="1:6" x14ac:dyDescent="0.25">
      <c r="A852" s="284" t="s">
        <v>4498</v>
      </c>
      <c r="B852" s="281" t="s">
        <v>2867</v>
      </c>
      <c r="C852" s="281" t="s">
        <v>4499</v>
      </c>
      <c r="D852" s="79">
        <v>20.329999999999998</v>
      </c>
      <c r="E852" s="79">
        <v>85.76</v>
      </c>
      <c r="F852" s="79">
        <v>0.16</v>
      </c>
    </row>
    <row r="853" spans="1:6" x14ac:dyDescent="0.25">
      <c r="A853" s="284" t="s">
        <v>2996</v>
      </c>
      <c r="B853" s="281" t="s">
        <v>2867</v>
      </c>
      <c r="C853" s="281" t="s">
        <v>2997</v>
      </c>
      <c r="D853" s="79">
        <v>41.31</v>
      </c>
      <c r="E853" s="79">
        <v>55.55</v>
      </c>
      <c r="F853" s="79">
        <v>0.56000000000000005</v>
      </c>
    </row>
    <row r="854" spans="1:6" x14ac:dyDescent="0.25">
      <c r="A854" s="284" t="s">
        <v>3314</v>
      </c>
      <c r="B854" s="281" t="s">
        <v>2867</v>
      </c>
      <c r="C854" s="281" t="s">
        <v>3315</v>
      </c>
      <c r="D854" s="79">
        <v>59.18</v>
      </c>
      <c r="E854" s="79">
        <v>97.37</v>
      </c>
      <c r="F854" s="79">
        <v>19.010000000000002</v>
      </c>
    </row>
    <row r="855" spans="1:6" x14ac:dyDescent="0.25">
      <c r="A855" s="283" t="s">
        <v>4293</v>
      </c>
      <c r="B855" s="281" t="s">
        <v>2897</v>
      </c>
      <c r="C855" s="281" t="s">
        <v>4294</v>
      </c>
      <c r="D855" s="79">
        <v>68.069999999999993</v>
      </c>
      <c r="E855" s="79">
        <v>69.38</v>
      </c>
      <c r="F855" s="79">
        <v>2.25</v>
      </c>
    </row>
    <row r="856" spans="1:6" x14ac:dyDescent="0.25">
      <c r="A856" s="284" t="s">
        <v>3399</v>
      </c>
      <c r="B856" s="281" t="s">
        <v>2897</v>
      </c>
      <c r="C856" s="281" t="s">
        <v>3400</v>
      </c>
      <c r="D856" s="79">
        <v>6.3</v>
      </c>
      <c r="E856" s="79">
        <v>64.489999999999995</v>
      </c>
      <c r="F856" s="79">
        <v>0</v>
      </c>
    </row>
    <row r="857" spans="1:6" x14ac:dyDescent="0.25">
      <c r="A857" s="284" t="s">
        <v>3490</v>
      </c>
      <c r="B857" s="281" t="s">
        <v>2897</v>
      </c>
      <c r="C857" s="281" t="s">
        <v>3491</v>
      </c>
      <c r="D857" s="79">
        <v>5.36</v>
      </c>
      <c r="E857" s="79">
        <v>100</v>
      </c>
      <c r="F857" s="79">
        <v>0</v>
      </c>
    </row>
    <row r="858" spans="1:6" x14ac:dyDescent="0.25">
      <c r="A858" s="284" t="s">
        <v>3047</v>
      </c>
      <c r="B858" s="281" t="s">
        <v>2897</v>
      </c>
      <c r="C858" s="281" t="s">
        <v>3048</v>
      </c>
      <c r="D858" s="79">
        <v>26.84</v>
      </c>
      <c r="E858" s="79">
        <v>85.08</v>
      </c>
      <c r="F858" s="79">
        <v>0</v>
      </c>
    </row>
    <row r="859" spans="1:6" x14ac:dyDescent="0.25">
      <c r="A859" s="284" t="s">
        <v>4422</v>
      </c>
      <c r="B859" s="281" t="s">
        <v>2897</v>
      </c>
      <c r="C859" s="281" t="s">
        <v>4423</v>
      </c>
      <c r="D859" s="79">
        <v>65.03</v>
      </c>
      <c r="E859" s="79">
        <v>83.26</v>
      </c>
      <c r="F859" s="79">
        <v>12.72</v>
      </c>
    </row>
    <row r="860" spans="1:6" x14ac:dyDescent="0.25">
      <c r="A860" s="284" t="s">
        <v>3999</v>
      </c>
      <c r="B860" s="281" t="s">
        <v>2897</v>
      </c>
      <c r="C860" s="281" t="s">
        <v>4000</v>
      </c>
      <c r="D860" s="79" t="s">
        <v>7093</v>
      </c>
      <c r="E860" s="79" t="s">
        <v>7093</v>
      </c>
      <c r="F860" s="79" t="s">
        <v>7093</v>
      </c>
    </row>
    <row r="861" spans="1:6" x14ac:dyDescent="0.25">
      <c r="A861" s="283" t="s">
        <v>4424</v>
      </c>
      <c r="B861" s="281" t="s">
        <v>2897</v>
      </c>
      <c r="C861" s="281" t="s">
        <v>4425</v>
      </c>
      <c r="D861" s="79">
        <v>82.45</v>
      </c>
      <c r="E861" s="79">
        <v>84.11</v>
      </c>
      <c r="F861" s="79">
        <v>49.34</v>
      </c>
    </row>
    <row r="862" spans="1:6" x14ac:dyDescent="0.25">
      <c r="A862" s="284" t="s">
        <v>2896</v>
      </c>
      <c r="B862" s="281" t="s">
        <v>2897</v>
      </c>
      <c r="C862" s="281" t="s">
        <v>2898</v>
      </c>
      <c r="D862" s="79">
        <v>48.05</v>
      </c>
      <c r="E862" s="79">
        <v>99.32</v>
      </c>
      <c r="F862" s="79">
        <v>29.72</v>
      </c>
    </row>
    <row r="863" spans="1:6" x14ac:dyDescent="0.25">
      <c r="A863" s="284" t="s">
        <v>3815</v>
      </c>
      <c r="B863" s="281" t="s">
        <v>2897</v>
      </c>
      <c r="C863" s="281" t="s">
        <v>2786</v>
      </c>
      <c r="D863" s="79">
        <v>7.91</v>
      </c>
      <c r="E863" s="79">
        <v>100</v>
      </c>
      <c r="F863" s="79">
        <v>0</v>
      </c>
    </row>
    <row r="864" spans="1:6" x14ac:dyDescent="0.25">
      <c r="A864" s="284" t="s">
        <v>3798</v>
      </c>
      <c r="B864" s="281" t="s">
        <v>2897</v>
      </c>
      <c r="C864" s="281" t="s">
        <v>2975</v>
      </c>
      <c r="D864" s="79">
        <v>9.6</v>
      </c>
      <c r="E864" s="79">
        <v>56.63</v>
      </c>
      <c r="F864" s="79">
        <v>0.57999999999999996</v>
      </c>
    </row>
    <row r="865" spans="1:6" x14ac:dyDescent="0.25">
      <c r="A865" s="284" t="s">
        <v>3342</v>
      </c>
      <c r="B865" s="281" t="s">
        <v>2897</v>
      </c>
      <c r="C865" s="281" t="s">
        <v>3343</v>
      </c>
      <c r="D865" s="79" t="s">
        <v>7093</v>
      </c>
      <c r="E865" s="79" t="s">
        <v>7093</v>
      </c>
      <c r="F865" s="79" t="s">
        <v>7093</v>
      </c>
    </row>
    <row r="866" spans="1:6" x14ac:dyDescent="0.25">
      <c r="A866" s="284" t="s">
        <v>2899</v>
      </c>
      <c r="B866" s="281" t="s">
        <v>2897</v>
      </c>
      <c r="C866" s="281" t="s">
        <v>2900</v>
      </c>
      <c r="D866" s="79">
        <v>67.25</v>
      </c>
      <c r="E866" s="79">
        <v>94.05</v>
      </c>
      <c r="F866" s="79">
        <v>0</v>
      </c>
    </row>
    <row r="867" spans="1:6" x14ac:dyDescent="0.25">
      <c r="A867" s="284" t="s">
        <v>3049</v>
      </c>
      <c r="B867" s="281" t="s">
        <v>2897</v>
      </c>
      <c r="C867" s="281" t="s">
        <v>3050</v>
      </c>
      <c r="D867" s="79" t="s">
        <v>7093</v>
      </c>
      <c r="E867" s="79" t="s">
        <v>7093</v>
      </c>
      <c r="F867" s="79" t="s">
        <v>7093</v>
      </c>
    </row>
    <row r="868" spans="1:6" x14ac:dyDescent="0.25">
      <c r="A868" s="284" t="s">
        <v>3192</v>
      </c>
      <c r="B868" s="281" t="s">
        <v>2897</v>
      </c>
      <c r="C868" s="281" t="s">
        <v>3193</v>
      </c>
      <c r="D868" s="79">
        <v>24.5</v>
      </c>
      <c r="E868" s="79">
        <v>100</v>
      </c>
      <c r="F868" s="79">
        <v>0</v>
      </c>
    </row>
    <row r="869" spans="1:6" x14ac:dyDescent="0.25">
      <c r="A869" s="284" t="s">
        <v>3186</v>
      </c>
      <c r="B869" s="281" t="s">
        <v>2897</v>
      </c>
      <c r="C869" s="281" t="s">
        <v>3187</v>
      </c>
      <c r="D869" s="79">
        <v>27.47</v>
      </c>
      <c r="E869" s="79">
        <v>80.92</v>
      </c>
      <c r="F869" s="79">
        <v>1.61</v>
      </c>
    </row>
    <row r="870" spans="1:6" x14ac:dyDescent="0.25">
      <c r="A870" s="284" t="s">
        <v>3037</v>
      </c>
      <c r="B870" s="281" t="s">
        <v>2897</v>
      </c>
      <c r="C870" s="281" t="s">
        <v>3038</v>
      </c>
      <c r="D870" s="79">
        <v>57.31</v>
      </c>
      <c r="E870" s="79">
        <v>95.77</v>
      </c>
      <c r="F870" s="79">
        <v>0.4</v>
      </c>
    </row>
    <row r="871" spans="1:6" x14ac:dyDescent="0.25">
      <c r="A871" s="284" t="s">
        <v>3363</v>
      </c>
      <c r="B871" s="281" t="s">
        <v>2897</v>
      </c>
      <c r="C871" s="281" t="s">
        <v>3364</v>
      </c>
      <c r="D871" s="79">
        <v>15.72</v>
      </c>
      <c r="E871" s="79">
        <v>72.45</v>
      </c>
      <c r="F871" s="79">
        <v>0</v>
      </c>
    </row>
    <row r="872" spans="1:6" x14ac:dyDescent="0.25">
      <c r="A872" s="284" t="s">
        <v>3664</v>
      </c>
      <c r="B872" s="281" t="s">
        <v>2897</v>
      </c>
      <c r="C872" s="281" t="s">
        <v>3665</v>
      </c>
      <c r="D872" s="79">
        <v>100</v>
      </c>
      <c r="E872" s="79">
        <v>100</v>
      </c>
      <c r="F872" s="79">
        <v>0</v>
      </c>
    </row>
    <row r="873" spans="1:6" x14ac:dyDescent="0.25">
      <c r="A873" s="284" t="s">
        <v>3181</v>
      </c>
      <c r="B873" s="281" t="s">
        <v>2897</v>
      </c>
      <c r="C873" s="281" t="s">
        <v>3182</v>
      </c>
      <c r="D873" s="79">
        <v>53.18</v>
      </c>
      <c r="E873" s="79">
        <v>100</v>
      </c>
      <c r="F873" s="79">
        <v>2.65</v>
      </c>
    </row>
    <row r="874" spans="1:6" x14ac:dyDescent="0.25">
      <c r="A874" s="284" t="s">
        <v>4248</v>
      </c>
      <c r="B874" s="281" t="s">
        <v>2897</v>
      </c>
      <c r="C874" s="281" t="s">
        <v>4249</v>
      </c>
      <c r="D874" s="79">
        <v>65.41</v>
      </c>
      <c r="E874" s="79">
        <v>98.96</v>
      </c>
      <c r="F874" s="79">
        <v>37.380000000000003</v>
      </c>
    </row>
    <row r="875" spans="1:6" x14ac:dyDescent="0.25">
      <c r="A875" s="284" t="s">
        <v>3082</v>
      </c>
      <c r="B875" s="281" t="s">
        <v>2897</v>
      </c>
      <c r="C875" s="281" t="s">
        <v>3083</v>
      </c>
      <c r="D875" s="79">
        <v>19.13</v>
      </c>
      <c r="E875" s="79">
        <v>74.53</v>
      </c>
      <c r="F875" s="79">
        <v>0.28000000000000003</v>
      </c>
    </row>
    <row r="876" spans="1:6" x14ac:dyDescent="0.25">
      <c r="A876" s="284" t="s">
        <v>3831</v>
      </c>
      <c r="B876" s="281" t="s">
        <v>2897</v>
      </c>
      <c r="C876" s="281" t="s">
        <v>3832</v>
      </c>
      <c r="D876" s="79">
        <v>35.909999999999997</v>
      </c>
      <c r="E876" s="79">
        <v>100</v>
      </c>
      <c r="F876" s="79">
        <v>16.760000000000002</v>
      </c>
    </row>
    <row r="877" spans="1:6" x14ac:dyDescent="0.25">
      <c r="A877" s="284" t="s">
        <v>3389</v>
      </c>
      <c r="B877" s="281" t="s">
        <v>2897</v>
      </c>
      <c r="C877" s="281" t="s">
        <v>3390</v>
      </c>
      <c r="D877" s="79" t="s">
        <v>7093</v>
      </c>
      <c r="E877" s="79" t="s">
        <v>7093</v>
      </c>
      <c r="F877" s="79" t="s">
        <v>7093</v>
      </c>
    </row>
    <row r="878" spans="1:6" x14ac:dyDescent="0.25">
      <c r="A878" s="284" t="s">
        <v>3057</v>
      </c>
      <c r="B878" s="281" t="s">
        <v>2897</v>
      </c>
      <c r="C878" s="281" t="s">
        <v>3058</v>
      </c>
      <c r="D878" s="79">
        <v>25.61</v>
      </c>
      <c r="E878" s="79">
        <v>99.64</v>
      </c>
      <c r="F878" s="79">
        <v>9.31</v>
      </c>
    </row>
    <row r="879" spans="1:6" x14ac:dyDescent="0.25">
      <c r="A879" s="284" t="s">
        <v>4259</v>
      </c>
      <c r="B879" s="281" t="s">
        <v>2897</v>
      </c>
      <c r="C879" s="281" t="s">
        <v>4260</v>
      </c>
      <c r="D879" s="79">
        <v>47.06</v>
      </c>
      <c r="E879" s="79">
        <v>100</v>
      </c>
      <c r="F879" s="79">
        <v>1.1000000000000001</v>
      </c>
    </row>
    <row r="880" spans="1:6" x14ac:dyDescent="0.25">
      <c r="A880" s="284" t="s">
        <v>3811</v>
      </c>
      <c r="B880" s="281" t="s">
        <v>2897</v>
      </c>
      <c r="C880" s="281" t="s">
        <v>3812</v>
      </c>
      <c r="D880" s="79">
        <v>23.32</v>
      </c>
      <c r="E880" s="79">
        <v>100</v>
      </c>
      <c r="F880" s="79">
        <v>0</v>
      </c>
    </row>
    <row r="881" spans="1:6" x14ac:dyDescent="0.25">
      <c r="A881" s="284" t="s">
        <v>2901</v>
      </c>
      <c r="B881" s="281" t="s">
        <v>2897</v>
      </c>
      <c r="C881" s="281" t="s">
        <v>7100</v>
      </c>
      <c r="D881" s="79">
        <v>74.64</v>
      </c>
      <c r="E881" s="79">
        <v>94.87</v>
      </c>
      <c r="F881" s="79">
        <v>71.8</v>
      </c>
    </row>
    <row r="882" spans="1:6" x14ac:dyDescent="0.25">
      <c r="A882" s="284" t="s">
        <v>3646</v>
      </c>
      <c r="B882" s="281" t="s">
        <v>2897</v>
      </c>
      <c r="C882" s="281" t="s">
        <v>2836</v>
      </c>
      <c r="D882" s="79">
        <v>72.75</v>
      </c>
      <c r="E882" s="79">
        <v>100</v>
      </c>
      <c r="F882" s="79">
        <v>0</v>
      </c>
    </row>
    <row r="883" spans="1:6" x14ac:dyDescent="0.25">
      <c r="A883" s="284" t="s">
        <v>4782</v>
      </c>
      <c r="B883" s="281" t="s">
        <v>2897</v>
      </c>
      <c r="C883" s="281" t="s">
        <v>4783</v>
      </c>
      <c r="D883" s="79">
        <v>92.63</v>
      </c>
      <c r="E883" s="79">
        <v>100</v>
      </c>
      <c r="F883" s="79">
        <v>65.239999999999995</v>
      </c>
    </row>
    <row r="884" spans="1:6" x14ac:dyDescent="0.25">
      <c r="A884" s="284" t="s">
        <v>3881</v>
      </c>
      <c r="B884" s="281" t="s">
        <v>2897</v>
      </c>
      <c r="C884" s="281" t="s">
        <v>3882</v>
      </c>
      <c r="D884" s="79">
        <v>22.25</v>
      </c>
      <c r="E884" s="79">
        <v>100</v>
      </c>
      <c r="F884" s="79">
        <v>0.98</v>
      </c>
    </row>
    <row r="885" spans="1:6" x14ac:dyDescent="0.25">
      <c r="A885" s="284" t="s">
        <v>4171</v>
      </c>
      <c r="B885" s="281" t="s">
        <v>2897</v>
      </c>
      <c r="C885" s="281" t="s">
        <v>4172</v>
      </c>
      <c r="D885" s="79">
        <v>18.23</v>
      </c>
      <c r="E885" s="79">
        <v>100</v>
      </c>
      <c r="F885" s="79">
        <v>0</v>
      </c>
    </row>
    <row r="886" spans="1:6" x14ac:dyDescent="0.25">
      <c r="A886" s="284" t="s">
        <v>3647</v>
      </c>
      <c r="B886" s="281" t="s">
        <v>2897</v>
      </c>
      <c r="C886" s="281" t="s">
        <v>3648</v>
      </c>
      <c r="D886" s="79">
        <v>26.29</v>
      </c>
      <c r="E886" s="79">
        <v>97.44</v>
      </c>
      <c r="F886" s="79">
        <v>2.64</v>
      </c>
    </row>
    <row r="887" spans="1:6" x14ac:dyDescent="0.25">
      <c r="A887" s="283" t="s">
        <v>4295</v>
      </c>
      <c r="B887" s="281" t="s">
        <v>2897</v>
      </c>
      <c r="C887" s="281" t="s">
        <v>4296</v>
      </c>
      <c r="D887" s="79">
        <v>74.02</v>
      </c>
      <c r="E887" s="79">
        <v>77.95</v>
      </c>
      <c r="F887" s="79">
        <v>14.94</v>
      </c>
    </row>
    <row r="888" spans="1:6" x14ac:dyDescent="0.25">
      <c r="A888" s="284" t="s">
        <v>3824</v>
      </c>
      <c r="B888" s="281" t="s">
        <v>2897</v>
      </c>
      <c r="C888" s="281" t="s">
        <v>3825</v>
      </c>
      <c r="D888" s="79">
        <v>22.14</v>
      </c>
      <c r="E888" s="79">
        <v>100</v>
      </c>
      <c r="F888" s="79">
        <v>0</v>
      </c>
    </row>
    <row r="889" spans="1:6" x14ac:dyDescent="0.25">
      <c r="A889" s="284" t="s">
        <v>3322</v>
      </c>
      <c r="B889" s="281" t="s">
        <v>2897</v>
      </c>
      <c r="C889" s="281" t="s">
        <v>3323</v>
      </c>
      <c r="D889" s="79">
        <v>7.34</v>
      </c>
      <c r="E889" s="79">
        <v>100</v>
      </c>
      <c r="F889" s="79">
        <v>0</v>
      </c>
    </row>
    <row r="890" spans="1:6" x14ac:dyDescent="0.25">
      <c r="A890" s="283" t="s">
        <v>4297</v>
      </c>
      <c r="B890" s="281" t="s">
        <v>2897</v>
      </c>
      <c r="C890" s="281" t="s">
        <v>4298</v>
      </c>
      <c r="D890" s="79">
        <v>57.72</v>
      </c>
      <c r="E890" s="79">
        <v>66.83</v>
      </c>
      <c r="F890" s="79">
        <v>11.5</v>
      </c>
    </row>
    <row r="891" spans="1:6" x14ac:dyDescent="0.25">
      <c r="A891" s="284" t="s">
        <v>3508</v>
      </c>
      <c r="B891" s="281" t="s">
        <v>2897</v>
      </c>
      <c r="C891" s="281" t="s">
        <v>3509</v>
      </c>
      <c r="D891" s="79">
        <v>23.04</v>
      </c>
      <c r="E891" s="79">
        <v>99.1</v>
      </c>
      <c r="F891" s="79">
        <v>0</v>
      </c>
    </row>
    <row r="892" spans="1:6" x14ac:dyDescent="0.25">
      <c r="A892" s="284" t="s">
        <v>4160</v>
      </c>
      <c r="B892" s="281" t="s">
        <v>2897</v>
      </c>
      <c r="C892" s="281" t="s">
        <v>3957</v>
      </c>
      <c r="D892" s="79">
        <v>19.61</v>
      </c>
      <c r="E892" s="79">
        <v>87.5</v>
      </c>
      <c r="F892" s="79">
        <v>1.1200000000000001</v>
      </c>
    </row>
    <row r="893" spans="1:6" x14ac:dyDescent="0.25">
      <c r="A893" s="284" t="s">
        <v>4557</v>
      </c>
      <c r="B893" s="281" t="s">
        <v>2897</v>
      </c>
      <c r="C893" s="281" t="s">
        <v>4558</v>
      </c>
      <c r="D893" s="79">
        <v>23.89</v>
      </c>
      <c r="E893" s="79">
        <v>89.12</v>
      </c>
      <c r="F893" s="79">
        <v>0</v>
      </c>
    </row>
    <row r="894" spans="1:6" x14ac:dyDescent="0.25">
      <c r="A894" s="284" t="s">
        <v>3619</v>
      </c>
      <c r="B894" s="281" t="s">
        <v>2897</v>
      </c>
      <c r="C894" s="281" t="s">
        <v>3620</v>
      </c>
      <c r="D894" s="79">
        <v>22.84</v>
      </c>
      <c r="E894" s="79">
        <v>100</v>
      </c>
      <c r="F894" s="79">
        <v>1.78</v>
      </c>
    </row>
    <row r="895" spans="1:6" x14ac:dyDescent="0.25">
      <c r="A895" s="284" t="s">
        <v>4753</v>
      </c>
      <c r="B895" s="281" t="s">
        <v>2897</v>
      </c>
      <c r="C895" s="281" t="s">
        <v>5012</v>
      </c>
      <c r="D895" s="79">
        <v>48.09</v>
      </c>
      <c r="E895" s="79">
        <v>95.7</v>
      </c>
      <c r="F895" s="79">
        <v>19.55</v>
      </c>
    </row>
    <row r="896" spans="1:6" x14ac:dyDescent="0.25">
      <c r="A896" s="284" t="s">
        <v>3610</v>
      </c>
      <c r="B896" s="281" t="s">
        <v>2897</v>
      </c>
      <c r="C896" s="281" t="s">
        <v>3611</v>
      </c>
      <c r="D896" s="79">
        <v>17.73</v>
      </c>
      <c r="E896" s="79">
        <v>88.67</v>
      </c>
      <c r="F896" s="79">
        <v>0.36</v>
      </c>
    </row>
    <row r="897" spans="1:6" x14ac:dyDescent="0.25">
      <c r="A897" s="284" t="s">
        <v>3444</v>
      </c>
      <c r="B897" s="281" t="s">
        <v>2897</v>
      </c>
      <c r="C897" s="281" t="s">
        <v>3445</v>
      </c>
      <c r="D897" s="79" t="s">
        <v>7093</v>
      </c>
      <c r="E897" s="79" t="s">
        <v>7093</v>
      </c>
      <c r="F897" s="79" t="s">
        <v>7093</v>
      </c>
    </row>
    <row r="898" spans="1:6" x14ac:dyDescent="0.25">
      <c r="A898" s="284" t="s">
        <v>3640</v>
      </c>
      <c r="B898" s="281" t="s">
        <v>2897</v>
      </c>
      <c r="C898" s="281" t="s">
        <v>3641</v>
      </c>
      <c r="D898" s="79">
        <v>16.5</v>
      </c>
      <c r="E898" s="79">
        <v>100</v>
      </c>
      <c r="F898" s="79">
        <v>0</v>
      </c>
    </row>
    <row r="899" spans="1:6" x14ac:dyDescent="0.25">
      <c r="A899" s="284" t="s">
        <v>3981</v>
      </c>
      <c r="B899" s="281" t="s">
        <v>2897</v>
      </c>
      <c r="C899" s="281" t="s">
        <v>3982</v>
      </c>
      <c r="D899" s="79">
        <v>28.34</v>
      </c>
      <c r="E899" s="79">
        <v>96.75</v>
      </c>
      <c r="F899" s="79">
        <v>0</v>
      </c>
    </row>
    <row r="900" spans="1:6" x14ac:dyDescent="0.25">
      <c r="A900" s="284" t="s">
        <v>3906</v>
      </c>
      <c r="B900" s="281" t="s">
        <v>2897</v>
      </c>
      <c r="C900" s="281" t="s">
        <v>3907</v>
      </c>
      <c r="D900" s="79">
        <v>68.599999999999994</v>
      </c>
      <c r="E900" s="79">
        <v>57.61</v>
      </c>
      <c r="F900" s="79">
        <v>83.94</v>
      </c>
    </row>
    <row r="901" spans="1:6" x14ac:dyDescent="0.25">
      <c r="A901" s="284" t="s">
        <v>4592</v>
      </c>
      <c r="B901" s="281" t="s">
        <v>2897</v>
      </c>
      <c r="C901" s="281" t="s">
        <v>4593</v>
      </c>
      <c r="D901" s="79">
        <v>8.23</v>
      </c>
      <c r="E901" s="79">
        <v>100</v>
      </c>
      <c r="F901" s="79">
        <v>0</v>
      </c>
    </row>
    <row r="902" spans="1:6" x14ac:dyDescent="0.25">
      <c r="A902" s="284" t="s">
        <v>2990</v>
      </c>
      <c r="B902" s="281" t="s">
        <v>2897</v>
      </c>
      <c r="C902" s="281" t="s">
        <v>2991</v>
      </c>
      <c r="D902" s="79">
        <v>45.15</v>
      </c>
      <c r="E902" s="79">
        <v>100</v>
      </c>
      <c r="F902" s="79">
        <v>0</v>
      </c>
    </row>
    <row r="903" spans="1:6" x14ac:dyDescent="0.25">
      <c r="A903" s="284" t="s">
        <v>4867</v>
      </c>
      <c r="B903" s="281" t="s">
        <v>2897</v>
      </c>
      <c r="C903" s="281" t="s">
        <v>4868</v>
      </c>
      <c r="D903" s="79">
        <v>10.68</v>
      </c>
      <c r="E903" s="79">
        <v>99.55</v>
      </c>
      <c r="F903" s="79">
        <v>0</v>
      </c>
    </row>
    <row r="904" spans="1:6" x14ac:dyDescent="0.25">
      <c r="A904" s="284" t="s">
        <v>3684</v>
      </c>
      <c r="B904" s="281" t="s">
        <v>2897</v>
      </c>
      <c r="C904" s="281" t="s">
        <v>3685</v>
      </c>
      <c r="D904" s="79">
        <v>4.0999999999999996</v>
      </c>
      <c r="E904" s="79">
        <v>100</v>
      </c>
      <c r="F904" s="79">
        <v>0</v>
      </c>
    </row>
    <row r="905" spans="1:6" x14ac:dyDescent="0.25">
      <c r="A905" s="284" t="s">
        <v>3084</v>
      </c>
      <c r="B905" s="281" t="s">
        <v>2897</v>
      </c>
      <c r="C905" s="281" t="s">
        <v>3085</v>
      </c>
      <c r="D905" s="79">
        <v>68.239999999999995</v>
      </c>
      <c r="E905" s="79">
        <v>99.39</v>
      </c>
      <c r="F905" s="79">
        <v>0</v>
      </c>
    </row>
    <row r="906" spans="1:6" x14ac:dyDescent="0.25">
      <c r="A906" s="284" t="s">
        <v>2903</v>
      </c>
      <c r="B906" s="281" t="s">
        <v>2897</v>
      </c>
      <c r="C906" s="281" t="s">
        <v>2904</v>
      </c>
      <c r="D906" s="79">
        <v>19.239999999999998</v>
      </c>
      <c r="E906" s="79">
        <v>100</v>
      </c>
      <c r="F906" s="79">
        <v>0</v>
      </c>
    </row>
    <row r="907" spans="1:6" x14ac:dyDescent="0.25">
      <c r="A907" s="284" t="s">
        <v>3978</v>
      </c>
      <c r="B907" s="281" t="s">
        <v>2897</v>
      </c>
      <c r="C907" s="281" t="s">
        <v>3979</v>
      </c>
      <c r="D907" s="79">
        <v>49.45</v>
      </c>
      <c r="E907" s="79">
        <v>75.400000000000006</v>
      </c>
      <c r="F907" s="79">
        <v>0</v>
      </c>
    </row>
    <row r="908" spans="1:6" x14ac:dyDescent="0.25">
      <c r="A908" s="284" t="s">
        <v>4089</v>
      </c>
      <c r="B908" s="281" t="s">
        <v>2897</v>
      </c>
      <c r="C908" s="281" t="s">
        <v>4090</v>
      </c>
      <c r="D908" s="79">
        <v>15.01</v>
      </c>
      <c r="E908" s="79">
        <v>99.57</v>
      </c>
      <c r="F908" s="79">
        <v>0</v>
      </c>
    </row>
    <row r="909" spans="1:6" x14ac:dyDescent="0.25">
      <c r="A909" s="284" t="s">
        <v>4015</v>
      </c>
      <c r="B909" s="281" t="s">
        <v>2897</v>
      </c>
      <c r="C909" s="281" t="s">
        <v>4016</v>
      </c>
      <c r="D909" s="79">
        <v>23.57</v>
      </c>
      <c r="E909" s="79">
        <v>99.12</v>
      </c>
      <c r="F909" s="79">
        <v>0.27</v>
      </c>
    </row>
    <row r="910" spans="1:6" x14ac:dyDescent="0.25">
      <c r="A910" s="284" t="s">
        <v>3252</v>
      </c>
      <c r="B910" s="281" t="s">
        <v>2897</v>
      </c>
      <c r="C910" s="281" t="s">
        <v>3253</v>
      </c>
      <c r="D910" s="79">
        <v>54.47</v>
      </c>
      <c r="E910" s="79">
        <v>100</v>
      </c>
      <c r="F910" s="79">
        <v>7.16</v>
      </c>
    </row>
    <row r="911" spans="1:6" x14ac:dyDescent="0.25">
      <c r="A911" s="284" t="s">
        <v>4005</v>
      </c>
      <c r="B911" s="281" t="s">
        <v>2897</v>
      </c>
      <c r="C911" s="281" t="s">
        <v>4006</v>
      </c>
      <c r="D911" s="79">
        <v>15.79</v>
      </c>
      <c r="E911" s="79">
        <v>100</v>
      </c>
      <c r="F911" s="79">
        <v>0</v>
      </c>
    </row>
    <row r="912" spans="1:6" x14ac:dyDescent="0.25">
      <c r="A912" s="284" t="s">
        <v>3173</v>
      </c>
      <c r="B912" s="281" t="s">
        <v>2897</v>
      </c>
      <c r="C912" s="281" t="s">
        <v>3174</v>
      </c>
      <c r="D912" s="79">
        <v>30.32</v>
      </c>
      <c r="E912" s="79">
        <v>89.29</v>
      </c>
      <c r="F912" s="79">
        <v>0.3</v>
      </c>
    </row>
    <row r="913" spans="1:6" x14ac:dyDescent="0.25">
      <c r="A913" s="284" t="s">
        <v>4066</v>
      </c>
      <c r="B913" s="281" t="s">
        <v>2897</v>
      </c>
      <c r="C913" s="281" t="s">
        <v>4067</v>
      </c>
      <c r="D913" s="79">
        <v>22.09</v>
      </c>
      <c r="E913" s="79">
        <v>100</v>
      </c>
      <c r="F913" s="79">
        <v>0</v>
      </c>
    </row>
    <row r="914" spans="1:6" x14ac:dyDescent="0.25">
      <c r="A914" s="284" t="s">
        <v>3059</v>
      </c>
      <c r="B914" s="281" t="s">
        <v>2897</v>
      </c>
      <c r="C914" s="281" t="s">
        <v>3060</v>
      </c>
      <c r="D914" s="79">
        <v>34.950000000000003</v>
      </c>
      <c r="E914" s="79">
        <v>100</v>
      </c>
      <c r="F914" s="79">
        <v>0.6</v>
      </c>
    </row>
    <row r="915" spans="1:6" x14ac:dyDescent="0.25">
      <c r="A915" s="283" t="s">
        <v>3243</v>
      </c>
      <c r="B915" s="281" t="s">
        <v>2897</v>
      </c>
      <c r="C915" s="281" t="s">
        <v>3244</v>
      </c>
      <c r="D915" s="79">
        <v>63.07</v>
      </c>
      <c r="E915" s="79">
        <v>81.489999999999995</v>
      </c>
      <c r="F915" s="79">
        <v>8.51</v>
      </c>
    </row>
    <row r="916" spans="1:6" x14ac:dyDescent="0.25">
      <c r="A916" s="284" t="s">
        <v>4371</v>
      </c>
      <c r="B916" s="281" t="s">
        <v>2897</v>
      </c>
      <c r="C916" s="281" t="s">
        <v>4372</v>
      </c>
      <c r="D916" s="79">
        <v>40.450000000000003</v>
      </c>
      <c r="E916" s="79">
        <v>98.46</v>
      </c>
      <c r="F916" s="79">
        <v>19.239999999999998</v>
      </c>
    </row>
    <row r="917" spans="1:6" x14ac:dyDescent="0.25">
      <c r="A917" s="284" t="s">
        <v>3387</v>
      </c>
      <c r="B917" s="281" t="s">
        <v>2897</v>
      </c>
      <c r="C917" s="281" t="s">
        <v>3388</v>
      </c>
      <c r="D917" s="79">
        <v>20.73</v>
      </c>
      <c r="E917" s="79">
        <v>99.16</v>
      </c>
      <c r="F917" s="79">
        <v>0</v>
      </c>
    </row>
    <row r="918" spans="1:6" x14ac:dyDescent="0.25">
      <c r="A918" s="284" t="s">
        <v>3608</v>
      </c>
      <c r="B918" s="281" t="s">
        <v>2897</v>
      </c>
      <c r="C918" s="281" t="s">
        <v>3609</v>
      </c>
      <c r="D918" s="79">
        <v>56.35</v>
      </c>
      <c r="E918" s="79">
        <v>100</v>
      </c>
      <c r="F918" s="79">
        <v>0</v>
      </c>
    </row>
    <row r="919" spans="1:6" x14ac:dyDescent="0.25">
      <c r="A919" s="284" t="s">
        <v>3997</v>
      </c>
      <c r="B919" s="281" t="s">
        <v>2897</v>
      </c>
      <c r="C919" s="281" t="s">
        <v>3998</v>
      </c>
      <c r="D919" s="79">
        <v>45.99</v>
      </c>
      <c r="E919" s="79">
        <v>100</v>
      </c>
      <c r="F919" s="79">
        <v>0</v>
      </c>
    </row>
    <row r="920" spans="1:6" x14ac:dyDescent="0.25">
      <c r="A920" s="284" t="s">
        <v>2905</v>
      </c>
      <c r="B920" s="281" t="s">
        <v>2897</v>
      </c>
      <c r="C920" s="281" t="s">
        <v>2906</v>
      </c>
      <c r="D920" s="79">
        <v>13.72</v>
      </c>
      <c r="E920" s="79">
        <v>100</v>
      </c>
      <c r="F920" s="79">
        <v>0</v>
      </c>
    </row>
    <row r="921" spans="1:6" x14ac:dyDescent="0.25">
      <c r="A921" s="284" t="s">
        <v>3184</v>
      </c>
      <c r="B921" s="281" t="s">
        <v>2897</v>
      </c>
      <c r="C921" s="281" t="s">
        <v>3185</v>
      </c>
      <c r="D921" s="79">
        <v>43.07</v>
      </c>
      <c r="E921" s="79">
        <v>56.7</v>
      </c>
      <c r="F921" s="79">
        <v>13.84</v>
      </c>
    </row>
    <row r="922" spans="1:6" x14ac:dyDescent="0.25">
      <c r="A922" s="284" t="s">
        <v>3116</v>
      </c>
      <c r="B922" s="281" t="s">
        <v>2897</v>
      </c>
      <c r="C922" s="281" t="s">
        <v>3117</v>
      </c>
      <c r="D922" s="79">
        <v>16.16</v>
      </c>
      <c r="E922" s="79">
        <v>100</v>
      </c>
      <c r="F922" s="79">
        <v>0</v>
      </c>
    </row>
    <row r="923" spans="1:6" x14ac:dyDescent="0.25">
      <c r="A923" s="284" t="s">
        <v>3377</v>
      </c>
      <c r="B923" s="281" t="s">
        <v>2897</v>
      </c>
      <c r="C923" s="281" t="s">
        <v>3378</v>
      </c>
      <c r="D923" s="79">
        <v>3.65</v>
      </c>
      <c r="E923" s="79">
        <v>100</v>
      </c>
      <c r="F923" s="79">
        <v>0</v>
      </c>
    </row>
    <row r="924" spans="1:6" x14ac:dyDescent="0.25">
      <c r="A924" s="284" t="s">
        <v>2992</v>
      </c>
      <c r="B924" s="281" t="s">
        <v>2897</v>
      </c>
      <c r="C924" s="281" t="s">
        <v>2993</v>
      </c>
      <c r="D924" s="79" t="s">
        <v>7093</v>
      </c>
      <c r="E924" s="79" t="s">
        <v>7093</v>
      </c>
      <c r="F924" s="79" t="s">
        <v>7093</v>
      </c>
    </row>
    <row r="925" spans="1:6" x14ac:dyDescent="0.25">
      <c r="A925" s="284" t="s">
        <v>4100</v>
      </c>
      <c r="B925" s="281" t="s">
        <v>2897</v>
      </c>
      <c r="C925" s="281" t="s">
        <v>4101</v>
      </c>
      <c r="D925" s="79">
        <v>28.08</v>
      </c>
      <c r="E925" s="79">
        <v>100</v>
      </c>
      <c r="F925" s="79">
        <v>0</v>
      </c>
    </row>
    <row r="926" spans="1:6" x14ac:dyDescent="0.25">
      <c r="A926" s="284" t="s">
        <v>3446</v>
      </c>
      <c r="B926" s="281" t="s">
        <v>2897</v>
      </c>
      <c r="C926" s="281" t="s">
        <v>3447</v>
      </c>
      <c r="D926" s="79">
        <v>100</v>
      </c>
      <c r="E926" s="79">
        <v>100</v>
      </c>
      <c r="F926" s="79">
        <v>0</v>
      </c>
    </row>
    <row r="927" spans="1:6" x14ac:dyDescent="0.25">
      <c r="A927" s="284" t="s">
        <v>3513</v>
      </c>
      <c r="B927" s="281" t="s">
        <v>2897</v>
      </c>
      <c r="C927" s="281" t="s">
        <v>3514</v>
      </c>
      <c r="D927" s="79">
        <v>10.050000000000001</v>
      </c>
      <c r="E927" s="79">
        <v>100</v>
      </c>
      <c r="F927" s="79">
        <v>0</v>
      </c>
    </row>
    <row r="928" spans="1:6" x14ac:dyDescent="0.25">
      <c r="A928" s="284" t="s">
        <v>3658</v>
      </c>
      <c r="B928" s="281" t="s">
        <v>2897</v>
      </c>
      <c r="C928" s="281" t="s">
        <v>3659</v>
      </c>
      <c r="D928" s="79">
        <v>31.26</v>
      </c>
      <c r="E928" s="79">
        <v>88.08</v>
      </c>
      <c r="F928" s="79">
        <v>1.49</v>
      </c>
    </row>
    <row r="929" spans="1:6" x14ac:dyDescent="0.25">
      <c r="A929" s="284" t="s">
        <v>3621</v>
      </c>
      <c r="B929" s="281" t="s">
        <v>2897</v>
      </c>
      <c r="C929" s="281" t="s">
        <v>3622</v>
      </c>
      <c r="D929" s="79">
        <v>14.73</v>
      </c>
      <c r="E929" s="79">
        <v>82.69</v>
      </c>
      <c r="F929" s="79">
        <v>0.66</v>
      </c>
    </row>
    <row r="930" spans="1:6" x14ac:dyDescent="0.25">
      <c r="A930" s="284" t="s">
        <v>4096</v>
      </c>
      <c r="B930" s="281" t="s">
        <v>2897</v>
      </c>
      <c r="C930" s="281" t="s">
        <v>4097</v>
      </c>
      <c r="D930" s="79">
        <v>24.27</v>
      </c>
      <c r="E930" s="79">
        <v>100</v>
      </c>
      <c r="F930" s="79">
        <v>15.18</v>
      </c>
    </row>
    <row r="931" spans="1:6" x14ac:dyDescent="0.25">
      <c r="A931" s="284" t="s">
        <v>3883</v>
      </c>
      <c r="B931" s="281" t="s">
        <v>2897</v>
      </c>
      <c r="C931" s="281" t="s">
        <v>3884</v>
      </c>
      <c r="D931" s="79">
        <v>37.130000000000003</v>
      </c>
      <c r="E931" s="79">
        <v>100</v>
      </c>
      <c r="F931" s="79">
        <v>0</v>
      </c>
    </row>
    <row r="932" spans="1:6" x14ac:dyDescent="0.25">
      <c r="A932" s="284" t="s">
        <v>4865</v>
      </c>
      <c r="B932" s="281" t="s">
        <v>2897</v>
      </c>
      <c r="C932" s="281" t="s">
        <v>4866</v>
      </c>
      <c r="D932" s="79">
        <v>71.27</v>
      </c>
      <c r="E932" s="79">
        <v>100</v>
      </c>
      <c r="F932" s="79">
        <v>0.26</v>
      </c>
    </row>
    <row r="933" spans="1:6" x14ac:dyDescent="0.25">
      <c r="A933" s="284" t="s">
        <v>4229</v>
      </c>
      <c r="B933" s="281" t="s">
        <v>2897</v>
      </c>
      <c r="C933" s="281" t="s">
        <v>4230</v>
      </c>
      <c r="D933" s="79">
        <v>21.55</v>
      </c>
      <c r="E933" s="79">
        <v>100</v>
      </c>
      <c r="F933" s="79">
        <v>6.86</v>
      </c>
    </row>
    <row r="934" spans="1:6" x14ac:dyDescent="0.25">
      <c r="A934" s="284" t="s">
        <v>3183</v>
      </c>
      <c r="B934" s="281" t="s">
        <v>2897</v>
      </c>
      <c r="C934" s="281" t="s">
        <v>3157</v>
      </c>
      <c r="D934" s="79">
        <v>21.18</v>
      </c>
      <c r="E934" s="79">
        <v>100</v>
      </c>
      <c r="F934" s="79">
        <v>15.85</v>
      </c>
    </row>
    <row r="935" spans="1:6" x14ac:dyDescent="0.25">
      <c r="A935" s="284" t="s">
        <v>3035</v>
      </c>
      <c r="B935" s="281" t="s">
        <v>2897</v>
      </c>
      <c r="C935" s="281" t="s">
        <v>3036</v>
      </c>
      <c r="D935" s="79">
        <v>14.21</v>
      </c>
      <c r="E935" s="79">
        <v>100</v>
      </c>
      <c r="F935" s="79">
        <v>0</v>
      </c>
    </row>
    <row r="936" spans="1:6" x14ac:dyDescent="0.25">
      <c r="A936" s="284" t="s">
        <v>3171</v>
      </c>
      <c r="B936" s="281" t="s">
        <v>2897</v>
      </c>
      <c r="C936" s="281" t="s">
        <v>3172</v>
      </c>
      <c r="D936" s="79">
        <v>5.84</v>
      </c>
      <c r="E936" s="79">
        <v>100</v>
      </c>
      <c r="F936" s="79">
        <v>0</v>
      </c>
    </row>
    <row r="937" spans="1:6" x14ac:dyDescent="0.25">
      <c r="A937" s="284" t="s">
        <v>4037</v>
      </c>
      <c r="B937" s="281" t="s">
        <v>2897</v>
      </c>
      <c r="C937" s="281" t="s">
        <v>4038</v>
      </c>
      <c r="D937" s="79">
        <v>42.82</v>
      </c>
      <c r="E937" s="79">
        <v>99.29</v>
      </c>
      <c r="F937" s="79">
        <v>4.2699999999999996</v>
      </c>
    </row>
    <row r="938" spans="1:6" x14ac:dyDescent="0.25">
      <c r="A938" s="284" t="s">
        <v>3230</v>
      </c>
      <c r="B938" s="281" t="s">
        <v>2897</v>
      </c>
      <c r="C938" s="281" t="s">
        <v>3231</v>
      </c>
      <c r="D938" s="79">
        <v>47.29</v>
      </c>
      <c r="E938" s="79">
        <v>83.54</v>
      </c>
      <c r="F938" s="79">
        <v>2.56</v>
      </c>
    </row>
    <row r="939" spans="1:6" x14ac:dyDescent="0.25">
      <c r="A939" s="284" t="s">
        <v>3393</v>
      </c>
      <c r="B939" s="281" t="s">
        <v>2897</v>
      </c>
      <c r="C939" s="281" t="s">
        <v>3394</v>
      </c>
      <c r="D939" s="79">
        <v>25.12</v>
      </c>
      <c r="E939" s="79">
        <v>82.8</v>
      </c>
      <c r="F939" s="79">
        <v>0</v>
      </c>
    </row>
    <row r="940" spans="1:6" x14ac:dyDescent="0.25">
      <c r="A940" s="284" t="s">
        <v>3486</v>
      </c>
      <c r="B940" s="281" t="s">
        <v>2897</v>
      </c>
      <c r="C940" s="281" t="s">
        <v>3487</v>
      </c>
      <c r="D940" s="79">
        <v>55.26</v>
      </c>
      <c r="E940" s="79">
        <v>99.04</v>
      </c>
      <c r="F940" s="79">
        <v>4.47</v>
      </c>
    </row>
    <row r="941" spans="1:6" x14ac:dyDescent="0.25">
      <c r="A941" s="284" t="s">
        <v>4074</v>
      </c>
      <c r="B941" s="281" t="s">
        <v>2897</v>
      </c>
      <c r="C941" s="281" t="s">
        <v>4075</v>
      </c>
      <c r="D941" s="79">
        <v>70.3</v>
      </c>
      <c r="E941" s="79">
        <v>100</v>
      </c>
      <c r="F941" s="79">
        <v>23.04</v>
      </c>
    </row>
    <row r="942" spans="1:6" x14ac:dyDescent="0.25">
      <c r="A942" s="283" t="s">
        <v>4563</v>
      </c>
      <c r="B942" s="281" t="s">
        <v>3157</v>
      </c>
      <c r="C942" s="281" t="s">
        <v>4564</v>
      </c>
      <c r="D942" s="79">
        <v>73.94</v>
      </c>
      <c r="E942" s="79">
        <v>77.05</v>
      </c>
      <c r="F942" s="79">
        <v>23.61</v>
      </c>
    </row>
    <row r="943" spans="1:6" x14ac:dyDescent="0.25">
      <c r="A943" s="284" t="s">
        <v>3156</v>
      </c>
      <c r="B943" s="281" t="s">
        <v>3157</v>
      </c>
      <c r="C943" s="281" t="s">
        <v>3158</v>
      </c>
      <c r="D943" s="79">
        <v>94.56</v>
      </c>
      <c r="E943" s="79">
        <v>97.7</v>
      </c>
      <c r="F943" s="79">
        <v>17.309999999999999</v>
      </c>
    </row>
    <row r="944" spans="1:6" x14ac:dyDescent="0.25">
      <c r="A944" s="284" t="s">
        <v>4139</v>
      </c>
      <c r="B944" s="281" t="s">
        <v>3157</v>
      </c>
      <c r="C944" s="281" t="s">
        <v>4140</v>
      </c>
      <c r="D944" s="79">
        <v>46.55</v>
      </c>
      <c r="E944" s="79">
        <v>77.41</v>
      </c>
      <c r="F944" s="79">
        <v>10.11</v>
      </c>
    </row>
    <row r="945" spans="1:6" x14ac:dyDescent="0.25">
      <c r="A945" s="284" t="s">
        <v>3786</v>
      </c>
      <c r="B945" s="281" t="s">
        <v>3157</v>
      </c>
      <c r="C945" s="281" t="s">
        <v>3787</v>
      </c>
      <c r="D945" s="79">
        <v>75.16</v>
      </c>
      <c r="E945" s="79">
        <v>88.22</v>
      </c>
      <c r="F945" s="79">
        <v>0</v>
      </c>
    </row>
    <row r="946" spans="1:6" x14ac:dyDescent="0.25">
      <c r="A946" s="284" t="s">
        <v>4659</v>
      </c>
      <c r="B946" s="281" t="s">
        <v>3157</v>
      </c>
      <c r="C946" s="281" t="s">
        <v>4660</v>
      </c>
      <c r="D946" s="79">
        <v>66.02</v>
      </c>
      <c r="E946" s="79">
        <v>99.95</v>
      </c>
      <c r="F946" s="79">
        <v>19.18</v>
      </c>
    </row>
    <row r="947" spans="1:6" x14ac:dyDescent="0.25">
      <c r="A947" s="284" t="s">
        <v>4620</v>
      </c>
      <c r="B947" s="281" t="s">
        <v>3157</v>
      </c>
      <c r="C947" s="281" t="s">
        <v>4621</v>
      </c>
      <c r="D947" s="79">
        <v>40.44</v>
      </c>
      <c r="E947" s="79">
        <v>45.82</v>
      </c>
      <c r="F947" s="79">
        <v>19.79</v>
      </c>
    </row>
    <row r="948" spans="1:6" x14ac:dyDescent="0.25">
      <c r="A948" s="284" t="s">
        <v>3892</v>
      </c>
      <c r="B948" s="281" t="s">
        <v>3157</v>
      </c>
      <c r="C948" s="281" t="s">
        <v>3893</v>
      </c>
      <c r="D948" s="79">
        <v>97.7</v>
      </c>
      <c r="E948" s="79">
        <v>98.97</v>
      </c>
      <c r="F948" s="79">
        <v>87.32</v>
      </c>
    </row>
    <row r="949" spans="1:6" x14ac:dyDescent="0.25">
      <c r="A949" s="284" t="s">
        <v>3924</v>
      </c>
      <c r="B949" s="281" t="s">
        <v>3157</v>
      </c>
      <c r="C949" s="281" t="s">
        <v>3925</v>
      </c>
      <c r="D949" s="79">
        <v>51.15</v>
      </c>
      <c r="E949" s="79">
        <v>94.73</v>
      </c>
      <c r="F949" s="79">
        <v>29.24</v>
      </c>
    </row>
    <row r="950" spans="1:6" x14ac:dyDescent="0.25">
      <c r="A950" s="284" t="s">
        <v>3829</v>
      </c>
      <c r="B950" s="281" t="s">
        <v>3157</v>
      </c>
      <c r="C950" s="281" t="s">
        <v>3830</v>
      </c>
      <c r="D950" s="79">
        <v>68.84</v>
      </c>
      <c r="E950" s="79">
        <v>100</v>
      </c>
      <c r="F950" s="79">
        <v>0</v>
      </c>
    </row>
    <row r="951" spans="1:6" x14ac:dyDescent="0.25">
      <c r="A951" s="284" t="s">
        <v>3545</v>
      </c>
      <c r="B951" s="281" t="s">
        <v>3157</v>
      </c>
      <c r="C951" s="281" t="s">
        <v>3546</v>
      </c>
      <c r="D951" s="79">
        <v>20.07</v>
      </c>
      <c r="E951" s="79">
        <v>23.89</v>
      </c>
      <c r="F951" s="79">
        <v>0</v>
      </c>
    </row>
    <row r="952" spans="1:6" x14ac:dyDescent="0.25">
      <c r="A952" s="284" t="s">
        <v>3635</v>
      </c>
      <c r="B952" s="281" t="s">
        <v>3157</v>
      </c>
      <c r="C952" s="281" t="s">
        <v>2813</v>
      </c>
      <c r="D952" s="79">
        <v>63.43</v>
      </c>
      <c r="E952" s="79">
        <v>85.01</v>
      </c>
      <c r="F952" s="79">
        <v>0.56000000000000005</v>
      </c>
    </row>
    <row r="953" spans="1:6" x14ac:dyDescent="0.25">
      <c r="A953" s="284" t="s">
        <v>3868</v>
      </c>
      <c r="B953" s="281" t="s">
        <v>3157</v>
      </c>
      <c r="C953" s="281" t="s">
        <v>3869</v>
      </c>
      <c r="D953" s="79">
        <v>70.03</v>
      </c>
      <c r="E953" s="79">
        <v>97.15</v>
      </c>
      <c r="F953" s="79">
        <v>18.27</v>
      </c>
    </row>
    <row r="954" spans="1:6" x14ac:dyDescent="0.25">
      <c r="A954" s="284" t="s">
        <v>4941</v>
      </c>
      <c r="B954" s="281" t="s">
        <v>3157</v>
      </c>
      <c r="C954" s="281" t="s">
        <v>4942</v>
      </c>
      <c r="D954" s="79">
        <v>16.93</v>
      </c>
      <c r="E954" s="79">
        <v>55.87</v>
      </c>
      <c r="F954" s="79">
        <v>0</v>
      </c>
    </row>
    <row r="955" spans="1:6" x14ac:dyDescent="0.25">
      <c r="A955" s="284" t="s">
        <v>4527</v>
      </c>
      <c r="B955" s="281" t="s">
        <v>3157</v>
      </c>
      <c r="C955" s="281" t="s">
        <v>4528</v>
      </c>
      <c r="D955" s="79">
        <v>72.17</v>
      </c>
      <c r="E955" s="79">
        <v>100</v>
      </c>
      <c r="F955" s="79">
        <v>35.81</v>
      </c>
    </row>
    <row r="956" spans="1:6" x14ac:dyDescent="0.25">
      <c r="A956" s="284" t="s">
        <v>3631</v>
      </c>
      <c r="B956" s="281" t="s">
        <v>3157</v>
      </c>
      <c r="C956" s="281" t="s">
        <v>3632</v>
      </c>
      <c r="D956" s="79">
        <v>49.45</v>
      </c>
      <c r="E956" s="79">
        <v>99.76</v>
      </c>
      <c r="F956" s="79">
        <v>7.23</v>
      </c>
    </row>
    <row r="957" spans="1:6" x14ac:dyDescent="0.25">
      <c r="A957" s="284" t="s">
        <v>3794</v>
      </c>
      <c r="B957" s="281" t="s">
        <v>3157</v>
      </c>
      <c r="C957" s="281" t="s">
        <v>3795</v>
      </c>
      <c r="D957" s="79">
        <v>76.98</v>
      </c>
      <c r="E957" s="79">
        <v>89.93</v>
      </c>
      <c r="F957" s="79">
        <v>0</v>
      </c>
    </row>
    <row r="958" spans="1:6" x14ac:dyDescent="0.25">
      <c r="A958" s="284" t="s">
        <v>4638</v>
      </c>
      <c r="B958" s="281" t="s">
        <v>3157</v>
      </c>
      <c r="C958" s="281" t="s">
        <v>4639</v>
      </c>
      <c r="D958" s="79">
        <v>62.43</v>
      </c>
      <c r="E958" s="79">
        <v>99.5</v>
      </c>
      <c r="F958" s="79">
        <v>15.46</v>
      </c>
    </row>
    <row r="959" spans="1:6" x14ac:dyDescent="0.25">
      <c r="A959" s="284" t="s">
        <v>4672</v>
      </c>
      <c r="B959" s="281" t="s">
        <v>3157</v>
      </c>
      <c r="C959" s="281" t="s">
        <v>4673</v>
      </c>
      <c r="D959" s="79">
        <v>0</v>
      </c>
      <c r="E959" s="79">
        <v>0</v>
      </c>
      <c r="F959" s="79">
        <v>0</v>
      </c>
    </row>
    <row r="960" spans="1:6" x14ac:dyDescent="0.25">
      <c r="A960" s="284" t="s">
        <v>3805</v>
      </c>
      <c r="B960" s="281" t="s">
        <v>3157</v>
      </c>
      <c r="C960" s="281" t="s">
        <v>3806</v>
      </c>
      <c r="D960" s="79" t="s">
        <v>7093</v>
      </c>
      <c r="E960" s="79" t="s">
        <v>7093</v>
      </c>
      <c r="F960" s="79" t="s">
        <v>7093</v>
      </c>
    </row>
    <row r="961" spans="1:6" x14ac:dyDescent="0.25">
      <c r="A961" s="284" t="s">
        <v>4428</v>
      </c>
      <c r="B961" s="281" t="s">
        <v>3157</v>
      </c>
      <c r="C961" s="281" t="s">
        <v>4429</v>
      </c>
      <c r="D961" s="79">
        <v>20.47</v>
      </c>
      <c r="E961" s="79">
        <v>29.82</v>
      </c>
      <c r="F961" s="79">
        <v>0</v>
      </c>
    </row>
    <row r="962" spans="1:6" x14ac:dyDescent="0.25">
      <c r="A962" s="284" t="s">
        <v>4430</v>
      </c>
      <c r="B962" s="281" t="s">
        <v>3157</v>
      </c>
      <c r="C962" s="281" t="s">
        <v>4431</v>
      </c>
      <c r="D962" s="79">
        <v>32.11</v>
      </c>
      <c r="E962" s="79">
        <v>68.75</v>
      </c>
      <c r="F962" s="79">
        <v>0</v>
      </c>
    </row>
    <row r="963" spans="1:6" x14ac:dyDescent="0.25">
      <c r="A963" s="284" t="s">
        <v>4858</v>
      </c>
      <c r="B963" s="281" t="s">
        <v>3157</v>
      </c>
      <c r="C963" s="281" t="s">
        <v>4532</v>
      </c>
      <c r="D963" s="79" t="s">
        <v>7093</v>
      </c>
      <c r="E963" s="79" t="s">
        <v>7093</v>
      </c>
      <c r="F963" s="79" t="s">
        <v>7093</v>
      </c>
    </row>
    <row r="964" spans="1:6" x14ac:dyDescent="0.25">
      <c r="A964" s="284" t="s">
        <v>3638</v>
      </c>
      <c r="B964" s="281" t="s">
        <v>3157</v>
      </c>
      <c r="C964" s="281" t="s">
        <v>3639</v>
      </c>
      <c r="D964" s="79" t="s">
        <v>7093</v>
      </c>
      <c r="E964" s="79" t="s">
        <v>7093</v>
      </c>
      <c r="F964" s="79" t="s">
        <v>7093</v>
      </c>
    </row>
    <row r="965" spans="1:6" x14ac:dyDescent="0.25">
      <c r="A965" s="284" t="s">
        <v>4609</v>
      </c>
      <c r="B965" s="281" t="s">
        <v>3157</v>
      </c>
      <c r="C965" s="281" t="s">
        <v>3157</v>
      </c>
      <c r="D965" s="79">
        <v>4.84</v>
      </c>
      <c r="E965" s="79">
        <v>20.18</v>
      </c>
      <c r="F965" s="79">
        <v>0</v>
      </c>
    </row>
    <row r="966" spans="1:6" x14ac:dyDescent="0.25">
      <c r="A966" s="284" t="s">
        <v>4839</v>
      </c>
      <c r="B966" s="281" t="s">
        <v>3157</v>
      </c>
      <c r="C966" s="281" t="s">
        <v>4840</v>
      </c>
      <c r="D966" s="79">
        <v>20.7</v>
      </c>
      <c r="E966" s="79">
        <v>26.93</v>
      </c>
      <c r="F966" s="79">
        <v>0</v>
      </c>
    </row>
    <row r="967" spans="1:6" x14ac:dyDescent="0.25">
      <c r="A967" s="284" t="s">
        <v>3887</v>
      </c>
      <c r="B967" s="281" t="s">
        <v>3157</v>
      </c>
      <c r="C967" s="281" t="s">
        <v>3888</v>
      </c>
      <c r="D967" s="79">
        <v>27.73</v>
      </c>
      <c r="E967" s="79">
        <v>64.319999999999993</v>
      </c>
      <c r="F967" s="79">
        <v>7.17</v>
      </c>
    </row>
    <row r="968" spans="1:6" x14ac:dyDescent="0.25">
      <c r="A968" s="283" t="s">
        <v>4272</v>
      </c>
      <c r="B968" s="281" t="s">
        <v>2912</v>
      </c>
      <c r="C968" s="281" t="s">
        <v>4273</v>
      </c>
      <c r="D968" s="79">
        <v>51.45</v>
      </c>
      <c r="E968" s="79">
        <v>54.87</v>
      </c>
      <c r="F968" s="79">
        <v>14.93</v>
      </c>
    </row>
    <row r="969" spans="1:6" x14ac:dyDescent="0.25">
      <c r="A969" s="284" t="s">
        <v>4303</v>
      </c>
      <c r="B969" s="281" t="s">
        <v>2912</v>
      </c>
      <c r="C969" s="281" t="s">
        <v>4304</v>
      </c>
      <c r="D969" s="79">
        <v>100</v>
      </c>
      <c r="E969" s="79">
        <v>100</v>
      </c>
      <c r="F969" s="79">
        <v>100</v>
      </c>
    </row>
    <row r="970" spans="1:6" x14ac:dyDescent="0.25">
      <c r="A970" s="284" t="s">
        <v>3517</v>
      </c>
      <c r="B970" s="281" t="s">
        <v>2912</v>
      </c>
      <c r="C970" s="281" t="s">
        <v>3518</v>
      </c>
      <c r="D970" s="79" t="s">
        <v>7093</v>
      </c>
      <c r="E970" s="79" t="s">
        <v>7093</v>
      </c>
      <c r="F970" s="79" t="s">
        <v>7093</v>
      </c>
    </row>
    <row r="971" spans="1:6" x14ac:dyDescent="0.25">
      <c r="A971" s="284" t="s">
        <v>3019</v>
      </c>
      <c r="B971" s="281" t="s">
        <v>2912</v>
      </c>
      <c r="C971" s="281" t="s">
        <v>3020</v>
      </c>
      <c r="D971" s="79" t="s">
        <v>7093</v>
      </c>
      <c r="E971" s="79" t="s">
        <v>7093</v>
      </c>
      <c r="F971" s="79" t="s">
        <v>7093</v>
      </c>
    </row>
    <row r="972" spans="1:6" x14ac:dyDescent="0.25">
      <c r="A972" s="284" t="s">
        <v>3293</v>
      </c>
      <c r="B972" s="281" t="s">
        <v>2912</v>
      </c>
      <c r="C972" s="281" t="s">
        <v>3294</v>
      </c>
      <c r="D972" s="79" t="s">
        <v>7093</v>
      </c>
      <c r="E972" s="79" t="s">
        <v>7093</v>
      </c>
      <c r="F972" s="79" t="s">
        <v>7093</v>
      </c>
    </row>
    <row r="973" spans="1:6" x14ac:dyDescent="0.25">
      <c r="A973" s="284" t="s">
        <v>3913</v>
      </c>
      <c r="B973" s="281" t="s">
        <v>2912</v>
      </c>
      <c r="C973" s="281" t="s">
        <v>3914</v>
      </c>
      <c r="D973" s="79">
        <v>64.430000000000007</v>
      </c>
      <c r="E973" s="79">
        <v>100</v>
      </c>
      <c r="F973" s="79">
        <v>16</v>
      </c>
    </row>
    <row r="974" spans="1:6" x14ac:dyDescent="0.25">
      <c r="A974" s="284" t="s">
        <v>3346</v>
      </c>
      <c r="B974" s="281" t="s">
        <v>2912</v>
      </c>
      <c r="C974" s="281" t="s">
        <v>3347</v>
      </c>
      <c r="D974" s="79">
        <v>1.38</v>
      </c>
      <c r="E974" s="79">
        <v>0</v>
      </c>
      <c r="F974" s="79">
        <v>3.68</v>
      </c>
    </row>
    <row r="975" spans="1:6" x14ac:dyDescent="0.25">
      <c r="A975" s="284" t="s">
        <v>3163</v>
      </c>
      <c r="B975" s="281" t="s">
        <v>2912</v>
      </c>
      <c r="C975" s="281" t="s">
        <v>3164</v>
      </c>
      <c r="D975" s="79">
        <v>46.2</v>
      </c>
      <c r="E975" s="79">
        <v>100</v>
      </c>
      <c r="F975" s="79">
        <v>0</v>
      </c>
    </row>
    <row r="976" spans="1:6" x14ac:dyDescent="0.25">
      <c r="A976" s="284" t="s">
        <v>3756</v>
      </c>
      <c r="B976" s="281" t="s">
        <v>2912</v>
      </c>
      <c r="C976" s="281" t="s">
        <v>3757</v>
      </c>
      <c r="D976" s="79">
        <v>28.36</v>
      </c>
      <c r="E976" s="79">
        <v>62.09</v>
      </c>
      <c r="F976" s="79">
        <v>1.58</v>
      </c>
    </row>
    <row r="977" spans="1:6" x14ac:dyDescent="0.25">
      <c r="A977" s="284" t="s">
        <v>4001</v>
      </c>
      <c r="B977" s="281" t="s">
        <v>2912</v>
      </c>
      <c r="C977" s="281" t="s">
        <v>4002</v>
      </c>
      <c r="D977" s="79">
        <v>88.37</v>
      </c>
      <c r="E977" s="79">
        <v>100</v>
      </c>
      <c r="F977" s="79">
        <v>0</v>
      </c>
    </row>
    <row r="978" spans="1:6" x14ac:dyDescent="0.25">
      <c r="A978" s="284" t="s">
        <v>3196</v>
      </c>
      <c r="B978" s="281" t="s">
        <v>2912</v>
      </c>
      <c r="C978" s="281" t="s">
        <v>3197</v>
      </c>
      <c r="D978" s="79" t="s">
        <v>7093</v>
      </c>
      <c r="E978" s="79" t="s">
        <v>7093</v>
      </c>
      <c r="F978" s="79" t="s">
        <v>7093</v>
      </c>
    </row>
    <row r="979" spans="1:6" x14ac:dyDescent="0.25">
      <c r="A979" s="284" t="s">
        <v>2911</v>
      </c>
      <c r="B979" s="281" t="s">
        <v>2912</v>
      </c>
      <c r="C979" s="281" t="s">
        <v>2913</v>
      </c>
      <c r="D979" s="79">
        <v>100</v>
      </c>
      <c r="E979" s="79">
        <v>100</v>
      </c>
      <c r="F979" s="79">
        <v>100</v>
      </c>
    </row>
    <row r="980" spans="1:6" x14ac:dyDescent="0.25">
      <c r="A980" s="284" t="s">
        <v>3425</v>
      </c>
      <c r="B980" s="281" t="s">
        <v>2912</v>
      </c>
      <c r="C980" s="281" t="s">
        <v>3426</v>
      </c>
      <c r="D980" s="79">
        <v>17.46</v>
      </c>
      <c r="E980" s="79">
        <v>100</v>
      </c>
      <c r="F980" s="79">
        <v>2.5</v>
      </c>
    </row>
    <row r="981" spans="1:6" x14ac:dyDescent="0.25">
      <c r="A981" s="284" t="s">
        <v>3576</v>
      </c>
      <c r="B981" s="281" t="s">
        <v>2912</v>
      </c>
      <c r="C981" s="281" t="s">
        <v>3577</v>
      </c>
      <c r="D981" s="79" t="s">
        <v>7093</v>
      </c>
      <c r="E981" s="79" t="s">
        <v>7093</v>
      </c>
      <c r="F981" s="79" t="s">
        <v>7093</v>
      </c>
    </row>
    <row r="982" spans="1:6" x14ac:dyDescent="0.25">
      <c r="A982" s="284" t="s">
        <v>3531</v>
      </c>
      <c r="B982" s="281" t="s">
        <v>2912</v>
      </c>
      <c r="C982" s="281" t="s">
        <v>3532</v>
      </c>
      <c r="D982" s="79">
        <v>100</v>
      </c>
      <c r="E982" s="79">
        <v>100</v>
      </c>
      <c r="F982" s="79">
        <v>100</v>
      </c>
    </row>
    <row r="983" spans="1:6" x14ac:dyDescent="0.25">
      <c r="A983" s="284" t="s">
        <v>4770</v>
      </c>
      <c r="B983" s="281" t="s">
        <v>2912</v>
      </c>
      <c r="C983" s="281" t="s">
        <v>4771</v>
      </c>
      <c r="D983" s="79">
        <v>79.430000000000007</v>
      </c>
      <c r="E983" s="79">
        <v>100</v>
      </c>
      <c r="F983" s="79">
        <v>19.21</v>
      </c>
    </row>
    <row r="984" spans="1:6" x14ac:dyDescent="0.25">
      <c r="A984" s="284" t="s">
        <v>4161</v>
      </c>
      <c r="B984" s="281" t="s">
        <v>2912</v>
      </c>
      <c r="C984" s="281" t="s">
        <v>4162</v>
      </c>
      <c r="D984" s="79">
        <v>100</v>
      </c>
      <c r="E984" s="79">
        <v>100</v>
      </c>
      <c r="F984" s="79">
        <v>100</v>
      </c>
    </row>
    <row r="985" spans="1:6" x14ac:dyDescent="0.25">
      <c r="A985" s="284" t="s">
        <v>2914</v>
      </c>
      <c r="B985" s="281" t="s">
        <v>2912</v>
      </c>
      <c r="C985" s="281" t="s">
        <v>2915</v>
      </c>
      <c r="D985" s="79">
        <v>60.86</v>
      </c>
      <c r="E985" s="79">
        <v>70.95</v>
      </c>
      <c r="F985" s="79">
        <v>21.17</v>
      </c>
    </row>
    <row r="986" spans="1:6" x14ac:dyDescent="0.25">
      <c r="A986" s="284" t="s">
        <v>2916</v>
      </c>
      <c r="B986" s="281" t="s">
        <v>2912</v>
      </c>
      <c r="C986" s="281" t="s">
        <v>2917</v>
      </c>
      <c r="D986" s="79">
        <v>47.02</v>
      </c>
      <c r="E986" s="79">
        <v>94.69</v>
      </c>
      <c r="F986" s="79">
        <v>9.7100000000000009</v>
      </c>
    </row>
    <row r="987" spans="1:6" x14ac:dyDescent="0.25">
      <c r="A987" s="284" t="s">
        <v>4367</v>
      </c>
      <c r="B987" s="281" t="s">
        <v>2912</v>
      </c>
      <c r="C987" s="281" t="s">
        <v>4368</v>
      </c>
      <c r="D987" s="79">
        <v>50.31</v>
      </c>
      <c r="E987" s="79">
        <v>97.68</v>
      </c>
      <c r="F987" s="79">
        <v>3.99</v>
      </c>
    </row>
    <row r="988" spans="1:6" x14ac:dyDescent="0.25">
      <c r="A988" s="284" t="s">
        <v>3985</v>
      </c>
      <c r="B988" s="281" t="s">
        <v>2912</v>
      </c>
      <c r="C988" s="281" t="s">
        <v>3986</v>
      </c>
      <c r="D988" s="79">
        <v>34.950000000000003</v>
      </c>
      <c r="E988" s="79">
        <v>100</v>
      </c>
      <c r="F988" s="79">
        <v>17.71</v>
      </c>
    </row>
    <row r="989" spans="1:6" x14ac:dyDescent="0.25">
      <c r="A989" s="284" t="s">
        <v>4880</v>
      </c>
      <c r="B989" s="281" t="s">
        <v>2912</v>
      </c>
      <c r="C989" s="281" t="s">
        <v>4881</v>
      </c>
      <c r="D989" s="79">
        <v>74.33</v>
      </c>
      <c r="E989" s="79">
        <v>75.81</v>
      </c>
      <c r="F989" s="79">
        <v>50.23</v>
      </c>
    </row>
    <row r="990" spans="1:6" x14ac:dyDescent="0.25">
      <c r="A990" s="284" t="s">
        <v>3169</v>
      </c>
      <c r="B990" s="281" t="s">
        <v>2912</v>
      </c>
      <c r="C990" s="281" t="s">
        <v>3170</v>
      </c>
      <c r="D990" s="79">
        <v>24.92</v>
      </c>
      <c r="E990" s="79">
        <v>100</v>
      </c>
      <c r="F990" s="79">
        <v>3.96</v>
      </c>
    </row>
    <row r="991" spans="1:6" x14ac:dyDescent="0.25">
      <c r="A991" s="284" t="s">
        <v>3011</v>
      </c>
      <c r="B991" s="281" t="s">
        <v>2912</v>
      </c>
      <c r="C991" s="281" t="s">
        <v>3012</v>
      </c>
      <c r="D991" s="79">
        <v>67.11</v>
      </c>
      <c r="E991" s="79">
        <v>96.54</v>
      </c>
      <c r="F991" s="79">
        <v>0</v>
      </c>
    </row>
    <row r="992" spans="1:6" x14ac:dyDescent="0.25">
      <c r="A992" s="284" t="s">
        <v>2918</v>
      </c>
      <c r="B992" s="281" t="s">
        <v>2912</v>
      </c>
      <c r="C992" s="281" t="s">
        <v>2919</v>
      </c>
      <c r="D992" s="79">
        <v>68.349999999999994</v>
      </c>
      <c r="E992" s="79">
        <v>99.28</v>
      </c>
      <c r="F992" s="79">
        <v>18.3</v>
      </c>
    </row>
    <row r="993" spans="1:6" x14ac:dyDescent="0.25">
      <c r="A993" s="284" t="s">
        <v>3401</v>
      </c>
      <c r="B993" s="281" t="s">
        <v>2912</v>
      </c>
      <c r="C993" s="281" t="s">
        <v>5312</v>
      </c>
      <c r="D993" s="79">
        <v>80.08</v>
      </c>
      <c r="E993" s="79">
        <v>100</v>
      </c>
      <c r="F993" s="79">
        <v>14.93</v>
      </c>
    </row>
    <row r="994" spans="1:6" x14ac:dyDescent="0.25">
      <c r="A994" s="284" t="s">
        <v>4399</v>
      </c>
      <c r="B994" s="281" t="s">
        <v>2912</v>
      </c>
      <c r="C994" s="281" t="s">
        <v>4400</v>
      </c>
      <c r="D994" s="79">
        <v>37.049999999999997</v>
      </c>
      <c r="E994" s="79">
        <v>51.11</v>
      </c>
      <c r="F994" s="79">
        <v>12.44</v>
      </c>
    </row>
    <row r="995" spans="1:6" x14ac:dyDescent="0.25">
      <c r="A995" s="284" t="s">
        <v>3431</v>
      </c>
      <c r="B995" s="281" t="s">
        <v>2912</v>
      </c>
      <c r="C995" s="281" t="s">
        <v>3432</v>
      </c>
      <c r="D995" s="79">
        <v>35.49</v>
      </c>
      <c r="E995" s="79">
        <v>100</v>
      </c>
      <c r="F995" s="79">
        <v>0</v>
      </c>
    </row>
    <row r="996" spans="1:6" x14ac:dyDescent="0.25">
      <c r="A996" s="284" t="s">
        <v>3161</v>
      </c>
      <c r="B996" s="281" t="s">
        <v>2912</v>
      </c>
      <c r="C996" s="281" t="s">
        <v>3162</v>
      </c>
      <c r="D996" s="79">
        <v>30.54</v>
      </c>
      <c r="E996" s="79">
        <v>69.91</v>
      </c>
      <c r="F996" s="79">
        <v>1.55</v>
      </c>
    </row>
    <row r="997" spans="1:6" x14ac:dyDescent="0.25">
      <c r="A997" s="284" t="s">
        <v>4305</v>
      </c>
      <c r="B997" s="281" t="s">
        <v>2912</v>
      </c>
      <c r="C997" s="281" t="s">
        <v>4306</v>
      </c>
      <c r="D997" s="79">
        <v>14.82</v>
      </c>
      <c r="E997" s="79">
        <v>56.1</v>
      </c>
      <c r="F997" s="79">
        <v>0</v>
      </c>
    </row>
    <row r="998" spans="1:6" x14ac:dyDescent="0.25">
      <c r="A998" s="284" t="s">
        <v>3218</v>
      </c>
      <c r="B998" s="281" t="s">
        <v>2912</v>
      </c>
      <c r="C998" s="281" t="s">
        <v>3219</v>
      </c>
      <c r="D998" s="79">
        <v>100</v>
      </c>
      <c r="E998" s="79">
        <v>100</v>
      </c>
      <c r="F998" s="79">
        <v>0</v>
      </c>
    </row>
    <row r="999" spans="1:6" x14ac:dyDescent="0.25">
      <c r="A999" s="284" t="s">
        <v>3021</v>
      </c>
      <c r="B999" s="281" t="s">
        <v>2912</v>
      </c>
      <c r="C999" s="281" t="s">
        <v>3022</v>
      </c>
      <c r="D999" s="79">
        <v>34.33</v>
      </c>
      <c r="E999" s="79">
        <v>100</v>
      </c>
      <c r="F999" s="79">
        <v>0</v>
      </c>
    </row>
    <row r="1000" spans="1:6" x14ac:dyDescent="0.25">
      <c r="A1000" s="284" t="s">
        <v>4203</v>
      </c>
      <c r="B1000" s="281" t="s">
        <v>2912</v>
      </c>
      <c r="C1000" s="281" t="s">
        <v>4204</v>
      </c>
      <c r="D1000" s="79">
        <v>31.11</v>
      </c>
      <c r="E1000" s="79">
        <v>100</v>
      </c>
      <c r="F1000" s="79">
        <v>9.6199999999999992</v>
      </c>
    </row>
    <row r="1001" spans="1:6" x14ac:dyDescent="0.25">
      <c r="A1001" s="284" t="s">
        <v>3840</v>
      </c>
      <c r="B1001" s="281" t="s">
        <v>2912</v>
      </c>
      <c r="C1001" s="281" t="s">
        <v>3841</v>
      </c>
      <c r="D1001" s="79">
        <v>26.6</v>
      </c>
      <c r="E1001" s="79">
        <v>100</v>
      </c>
      <c r="F1001" s="79">
        <v>7.09</v>
      </c>
    </row>
    <row r="1002" spans="1:6" x14ac:dyDescent="0.25">
      <c r="A1002" s="284" t="s">
        <v>2920</v>
      </c>
      <c r="B1002" s="281" t="s">
        <v>2912</v>
      </c>
      <c r="C1002" s="281" t="s">
        <v>2921</v>
      </c>
      <c r="D1002" s="79">
        <v>62.49</v>
      </c>
      <c r="E1002" s="79">
        <v>99.84</v>
      </c>
      <c r="F1002" s="79">
        <v>11.75</v>
      </c>
    </row>
    <row r="1003" spans="1:6" x14ac:dyDescent="0.25">
      <c r="A1003" s="284" t="s">
        <v>3009</v>
      </c>
      <c r="B1003" s="281" t="s">
        <v>2912</v>
      </c>
      <c r="C1003" s="281" t="s">
        <v>3010</v>
      </c>
      <c r="D1003" s="79">
        <v>21.7</v>
      </c>
      <c r="E1003" s="79">
        <v>29.51</v>
      </c>
      <c r="F1003" s="79">
        <v>20.81</v>
      </c>
    </row>
    <row r="1004" spans="1:6" x14ac:dyDescent="0.25">
      <c r="A1004" s="284" t="s">
        <v>3856</v>
      </c>
      <c r="B1004" s="281" t="s">
        <v>2912</v>
      </c>
      <c r="C1004" s="281" t="s">
        <v>3857</v>
      </c>
      <c r="D1004" s="79">
        <v>100</v>
      </c>
      <c r="E1004" s="79">
        <v>100</v>
      </c>
      <c r="F1004" s="79">
        <v>0</v>
      </c>
    </row>
    <row r="1005" spans="1:6" x14ac:dyDescent="0.25">
      <c r="A1005" s="284" t="s">
        <v>3154</v>
      </c>
      <c r="B1005" s="281" t="s">
        <v>2912</v>
      </c>
      <c r="C1005" s="281" t="s">
        <v>3155</v>
      </c>
      <c r="D1005" s="79">
        <v>5.66</v>
      </c>
      <c r="E1005" s="79">
        <v>96.81</v>
      </c>
      <c r="F1005" s="79">
        <v>0</v>
      </c>
    </row>
    <row r="1006" spans="1:6" x14ac:dyDescent="0.25">
      <c r="A1006" s="284" t="s">
        <v>3904</v>
      </c>
      <c r="B1006" s="281" t="s">
        <v>2912</v>
      </c>
      <c r="C1006" s="281" t="s">
        <v>3905</v>
      </c>
      <c r="D1006" s="79">
        <v>46.78</v>
      </c>
      <c r="E1006" s="79">
        <v>100</v>
      </c>
      <c r="F1006" s="79">
        <v>5.77</v>
      </c>
    </row>
    <row r="1007" spans="1:6" x14ac:dyDescent="0.25">
      <c r="A1007" s="284" t="s">
        <v>3013</v>
      </c>
      <c r="B1007" s="281" t="s">
        <v>2912</v>
      </c>
      <c r="C1007" s="281" t="s">
        <v>3014</v>
      </c>
      <c r="D1007" s="79">
        <v>38.93</v>
      </c>
      <c r="E1007" s="79">
        <v>97.99</v>
      </c>
      <c r="F1007" s="79">
        <v>7.29</v>
      </c>
    </row>
    <row r="1008" spans="1:6" x14ac:dyDescent="0.25">
      <c r="A1008" s="284" t="s">
        <v>4023</v>
      </c>
      <c r="B1008" s="281" t="s">
        <v>2912</v>
      </c>
      <c r="C1008" s="281" t="s">
        <v>4024</v>
      </c>
      <c r="D1008" s="79">
        <v>97.87</v>
      </c>
      <c r="E1008" s="79">
        <v>99.78</v>
      </c>
      <c r="F1008" s="79">
        <v>93.44</v>
      </c>
    </row>
    <row r="1009" spans="1:6" x14ac:dyDescent="0.25">
      <c r="A1009" s="284" t="s">
        <v>3615</v>
      </c>
      <c r="B1009" s="281" t="s">
        <v>2912</v>
      </c>
      <c r="C1009" s="281" t="s">
        <v>3616</v>
      </c>
      <c r="D1009" s="79" t="s">
        <v>7093</v>
      </c>
      <c r="E1009" s="79" t="s">
        <v>7093</v>
      </c>
      <c r="F1009" s="79" t="s">
        <v>7093</v>
      </c>
    </row>
    <row r="1010" spans="1:6" x14ac:dyDescent="0.25">
      <c r="A1010" s="284" t="s">
        <v>4076</v>
      </c>
      <c r="B1010" s="281" t="s">
        <v>2912</v>
      </c>
      <c r="C1010" s="281" t="s">
        <v>3454</v>
      </c>
      <c r="D1010" s="79">
        <v>46.26</v>
      </c>
      <c r="E1010" s="79">
        <v>100</v>
      </c>
      <c r="F1010" s="79">
        <v>16.97</v>
      </c>
    </row>
    <row r="1011" spans="1:6" x14ac:dyDescent="0.25">
      <c r="A1011" s="284" t="s">
        <v>4222</v>
      </c>
      <c r="B1011" s="281" t="s">
        <v>2912</v>
      </c>
      <c r="C1011" s="281" t="s">
        <v>4223</v>
      </c>
      <c r="D1011" s="79">
        <v>33.39</v>
      </c>
      <c r="E1011" s="79">
        <v>90.56</v>
      </c>
      <c r="F1011" s="79">
        <v>0</v>
      </c>
    </row>
    <row r="1012" spans="1:6" x14ac:dyDescent="0.25">
      <c r="A1012" s="284" t="s">
        <v>3023</v>
      </c>
      <c r="B1012" s="281" t="s">
        <v>2912</v>
      </c>
      <c r="C1012" s="281" t="s">
        <v>3024</v>
      </c>
      <c r="D1012" s="79">
        <v>64.66</v>
      </c>
      <c r="E1012" s="79">
        <v>100</v>
      </c>
      <c r="F1012" s="79">
        <v>9.98</v>
      </c>
    </row>
    <row r="1013" spans="1:6" x14ac:dyDescent="0.25">
      <c r="A1013" s="284" t="s">
        <v>3958</v>
      </c>
      <c r="B1013" s="281" t="s">
        <v>2912</v>
      </c>
      <c r="C1013" s="281" t="s">
        <v>3959</v>
      </c>
      <c r="D1013" s="79">
        <v>31.65</v>
      </c>
      <c r="E1013" s="79">
        <v>100</v>
      </c>
      <c r="F1013" s="79">
        <v>0</v>
      </c>
    </row>
    <row r="1014" spans="1:6" x14ac:dyDescent="0.25">
      <c r="A1014" s="284" t="s">
        <v>3165</v>
      </c>
      <c r="B1014" s="281" t="s">
        <v>2912</v>
      </c>
      <c r="C1014" s="281" t="s">
        <v>3166</v>
      </c>
      <c r="D1014" s="79">
        <v>38.49</v>
      </c>
      <c r="E1014" s="79">
        <v>80.86</v>
      </c>
      <c r="F1014" s="79">
        <v>24.1</v>
      </c>
    </row>
    <row r="1015" spans="1:6" x14ac:dyDescent="0.25">
      <c r="A1015" s="283" t="s">
        <v>4369</v>
      </c>
      <c r="B1015" s="281" t="s">
        <v>3438</v>
      </c>
      <c r="C1015" s="281" t="s">
        <v>4370</v>
      </c>
      <c r="D1015" s="79">
        <v>71.72</v>
      </c>
      <c r="E1015" s="79">
        <v>74.349999999999994</v>
      </c>
      <c r="F1015" s="79">
        <v>21.67</v>
      </c>
    </row>
    <row r="1016" spans="1:6" x14ac:dyDescent="0.25">
      <c r="A1016" s="284" t="s">
        <v>4529</v>
      </c>
      <c r="B1016" s="281" t="s">
        <v>3438</v>
      </c>
      <c r="C1016" s="281" t="s">
        <v>4530</v>
      </c>
      <c r="D1016" s="79">
        <v>77.739999999999995</v>
      </c>
      <c r="E1016" s="79">
        <v>83.78</v>
      </c>
      <c r="F1016" s="79">
        <v>64.959999999999994</v>
      </c>
    </row>
    <row r="1017" spans="1:6" x14ac:dyDescent="0.25">
      <c r="A1017" s="284" t="s">
        <v>4755</v>
      </c>
      <c r="B1017" s="281" t="s">
        <v>3438</v>
      </c>
      <c r="C1017" s="281" t="s">
        <v>4756</v>
      </c>
      <c r="D1017" s="79">
        <v>78.47</v>
      </c>
      <c r="E1017" s="79">
        <v>99.92</v>
      </c>
      <c r="F1017" s="79">
        <v>4.04</v>
      </c>
    </row>
    <row r="1018" spans="1:6" x14ac:dyDescent="0.25">
      <c r="A1018" s="284" t="s">
        <v>4307</v>
      </c>
      <c r="B1018" s="281" t="s">
        <v>3438</v>
      </c>
      <c r="C1018" s="281" t="s">
        <v>4308</v>
      </c>
      <c r="D1018" s="79">
        <v>48.67</v>
      </c>
      <c r="E1018" s="79">
        <v>99.86</v>
      </c>
      <c r="F1018" s="79">
        <v>0</v>
      </c>
    </row>
    <row r="1019" spans="1:6" x14ac:dyDescent="0.25">
      <c r="A1019" s="284" t="s">
        <v>4486</v>
      </c>
      <c r="B1019" s="281" t="s">
        <v>3438</v>
      </c>
      <c r="C1019" s="281" t="s">
        <v>3560</v>
      </c>
      <c r="D1019" s="79">
        <v>27.36</v>
      </c>
      <c r="E1019" s="79">
        <v>65.42</v>
      </c>
      <c r="F1019" s="79">
        <v>1.24</v>
      </c>
    </row>
    <row r="1020" spans="1:6" x14ac:dyDescent="0.25">
      <c r="A1020" s="284" t="s">
        <v>4549</v>
      </c>
      <c r="B1020" s="281" t="s">
        <v>3438</v>
      </c>
      <c r="C1020" s="281" t="s">
        <v>2786</v>
      </c>
      <c r="D1020" s="79">
        <v>58.54</v>
      </c>
      <c r="E1020" s="79">
        <v>100</v>
      </c>
      <c r="F1020" s="79">
        <v>47.14</v>
      </c>
    </row>
    <row r="1021" spans="1:6" x14ac:dyDescent="0.25">
      <c r="A1021" s="283" t="s">
        <v>4586</v>
      </c>
      <c r="B1021" s="281" t="s">
        <v>3438</v>
      </c>
      <c r="C1021" s="281" t="s">
        <v>4587</v>
      </c>
      <c r="D1021" s="79">
        <v>72.73</v>
      </c>
      <c r="E1021" s="79">
        <v>99.67</v>
      </c>
      <c r="F1021" s="79">
        <v>5.15</v>
      </c>
    </row>
    <row r="1022" spans="1:6" x14ac:dyDescent="0.25">
      <c r="A1022" s="284" t="s">
        <v>4802</v>
      </c>
      <c r="B1022" s="281" t="s">
        <v>3438</v>
      </c>
      <c r="C1022" s="281" t="s">
        <v>4803</v>
      </c>
      <c r="D1022" s="79">
        <v>72.650000000000006</v>
      </c>
      <c r="E1022" s="79">
        <v>85.6</v>
      </c>
      <c r="F1022" s="79">
        <v>6.94</v>
      </c>
    </row>
    <row r="1023" spans="1:6" x14ac:dyDescent="0.25">
      <c r="A1023" s="284" t="s">
        <v>4314</v>
      </c>
      <c r="B1023" s="281" t="s">
        <v>3438</v>
      </c>
      <c r="C1023" s="281" t="s">
        <v>4315</v>
      </c>
      <c r="D1023" s="79">
        <v>37.4</v>
      </c>
      <c r="E1023" s="79">
        <v>61.13</v>
      </c>
      <c r="F1023" s="79">
        <v>18.059999999999999</v>
      </c>
    </row>
    <row r="1024" spans="1:6" x14ac:dyDescent="0.25">
      <c r="A1024" s="284" t="s">
        <v>4309</v>
      </c>
      <c r="B1024" s="281" t="s">
        <v>3438</v>
      </c>
      <c r="C1024" s="281" t="s">
        <v>4310</v>
      </c>
      <c r="D1024" s="79">
        <v>81.42</v>
      </c>
      <c r="E1024" s="79">
        <v>96.54</v>
      </c>
      <c r="F1024" s="79">
        <v>8.2799999999999994</v>
      </c>
    </row>
    <row r="1025" spans="1:6" x14ac:dyDescent="0.25">
      <c r="A1025" s="284" t="s">
        <v>4640</v>
      </c>
      <c r="B1025" s="281" t="s">
        <v>3438</v>
      </c>
      <c r="C1025" s="281" t="s">
        <v>7101</v>
      </c>
      <c r="D1025" s="79">
        <v>55.88</v>
      </c>
      <c r="E1025" s="79">
        <v>100</v>
      </c>
      <c r="F1025" s="79">
        <v>24.58</v>
      </c>
    </row>
    <row r="1026" spans="1:6" x14ac:dyDescent="0.25">
      <c r="A1026" s="284" t="s">
        <v>3437</v>
      </c>
      <c r="B1026" s="281" t="s">
        <v>3438</v>
      </c>
      <c r="C1026" s="281" t="s">
        <v>3439</v>
      </c>
      <c r="D1026" s="79">
        <v>88.18</v>
      </c>
      <c r="E1026" s="79">
        <v>100</v>
      </c>
      <c r="F1026" s="79">
        <v>85.69</v>
      </c>
    </row>
    <row r="1027" spans="1:6" x14ac:dyDescent="0.25">
      <c r="A1027" s="283" t="s">
        <v>4766</v>
      </c>
      <c r="B1027" s="281" t="s">
        <v>3438</v>
      </c>
      <c r="C1027" s="281" t="s">
        <v>4767</v>
      </c>
      <c r="D1027" s="79">
        <v>79.14</v>
      </c>
      <c r="E1027" s="79">
        <v>81.52</v>
      </c>
      <c r="F1027" s="79">
        <v>28.39</v>
      </c>
    </row>
    <row r="1028" spans="1:6" x14ac:dyDescent="0.25">
      <c r="A1028" s="284" t="s">
        <v>4365</v>
      </c>
      <c r="B1028" s="281" t="s">
        <v>3438</v>
      </c>
      <c r="C1028" s="281" t="s">
        <v>4366</v>
      </c>
      <c r="D1028" s="79">
        <v>26.32</v>
      </c>
      <c r="E1028" s="79">
        <v>91.75</v>
      </c>
      <c r="F1028" s="79">
        <v>15.3</v>
      </c>
    </row>
    <row r="1029" spans="1:6" x14ac:dyDescent="0.25">
      <c r="A1029" s="284" t="s">
        <v>4572</v>
      </c>
      <c r="B1029" s="281" t="s">
        <v>3438</v>
      </c>
      <c r="C1029" s="281" t="s">
        <v>4573</v>
      </c>
      <c r="D1029" s="79">
        <v>17.66</v>
      </c>
      <c r="E1029" s="79">
        <v>100</v>
      </c>
      <c r="F1029" s="79">
        <v>0</v>
      </c>
    </row>
    <row r="1030" spans="1:6" x14ac:dyDescent="0.25">
      <c r="A1030" s="284" t="s">
        <v>4757</v>
      </c>
      <c r="B1030" s="281" t="s">
        <v>3438</v>
      </c>
      <c r="C1030" s="281" t="s">
        <v>4758</v>
      </c>
      <c r="D1030" s="79">
        <v>28.82</v>
      </c>
      <c r="E1030" s="79">
        <v>100</v>
      </c>
      <c r="F1030" s="79">
        <v>0</v>
      </c>
    </row>
    <row r="1031" spans="1:6" x14ac:dyDescent="0.25">
      <c r="A1031" s="284" t="s">
        <v>4375</v>
      </c>
      <c r="B1031" s="281" t="s">
        <v>3438</v>
      </c>
      <c r="C1031" s="281" t="s">
        <v>4376</v>
      </c>
      <c r="D1031" s="79">
        <v>74.48</v>
      </c>
      <c r="E1031" s="79">
        <v>100</v>
      </c>
      <c r="F1031" s="79">
        <v>45.75</v>
      </c>
    </row>
    <row r="1032" spans="1:6" x14ac:dyDescent="0.25">
      <c r="A1032" s="284" t="s">
        <v>4574</v>
      </c>
      <c r="B1032" s="281" t="s">
        <v>3438</v>
      </c>
      <c r="C1032" s="281" t="s">
        <v>4575</v>
      </c>
      <c r="D1032" s="79">
        <v>45.92</v>
      </c>
      <c r="E1032" s="79">
        <v>100</v>
      </c>
      <c r="F1032" s="79">
        <v>0</v>
      </c>
    </row>
    <row r="1033" spans="1:6" x14ac:dyDescent="0.25">
      <c r="A1033" s="284" t="s">
        <v>4759</v>
      </c>
      <c r="B1033" s="281" t="s">
        <v>3438</v>
      </c>
      <c r="C1033" s="281" t="s">
        <v>4760</v>
      </c>
      <c r="D1033" s="79">
        <v>86.75</v>
      </c>
      <c r="E1033" s="79">
        <v>97.81</v>
      </c>
      <c r="F1033" s="79">
        <v>82</v>
      </c>
    </row>
    <row r="1034" spans="1:6" x14ac:dyDescent="0.25">
      <c r="A1034" s="284" t="s">
        <v>4578</v>
      </c>
      <c r="B1034" s="281" t="s">
        <v>3438</v>
      </c>
      <c r="C1034" s="281" t="s">
        <v>4579</v>
      </c>
      <c r="D1034" s="79">
        <v>52.84</v>
      </c>
      <c r="E1034" s="79">
        <v>57.72</v>
      </c>
      <c r="F1034" s="79">
        <v>48.6</v>
      </c>
    </row>
    <row r="1035" spans="1:6" x14ac:dyDescent="0.25">
      <c r="A1035" s="284" t="s">
        <v>4588</v>
      </c>
      <c r="B1035" s="281" t="s">
        <v>3438</v>
      </c>
      <c r="C1035" s="281" t="s">
        <v>4589</v>
      </c>
      <c r="D1035" s="79">
        <v>62.64</v>
      </c>
      <c r="E1035" s="79">
        <v>79.38</v>
      </c>
      <c r="F1035" s="79">
        <v>39.07</v>
      </c>
    </row>
    <row r="1036" spans="1:6" x14ac:dyDescent="0.25">
      <c r="A1036" s="284" t="s">
        <v>3440</v>
      </c>
      <c r="B1036" s="281" t="s">
        <v>3438</v>
      </c>
      <c r="C1036" s="281" t="s">
        <v>3441</v>
      </c>
      <c r="D1036" s="79">
        <v>72.17</v>
      </c>
      <c r="E1036" s="79">
        <v>68.569999999999993</v>
      </c>
      <c r="F1036" s="79">
        <v>99.99</v>
      </c>
    </row>
    <row r="1037" spans="1:6" x14ac:dyDescent="0.25">
      <c r="A1037" s="284" t="s">
        <v>4432</v>
      </c>
      <c r="B1037" s="281" t="s">
        <v>3438</v>
      </c>
      <c r="C1037" s="281" t="s">
        <v>4433</v>
      </c>
      <c r="D1037" s="79">
        <v>28.69</v>
      </c>
      <c r="E1037" s="79">
        <v>100</v>
      </c>
      <c r="F1037" s="79">
        <v>20.96</v>
      </c>
    </row>
    <row r="1038" spans="1:6" x14ac:dyDescent="0.25">
      <c r="A1038" s="284" t="s">
        <v>4496</v>
      </c>
      <c r="B1038" s="281" t="s">
        <v>3438</v>
      </c>
      <c r="C1038" s="281" t="s">
        <v>2813</v>
      </c>
      <c r="D1038" s="79">
        <v>73.09</v>
      </c>
      <c r="E1038" s="79">
        <v>97.59</v>
      </c>
      <c r="F1038" s="79">
        <v>28.54</v>
      </c>
    </row>
    <row r="1039" spans="1:6" x14ac:dyDescent="0.25">
      <c r="A1039" s="284" t="s">
        <v>4761</v>
      </c>
      <c r="B1039" s="281" t="s">
        <v>3438</v>
      </c>
      <c r="C1039" s="281" t="s">
        <v>3687</v>
      </c>
      <c r="D1039" s="79">
        <v>83.25</v>
      </c>
      <c r="E1039" s="79">
        <v>100</v>
      </c>
      <c r="F1039" s="79">
        <v>51.9</v>
      </c>
    </row>
    <row r="1040" spans="1:6" x14ac:dyDescent="0.25">
      <c r="A1040" s="284" t="s">
        <v>4576</v>
      </c>
      <c r="B1040" s="281" t="s">
        <v>3438</v>
      </c>
      <c r="C1040" s="281" t="s">
        <v>4577</v>
      </c>
      <c r="D1040" s="79">
        <v>69.989999999999995</v>
      </c>
      <c r="E1040" s="79">
        <v>100</v>
      </c>
      <c r="F1040" s="79">
        <v>26.03</v>
      </c>
    </row>
    <row r="1041" spans="1:6" x14ac:dyDescent="0.25">
      <c r="A1041" s="283" t="s">
        <v>4383</v>
      </c>
      <c r="B1041" s="281" t="s">
        <v>3438</v>
      </c>
      <c r="C1041" s="281" t="s">
        <v>4384</v>
      </c>
      <c r="D1041" s="79">
        <v>80.81</v>
      </c>
      <c r="E1041" s="79">
        <v>86.93</v>
      </c>
      <c r="F1041" s="79">
        <v>58.86</v>
      </c>
    </row>
    <row r="1042" spans="1:6" x14ac:dyDescent="0.25">
      <c r="A1042" s="284" t="s">
        <v>4762</v>
      </c>
      <c r="B1042" s="281" t="s">
        <v>3438</v>
      </c>
      <c r="C1042" s="281" t="s">
        <v>4763</v>
      </c>
      <c r="D1042" s="79">
        <v>78.37</v>
      </c>
      <c r="E1042" s="79">
        <v>97.39</v>
      </c>
      <c r="F1042" s="79">
        <v>39.729999999999997</v>
      </c>
    </row>
    <row r="1043" spans="1:6" x14ac:dyDescent="0.25">
      <c r="A1043" s="284" t="s">
        <v>4311</v>
      </c>
      <c r="B1043" s="281" t="s">
        <v>3438</v>
      </c>
      <c r="C1043" s="281" t="s">
        <v>3079</v>
      </c>
      <c r="D1043" s="79">
        <v>43.45</v>
      </c>
      <c r="E1043" s="79">
        <v>96.66</v>
      </c>
      <c r="F1043" s="79">
        <v>3.92</v>
      </c>
    </row>
    <row r="1044" spans="1:6" x14ac:dyDescent="0.25">
      <c r="A1044" s="284" t="s">
        <v>3954</v>
      </c>
      <c r="B1044" s="281" t="s">
        <v>3438</v>
      </c>
      <c r="C1044" s="281" t="s">
        <v>3955</v>
      </c>
      <c r="D1044" s="79">
        <v>52.45</v>
      </c>
      <c r="E1044" s="79">
        <v>80.45</v>
      </c>
      <c r="F1044" s="79">
        <v>23.84</v>
      </c>
    </row>
    <row r="1045" spans="1:6" x14ac:dyDescent="0.25">
      <c r="A1045" s="284" t="s">
        <v>4541</v>
      </c>
      <c r="B1045" s="281" t="s">
        <v>3438</v>
      </c>
      <c r="C1045" s="281" t="s">
        <v>4542</v>
      </c>
      <c r="D1045" s="79">
        <v>68.900000000000006</v>
      </c>
      <c r="E1045" s="79">
        <v>100</v>
      </c>
      <c r="F1045" s="79">
        <v>0</v>
      </c>
    </row>
    <row r="1046" spans="1:6" x14ac:dyDescent="0.25">
      <c r="A1046" s="284" t="s">
        <v>4531</v>
      </c>
      <c r="B1046" s="281" t="s">
        <v>3438</v>
      </c>
      <c r="C1046" s="281" t="s">
        <v>4532</v>
      </c>
      <c r="D1046" s="79">
        <v>60.14</v>
      </c>
      <c r="E1046" s="79">
        <v>99.35</v>
      </c>
      <c r="F1046" s="79">
        <v>40.450000000000003</v>
      </c>
    </row>
    <row r="1047" spans="1:6" x14ac:dyDescent="0.25">
      <c r="A1047" s="284" t="s">
        <v>4448</v>
      </c>
      <c r="B1047" s="281" t="s">
        <v>3438</v>
      </c>
      <c r="C1047" s="281" t="s">
        <v>4449</v>
      </c>
      <c r="D1047" s="79">
        <v>46.23</v>
      </c>
      <c r="E1047" s="79">
        <v>77.84</v>
      </c>
      <c r="F1047" s="79">
        <v>0.41</v>
      </c>
    </row>
    <row r="1048" spans="1:6" x14ac:dyDescent="0.25">
      <c r="A1048" s="284" t="s">
        <v>4413</v>
      </c>
      <c r="B1048" s="281" t="s">
        <v>3438</v>
      </c>
      <c r="C1048" s="281" t="s">
        <v>4414</v>
      </c>
      <c r="D1048" s="79">
        <v>54.5</v>
      </c>
      <c r="E1048" s="79">
        <v>100</v>
      </c>
      <c r="F1048" s="79">
        <v>0</v>
      </c>
    </row>
    <row r="1049" spans="1:6" x14ac:dyDescent="0.25">
      <c r="A1049" s="284" t="s">
        <v>4316</v>
      </c>
      <c r="B1049" s="281" t="s">
        <v>3438</v>
      </c>
      <c r="C1049" s="281" t="s">
        <v>4317</v>
      </c>
      <c r="D1049" s="79">
        <v>58.76</v>
      </c>
      <c r="E1049" s="79">
        <v>99.64</v>
      </c>
      <c r="F1049" s="79">
        <v>32.07</v>
      </c>
    </row>
    <row r="1050" spans="1:6" x14ac:dyDescent="0.25">
      <c r="A1050" s="283" t="s">
        <v>4332</v>
      </c>
      <c r="B1050" s="281" t="s">
        <v>3438</v>
      </c>
      <c r="C1050" s="281" t="s">
        <v>4333</v>
      </c>
      <c r="D1050" s="79">
        <v>93.36</v>
      </c>
      <c r="E1050" s="79">
        <v>99.9</v>
      </c>
      <c r="F1050" s="79">
        <v>51.86</v>
      </c>
    </row>
    <row r="1051" spans="1:6" x14ac:dyDescent="0.25">
      <c r="A1051" s="284" t="s">
        <v>4312</v>
      </c>
      <c r="B1051" s="281" t="s">
        <v>3438</v>
      </c>
      <c r="C1051" s="281" t="s">
        <v>4313</v>
      </c>
      <c r="D1051" s="79">
        <v>36.72</v>
      </c>
      <c r="E1051" s="79">
        <v>85</v>
      </c>
      <c r="F1051" s="79">
        <v>10.94</v>
      </c>
    </row>
    <row r="1052" spans="1:6" x14ac:dyDescent="0.25">
      <c r="A1052" s="284" t="s">
        <v>3725</v>
      </c>
      <c r="B1052" s="281" t="s">
        <v>3438</v>
      </c>
      <c r="C1052" s="281" t="s">
        <v>3726</v>
      </c>
      <c r="D1052" s="79">
        <v>39.5</v>
      </c>
      <c r="E1052" s="79">
        <v>100</v>
      </c>
      <c r="F1052" s="79">
        <v>0</v>
      </c>
    </row>
    <row r="1053" spans="1:6" x14ac:dyDescent="0.25">
      <c r="A1053" s="284" t="s">
        <v>4764</v>
      </c>
      <c r="B1053" s="281" t="s">
        <v>3438</v>
      </c>
      <c r="C1053" s="281" t="s">
        <v>4765</v>
      </c>
      <c r="D1053" s="79">
        <v>45.99</v>
      </c>
      <c r="E1053" s="79">
        <v>80.61</v>
      </c>
      <c r="F1053" s="79">
        <v>0.35</v>
      </c>
    </row>
    <row r="1054" spans="1:6" x14ac:dyDescent="0.25">
      <c r="A1054" s="284" t="s">
        <v>4590</v>
      </c>
      <c r="B1054" s="281" t="s">
        <v>3438</v>
      </c>
      <c r="C1054" s="281" t="s">
        <v>4591</v>
      </c>
      <c r="D1054" s="79">
        <v>49.46</v>
      </c>
      <c r="E1054" s="79">
        <v>93.96</v>
      </c>
      <c r="F1054" s="79">
        <v>16.440000000000001</v>
      </c>
    </row>
    <row r="1055" spans="1:6" x14ac:dyDescent="0.25">
      <c r="A1055" s="284" t="s">
        <v>4373</v>
      </c>
      <c r="B1055" s="281" t="s">
        <v>3438</v>
      </c>
      <c r="C1055" s="281" t="s">
        <v>4374</v>
      </c>
      <c r="D1055" s="79">
        <v>89.54</v>
      </c>
      <c r="E1055" s="79">
        <v>99.98</v>
      </c>
      <c r="F1055" s="79">
        <v>25.29</v>
      </c>
    </row>
    <row r="1056" spans="1:6" x14ac:dyDescent="0.25">
      <c r="A1056" s="284" t="s">
        <v>4584</v>
      </c>
      <c r="B1056" s="281" t="s">
        <v>3438</v>
      </c>
      <c r="C1056" s="281" t="s">
        <v>4585</v>
      </c>
      <c r="D1056" s="79">
        <v>85.45</v>
      </c>
      <c r="E1056" s="79">
        <v>94.46</v>
      </c>
      <c r="F1056" s="79">
        <v>59.76</v>
      </c>
    </row>
    <row r="1057" spans="1:6" x14ac:dyDescent="0.25">
      <c r="A1057" s="284" t="s">
        <v>2922</v>
      </c>
      <c r="B1057" s="281" t="s">
        <v>2923</v>
      </c>
      <c r="C1057" s="281" t="s">
        <v>2923</v>
      </c>
      <c r="D1057" s="79">
        <v>47.75</v>
      </c>
      <c r="E1057" s="79">
        <v>96.93</v>
      </c>
      <c r="F1057" s="79">
        <v>2.5099999999999998</v>
      </c>
    </row>
    <row r="1058" spans="1:6" x14ac:dyDescent="0.25">
      <c r="A1058" s="284" t="s">
        <v>3623</v>
      </c>
      <c r="B1058" s="281" t="s">
        <v>2923</v>
      </c>
      <c r="C1058" s="281" t="s">
        <v>3624</v>
      </c>
      <c r="D1058" s="79">
        <v>43.17</v>
      </c>
      <c r="E1058" s="79">
        <v>98.02</v>
      </c>
      <c r="F1058" s="79">
        <v>22.92</v>
      </c>
    </row>
    <row r="1059" spans="1:6" x14ac:dyDescent="0.25">
      <c r="A1059" s="284" t="s">
        <v>4033</v>
      </c>
      <c r="B1059" s="281" t="s">
        <v>2923</v>
      </c>
      <c r="C1059" s="281" t="s">
        <v>4034</v>
      </c>
      <c r="D1059" s="79">
        <v>68.63</v>
      </c>
      <c r="E1059" s="79">
        <v>100</v>
      </c>
      <c r="F1059" s="79">
        <v>0</v>
      </c>
    </row>
    <row r="1060" spans="1:6" x14ac:dyDescent="0.25">
      <c r="A1060" s="284" t="s">
        <v>4796</v>
      </c>
      <c r="B1060" s="281" t="s">
        <v>2923</v>
      </c>
      <c r="C1060" s="281" t="s">
        <v>4797</v>
      </c>
      <c r="D1060" s="79">
        <v>35.950000000000003</v>
      </c>
      <c r="E1060" s="79">
        <v>86.34</v>
      </c>
      <c r="F1060" s="79">
        <v>2.21</v>
      </c>
    </row>
    <row r="1061" spans="1:6" x14ac:dyDescent="0.25">
      <c r="A1061" s="284" t="s">
        <v>3748</v>
      </c>
      <c r="B1061" s="281" t="s">
        <v>2923</v>
      </c>
      <c r="C1061" s="281" t="s">
        <v>3749</v>
      </c>
      <c r="D1061" s="79">
        <v>63.66</v>
      </c>
      <c r="E1061" s="79">
        <v>83.72</v>
      </c>
      <c r="F1061" s="79">
        <v>1.44</v>
      </c>
    </row>
    <row r="1062" spans="1:6" x14ac:dyDescent="0.25">
      <c r="A1062" s="284" t="s">
        <v>2942</v>
      </c>
      <c r="B1062" s="281" t="s">
        <v>2923</v>
      </c>
      <c r="C1062" s="281" t="s">
        <v>2943</v>
      </c>
      <c r="D1062" s="79">
        <v>61.73</v>
      </c>
      <c r="E1062" s="79">
        <v>84.38</v>
      </c>
      <c r="F1062" s="79">
        <v>1.35</v>
      </c>
    </row>
    <row r="1063" spans="1:6" x14ac:dyDescent="0.25">
      <c r="A1063" s="284" t="s">
        <v>2924</v>
      </c>
      <c r="B1063" s="281" t="s">
        <v>2923</v>
      </c>
      <c r="C1063" s="281" t="s">
        <v>2925</v>
      </c>
      <c r="D1063" s="79">
        <v>47.21</v>
      </c>
      <c r="E1063" s="79">
        <v>70.790000000000006</v>
      </c>
      <c r="F1063" s="79">
        <v>0.59</v>
      </c>
    </row>
    <row r="1064" spans="1:6" x14ac:dyDescent="0.25">
      <c r="A1064" s="283" t="s">
        <v>3212</v>
      </c>
      <c r="B1064" s="281" t="s">
        <v>2927</v>
      </c>
      <c r="C1064" s="281" t="s">
        <v>3213</v>
      </c>
      <c r="D1064" s="79">
        <v>52.28</v>
      </c>
      <c r="E1064" s="79">
        <v>57.6</v>
      </c>
      <c r="F1064" s="79">
        <v>47.63</v>
      </c>
    </row>
    <row r="1065" spans="1:6" x14ac:dyDescent="0.25">
      <c r="A1065" s="284" t="s">
        <v>2948</v>
      </c>
      <c r="B1065" s="281" t="s">
        <v>2927</v>
      </c>
      <c r="C1065" s="281" t="s">
        <v>2949</v>
      </c>
      <c r="D1065" s="79">
        <v>43.68</v>
      </c>
      <c r="E1065" s="79">
        <v>69.22</v>
      </c>
      <c r="F1065" s="79">
        <v>0.17</v>
      </c>
    </row>
    <row r="1066" spans="1:6" x14ac:dyDescent="0.25">
      <c r="A1066" s="284" t="s">
        <v>3864</v>
      </c>
      <c r="B1066" s="281" t="s">
        <v>2927</v>
      </c>
      <c r="C1066" s="281" t="s">
        <v>3865</v>
      </c>
      <c r="D1066" s="79">
        <v>42.9</v>
      </c>
      <c r="E1066" s="79">
        <v>100</v>
      </c>
      <c r="F1066" s="79">
        <v>0</v>
      </c>
    </row>
    <row r="1067" spans="1:6" x14ac:dyDescent="0.25">
      <c r="A1067" s="284" t="s">
        <v>3762</v>
      </c>
      <c r="B1067" s="281" t="s">
        <v>2927</v>
      </c>
      <c r="C1067" s="281" t="s">
        <v>3763</v>
      </c>
      <c r="D1067" s="79">
        <v>40.4</v>
      </c>
      <c r="E1067" s="79">
        <v>0</v>
      </c>
      <c r="F1067" s="79">
        <v>59.95</v>
      </c>
    </row>
    <row r="1068" spans="1:6" x14ac:dyDescent="0.25">
      <c r="A1068" s="284" t="s">
        <v>3633</v>
      </c>
      <c r="B1068" s="281" t="s">
        <v>2927</v>
      </c>
      <c r="C1068" s="281" t="s">
        <v>3634</v>
      </c>
      <c r="D1068" s="79">
        <v>39.380000000000003</v>
      </c>
      <c r="E1068" s="79">
        <v>100</v>
      </c>
      <c r="F1068" s="79">
        <v>13.08</v>
      </c>
    </row>
    <row r="1069" spans="1:6" x14ac:dyDescent="0.25">
      <c r="A1069" s="284" t="s">
        <v>4517</v>
      </c>
      <c r="B1069" s="281" t="s">
        <v>2927</v>
      </c>
      <c r="C1069" s="281" t="s">
        <v>4518</v>
      </c>
      <c r="D1069" s="79">
        <v>51.15</v>
      </c>
      <c r="E1069" s="79">
        <v>94.01</v>
      </c>
      <c r="F1069" s="79">
        <v>0.16</v>
      </c>
    </row>
    <row r="1070" spans="1:6" x14ac:dyDescent="0.25">
      <c r="A1070" s="284" t="s">
        <v>3555</v>
      </c>
      <c r="B1070" s="281" t="s">
        <v>2927</v>
      </c>
      <c r="C1070" s="281" t="s">
        <v>3556</v>
      </c>
      <c r="D1070" s="79">
        <v>76.150000000000006</v>
      </c>
      <c r="E1070" s="79">
        <v>100</v>
      </c>
      <c r="F1070" s="79">
        <v>15.04</v>
      </c>
    </row>
    <row r="1071" spans="1:6" x14ac:dyDescent="0.25">
      <c r="A1071" s="284" t="s">
        <v>2940</v>
      </c>
      <c r="B1071" s="281" t="s">
        <v>2927</v>
      </c>
      <c r="C1071" s="281" t="s">
        <v>2941</v>
      </c>
      <c r="D1071" s="79">
        <v>34.700000000000003</v>
      </c>
      <c r="E1071" s="79">
        <v>100</v>
      </c>
      <c r="F1071" s="79">
        <v>9.75</v>
      </c>
    </row>
    <row r="1072" spans="1:6" x14ac:dyDescent="0.25">
      <c r="A1072" s="284" t="s">
        <v>3796</v>
      </c>
      <c r="B1072" s="281" t="s">
        <v>2927</v>
      </c>
      <c r="C1072" s="281" t="s">
        <v>3797</v>
      </c>
      <c r="D1072" s="79">
        <v>60.46</v>
      </c>
      <c r="E1072" s="79">
        <v>91.04</v>
      </c>
      <c r="F1072" s="79">
        <v>12.42</v>
      </c>
    </row>
    <row r="1073" spans="1:6" x14ac:dyDescent="0.25">
      <c r="A1073" s="284" t="s">
        <v>3055</v>
      </c>
      <c r="B1073" s="281" t="s">
        <v>2927</v>
      </c>
      <c r="C1073" s="281" t="s">
        <v>3056</v>
      </c>
      <c r="D1073" s="79">
        <v>75.25</v>
      </c>
      <c r="E1073" s="79">
        <v>100</v>
      </c>
      <c r="F1073" s="79">
        <v>2.69</v>
      </c>
    </row>
    <row r="1074" spans="1:6" x14ac:dyDescent="0.25">
      <c r="A1074" s="284" t="s">
        <v>3807</v>
      </c>
      <c r="B1074" s="281" t="s">
        <v>2927</v>
      </c>
      <c r="C1074" s="281" t="s">
        <v>3808</v>
      </c>
      <c r="D1074" s="79">
        <v>40.82</v>
      </c>
      <c r="E1074" s="79">
        <v>64.599999999999994</v>
      </c>
      <c r="F1074" s="79">
        <v>18.28</v>
      </c>
    </row>
    <row r="1075" spans="1:6" x14ac:dyDescent="0.25">
      <c r="A1075" s="284" t="s">
        <v>3900</v>
      </c>
      <c r="B1075" s="281" t="s">
        <v>2927</v>
      </c>
      <c r="C1075" s="281" t="s">
        <v>3901</v>
      </c>
      <c r="D1075" s="79">
        <v>4.21</v>
      </c>
      <c r="E1075" s="79">
        <v>97.06</v>
      </c>
      <c r="F1075" s="79">
        <v>0</v>
      </c>
    </row>
    <row r="1076" spans="1:6" x14ac:dyDescent="0.25">
      <c r="A1076" s="284" t="s">
        <v>4116</v>
      </c>
      <c r="B1076" s="281" t="s">
        <v>2927</v>
      </c>
      <c r="C1076" s="281" t="s">
        <v>2807</v>
      </c>
      <c r="D1076" s="79">
        <v>62.1</v>
      </c>
      <c r="E1076" s="79">
        <v>100</v>
      </c>
      <c r="F1076" s="79">
        <v>25.21</v>
      </c>
    </row>
    <row r="1077" spans="1:6" x14ac:dyDescent="0.25">
      <c r="A1077" s="284" t="s">
        <v>3966</v>
      </c>
      <c r="B1077" s="281" t="s">
        <v>2927</v>
      </c>
      <c r="C1077" s="281" t="s">
        <v>3967</v>
      </c>
      <c r="D1077" s="79">
        <v>42.29</v>
      </c>
      <c r="E1077" s="79">
        <v>83.94</v>
      </c>
      <c r="F1077" s="79">
        <v>0</v>
      </c>
    </row>
    <row r="1078" spans="1:6" x14ac:dyDescent="0.25">
      <c r="A1078" s="284" t="s">
        <v>4013</v>
      </c>
      <c r="B1078" s="281" t="s">
        <v>2927</v>
      </c>
      <c r="C1078" s="281" t="s">
        <v>4014</v>
      </c>
      <c r="D1078" s="79">
        <v>27.85</v>
      </c>
      <c r="E1078" s="79">
        <v>57.99</v>
      </c>
      <c r="F1078" s="79">
        <v>0</v>
      </c>
    </row>
    <row r="1079" spans="1:6" x14ac:dyDescent="0.25">
      <c r="A1079" s="284" t="s">
        <v>3917</v>
      </c>
      <c r="B1079" s="281" t="s">
        <v>2927</v>
      </c>
      <c r="C1079" s="281" t="s">
        <v>3918</v>
      </c>
      <c r="D1079" s="79">
        <v>9.93</v>
      </c>
      <c r="E1079" s="79">
        <v>65.459999999999994</v>
      </c>
      <c r="F1079" s="79">
        <v>0.03</v>
      </c>
    </row>
    <row r="1080" spans="1:6" x14ac:dyDescent="0.25">
      <c r="A1080" s="284" t="s">
        <v>2952</v>
      </c>
      <c r="B1080" s="281" t="s">
        <v>2927</v>
      </c>
      <c r="C1080" s="281" t="s">
        <v>2953</v>
      </c>
      <c r="D1080" s="79">
        <v>54.42</v>
      </c>
      <c r="E1080" s="79">
        <v>88.48</v>
      </c>
      <c r="F1080" s="79">
        <v>1.23</v>
      </c>
    </row>
    <row r="1081" spans="1:6" x14ac:dyDescent="0.25">
      <c r="A1081" s="284" t="s">
        <v>2926</v>
      </c>
      <c r="B1081" s="281" t="s">
        <v>2927</v>
      </c>
      <c r="C1081" s="281" t="s">
        <v>2928</v>
      </c>
      <c r="D1081" s="79">
        <v>50.26</v>
      </c>
      <c r="E1081" s="79">
        <v>79.86</v>
      </c>
      <c r="F1081" s="79">
        <v>0</v>
      </c>
    </row>
    <row r="1082" spans="1:6" x14ac:dyDescent="0.25">
      <c r="A1082" s="284" t="s">
        <v>3828</v>
      </c>
      <c r="B1082" s="281" t="s">
        <v>2927</v>
      </c>
      <c r="C1082" s="281" t="s">
        <v>3487</v>
      </c>
      <c r="D1082" s="79">
        <v>81.22</v>
      </c>
      <c r="E1082" s="79">
        <v>98.14</v>
      </c>
      <c r="F1082" s="79">
        <v>6.72</v>
      </c>
    </row>
    <row r="1083" spans="1:6" x14ac:dyDescent="0.25">
      <c r="A1083" s="284" t="s">
        <v>4418</v>
      </c>
      <c r="B1083" s="281" t="s">
        <v>3237</v>
      </c>
      <c r="C1083" s="281" t="s">
        <v>4419</v>
      </c>
      <c r="D1083" s="79">
        <v>46.03</v>
      </c>
      <c r="E1083" s="79">
        <v>3.68</v>
      </c>
      <c r="F1083" s="79">
        <v>80.709999999999994</v>
      </c>
    </row>
    <row r="1084" spans="1:6" x14ac:dyDescent="0.25">
      <c r="A1084" s="284" t="s">
        <v>4862</v>
      </c>
      <c r="B1084" s="281" t="s">
        <v>3237</v>
      </c>
      <c r="C1084" s="281" t="s">
        <v>3938</v>
      </c>
      <c r="D1084" s="79">
        <v>50.66</v>
      </c>
      <c r="E1084" s="79">
        <v>75.17</v>
      </c>
      <c r="F1084" s="79">
        <v>21.72</v>
      </c>
    </row>
    <row r="1085" spans="1:6" x14ac:dyDescent="0.25">
      <c r="A1085" s="284" t="s">
        <v>3236</v>
      </c>
      <c r="B1085" s="281" t="s">
        <v>3237</v>
      </c>
      <c r="C1085" s="281" t="s">
        <v>3238</v>
      </c>
      <c r="D1085" s="79">
        <v>42.31</v>
      </c>
      <c r="E1085" s="79">
        <v>90.7</v>
      </c>
      <c r="F1085" s="79">
        <v>0.05</v>
      </c>
    </row>
    <row r="1086" spans="1:6" x14ac:dyDescent="0.25">
      <c r="A1086" s="284" t="s">
        <v>4324</v>
      </c>
      <c r="B1086" s="281" t="s">
        <v>3237</v>
      </c>
      <c r="C1086" s="281" t="s">
        <v>4325</v>
      </c>
      <c r="D1086" s="79">
        <v>52.79</v>
      </c>
      <c r="E1086" s="79">
        <v>93.02</v>
      </c>
      <c r="F1086" s="79">
        <v>0</v>
      </c>
    </row>
    <row r="1087" spans="1:6" x14ac:dyDescent="0.25">
      <c r="A1087" s="284" t="s">
        <v>4191</v>
      </c>
      <c r="B1087" s="281" t="s">
        <v>3237</v>
      </c>
      <c r="C1087" s="281" t="s">
        <v>4192</v>
      </c>
      <c r="D1087" s="79">
        <v>41.31</v>
      </c>
      <c r="E1087" s="79">
        <v>100</v>
      </c>
      <c r="F1087" s="79">
        <v>0</v>
      </c>
    </row>
    <row r="1088" spans="1:6" x14ac:dyDescent="0.25">
      <c r="A1088" s="284" t="s">
        <v>4183</v>
      </c>
      <c r="B1088" s="281" t="s">
        <v>3237</v>
      </c>
      <c r="C1088" s="281" t="s">
        <v>4184</v>
      </c>
      <c r="D1088" s="79">
        <v>23.02</v>
      </c>
      <c r="E1088" s="79">
        <v>89.83</v>
      </c>
      <c r="F1088" s="79">
        <v>0</v>
      </c>
    </row>
    <row r="1089" spans="1:6" x14ac:dyDescent="0.25">
      <c r="A1089" s="284" t="s">
        <v>4912</v>
      </c>
      <c r="B1089" s="281" t="s">
        <v>3237</v>
      </c>
      <c r="C1089" s="281" t="s">
        <v>5288</v>
      </c>
      <c r="D1089" s="79">
        <v>21.38</v>
      </c>
      <c r="E1089" s="79">
        <v>32.99</v>
      </c>
      <c r="F1089" s="79">
        <v>1.62</v>
      </c>
    </row>
    <row r="1090" spans="1:6" x14ac:dyDescent="0.25">
      <c r="A1090" s="284" t="s">
        <v>4630</v>
      </c>
      <c r="B1090" s="281" t="s">
        <v>3237</v>
      </c>
      <c r="C1090" s="281" t="s">
        <v>4631</v>
      </c>
      <c r="D1090" s="79">
        <v>71.209999999999994</v>
      </c>
      <c r="E1090" s="79">
        <v>100</v>
      </c>
      <c r="F1090" s="79">
        <v>0</v>
      </c>
    </row>
    <row r="1091" spans="1:6" x14ac:dyDescent="0.25">
      <c r="A1091" s="284" t="s">
        <v>4882</v>
      </c>
      <c r="B1091" s="281" t="s">
        <v>3237</v>
      </c>
      <c r="C1091" s="281" t="s">
        <v>4166</v>
      </c>
      <c r="D1091" s="79" t="s">
        <v>7093</v>
      </c>
      <c r="E1091" s="79" t="s">
        <v>7093</v>
      </c>
      <c r="F1091" s="79" t="s">
        <v>7093</v>
      </c>
    </row>
    <row r="1092" spans="1:6" x14ac:dyDescent="0.25">
      <c r="A1092" s="284" t="s">
        <v>4598</v>
      </c>
      <c r="B1092" s="281" t="s">
        <v>3237</v>
      </c>
      <c r="C1092" s="281" t="s">
        <v>3514</v>
      </c>
      <c r="D1092" s="79">
        <v>37.99</v>
      </c>
      <c r="E1092" s="79">
        <v>100</v>
      </c>
      <c r="F1092" s="79">
        <v>0</v>
      </c>
    </row>
    <row r="1093" spans="1:6" x14ac:dyDescent="0.25">
      <c r="A1093" s="284" t="s">
        <v>4561</v>
      </c>
      <c r="B1093" s="281" t="s">
        <v>3237</v>
      </c>
      <c r="C1093" s="281" t="s">
        <v>3298</v>
      </c>
      <c r="D1093" s="79">
        <v>39.51</v>
      </c>
      <c r="E1093" s="79">
        <v>100</v>
      </c>
      <c r="F1093" s="79">
        <v>0</v>
      </c>
    </row>
    <row r="1094" spans="1:6" x14ac:dyDescent="0.25">
      <c r="A1094" s="284" t="s">
        <v>4546</v>
      </c>
      <c r="B1094" s="281" t="s">
        <v>3237</v>
      </c>
      <c r="C1094" s="281" t="s">
        <v>4547</v>
      </c>
      <c r="D1094" s="79">
        <v>57.87</v>
      </c>
      <c r="E1094" s="79">
        <v>97.27</v>
      </c>
      <c r="F1094" s="79">
        <v>21.13</v>
      </c>
    </row>
    <row r="1095" spans="1:6" x14ac:dyDescent="0.25">
      <c r="A1095" s="284" t="s">
        <v>3950</v>
      </c>
      <c r="B1095" s="281" t="s">
        <v>3237</v>
      </c>
      <c r="C1095" s="281" t="s">
        <v>3951</v>
      </c>
      <c r="D1095" s="79">
        <v>36.04</v>
      </c>
      <c r="E1095" s="79">
        <v>8.14</v>
      </c>
      <c r="F1095" s="79">
        <v>60.79</v>
      </c>
    </row>
    <row r="1096" spans="1:6" x14ac:dyDescent="0.25">
      <c r="A1096" s="284" t="s">
        <v>4594</v>
      </c>
      <c r="B1096" s="281" t="s">
        <v>7102</v>
      </c>
      <c r="C1096" s="281" t="s">
        <v>3117</v>
      </c>
      <c r="D1096" s="79">
        <v>6.72</v>
      </c>
      <c r="E1096" s="79">
        <v>11.07</v>
      </c>
      <c r="F1096" s="79">
        <v>0.14000000000000001</v>
      </c>
    </row>
    <row r="1097" spans="1:6" x14ac:dyDescent="0.25">
      <c r="A1097" s="284" t="s">
        <v>4128</v>
      </c>
      <c r="B1097" s="281" t="s">
        <v>7102</v>
      </c>
      <c r="C1097" s="281" t="s">
        <v>4130</v>
      </c>
      <c r="D1097" s="79">
        <v>2.92</v>
      </c>
      <c r="E1097" s="79">
        <v>6.94</v>
      </c>
      <c r="F1097" s="79">
        <v>0.37</v>
      </c>
    </row>
    <row r="1098" spans="1:6" x14ac:dyDescent="0.25">
      <c r="A1098" s="284" t="s">
        <v>4017</v>
      </c>
      <c r="B1098" s="281" t="s">
        <v>3068</v>
      </c>
      <c r="C1098" s="281" t="s">
        <v>4018</v>
      </c>
      <c r="D1098" s="79">
        <v>79.69</v>
      </c>
      <c r="E1098" s="79">
        <v>88.09</v>
      </c>
      <c r="F1098" s="79">
        <v>10.87</v>
      </c>
    </row>
    <row r="1099" spans="1:6" x14ac:dyDescent="0.25">
      <c r="A1099" s="284" t="s">
        <v>3067</v>
      </c>
      <c r="B1099" s="281" t="s">
        <v>3068</v>
      </c>
      <c r="C1099" s="281" t="s">
        <v>3069</v>
      </c>
      <c r="D1099" s="79">
        <v>100</v>
      </c>
      <c r="E1099" s="79">
        <v>100</v>
      </c>
      <c r="F1099" s="79">
        <v>100</v>
      </c>
    </row>
    <row r="1100" spans="1:6" x14ac:dyDescent="0.25">
      <c r="A1100" s="284" t="s">
        <v>4851</v>
      </c>
      <c r="B1100" s="281" t="s">
        <v>4852</v>
      </c>
      <c r="C1100" s="281" t="s">
        <v>4853</v>
      </c>
      <c r="D1100" s="79" t="s">
        <v>7093</v>
      </c>
      <c r="E1100" s="79" t="s">
        <v>7093</v>
      </c>
      <c r="F1100" s="79" t="s">
        <v>7093</v>
      </c>
    </row>
    <row r="1101" spans="1:6" x14ac:dyDescent="0.25">
      <c r="A1101" s="284" t="s">
        <v>4688</v>
      </c>
      <c r="B1101" s="281" t="s">
        <v>3451</v>
      </c>
      <c r="C1101" s="281" t="s">
        <v>4689</v>
      </c>
      <c r="D1101" s="79">
        <v>27.09</v>
      </c>
      <c r="E1101" s="79">
        <v>35.28</v>
      </c>
      <c r="F1101" s="79">
        <v>1.45</v>
      </c>
    </row>
    <row r="1102" spans="1:6" x14ac:dyDescent="0.25">
      <c r="A1102" s="284" t="s">
        <v>3450</v>
      </c>
      <c r="B1102" s="281" t="s">
        <v>3451</v>
      </c>
      <c r="C1102" s="281" t="s">
        <v>3452</v>
      </c>
      <c r="D1102" s="79">
        <v>79.45</v>
      </c>
      <c r="E1102" s="79">
        <v>100</v>
      </c>
      <c r="F1102" s="79">
        <v>0</v>
      </c>
    </row>
    <row r="1103" spans="1:6" x14ac:dyDescent="0.25">
      <c r="A1103" s="284" t="s">
        <v>3754</v>
      </c>
      <c r="B1103" s="281" t="s">
        <v>3451</v>
      </c>
      <c r="C1103" s="281" t="s">
        <v>3755</v>
      </c>
      <c r="D1103" s="79">
        <v>52.92</v>
      </c>
      <c r="E1103" s="79">
        <v>81.39</v>
      </c>
      <c r="F1103" s="79">
        <v>15.08</v>
      </c>
    </row>
    <row r="1104" spans="1:6" x14ac:dyDescent="0.25">
      <c r="A1104" s="284" t="s">
        <v>4916</v>
      </c>
      <c r="B1104" s="281" t="s">
        <v>3451</v>
      </c>
      <c r="C1104" s="281" t="s">
        <v>3947</v>
      </c>
      <c r="D1104" s="79">
        <v>100</v>
      </c>
      <c r="E1104" s="79">
        <v>100</v>
      </c>
      <c r="F1104" s="79">
        <v>0</v>
      </c>
    </row>
    <row r="1105" spans="1:6" x14ac:dyDescent="0.25">
      <c r="A1105" s="284" t="s">
        <v>3309</v>
      </c>
      <c r="B1105" s="281" t="s">
        <v>3310</v>
      </c>
      <c r="C1105" s="281" t="s">
        <v>3311</v>
      </c>
      <c r="D1105" s="79">
        <v>100</v>
      </c>
      <c r="E1105" s="79">
        <v>100</v>
      </c>
      <c r="F1105" s="79">
        <v>0</v>
      </c>
    </row>
    <row r="1106" spans="1:6" x14ac:dyDescent="0.25">
      <c r="A1106" s="284" t="s">
        <v>3527</v>
      </c>
      <c r="B1106" s="281" t="s">
        <v>3310</v>
      </c>
      <c r="C1106" s="281" t="s">
        <v>3528</v>
      </c>
      <c r="D1106" s="79">
        <v>90.97</v>
      </c>
      <c r="E1106" s="79">
        <v>93.38</v>
      </c>
      <c r="F1106" s="79">
        <v>0</v>
      </c>
    </row>
    <row r="1107" spans="1:6" x14ac:dyDescent="0.25">
      <c r="A1107" s="284" t="s">
        <v>3515</v>
      </c>
      <c r="B1107" s="281" t="s">
        <v>3310</v>
      </c>
      <c r="C1107" s="281" t="s">
        <v>3516</v>
      </c>
      <c r="D1107" s="79">
        <v>93.06</v>
      </c>
      <c r="E1107" s="79">
        <v>93.06</v>
      </c>
      <c r="F1107" s="79">
        <v>0</v>
      </c>
    </row>
    <row r="1108" spans="1:6" x14ac:dyDescent="0.25">
      <c r="A1108" s="284" t="s">
        <v>4409</v>
      </c>
      <c r="B1108" s="281" t="s">
        <v>3262</v>
      </c>
      <c r="C1108" s="281" t="s">
        <v>4410</v>
      </c>
      <c r="D1108" s="79">
        <v>0</v>
      </c>
      <c r="E1108" s="79">
        <v>0</v>
      </c>
      <c r="F1108" s="79">
        <v>0</v>
      </c>
    </row>
    <row r="1109" spans="1:6" x14ac:dyDescent="0.25">
      <c r="A1109" s="284" t="s">
        <v>4914</v>
      </c>
      <c r="B1109" s="281" t="s">
        <v>3262</v>
      </c>
      <c r="C1109" s="281" t="s">
        <v>4915</v>
      </c>
      <c r="D1109" s="79">
        <v>0</v>
      </c>
      <c r="E1109" s="79">
        <v>0</v>
      </c>
      <c r="F1109" s="79">
        <v>0</v>
      </c>
    </row>
    <row r="1110" spans="1:6" x14ac:dyDescent="0.25">
      <c r="A1110" s="284" t="s">
        <v>4948</v>
      </c>
      <c r="B1110" s="281" t="s">
        <v>3262</v>
      </c>
      <c r="C1110" s="281" t="s">
        <v>4949</v>
      </c>
      <c r="D1110" s="79">
        <v>0</v>
      </c>
      <c r="E1110" s="79">
        <v>0</v>
      </c>
      <c r="F1110" s="79">
        <v>0</v>
      </c>
    </row>
    <row r="1111" spans="1:6" x14ac:dyDescent="0.25">
      <c r="A1111" s="284" t="s">
        <v>3261</v>
      </c>
      <c r="B1111" s="281" t="s">
        <v>3262</v>
      </c>
      <c r="C1111" s="281" t="s">
        <v>3263</v>
      </c>
      <c r="D1111" s="79">
        <v>9.99</v>
      </c>
      <c r="E1111" s="79">
        <v>57.31</v>
      </c>
      <c r="F1111" s="79">
        <v>0</v>
      </c>
    </row>
  </sheetData>
  <mergeCells count="3">
    <mergeCell ref="A8:F8"/>
    <mergeCell ref="B1:F4"/>
    <mergeCell ref="A6:F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60"/>
  <sheetViews>
    <sheetView zoomScale="75" zoomScaleNormal="75" workbookViewId="0">
      <selection activeCell="B26" sqref="B26"/>
    </sheetView>
  </sheetViews>
  <sheetFormatPr baseColWidth="10" defaultColWidth="11.42578125" defaultRowHeight="15" x14ac:dyDescent="0.25"/>
  <cols>
    <col min="1" max="1" width="19.85546875" style="128" bestFit="1" customWidth="1"/>
    <col min="2" max="2" width="164.7109375" style="87" bestFit="1" customWidth="1"/>
    <col min="3" max="3" width="17.28515625" style="87" customWidth="1"/>
    <col min="4" max="4" width="27.28515625" style="87" customWidth="1"/>
    <col min="5" max="5" width="28.85546875" style="88" bestFit="1" customWidth="1"/>
    <col min="6" max="6" width="11.42578125" style="89"/>
    <col min="7" max="7" width="11.42578125" style="90"/>
    <col min="8" max="8" width="18.28515625" style="87" customWidth="1"/>
    <col min="9" max="1024" width="11.42578125" style="87"/>
    <col min="1025" max="16384" width="11.42578125" style="80"/>
  </cols>
  <sheetData>
    <row r="1" spans="1:1024" s="28" customFormat="1" ht="15" customHeight="1" x14ac:dyDescent="0.25">
      <c r="A1" s="123"/>
      <c r="B1" s="303" t="s">
        <v>7084</v>
      </c>
      <c r="C1" s="303"/>
      <c r="D1" s="303"/>
      <c r="E1" s="303"/>
      <c r="F1" s="303"/>
      <c r="G1" s="303"/>
      <c r="H1" s="297"/>
    </row>
    <row r="2" spans="1:1024" s="28" customFormat="1" ht="23.25" customHeight="1" x14ac:dyDescent="0.35">
      <c r="A2" s="70"/>
      <c r="B2" s="304"/>
      <c r="C2" s="304"/>
      <c r="D2" s="304"/>
      <c r="E2" s="304"/>
      <c r="F2" s="304"/>
      <c r="G2" s="304"/>
      <c r="H2" s="305"/>
    </row>
    <row r="3" spans="1:1024" s="28" customFormat="1" ht="30.75" customHeight="1" x14ac:dyDescent="0.35">
      <c r="A3" s="70"/>
      <c r="B3" s="304"/>
      <c r="C3" s="304"/>
      <c r="D3" s="304"/>
      <c r="E3" s="304"/>
      <c r="F3" s="304"/>
      <c r="G3" s="304"/>
      <c r="H3" s="305"/>
    </row>
    <row r="4" spans="1:1024" s="28" customFormat="1" ht="23.25" customHeight="1" x14ac:dyDescent="0.35">
      <c r="A4" s="70"/>
      <c r="B4" s="304"/>
      <c r="C4" s="304"/>
      <c r="D4" s="304"/>
      <c r="E4" s="304"/>
      <c r="F4" s="304"/>
      <c r="G4" s="304"/>
      <c r="H4" s="305"/>
    </row>
    <row r="5" spans="1:1024" s="28" customFormat="1" ht="6.75" customHeight="1" x14ac:dyDescent="0.25">
      <c r="A5" s="124"/>
      <c r="B5" s="33"/>
      <c r="C5" s="33"/>
      <c r="D5" s="33"/>
      <c r="E5" s="33"/>
      <c r="F5" s="33"/>
      <c r="G5" s="6"/>
      <c r="H5" s="7"/>
    </row>
    <row r="6" spans="1:1024" s="28" customFormat="1" ht="23.25" customHeight="1" thickBot="1" x14ac:dyDescent="0.4">
      <c r="A6" s="298" t="s">
        <v>7103</v>
      </c>
      <c r="B6" s="298"/>
      <c r="C6" s="298"/>
      <c r="D6" s="298"/>
      <c r="E6" s="298"/>
      <c r="F6" s="298"/>
      <c r="G6" s="298"/>
      <c r="H6" s="298"/>
    </row>
    <row r="7" spans="1:1024" s="28" customFormat="1" ht="23.25" customHeight="1" thickTop="1" thickBot="1" x14ac:dyDescent="0.4">
      <c r="A7" s="310"/>
      <c r="B7" s="310"/>
      <c r="C7" s="310"/>
      <c r="D7" s="310"/>
      <c r="E7" s="310"/>
      <c r="F7" s="310"/>
      <c r="G7" s="310"/>
      <c r="H7" s="311"/>
    </row>
    <row r="8" spans="1:1024" customFormat="1" ht="26.25" thickBot="1" x14ac:dyDescent="0.3">
      <c r="A8" s="85" t="s">
        <v>7</v>
      </c>
      <c r="B8" s="49" t="s">
        <v>8</v>
      </c>
      <c r="C8" s="86" t="s">
        <v>2767</v>
      </c>
      <c r="D8" s="48" t="s">
        <v>2768</v>
      </c>
      <c r="E8" s="48" t="s">
        <v>2769</v>
      </c>
      <c r="F8" s="48" t="s">
        <v>5207</v>
      </c>
      <c r="G8" s="48" t="s">
        <v>5208</v>
      </c>
      <c r="H8" s="50" t="s">
        <v>5209</v>
      </c>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c r="NL8" s="47"/>
      <c r="NM8" s="47"/>
      <c r="NN8" s="47"/>
      <c r="NO8" s="47"/>
      <c r="NP8" s="47"/>
      <c r="NQ8" s="47"/>
      <c r="NR8" s="47"/>
      <c r="NS8" s="47"/>
      <c r="NT8" s="47"/>
      <c r="NU8" s="47"/>
      <c r="NV8" s="47"/>
      <c r="NW8" s="47"/>
      <c r="NX8" s="47"/>
      <c r="NY8" s="47"/>
      <c r="NZ8" s="47"/>
      <c r="OA8" s="47"/>
      <c r="OB8" s="47"/>
      <c r="OC8" s="47"/>
      <c r="OD8" s="47"/>
      <c r="OE8" s="47"/>
      <c r="OF8" s="47"/>
      <c r="OG8" s="47"/>
      <c r="OH8" s="47"/>
      <c r="OI8" s="47"/>
      <c r="OJ8" s="47"/>
      <c r="OK8" s="47"/>
      <c r="OL8" s="47"/>
      <c r="OM8" s="47"/>
      <c r="ON8" s="47"/>
      <c r="OO8" s="47"/>
      <c r="OP8" s="47"/>
      <c r="OQ8" s="47"/>
      <c r="OR8" s="47"/>
      <c r="OS8" s="47"/>
      <c r="OT8" s="47"/>
      <c r="OU8" s="47"/>
      <c r="OV8" s="47"/>
      <c r="OW8" s="47"/>
      <c r="OX8" s="47"/>
      <c r="OY8" s="47"/>
      <c r="OZ8" s="47"/>
      <c r="PA8" s="47"/>
      <c r="PB8" s="47"/>
      <c r="PC8" s="47"/>
      <c r="PD8" s="47"/>
      <c r="PE8" s="47"/>
      <c r="PF8" s="47"/>
      <c r="PG8" s="47"/>
      <c r="PH8" s="47"/>
      <c r="PI8" s="47"/>
      <c r="PJ8" s="47"/>
      <c r="PK8" s="47"/>
      <c r="PL8" s="47"/>
      <c r="PM8" s="47"/>
      <c r="PN8" s="47"/>
      <c r="PO8" s="47"/>
      <c r="PP8" s="47"/>
      <c r="PQ8" s="47"/>
      <c r="PR8" s="47"/>
      <c r="PS8" s="47"/>
      <c r="PT8" s="47"/>
      <c r="PU8" s="47"/>
      <c r="PV8" s="47"/>
      <c r="PW8" s="47"/>
      <c r="PX8" s="47"/>
      <c r="PY8" s="47"/>
      <c r="PZ8" s="47"/>
      <c r="QA8" s="47"/>
      <c r="QB8" s="47"/>
      <c r="QC8" s="47"/>
      <c r="QD8" s="47"/>
      <c r="QE8" s="47"/>
      <c r="QF8" s="47"/>
      <c r="QG8" s="47"/>
      <c r="QH8" s="47"/>
      <c r="QI8" s="47"/>
      <c r="QJ8" s="47"/>
      <c r="QK8" s="47"/>
      <c r="QL8" s="47"/>
      <c r="QM8" s="47"/>
      <c r="QN8" s="47"/>
      <c r="QO8" s="47"/>
      <c r="QP8" s="47"/>
      <c r="QQ8" s="47"/>
      <c r="QR8" s="47"/>
      <c r="QS8" s="47"/>
      <c r="QT8" s="47"/>
      <c r="QU8" s="47"/>
      <c r="QV8" s="47"/>
      <c r="QW8" s="47"/>
      <c r="QX8" s="47"/>
      <c r="QY8" s="47"/>
      <c r="QZ8" s="47"/>
      <c r="RA8" s="47"/>
      <c r="RB8" s="47"/>
      <c r="RC8" s="47"/>
      <c r="RD8" s="47"/>
      <c r="RE8" s="47"/>
      <c r="RF8" s="47"/>
      <c r="RG8" s="47"/>
      <c r="RH8" s="47"/>
      <c r="RI8" s="47"/>
      <c r="RJ8" s="47"/>
      <c r="RK8" s="47"/>
      <c r="RL8" s="47"/>
      <c r="RM8" s="47"/>
      <c r="RN8" s="47"/>
      <c r="RO8" s="47"/>
      <c r="RP8" s="47"/>
      <c r="RQ8" s="47"/>
      <c r="RR8" s="47"/>
      <c r="RS8" s="47"/>
      <c r="RT8" s="47"/>
      <c r="RU8" s="47"/>
      <c r="RV8" s="47"/>
      <c r="RW8" s="47"/>
      <c r="RX8" s="47"/>
      <c r="RY8" s="47"/>
      <c r="RZ8" s="47"/>
      <c r="SA8" s="47"/>
      <c r="SB8" s="47"/>
      <c r="SC8" s="47"/>
      <c r="SD8" s="47"/>
      <c r="SE8" s="47"/>
      <c r="SF8" s="47"/>
      <c r="SG8" s="47"/>
      <c r="SH8" s="47"/>
      <c r="SI8" s="47"/>
      <c r="SJ8" s="47"/>
      <c r="SK8" s="47"/>
      <c r="SL8" s="47"/>
      <c r="SM8" s="47"/>
      <c r="SN8" s="47"/>
      <c r="SO8" s="47"/>
      <c r="SP8" s="47"/>
      <c r="SQ8" s="47"/>
      <c r="SR8" s="47"/>
      <c r="SS8" s="47"/>
      <c r="ST8" s="47"/>
      <c r="SU8" s="47"/>
      <c r="SV8" s="47"/>
      <c r="SW8" s="47"/>
      <c r="SX8" s="47"/>
      <c r="SY8" s="47"/>
      <c r="SZ8" s="47"/>
      <c r="TA8" s="47"/>
      <c r="TB8" s="47"/>
      <c r="TC8" s="47"/>
      <c r="TD8" s="47"/>
      <c r="TE8" s="47"/>
      <c r="TF8" s="47"/>
      <c r="TG8" s="47"/>
      <c r="TH8" s="47"/>
      <c r="TI8" s="47"/>
      <c r="TJ8" s="47"/>
      <c r="TK8" s="47"/>
      <c r="TL8" s="47"/>
      <c r="TM8" s="47"/>
      <c r="TN8" s="47"/>
      <c r="TO8" s="47"/>
      <c r="TP8" s="47"/>
      <c r="TQ8" s="47"/>
      <c r="TR8" s="47"/>
      <c r="TS8" s="47"/>
      <c r="TT8" s="47"/>
      <c r="TU8" s="47"/>
      <c r="TV8" s="47"/>
      <c r="TW8" s="47"/>
      <c r="TX8" s="47"/>
      <c r="TY8" s="47"/>
      <c r="TZ8" s="47"/>
      <c r="UA8" s="47"/>
      <c r="UB8" s="47"/>
      <c r="UC8" s="47"/>
      <c r="UD8" s="47"/>
      <c r="UE8" s="47"/>
      <c r="UF8" s="47"/>
      <c r="UG8" s="47"/>
      <c r="UH8" s="47"/>
      <c r="UI8" s="47"/>
      <c r="UJ8" s="47"/>
      <c r="UK8" s="47"/>
      <c r="UL8" s="47"/>
      <c r="UM8" s="47"/>
      <c r="UN8" s="47"/>
      <c r="UO8" s="47"/>
      <c r="UP8" s="47"/>
      <c r="UQ8" s="47"/>
      <c r="UR8" s="47"/>
      <c r="US8" s="47"/>
      <c r="UT8" s="47"/>
      <c r="UU8" s="47"/>
      <c r="UV8" s="47"/>
      <c r="UW8" s="47"/>
      <c r="UX8" s="47"/>
      <c r="UY8" s="47"/>
      <c r="UZ8" s="47"/>
      <c r="VA8" s="47"/>
      <c r="VB8" s="47"/>
      <c r="VC8" s="47"/>
      <c r="VD8" s="47"/>
      <c r="VE8" s="47"/>
      <c r="VF8" s="47"/>
      <c r="VG8" s="47"/>
      <c r="VH8" s="47"/>
      <c r="VI8" s="47"/>
      <c r="VJ8" s="47"/>
      <c r="VK8" s="47"/>
      <c r="VL8" s="47"/>
      <c r="VM8" s="47"/>
      <c r="VN8" s="47"/>
      <c r="VO8" s="47"/>
      <c r="VP8" s="47"/>
      <c r="VQ8" s="47"/>
      <c r="VR8" s="47"/>
      <c r="VS8" s="47"/>
      <c r="VT8" s="47"/>
      <c r="VU8" s="47"/>
      <c r="VV8" s="47"/>
      <c r="VW8" s="47"/>
      <c r="VX8" s="47"/>
      <c r="VY8" s="47"/>
      <c r="VZ8" s="47"/>
      <c r="WA8" s="47"/>
      <c r="WB8" s="47"/>
      <c r="WC8" s="47"/>
      <c r="WD8" s="47"/>
      <c r="WE8" s="47"/>
      <c r="WF8" s="47"/>
      <c r="WG8" s="47"/>
      <c r="WH8" s="47"/>
      <c r="WI8" s="47"/>
      <c r="WJ8" s="47"/>
      <c r="WK8" s="47"/>
      <c r="WL8" s="47"/>
      <c r="WM8" s="47"/>
      <c r="WN8" s="47"/>
      <c r="WO8" s="47"/>
      <c r="WP8" s="47"/>
      <c r="WQ8" s="47"/>
      <c r="WR8" s="47"/>
      <c r="WS8" s="47"/>
      <c r="WT8" s="47"/>
      <c r="WU8" s="47"/>
      <c r="WV8" s="47"/>
      <c r="WW8" s="47"/>
      <c r="WX8" s="47"/>
      <c r="WY8" s="47"/>
      <c r="WZ8" s="47"/>
      <c r="XA8" s="47"/>
      <c r="XB8" s="47"/>
      <c r="XC8" s="47"/>
      <c r="XD8" s="47"/>
      <c r="XE8" s="47"/>
      <c r="XF8" s="47"/>
      <c r="XG8" s="47"/>
      <c r="XH8" s="47"/>
      <c r="XI8" s="47"/>
      <c r="XJ8" s="47"/>
      <c r="XK8" s="47"/>
      <c r="XL8" s="47"/>
      <c r="XM8" s="47"/>
      <c r="XN8" s="47"/>
      <c r="XO8" s="47"/>
      <c r="XP8" s="47"/>
      <c r="XQ8" s="47"/>
      <c r="XR8" s="47"/>
      <c r="XS8" s="47"/>
      <c r="XT8" s="47"/>
      <c r="XU8" s="47"/>
      <c r="XV8" s="47"/>
      <c r="XW8" s="47"/>
      <c r="XX8" s="47"/>
      <c r="XY8" s="47"/>
      <c r="XZ8" s="47"/>
      <c r="YA8" s="47"/>
      <c r="YB8" s="47"/>
      <c r="YC8" s="47"/>
      <c r="YD8" s="47"/>
      <c r="YE8" s="47"/>
      <c r="YF8" s="47"/>
      <c r="YG8" s="47"/>
      <c r="YH8" s="47"/>
      <c r="YI8" s="47"/>
      <c r="YJ8" s="47"/>
      <c r="YK8" s="47"/>
      <c r="YL8" s="47"/>
      <c r="YM8" s="47"/>
      <c r="YN8" s="47"/>
      <c r="YO8" s="47"/>
      <c r="YP8" s="47"/>
      <c r="YQ8" s="47"/>
      <c r="YR8" s="47"/>
      <c r="YS8" s="47"/>
      <c r="YT8" s="47"/>
      <c r="YU8" s="47"/>
      <c r="YV8" s="47"/>
      <c r="YW8" s="47"/>
      <c r="YX8" s="47"/>
      <c r="YY8" s="47"/>
      <c r="YZ8" s="47"/>
      <c r="ZA8" s="47"/>
      <c r="ZB8" s="47"/>
      <c r="ZC8" s="47"/>
      <c r="ZD8" s="47"/>
      <c r="ZE8" s="47"/>
      <c r="ZF8" s="47"/>
      <c r="ZG8" s="47"/>
      <c r="ZH8" s="47"/>
      <c r="ZI8" s="47"/>
      <c r="ZJ8" s="47"/>
      <c r="ZK8" s="47"/>
      <c r="ZL8" s="47"/>
      <c r="ZM8" s="47"/>
      <c r="ZN8" s="47"/>
      <c r="ZO8" s="47"/>
      <c r="ZP8" s="47"/>
      <c r="ZQ8" s="47"/>
      <c r="ZR8" s="47"/>
      <c r="ZS8" s="47"/>
      <c r="ZT8" s="47"/>
      <c r="ZU8" s="47"/>
      <c r="ZV8" s="47"/>
      <c r="ZW8" s="47"/>
      <c r="ZX8" s="47"/>
      <c r="ZY8" s="47"/>
      <c r="ZZ8" s="47"/>
      <c r="AAA8" s="47"/>
      <c r="AAB8" s="47"/>
      <c r="AAC8" s="47"/>
      <c r="AAD8" s="47"/>
      <c r="AAE8" s="47"/>
      <c r="AAF8" s="47"/>
      <c r="AAG8" s="47"/>
      <c r="AAH8" s="47"/>
      <c r="AAI8" s="47"/>
      <c r="AAJ8" s="47"/>
      <c r="AAK8" s="47"/>
      <c r="AAL8" s="47"/>
      <c r="AAM8" s="47"/>
      <c r="AAN8" s="47"/>
      <c r="AAO8" s="47"/>
      <c r="AAP8" s="47"/>
      <c r="AAQ8" s="47"/>
      <c r="AAR8" s="47"/>
      <c r="AAS8" s="47"/>
      <c r="AAT8" s="47"/>
      <c r="AAU8" s="47"/>
      <c r="AAV8" s="47"/>
      <c r="AAW8" s="47"/>
      <c r="AAX8" s="47"/>
      <c r="AAY8" s="47"/>
      <c r="AAZ8" s="47"/>
      <c r="ABA8" s="47"/>
      <c r="ABB8" s="47"/>
      <c r="ABC8" s="47"/>
      <c r="ABD8" s="47"/>
      <c r="ABE8" s="47"/>
      <c r="ABF8" s="47"/>
      <c r="ABG8" s="47"/>
      <c r="ABH8" s="47"/>
      <c r="ABI8" s="47"/>
      <c r="ABJ8" s="47"/>
      <c r="ABK8" s="47"/>
      <c r="ABL8" s="47"/>
      <c r="ABM8" s="47"/>
      <c r="ABN8" s="47"/>
      <c r="ABO8" s="47"/>
      <c r="ABP8" s="47"/>
      <c r="ABQ8" s="47"/>
      <c r="ABR8" s="47"/>
      <c r="ABS8" s="47"/>
      <c r="ABT8" s="47"/>
      <c r="ABU8" s="47"/>
      <c r="ABV8" s="47"/>
      <c r="ABW8" s="47"/>
      <c r="ABX8" s="47"/>
      <c r="ABY8" s="47"/>
      <c r="ABZ8" s="47"/>
      <c r="ACA8" s="47"/>
      <c r="ACB8" s="47"/>
      <c r="ACC8" s="47"/>
      <c r="ACD8" s="47"/>
      <c r="ACE8" s="47"/>
      <c r="ACF8" s="47"/>
      <c r="ACG8" s="47"/>
      <c r="ACH8" s="47"/>
      <c r="ACI8" s="47"/>
      <c r="ACJ8" s="47"/>
      <c r="ACK8" s="47"/>
      <c r="ACL8" s="47"/>
      <c r="ACM8" s="47"/>
      <c r="ACN8" s="47"/>
      <c r="ACO8" s="47"/>
      <c r="ACP8" s="47"/>
      <c r="ACQ8" s="47"/>
      <c r="ACR8" s="47"/>
      <c r="ACS8" s="47"/>
      <c r="ACT8" s="47"/>
      <c r="ACU8" s="47"/>
      <c r="ACV8" s="47"/>
      <c r="ACW8" s="47"/>
      <c r="ACX8" s="47"/>
      <c r="ACY8" s="47"/>
      <c r="ACZ8" s="47"/>
      <c r="ADA8" s="47"/>
      <c r="ADB8" s="47"/>
      <c r="ADC8" s="47"/>
      <c r="ADD8" s="47"/>
      <c r="ADE8" s="47"/>
      <c r="ADF8" s="47"/>
      <c r="ADG8" s="47"/>
      <c r="ADH8" s="47"/>
      <c r="ADI8" s="47"/>
      <c r="ADJ8" s="47"/>
      <c r="ADK8" s="47"/>
      <c r="ADL8" s="47"/>
      <c r="ADM8" s="47"/>
      <c r="ADN8" s="47"/>
      <c r="ADO8" s="47"/>
      <c r="ADP8" s="47"/>
      <c r="ADQ8" s="47"/>
      <c r="ADR8" s="47"/>
      <c r="ADS8" s="47"/>
      <c r="ADT8" s="47"/>
      <c r="ADU8" s="47"/>
      <c r="ADV8" s="47"/>
      <c r="ADW8" s="47"/>
      <c r="ADX8" s="47"/>
      <c r="ADY8" s="47"/>
      <c r="ADZ8" s="47"/>
      <c r="AEA8" s="47"/>
      <c r="AEB8" s="47"/>
      <c r="AEC8" s="47"/>
      <c r="AED8" s="47"/>
      <c r="AEE8" s="47"/>
      <c r="AEF8" s="47"/>
      <c r="AEG8" s="47"/>
      <c r="AEH8" s="47"/>
      <c r="AEI8" s="47"/>
      <c r="AEJ8" s="47"/>
      <c r="AEK8" s="47"/>
      <c r="AEL8" s="47"/>
      <c r="AEM8" s="47"/>
      <c r="AEN8" s="47"/>
      <c r="AEO8" s="47"/>
      <c r="AEP8" s="47"/>
      <c r="AEQ8" s="47"/>
      <c r="AER8" s="47"/>
      <c r="AES8" s="47"/>
      <c r="AET8" s="47"/>
      <c r="AEU8" s="47"/>
      <c r="AEV8" s="47"/>
      <c r="AEW8" s="47"/>
      <c r="AEX8" s="47"/>
      <c r="AEY8" s="47"/>
      <c r="AEZ8" s="47"/>
      <c r="AFA8" s="47"/>
      <c r="AFB8" s="47"/>
      <c r="AFC8" s="47"/>
      <c r="AFD8" s="47"/>
      <c r="AFE8" s="47"/>
      <c r="AFF8" s="47"/>
      <c r="AFG8" s="47"/>
      <c r="AFH8" s="47"/>
      <c r="AFI8" s="47"/>
      <c r="AFJ8" s="47"/>
      <c r="AFK8" s="47"/>
      <c r="AFL8" s="47"/>
      <c r="AFM8" s="47"/>
      <c r="AFN8" s="47"/>
      <c r="AFO8" s="47"/>
      <c r="AFP8" s="47"/>
      <c r="AFQ8" s="47"/>
      <c r="AFR8" s="47"/>
      <c r="AFS8" s="47"/>
      <c r="AFT8" s="47"/>
      <c r="AFU8" s="47"/>
      <c r="AFV8" s="47"/>
      <c r="AFW8" s="47"/>
      <c r="AFX8" s="47"/>
      <c r="AFY8" s="47"/>
      <c r="AFZ8" s="47"/>
      <c r="AGA8" s="47"/>
      <c r="AGB8" s="47"/>
      <c r="AGC8" s="47"/>
      <c r="AGD8" s="47"/>
      <c r="AGE8" s="47"/>
      <c r="AGF8" s="47"/>
      <c r="AGG8" s="47"/>
      <c r="AGH8" s="47"/>
      <c r="AGI8" s="47"/>
      <c r="AGJ8" s="47"/>
      <c r="AGK8" s="47"/>
      <c r="AGL8" s="47"/>
      <c r="AGM8" s="47"/>
      <c r="AGN8" s="47"/>
      <c r="AGO8" s="47"/>
      <c r="AGP8" s="47"/>
      <c r="AGQ8" s="47"/>
      <c r="AGR8" s="47"/>
      <c r="AGS8" s="47"/>
      <c r="AGT8" s="47"/>
      <c r="AGU8" s="47"/>
      <c r="AGV8" s="47"/>
      <c r="AGW8" s="47"/>
      <c r="AGX8" s="47"/>
      <c r="AGY8" s="47"/>
      <c r="AGZ8" s="47"/>
      <c r="AHA8" s="47"/>
      <c r="AHB8" s="47"/>
      <c r="AHC8" s="47"/>
      <c r="AHD8" s="47"/>
      <c r="AHE8" s="47"/>
      <c r="AHF8" s="47"/>
      <c r="AHG8" s="47"/>
      <c r="AHH8" s="47"/>
      <c r="AHI8" s="47"/>
      <c r="AHJ8" s="47"/>
      <c r="AHK8" s="47"/>
      <c r="AHL8" s="47"/>
      <c r="AHM8" s="47"/>
      <c r="AHN8" s="47"/>
      <c r="AHO8" s="47"/>
      <c r="AHP8" s="47"/>
      <c r="AHQ8" s="47"/>
      <c r="AHR8" s="47"/>
      <c r="AHS8" s="47"/>
      <c r="AHT8" s="47"/>
      <c r="AHU8" s="47"/>
      <c r="AHV8" s="47"/>
      <c r="AHW8" s="47"/>
      <c r="AHX8" s="47"/>
      <c r="AHY8" s="47"/>
      <c r="AHZ8" s="47"/>
      <c r="AIA8" s="47"/>
      <c r="AIB8" s="47"/>
      <c r="AIC8" s="47"/>
      <c r="AID8" s="47"/>
      <c r="AIE8" s="47"/>
      <c r="AIF8" s="47"/>
      <c r="AIG8" s="47"/>
      <c r="AIH8" s="47"/>
      <c r="AII8" s="47"/>
      <c r="AIJ8" s="47"/>
      <c r="AIK8" s="47"/>
      <c r="AIL8" s="47"/>
      <c r="AIM8" s="47"/>
      <c r="AIN8" s="47"/>
      <c r="AIO8" s="47"/>
      <c r="AIP8" s="47"/>
      <c r="AIQ8" s="47"/>
      <c r="AIR8" s="47"/>
      <c r="AIS8" s="47"/>
      <c r="AIT8" s="47"/>
      <c r="AIU8" s="47"/>
      <c r="AIV8" s="47"/>
      <c r="AIW8" s="47"/>
      <c r="AIX8" s="47"/>
      <c r="AIY8" s="47"/>
      <c r="AIZ8" s="47"/>
      <c r="AJA8" s="47"/>
      <c r="AJB8" s="47"/>
      <c r="AJC8" s="47"/>
      <c r="AJD8" s="47"/>
      <c r="AJE8" s="47"/>
      <c r="AJF8" s="47"/>
      <c r="AJG8" s="47"/>
      <c r="AJH8" s="47"/>
      <c r="AJI8" s="47"/>
      <c r="AJJ8" s="47"/>
      <c r="AJK8" s="47"/>
      <c r="AJL8" s="47"/>
      <c r="AJM8" s="47"/>
      <c r="AJN8" s="47"/>
      <c r="AJO8" s="47"/>
      <c r="AJP8" s="47"/>
      <c r="AJQ8" s="47"/>
      <c r="AJR8" s="47"/>
      <c r="AJS8" s="47"/>
      <c r="AJT8" s="47"/>
      <c r="AJU8" s="47"/>
      <c r="AJV8" s="47"/>
      <c r="AJW8" s="47"/>
      <c r="AJX8" s="47"/>
      <c r="AJY8" s="47"/>
      <c r="AJZ8" s="47"/>
      <c r="AKA8" s="47"/>
      <c r="AKB8" s="47"/>
      <c r="AKC8" s="47"/>
      <c r="AKD8" s="47"/>
      <c r="AKE8" s="47"/>
      <c r="AKF8" s="47"/>
      <c r="AKG8" s="47"/>
      <c r="AKH8" s="47"/>
      <c r="AKI8" s="47"/>
      <c r="AKJ8" s="47"/>
      <c r="AKK8" s="47"/>
      <c r="AKL8" s="47"/>
      <c r="AKM8" s="47"/>
      <c r="AKN8" s="47"/>
      <c r="AKO8" s="47"/>
      <c r="AKP8" s="47"/>
      <c r="AKQ8" s="47"/>
      <c r="AKR8" s="47"/>
      <c r="AKS8" s="47"/>
      <c r="AKT8" s="47"/>
      <c r="AKU8" s="47"/>
      <c r="AKV8" s="47"/>
      <c r="AKW8" s="47"/>
      <c r="AKX8" s="47"/>
      <c r="AKY8" s="47"/>
      <c r="AKZ8" s="47"/>
      <c r="ALA8" s="47"/>
      <c r="ALB8" s="47"/>
      <c r="ALC8" s="47"/>
      <c r="ALD8" s="47"/>
      <c r="ALE8" s="47"/>
      <c r="ALF8" s="47"/>
      <c r="ALG8" s="47"/>
      <c r="ALH8" s="47"/>
      <c r="ALI8" s="47"/>
      <c r="ALJ8" s="47"/>
      <c r="ALK8" s="47"/>
      <c r="ALL8" s="47"/>
      <c r="ALM8" s="47"/>
      <c r="ALN8" s="47"/>
      <c r="ALO8" s="47"/>
      <c r="ALP8" s="47"/>
      <c r="ALQ8" s="47"/>
      <c r="ALR8" s="47"/>
      <c r="ALS8" s="47"/>
      <c r="ALT8" s="47"/>
      <c r="ALU8" s="47"/>
      <c r="ALV8" s="47"/>
      <c r="ALW8" s="47"/>
      <c r="ALX8" s="47"/>
      <c r="ALY8" s="47"/>
      <c r="ALZ8" s="47"/>
      <c r="AMA8" s="47"/>
      <c r="AMB8" s="47"/>
      <c r="AMC8" s="47"/>
      <c r="AMD8" s="47"/>
      <c r="AME8" s="47"/>
      <c r="AMF8" s="47"/>
      <c r="AMG8" s="47"/>
      <c r="AMH8" s="47"/>
      <c r="AMI8" s="47"/>
      <c r="AMJ8" s="47"/>
    </row>
    <row r="9" spans="1:1024" x14ac:dyDescent="0.25">
      <c r="A9" s="129">
        <v>23478</v>
      </c>
      <c r="B9" s="130" t="s">
        <v>1866</v>
      </c>
      <c r="C9" s="130" t="s">
        <v>4017</v>
      </c>
      <c r="D9" s="130" t="s">
        <v>3068</v>
      </c>
      <c r="E9" s="130" t="s">
        <v>4018</v>
      </c>
      <c r="F9" s="131">
        <f t="shared" ref="F9:F72" si="0">G9/24</f>
        <v>0.97916666666666663</v>
      </c>
      <c r="G9" s="132">
        <v>23.5</v>
      </c>
      <c r="H9" s="133" t="str">
        <f t="shared" ref="H9:H72" si="1">IF(G9&lt;10.1,"INSUFICIENTE",IF(AND(G9&gt;=10.1,G9&lt;18.1),"NO SATISFACTORIO",IF(AND(G9&gt;=18.1,G9&lt;23.1),"SUFICIENTE",IF(G9&gt;=23.1,"CONTINUO",0))))</f>
        <v>CONTINUO</v>
      </c>
    </row>
    <row r="10" spans="1:1024" x14ac:dyDescent="0.25">
      <c r="A10" s="134">
        <v>980</v>
      </c>
      <c r="B10" s="135" t="s">
        <v>303</v>
      </c>
      <c r="C10" s="135" t="s">
        <v>3067</v>
      </c>
      <c r="D10" s="135" t="s">
        <v>3068</v>
      </c>
      <c r="E10" s="135" t="s">
        <v>3069</v>
      </c>
      <c r="F10" s="136">
        <f t="shared" si="0"/>
        <v>0.6743969309250083</v>
      </c>
      <c r="G10" s="137">
        <v>16.185526342200198</v>
      </c>
      <c r="H10" s="138" t="str">
        <f t="shared" si="1"/>
        <v>NO SATISFACTORIO</v>
      </c>
    </row>
    <row r="11" spans="1:1024" x14ac:dyDescent="0.25">
      <c r="A11" s="134">
        <v>1375</v>
      </c>
      <c r="B11" s="135" t="s">
        <v>402</v>
      </c>
      <c r="C11" s="135" t="s">
        <v>3142</v>
      </c>
      <c r="D11" s="135" t="s">
        <v>2789</v>
      </c>
      <c r="E11" s="135" t="s">
        <v>3143</v>
      </c>
      <c r="F11" s="136">
        <f t="shared" si="0"/>
        <v>0.99998123423231255</v>
      </c>
      <c r="G11" s="137">
        <v>23.9995496215755</v>
      </c>
      <c r="H11" s="138" t="str">
        <f t="shared" si="1"/>
        <v>CONTINUO</v>
      </c>
    </row>
    <row r="12" spans="1:1024" x14ac:dyDescent="0.25">
      <c r="A12" s="134">
        <v>838</v>
      </c>
      <c r="B12" s="135" t="s">
        <v>270</v>
      </c>
      <c r="C12" s="135" t="s">
        <v>3041</v>
      </c>
      <c r="D12" s="135" t="s">
        <v>2789</v>
      </c>
      <c r="E12" s="135" t="s">
        <v>3042</v>
      </c>
      <c r="F12" s="136">
        <f t="shared" si="0"/>
        <v>0.99930555555555411</v>
      </c>
      <c r="G12" s="137">
        <v>23.983333333333299</v>
      </c>
      <c r="H12" s="138" t="str">
        <f t="shared" si="1"/>
        <v>CONTINUO</v>
      </c>
    </row>
    <row r="13" spans="1:1024" x14ac:dyDescent="0.25">
      <c r="A13" s="134">
        <v>2046</v>
      </c>
      <c r="B13" s="135" t="s">
        <v>490</v>
      </c>
      <c r="C13" s="135" t="s">
        <v>4786</v>
      </c>
      <c r="D13" s="135" t="s">
        <v>2789</v>
      </c>
      <c r="E13" s="135" t="s">
        <v>4787</v>
      </c>
      <c r="F13" s="136">
        <f t="shared" si="0"/>
        <v>0.9972222222222209</v>
      </c>
      <c r="G13" s="137">
        <v>23.933333333333302</v>
      </c>
      <c r="H13" s="138" t="str">
        <f t="shared" si="1"/>
        <v>CONTINUO</v>
      </c>
    </row>
    <row r="14" spans="1:1024" x14ac:dyDescent="0.25">
      <c r="A14" s="134">
        <v>20102</v>
      </c>
      <c r="B14" s="135" t="s">
        <v>952</v>
      </c>
      <c r="C14" s="135" t="s">
        <v>3500</v>
      </c>
      <c r="D14" s="135" t="s">
        <v>2789</v>
      </c>
      <c r="E14" s="135" t="s">
        <v>3501</v>
      </c>
      <c r="F14" s="136">
        <f t="shared" si="0"/>
        <v>0.9972222222222209</v>
      </c>
      <c r="G14" s="137">
        <v>23.933333333333302</v>
      </c>
      <c r="H14" s="138" t="str">
        <f t="shared" si="1"/>
        <v>CONTINUO</v>
      </c>
    </row>
    <row r="15" spans="1:1024" x14ac:dyDescent="0.25">
      <c r="A15" s="134">
        <v>23008</v>
      </c>
      <c r="B15" s="135" t="s">
        <v>1714</v>
      </c>
      <c r="C15" s="135" t="s">
        <v>3915</v>
      </c>
      <c r="D15" s="135" t="s">
        <v>2789</v>
      </c>
      <c r="E15" s="135" t="s">
        <v>3916</v>
      </c>
      <c r="F15" s="136">
        <f t="shared" si="0"/>
        <v>1</v>
      </c>
      <c r="G15" s="137">
        <v>24</v>
      </c>
      <c r="H15" s="138" t="str">
        <f t="shared" si="1"/>
        <v>CONTINUO</v>
      </c>
    </row>
    <row r="16" spans="1:1024" x14ac:dyDescent="0.25">
      <c r="A16" s="134">
        <v>22111</v>
      </c>
      <c r="B16" s="135" t="s">
        <v>1464</v>
      </c>
      <c r="C16" s="135" t="s">
        <v>4652</v>
      </c>
      <c r="D16" s="135" t="s">
        <v>2789</v>
      </c>
      <c r="E16" s="135" t="s">
        <v>4653</v>
      </c>
      <c r="F16" s="136">
        <f t="shared" si="0"/>
        <v>0.99592947270359999</v>
      </c>
      <c r="G16" s="137">
        <v>23.902307344886399</v>
      </c>
      <c r="H16" s="138" t="str">
        <f t="shared" si="1"/>
        <v>CONTINUO</v>
      </c>
    </row>
    <row r="17" spans="1:8" x14ac:dyDescent="0.25">
      <c r="A17" s="134">
        <v>2046</v>
      </c>
      <c r="B17" s="135" t="s">
        <v>490</v>
      </c>
      <c r="C17" s="135" t="s">
        <v>4788</v>
      </c>
      <c r="D17" s="135" t="s">
        <v>2789</v>
      </c>
      <c r="E17" s="135" t="s">
        <v>4789</v>
      </c>
      <c r="F17" s="136">
        <f t="shared" si="0"/>
        <v>0.66296875</v>
      </c>
      <c r="G17" s="137">
        <v>15.911250000000001</v>
      </c>
      <c r="H17" s="138" t="str">
        <f t="shared" si="1"/>
        <v>NO SATISFACTORIO</v>
      </c>
    </row>
    <row r="18" spans="1:8" x14ac:dyDescent="0.25">
      <c r="A18" s="134">
        <v>2046</v>
      </c>
      <c r="B18" s="135" t="s">
        <v>490</v>
      </c>
      <c r="C18" s="135" t="s">
        <v>4790</v>
      </c>
      <c r="D18" s="135" t="s">
        <v>2789</v>
      </c>
      <c r="E18" s="135" t="s">
        <v>3000</v>
      </c>
      <c r="F18" s="136">
        <f t="shared" si="0"/>
        <v>0.9972222222222209</v>
      </c>
      <c r="G18" s="137">
        <v>23.933333333333302</v>
      </c>
      <c r="H18" s="138" t="str">
        <f t="shared" si="1"/>
        <v>CONTINUO</v>
      </c>
    </row>
    <row r="19" spans="1:8" x14ac:dyDescent="0.25">
      <c r="A19" s="134">
        <v>564</v>
      </c>
      <c r="B19" s="135" t="s">
        <v>185</v>
      </c>
      <c r="C19" s="135" t="s">
        <v>4440</v>
      </c>
      <c r="D19" s="135" t="s">
        <v>2789</v>
      </c>
      <c r="E19" s="135" t="s">
        <v>4423</v>
      </c>
      <c r="F19" s="136">
        <f t="shared" si="0"/>
        <v>0.99599305555555417</v>
      </c>
      <c r="G19" s="137">
        <v>23.903833333333299</v>
      </c>
      <c r="H19" s="138" t="str">
        <f t="shared" si="1"/>
        <v>CONTINUO</v>
      </c>
    </row>
    <row r="20" spans="1:8" x14ac:dyDescent="0.25">
      <c r="A20" s="134">
        <v>564</v>
      </c>
      <c r="B20" s="135" t="s">
        <v>185</v>
      </c>
      <c r="C20" s="135" t="s">
        <v>4330</v>
      </c>
      <c r="D20" s="135" t="s">
        <v>2789</v>
      </c>
      <c r="E20" s="135" t="s">
        <v>4331</v>
      </c>
      <c r="F20" s="136">
        <f t="shared" si="0"/>
        <v>0.99535552821844586</v>
      </c>
      <c r="G20" s="137">
        <v>23.888532677242701</v>
      </c>
      <c r="H20" s="138" t="str">
        <f t="shared" si="1"/>
        <v>CONTINUO</v>
      </c>
    </row>
    <row r="21" spans="1:8" x14ac:dyDescent="0.25">
      <c r="A21" s="134">
        <v>898</v>
      </c>
      <c r="B21" s="135" t="s">
        <v>289</v>
      </c>
      <c r="C21" s="135" t="s">
        <v>3065</v>
      </c>
      <c r="D21" s="135" t="s">
        <v>2789</v>
      </c>
      <c r="E21" s="135" t="s">
        <v>3066</v>
      </c>
      <c r="F21" s="136">
        <f t="shared" si="0"/>
        <v>1</v>
      </c>
      <c r="G21" s="137">
        <v>24</v>
      </c>
      <c r="H21" s="138" t="str">
        <f t="shared" si="1"/>
        <v>CONTINUO</v>
      </c>
    </row>
    <row r="22" spans="1:8" x14ac:dyDescent="0.25">
      <c r="A22" s="134">
        <v>23074</v>
      </c>
      <c r="B22" s="135" t="s">
        <v>1734</v>
      </c>
      <c r="C22" s="135" t="s">
        <v>3930</v>
      </c>
      <c r="D22" s="135" t="s">
        <v>2789</v>
      </c>
      <c r="E22" s="135" t="s">
        <v>2898</v>
      </c>
      <c r="F22" s="136">
        <f t="shared" si="0"/>
        <v>1</v>
      </c>
      <c r="G22" s="137">
        <v>24</v>
      </c>
      <c r="H22" s="138" t="str">
        <f t="shared" si="1"/>
        <v>CONTINUO</v>
      </c>
    </row>
    <row r="23" spans="1:8" x14ac:dyDescent="0.25">
      <c r="A23" s="134">
        <v>20212</v>
      </c>
      <c r="B23" s="135" t="s">
        <v>985</v>
      </c>
      <c r="C23" s="135" t="s">
        <v>4816</v>
      </c>
      <c r="D23" s="135" t="s">
        <v>2789</v>
      </c>
      <c r="E23" s="135" t="s">
        <v>4817</v>
      </c>
      <c r="F23" s="136">
        <f t="shared" si="0"/>
        <v>0.9972222222222209</v>
      </c>
      <c r="G23" s="137">
        <v>23.933333333333302</v>
      </c>
      <c r="H23" s="138" t="str">
        <f t="shared" si="1"/>
        <v>CONTINUO</v>
      </c>
    </row>
    <row r="24" spans="1:8" x14ac:dyDescent="0.25">
      <c r="A24" s="134">
        <v>24877</v>
      </c>
      <c r="B24" s="135" t="s">
        <v>2098</v>
      </c>
      <c r="C24" s="135" t="s">
        <v>4816</v>
      </c>
      <c r="D24" s="135" t="s">
        <v>2789</v>
      </c>
      <c r="E24" s="135" t="s">
        <v>4817</v>
      </c>
      <c r="F24" s="136">
        <f t="shared" si="0"/>
        <v>0.16666666666666666</v>
      </c>
      <c r="G24" s="137">
        <v>4</v>
      </c>
      <c r="H24" s="138" t="str">
        <f t="shared" si="1"/>
        <v>INSUFICIENTE</v>
      </c>
    </row>
    <row r="25" spans="1:8" x14ac:dyDescent="0.25">
      <c r="A25" s="134">
        <v>564</v>
      </c>
      <c r="B25" s="135" t="s">
        <v>185</v>
      </c>
      <c r="C25" s="135" t="s">
        <v>4323</v>
      </c>
      <c r="D25" s="135" t="s">
        <v>2789</v>
      </c>
      <c r="E25" s="135" t="s">
        <v>2772</v>
      </c>
      <c r="F25" s="136">
        <f t="shared" si="0"/>
        <v>0.99660807632054593</v>
      </c>
      <c r="G25" s="137">
        <v>23.918593831693101</v>
      </c>
      <c r="H25" s="138" t="str">
        <f t="shared" si="1"/>
        <v>CONTINUO</v>
      </c>
    </row>
    <row r="26" spans="1:8" x14ac:dyDescent="0.25">
      <c r="A26" s="134">
        <v>565</v>
      </c>
      <c r="B26" s="135" t="s">
        <v>186</v>
      </c>
      <c r="C26" s="135" t="s">
        <v>2929</v>
      </c>
      <c r="D26" s="135" t="s">
        <v>2789</v>
      </c>
      <c r="E26" s="135" t="s">
        <v>2930</v>
      </c>
      <c r="F26" s="136">
        <f t="shared" si="0"/>
        <v>1</v>
      </c>
      <c r="G26" s="137">
        <v>24</v>
      </c>
      <c r="H26" s="138" t="str">
        <f t="shared" si="1"/>
        <v>CONTINUO</v>
      </c>
    </row>
    <row r="27" spans="1:8" x14ac:dyDescent="0.25">
      <c r="A27" s="134">
        <v>23528</v>
      </c>
      <c r="B27" s="135" t="s">
        <v>1886</v>
      </c>
      <c r="C27" s="135" t="s">
        <v>4039</v>
      </c>
      <c r="D27" s="135" t="s">
        <v>2789</v>
      </c>
      <c r="E27" s="135" t="s">
        <v>4040</v>
      </c>
      <c r="F27" s="136">
        <f t="shared" si="0"/>
        <v>0.96412037037037079</v>
      </c>
      <c r="G27" s="137">
        <v>23.1388888888889</v>
      </c>
      <c r="H27" s="138" t="str">
        <f t="shared" si="1"/>
        <v>CONTINUO</v>
      </c>
    </row>
    <row r="28" spans="1:8" x14ac:dyDescent="0.25">
      <c r="A28" s="134">
        <v>21749</v>
      </c>
      <c r="B28" s="135" t="s">
        <v>1399</v>
      </c>
      <c r="C28" s="135" t="s">
        <v>3711</v>
      </c>
      <c r="D28" s="135" t="s">
        <v>2789</v>
      </c>
      <c r="E28" s="135" t="s">
        <v>3712</v>
      </c>
      <c r="F28" s="136">
        <f t="shared" si="0"/>
        <v>0.9972222222222209</v>
      </c>
      <c r="G28" s="137">
        <v>23.933333333333302</v>
      </c>
      <c r="H28" s="138" t="str">
        <f t="shared" si="1"/>
        <v>CONTINUO</v>
      </c>
    </row>
    <row r="29" spans="1:8" x14ac:dyDescent="0.25">
      <c r="A29" s="134">
        <v>26545</v>
      </c>
      <c r="B29" s="135" t="s">
        <v>2361</v>
      </c>
      <c r="C29" s="135" t="s">
        <v>4137</v>
      </c>
      <c r="D29" s="135" t="s">
        <v>2789</v>
      </c>
      <c r="E29" s="135" t="s">
        <v>4138</v>
      </c>
      <c r="F29" s="136">
        <f t="shared" si="0"/>
        <v>0.9972222222222209</v>
      </c>
      <c r="G29" s="137">
        <v>23.933333333333302</v>
      </c>
      <c r="H29" s="138" t="str">
        <f t="shared" si="1"/>
        <v>CONTINUO</v>
      </c>
    </row>
    <row r="30" spans="1:8" x14ac:dyDescent="0.25">
      <c r="A30" s="134">
        <v>22111</v>
      </c>
      <c r="B30" s="135" t="s">
        <v>1464</v>
      </c>
      <c r="C30" s="135" t="s">
        <v>4831</v>
      </c>
      <c r="D30" s="135" t="s">
        <v>2789</v>
      </c>
      <c r="E30" s="135" t="s">
        <v>4832</v>
      </c>
      <c r="F30" s="136">
        <f t="shared" si="0"/>
        <v>0.9932199919236</v>
      </c>
      <c r="G30" s="137">
        <v>23.8372798061664</v>
      </c>
      <c r="H30" s="138" t="str">
        <f t="shared" si="1"/>
        <v>CONTINUO</v>
      </c>
    </row>
    <row r="31" spans="1:8" x14ac:dyDescent="0.25">
      <c r="A31" s="134">
        <v>2084</v>
      </c>
      <c r="B31" s="135" t="s">
        <v>498</v>
      </c>
      <c r="C31" s="135" t="s">
        <v>3210</v>
      </c>
      <c r="D31" s="135" t="s">
        <v>2789</v>
      </c>
      <c r="E31" s="135" t="s">
        <v>3211</v>
      </c>
      <c r="F31" s="136">
        <f t="shared" si="0"/>
        <v>0.9972222222222209</v>
      </c>
      <c r="G31" s="137">
        <v>23.933333333333302</v>
      </c>
      <c r="H31" s="138" t="str">
        <f t="shared" si="1"/>
        <v>CONTINUO</v>
      </c>
    </row>
    <row r="32" spans="1:8" x14ac:dyDescent="0.25">
      <c r="A32" s="134">
        <v>20212</v>
      </c>
      <c r="B32" s="135" t="s">
        <v>985</v>
      </c>
      <c r="C32" s="135" t="s">
        <v>4818</v>
      </c>
      <c r="D32" s="135" t="s">
        <v>2789</v>
      </c>
      <c r="E32" s="135" t="s">
        <v>4819</v>
      </c>
      <c r="F32" s="136">
        <f t="shared" si="0"/>
        <v>0.9972222222222209</v>
      </c>
      <c r="G32" s="137">
        <v>23.933333333333302</v>
      </c>
      <c r="H32" s="138" t="str">
        <f t="shared" si="1"/>
        <v>CONTINUO</v>
      </c>
    </row>
    <row r="33" spans="1:8" x14ac:dyDescent="0.25">
      <c r="A33" s="134">
        <v>22111</v>
      </c>
      <c r="B33" s="135" t="s">
        <v>1464</v>
      </c>
      <c r="C33" s="135" t="s">
        <v>4833</v>
      </c>
      <c r="D33" s="135" t="s">
        <v>2789</v>
      </c>
      <c r="E33" s="135" t="s">
        <v>4834</v>
      </c>
      <c r="F33" s="136">
        <f t="shared" si="0"/>
        <v>0.99066419965304175</v>
      </c>
      <c r="G33" s="137">
        <v>23.775940791673001</v>
      </c>
      <c r="H33" s="138" t="str">
        <f t="shared" si="1"/>
        <v>CONTINUO</v>
      </c>
    </row>
    <row r="34" spans="1:8" x14ac:dyDescent="0.25">
      <c r="A34" s="134">
        <v>21767</v>
      </c>
      <c r="B34" s="135" t="s">
        <v>1406</v>
      </c>
      <c r="C34" s="135" t="s">
        <v>3719</v>
      </c>
      <c r="D34" s="135" t="s">
        <v>2789</v>
      </c>
      <c r="E34" s="135" t="s">
        <v>3720</v>
      </c>
      <c r="F34" s="136">
        <f t="shared" si="0"/>
        <v>1</v>
      </c>
      <c r="G34" s="137">
        <v>24</v>
      </c>
      <c r="H34" s="138" t="str">
        <f t="shared" si="1"/>
        <v>CONTINUO</v>
      </c>
    </row>
    <row r="35" spans="1:8" x14ac:dyDescent="0.25">
      <c r="A35" s="134">
        <v>2056</v>
      </c>
      <c r="B35" s="135" t="s">
        <v>491</v>
      </c>
      <c r="C35" s="135" t="s">
        <v>4393</v>
      </c>
      <c r="D35" s="135" t="s">
        <v>2789</v>
      </c>
      <c r="E35" s="135" t="s">
        <v>4394</v>
      </c>
      <c r="F35" s="136">
        <f t="shared" si="0"/>
        <v>0.99710648148148329</v>
      </c>
      <c r="G35" s="137">
        <v>23.9305555555556</v>
      </c>
      <c r="H35" s="138" t="str">
        <f t="shared" si="1"/>
        <v>CONTINUO</v>
      </c>
    </row>
    <row r="36" spans="1:8" x14ac:dyDescent="0.25">
      <c r="A36" s="134">
        <v>2514</v>
      </c>
      <c r="B36" s="135" t="s">
        <v>608</v>
      </c>
      <c r="C36" s="135" t="s">
        <v>3287</v>
      </c>
      <c r="D36" s="135" t="s">
        <v>2789</v>
      </c>
      <c r="E36" s="135" t="s">
        <v>3288</v>
      </c>
      <c r="F36" s="136">
        <f t="shared" si="0"/>
        <v>0.99814814814814989</v>
      </c>
      <c r="G36" s="137">
        <v>23.955555555555598</v>
      </c>
      <c r="H36" s="138" t="str">
        <f t="shared" si="1"/>
        <v>CONTINUO</v>
      </c>
    </row>
    <row r="37" spans="1:8" x14ac:dyDescent="0.25">
      <c r="A37" s="134">
        <v>1818</v>
      </c>
      <c r="B37" s="135" t="s">
        <v>5046</v>
      </c>
      <c r="C37" s="135" t="s">
        <v>5047</v>
      </c>
      <c r="D37" s="135" t="s">
        <v>2789</v>
      </c>
      <c r="E37" s="135" t="s">
        <v>3083</v>
      </c>
      <c r="F37" s="136">
        <f t="shared" si="0"/>
        <v>1</v>
      </c>
      <c r="G37" s="137">
        <v>24</v>
      </c>
      <c r="H37" s="138" t="str">
        <f t="shared" si="1"/>
        <v>CONTINUO</v>
      </c>
    </row>
    <row r="38" spans="1:8" x14ac:dyDescent="0.25">
      <c r="A38" s="134">
        <v>1863</v>
      </c>
      <c r="B38" s="135" t="s">
        <v>479</v>
      </c>
      <c r="C38" s="135" t="s">
        <v>3202</v>
      </c>
      <c r="D38" s="135" t="s">
        <v>2789</v>
      </c>
      <c r="E38" s="135" t="s">
        <v>3203</v>
      </c>
      <c r="F38" s="136">
        <f t="shared" si="0"/>
        <v>0.99310730771994171</v>
      </c>
      <c r="G38" s="137">
        <v>23.834575385278601</v>
      </c>
      <c r="H38" s="138" t="str">
        <f t="shared" si="1"/>
        <v>CONTINUO</v>
      </c>
    </row>
    <row r="39" spans="1:8" x14ac:dyDescent="0.25">
      <c r="A39" s="134">
        <v>564</v>
      </c>
      <c r="B39" s="135" t="s">
        <v>185</v>
      </c>
      <c r="C39" s="135" t="s">
        <v>4403</v>
      </c>
      <c r="D39" s="135" t="s">
        <v>2789</v>
      </c>
      <c r="E39" s="135" t="s">
        <v>4404</v>
      </c>
      <c r="F39" s="136">
        <f t="shared" si="0"/>
        <v>0.99610551564141259</v>
      </c>
      <c r="G39" s="137">
        <v>23.906532375393901</v>
      </c>
      <c r="H39" s="138" t="str">
        <f t="shared" si="1"/>
        <v>CONTINUO</v>
      </c>
    </row>
    <row r="40" spans="1:8" x14ac:dyDescent="0.25">
      <c r="A40" s="134">
        <v>23421</v>
      </c>
      <c r="B40" s="135" t="s">
        <v>1843</v>
      </c>
      <c r="C40" s="135" t="s">
        <v>3995</v>
      </c>
      <c r="D40" s="135" t="s">
        <v>2789</v>
      </c>
      <c r="E40" s="135" t="s">
        <v>3996</v>
      </c>
      <c r="F40" s="136">
        <f t="shared" si="0"/>
        <v>0.93047120487265833</v>
      </c>
      <c r="G40" s="137">
        <v>22.331308916943801</v>
      </c>
      <c r="H40" s="138" t="str">
        <f t="shared" si="1"/>
        <v>SUFICIENTE</v>
      </c>
    </row>
    <row r="41" spans="1:8" x14ac:dyDescent="0.25">
      <c r="A41" s="134">
        <v>29531</v>
      </c>
      <c r="B41" s="135" t="s">
        <v>2482</v>
      </c>
      <c r="C41" s="135" t="s">
        <v>4199</v>
      </c>
      <c r="D41" s="135" t="s">
        <v>2789</v>
      </c>
      <c r="E41" s="135" t="s">
        <v>4200</v>
      </c>
      <c r="F41" s="136">
        <f t="shared" si="0"/>
        <v>1</v>
      </c>
      <c r="G41" s="137">
        <v>24</v>
      </c>
      <c r="H41" s="138" t="str">
        <f t="shared" si="1"/>
        <v>CONTINUO</v>
      </c>
    </row>
    <row r="42" spans="1:8" x14ac:dyDescent="0.25">
      <c r="A42" s="134">
        <v>3067</v>
      </c>
      <c r="B42" s="135" t="s">
        <v>802</v>
      </c>
      <c r="C42" s="135" t="s">
        <v>3090</v>
      </c>
      <c r="D42" s="135" t="s">
        <v>2789</v>
      </c>
      <c r="E42" s="135" t="s">
        <v>3091</v>
      </c>
      <c r="F42" s="136">
        <f t="shared" si="0"/>
        <v>1</v>
      </c>
      <c r="G42" s="137">
        <v>24</v>
      </c>
      <c r="H42" s="138" t="str">
        <f t="shared" si="1"/>
        <v>CONTINUO</v>
      </c>
    </row>
    <row r="43" spans="1:8" x14ac:dyDescent="0.25">
      <c r="A43" s="134">
        <v>26721</v>
      </c>
      <c r="B43" s="135" t="s">
        <v>2395</v>
      </c>
      <c r="C43" s="135" t="s">
        <v>4679</v>
      </c>
      <c r="D43" s="135" t="s">
        <v>2789</v>
      </c>
      <c r="E43" s="135" t="s">
        <v>4680</v>
      </c>
      <c r="F43" s="136">
        <f t="shared" si="0"/>
        <v>0.34059138417835372</v>
      </c>
      <c r="G43" s="137">
        <v>8.1741932202804897</v>
      </c>
      <c r="H43" s="138" t="str">
        <f t="shared" si="1"/>
        <v>INSUFICIENTE</v>
      </c>
    </row>
    <row r="44" spans="1:8" x14ac:dyDescent="0.25">
      <c r="A44" s="134">
        <v>96</v>
      </c>
      <c r="B44" s="135" t="s">
        <v>61</v>
      </c>
      <c r="C44" s="135" t="s">
        <v>2814</v>
      </c>
      <c r="D44" s="135" t="s">
        <v>2789</v>
      </c>
      <c r="E44" s="135" t="s">
        <v>2815</v>
      </c>
      <c r="F44" s="136">
        <f t="shared" si="0"/>
        <v>0.9972222222222209</v>
      </c>
      <c r="G44" s="137">
        <v>23.933333333333302</v>
      </c>
      <c r="H44" s="138" t="str">
        <f t="shared" si="1"/>
        <v>CONTINUO</v>
      </c>
    </row>
    <row r="45" spans="1:8" x14ac:dyDescent="0.25">
      <c r="A45" s="134">
        <v>2268</v>
      </c>
      <c r="B45" s="135" t="s">
        <v>540</v>
      </c>
      <c r="C45" s="135" t="s">
        <v>3241</v>
      </c>
      <c r="D45" s="135" t="s">
        <v>2789</v>
      </c>
      <c r="E45" s="135" t="s">
        <v>3242</v>
      </c>
      <c r="F45" s="136">
        <f t="shared" si="0"/>
        <v>0.91818692129629575</v>
      </c>
      <c r="G45" s="137">
        <v>22.036486111111099</v>
      </c>
      <c r="H45" s="138" t="str">
        <f t="shared" si="1"/>
        <v>SUFICIENTE</v>
      </c>
    </row>
    <row r="46" spans="1:8" x14ac:dyDescent="0.25">
      <c r="A46" s="134">
        <v>20002</v>
      </c>
      <c r="B46" s="135" t="s">
        <v>920</v>
      </c>
      <c r="C46" s="135" t="s">
        <v>4472</v>
      </c>
      <c r="D46" s="135" t="s">
        <v>2789</v>
      </c>
      <c r="E46" s="135" t="s">
        <v>4473</v>
      </c>
      <c r="F46" s="136">
        <f t="shared" si="0"/>
        <v>0.9972222222222209</v>
      </c>
      <c r="G46" s="137">
        <v>23.933333333333302</v>
      </c>
      <c r="H46" s="138" t="str">
        <f t="shared" si="1"/>
        <v>CONTINUO</v>
      </c>
    </row>
    <row r="47" spans="1:8" x14ac:dyDescent="0.25">
      <c r="A47" s="134">
        <v>564</v>
      </c>
      <c r="B47" s="135" t="s">
        <v>185</v>
      </c>
      <c r="C47" s="135" t="s">
        <v>4321</v>
      </c>
      <c r="D47" s="135" t="s">
        <v>2789</v>
      </c>
      <c r="E47" s="135" t="s">
        <v>4322</v>
      </c>
      <c r="F47" s="136">
        <f t="shared" si="0"/>
        <v>0.99682333644339993</v>
      </c>
      <c r="G47" s="137">
        <v>23.923760074641599</v>
      </c>
      <c r="H47" s="138" t="str">
        <f t="shared" si="1"/>
        <v>CONTINUO</v>
      </c>
    </row>
    <row r="48" spans="1:8" x14ac:dyDescent="0.25">
      <c r="A48" s="134">
        <v>2151</v>
      </c>
      <c r="B48" s="135" t="s">
        <v>513</v>
      </c>
      <c r="C48" s="135" t="s">
        <v>4354</v>
      </c>
      <c r="D48" s="135" t="s">
        <v>2789</v>
      </c>
      <c r="E48" s="135" t="s">
        <v>4355</v>
      </c>
      <c r="F48" s="136">
        <f t="shared" si="0"/>
        <v>0.9972222222222209</v>
      </c>
      <c r="G48" s="137">
        <v>23.933333333333302</v>
      </c>
      <c r="H48" s="138" t="str">
        <f t="shared" si="1"/>
        <v>CONTINUO</v>
      </c>
    </row>
    <row r="49" spans="1:8" x14ac:dyDescent="0.25">
      <c r="A49" s="134">
        <v>793</v>
      </c>
      <c r="B49" s="135" t="s">
        <v>257</v>
      </c>
      <c r="C49" s="135" t="s">
        <v>3025</v>
      </c>
      <c r="D49" s="135" t="s">
        <v>2789</v>
      </c>
      <c r="E49" s="135" t="s">
        <v>3026</v>
      </c>
      <c r="F49" s="136">
        <f t="shared" si="0"/>
        <v>0.99120370370370414</v>
      </c>
      <c r="G49" s="137">
        <v>23.788888888888899</v>
      </c>
      <c r="H49" s="138" t="str">
        <f t="shared" si="1"/>
        <v>CONTINUO</v>
      </c>
    </row>
    <row r="50" spans="1:8" x14ac:dyDescent="0.25">
      <c r="A50" s="134">
        <v>25524</v>
      </c>
      <c r="B50" s="135" t="s">
        <v>2222</v>
      </c>
      <c r="C50" s="135" t="s">
        <v>4085</v>
      </c>
      <c r="D50" s="135" t="s">
        <v>2789</v>
      </c>
      <c r="E50" s="135" t="s">
        <v>4086</v>
      </c>
      <c r="F50" s="136">
        <f t="shared" si="0"/>
        <v>0.9972222222222209</v>
      </c>
      <c r="G50" s="137">
        <v>23.933333333333302</v>
      </c>
      <c r="H50" s="138" t="str">
        <f t="shared" si="1"/>
        <v>CONTINUO</v>
      </c>
    </row>
    <row r="51" spans="1:8" x14ac:dyDescent="0.25">
      <c r="A51" s="134">
        <v>564</v>
      </c>
      <c r="B51" s="135" t="s">
        <v>185</v>
      </c>
      <c r="C51" s="135" t="s">
        <v>4405</v>
      </c>
      <c r="D51" s="135" t="s">
        <v>2789</v>
      </c>
      <c r="E51" s="135" t="s">
        <v>4406</v>
      </c>
      <c r="F51" s="136">
        <f t="shared" si="0"/>
        <v>0.99235621457021239</v>
      </c>
      <c r="G51" s="137">
        <v>23.816549149685098</v>
      </c>
      <c r="H51" s="138" t="str">
        <f t="shared" si="1"/>
        <v>CONTINUO</v>
      </c>
    </row>
    <row r="52" spans="1:8" x14ac:dyDescent="0.25">
      <c r="A52" s="134">
        <v>2299</v>
      </c>
      <c r="B52" s="135" t="s">
        <v>546</v>
      </c>
      <c r="C52" s="135" t="s">
        <v>3247</v>
      </c>
      <c r="D52" s="135" t="s">
        <v>2789</v>
      </c>
      <c r="E52" s="135" t="s">
        <v>3248</v>
      </c>
      <c r="F52" s="136">
        <f t="shared" si="0"/>
        <v>0.9972222222222209</v>
      </c>
      <c r="G52" s="137">
        <v>23.933333333333302</v>
      </c>
      <c r="H52" s="138" t="str">
        <f t="shared" si="1"/>
        <v>CONTINUO</v>
      </c>
    </row>
    <row r="53" spans="1:8" x14ac:dyDescent="0.25">
      <c r="A53" s="134">
        <v>2356</v>
      </c>
      <c r="B53" s="135" t="s">
        <v>560</v>
      </c>
      <c r="C53" s="135" t="s">
        <v>3254</v>
      </c>
      <c r="D53" s="135" t="s">
        <v>2789</v>
      </c>
      <c r="E53" s="135" t="s">
        <v>2865</v>
      </c>
      <c r="F53" s="136">
        <f t="shared" si="0"/>
        <v>1</v>
      </c>
      <c r="G53" s="137">
        <v>24</v>
      </c>
      <c r="H53" s="138" t="str">
        <f t="shared" si="1"/>
        <v>CONTINUO</v>
      </c>
    </row>
    <row r="54" spans="1:8" x14ac:dyDescent="0.25">
      <c r="A54" s="134">
        <v>25662</v>
      </c>
      <c r="B54" s="135" t="s">
        <v>2239</v>
      </c>
      <c r="C54" s="135" t="s">
        <v>4095</v>
      </c>
      <c r="D54" s="135" t="s">
        <v>2789</v>
      </c>
      <c r="E54" s="135" t="s">
        <v>3957</v>
      </c>
      <c r="F54" s="136">
        <f t="shared" si="0"/>
        <v>0.9972222222222209</v>
      </c>
      <c r="G54" s="137">
        <v>23.933333333333302</v>
      </c>
      <c r="H54" s="138" t="str">
        <f t="shared" si="1"/>
        <v>CONTINUO</v>
      </c>
    </row>
    <row r="55" spans="1:8" x14ac:dyDescent="0.25">
      <c r="A55" s="134">
        <v>704</v>
      </c>
      <c r="B55" s="135" t="s">
        <v>224</v>
      </c>
      <c r="C55" s="135" t="s">
        <v>2980</v>
      </c>
      <c r="D55" s="135" t="s">
        <v>2789</v>
      </c>
      <c r="E55" s="135" t="s">
        <v>2981</v>
      </c>
      <c r="F55" s="136">
        <f t="shared" si="0"/>
        <v>0.9972222222222209</v>
      </c>
      <c r="G55" s="137">
        <v>23.933333333333302</v>
      </c>
      <c r="H55" s="138" t="str">
        <f t="shared" si="1"/>
        <v>CONTINUO</v>
      </c>
    </row>
    <row r="56" spans="1:8" x14ac:dyDescent="0.25">
      <c r="A56" s="134">
        <v>1149</v>
      </c>
      <c r="B56" s="135" t="s">
        <v>340</v>
      </c>
      <c r="C56" s="135" t="s">
        <v>3110</v>
      </c>
      <c r="D56" s="135" t="s">
        <v>2789</v>
      </c>
      <c r="E56" s="135" t="s">
        <v>3111</v>
      </c>
      <c r="F56" s="136">
        <f t="shared" si="0"/>
        <v>1</v>
      </c>
      <c r="G56" s="137">
        <v>24</v>
      </c>
      <c r="H56" s="138" t="str">
        <f t="shared" si="1"/>
        <v>CONTINUO</v>
      </c>
    </row>
    <row r="57" spans="1:8" x14ac:dyDescent="0.25">
      <c r="A57" s="134">
        <v>21764</v>
      </c>
      <c r="B57" s="135" t="s">
        <v>1404</v>
      </c>
      <c r="C57" s="135" t="s">
        <v>3715</v>
      </c>
      <c r="D57" s="135" t="s">
        <v>2789</v>
      </c>
      <c r="E57" s="135" t="s">
        <v>3716</v>
      </c>
      <c r="F57" s="136">
        <f t="shared" si="0"/>
        <v>0.98761574074074165</v>
      </c>
      <c r="G57" s="137">
        <v>23.702777777777801</v>
      </c>
      <c r="H57" s="138" t="str">
        <f t="shared" si="1"/>
        <v>CONTINUO</v>
      </c>
    </row>
    <row r="58" spans="1:8" x14ac:dyDescent="0.25">
      <c r="A58" s="134">
        <v>564</v>
      </c>
      <c r="B58" s="135" t="s">
        <v>185</v>
      </c>
      <c r="C58" s="135" t="s">
        <v>4420</v>
      </c>
      <c r="D58" s="135" t="s">
        <v>2789</v>
      </c>
      <c r="E58" s="135" t="s">
        <v>4421</v>
      </c>
      <c r="F58" s="136">
        <f t="shared" si="0"/>
        <v>0.99586485453695417</v>
      </c>
      <c r="G58" s="137">
        <v>23.9007565088869</v>
      </c>
      <c r="H58" s="138" t="str">
        <f t="shared" si="1"/>
        <v>CONTINUO</v>
      </c>
    </row>
    <row r="59" spans="1:8" x14ac:dyDescent="0.25">
      <c r="A59" s="134">
        <v>26649</v>
      </c>
      <c r="B59" s="135" t="s">
        <v>2381</v>
      </c>
      <c r="C59" s="135" t="s">
        <v>4153</v>
      </c>
      <c r="D59" s="135" t="s">
        <v>2789</v>
      </c>
      <c r="E59" s="135" t="s">
        <v>4154</v>
      </c>
      <c r="F59" s="136">
        <f t="shared" si="0"/>
        <v>0.99930555555555411</v>
      </c>
      <c r="G59" s="137">
        <v>23.983333333333299</v>
      </c>
      <c r="H59" s="138" t="str">
        <f t="shared" si="1"/>
        <v>CONTINUO</v>
      </c>
    </row>
    <row r="60" spans="1:8" x14ac:dyDescent="0.25">
      <c r="A60" s="134">
        <v>2056</v>
      </c>
      <c r="B60" s="135" t="s">
        <v>491</v>
      </c>
      <c r="C60" s="135" t="s">
        <v>4270</v>
      </c>
      <c r="D60" s="135" t="s">
        <v>2789</v>
      </c>
      <c r="E60" s="135" t="s">
        <v>4271</v>
      </c>
      <c r="F60" s="136">
        <f t="shared" si="0"/>
        <v>0.9972222222222209</v>
      </c>
      <c r="G60" s="137">
        <v>23.933333333333302</v>
      </c>
      <c r="H60" s="138" t="str">
        <f t="shared" si="1"/>
        <v>CONTINUO</v>
      </c>
    </row>
    <row r="61" spans="1:8" x14ac:dyDescent="0.25">
      <c r="A61" s="134">
        <v>23310</v>
      </c>
      <c r="B61" s="135" t="s">
        <v>1811</v>
      </c>
      <c r="C61" s="135" t="s">
        <v>3980</v>
      </c>
      <c r="D61" s="135" t="s">
        <v>2789</v>
      </c>
      <c r="E61" s="135" t="s">
        <v>3302</v>
      </c>
      <c r="F61" s="136">
        <f t="shared" si="0"/>
        <v>1</v>
      </c>
      <c r="G61" s="137">
        <v>24</v>
      </c>
      <c r="H61" s="138" t="str">
        <f t="shared" si="1"/>
        <v>CONTINUO</v>
      </c>
    </row>
    <row r="62" spans="1:8" x14ac:dyDescent="0.25">
      <c r="A62" s="134">
        <v>2005</v>
      </c>
      <c r="B62" s="135" t="s">
        <v>486</v>
      </c>
      <c r="C62" s="135" t="s">
        <v>3208</v>
      </c>
      <c r="D62" s="135" t="s">
        <v>2789</v>
      </c>
      <c r="E62" s="135" t="s">
        <v>3209</v>
      </c>
      <c r="F62" s="136">
        <f t="shared" si="0"/>
        <v>0.99680954805462074</v>
      </c>
      <c r="G62" s="137">
        <v>23.923429153310899</v>
      </c>
      <c r="H62" s="138" t="str">
        <f t="shared" si="1"/>
        <v>CONTINUO</v>
      </c>
    </row>
    <row r="63" spans="1:8" x14ac:dyDescent="0.25">
      <c r="A63" s="134">
        <v>564</v>
      </c>
      <c r="B63" s="135" t="s">
        <v>185</v>
      </c>
      <c r="C63" s="135" t="s">
        <v>4395</v>
      </c>
      <c r="D63" s="135" t="s">
        <v>2789</v>
      </c>
      <c r="E63" s="135" t="s">
        <v>4396</v>
      </c>
      <c r="F63" s="136">
        <f t="shared" si="0"/>
        <v>0.99435440608705006</v>
      </c>
      <c r="G63" s="137">
        <v>23.8645057460892</v>
      </c>
      <c r="H63" s="138" t="str">
        <f t="shared" si="1"/>
        <v>CONTINUO</v>
      </c>
    </row>
    <row r="64" spans="1:8" x14ac:dyDescent="0.25">
      <c r="A64" s="134">
        <v>23151</v>
      </c>
      <c r="B64" s="135" t="s">
        <v>1771</v>
      </c>
      <c r="C64" s="135" t="s">
        <v>4395</v>
      </c>
      <c r="D64" s="135" t="s">
        <v>2789</v>
      </c>
      <c r="E64" s="135" t="s">
        <v>4396</v>
      </c>
      <c r="F64" s="136">
        <f t="shared" si="0"/>
        <v>0.93770106342477921</v>
      </c>
      <c r="G64" s="137">
        <v>22.5048255221947</v>
      </c>
      <c r="H64" s="138" t="str">
        <f t="shared" si="1"/>
        <v>SUFICIENTE</v>
      </c>
    </row>
    <row r="65" spans="1:8" x14ac:dyDescent="0.25">
      <c r="A65" s="134">
        <v>91</v>
      </c>
      <c r="B65" s="135" t="s">
        <v>60</v>
      </c>
      <c r="C65" s="135" t="s">
        <v>2812</v>
      </c>
      <c r="D65" s="135" t="s">
        <v>2789</v>
      </c>
      <c r="E65" s="135" t="s">
        <v>2813</v>
      </c>
      <c r="F65" s="136">
        <f t="shared" si="0"/>
        <v>0.99675925925925835</v>
      </c>
      <c r="G65" s="137">
        <v>23.922222222222199</v>
      </c>
      <c r="H65" s="138" t="str">
        <f t="shared" si="1"/>
        <v>CONTINUO</v>
      </c>
    </row>
    <row r="66" spans="1:8" x14ac:dyDescent="0.25">
      <c r="A66" s="134">
        <v>21766</v>
      </c>
      <c r="B66" s="135" t="s">
        <v>1405</v>
      </c>
      <c r="C66" s="135" t="s">
        <v>3717</v>
      </c>
      <c r="D66" s="135" t="s">
        <v>2789</v>
      </c>
      <c r="E66" s="135" t="s">
        <v>3718</v>
      </c>
      <c r="F66" s="136">
        <f t="shared" si="0"/>
        <v>0.99490740740740835</v>
      </c>
      <c r="G66" s="137">
        <v>23.877777777777801</v>
      </c>
      <c r="H66" s="138" t="str">
        <f t="shared" si="1"/>
        <v>CONTINUO</v>
      </c>
    </row>
    <row r="67" spans="1:8" x14ac:dyDescent="0.25">
      <c r="A67" s="134">
        <v>23336</v>
      </c>
      <c r="B67" s="135" t="s">
        <v>1817</v>
      </c>
      <c r="C67" s="135" t="s">
        <v>3983</v>
      </c>
      <c r="D67" s="135" t="s">
        <v>2789</v>
      </c>
      <c r="E67" s="135" t="s">
        <v>3984</v>
      </c>
      <c r="F67" s="136">
        <f t="shared" si="0"/>
        <v>0.89496527777777912</v>
      </c>
      <c r="G67" s="137">
        <v>21.4791666666667</v>
      </c>
      <c r="H67" s="138" t="str">
        <f t="shared" si="1"/>
        <v>SUFICIENTE</v>
      </c>
    </row>
    <row r="68" spans="1:8" x14ac:dyDescent="0.25">
      <c r="A68" s="134">
        <v>2303</v>
      </c>
      <c r="B68" s="135" t="s">
        <v>548</v>
      </c>
      <c r="C68" s="135" t="s">
        <v>3249</v>
      </c>
      <c r="D68" s="135" t="s">
        <v>2789</v>
      </c>
      <c r="E68" s="135" t="s">
        <v>3250</v>
      </c>
      <c r="F68" s="136">
        <f t="shared" si="0"/>
        <v>0.99676981922929586</v>
      </c>
      <c r="G68" s="137">
        <v>23.9224756615031</v>
      </c>
      <c r="H68" s="138" t="str">
        <f t="shared" si="1"/>
        <v>CONTINUO</v>
      </c>
    </row>
    <row r="69" spans="1:8" x14ac:dyDescent="0.25">
      <c r="A69" s="134">
        <v>564</v>
      </c>
      <c r="B69" s="135" t="s">
        <v>185</v>
      </c>
      <c r="C69" s="135" t="s">
        <v>4274</v>
      </c>
      <c r="D69" s="135" t="s">
        <v>2789</v>
      </c>
      <c r="E69" s="135" t="s">
        <v>4275</v>
      </c>
      <c r="F69" s="136">
        <f t="shared" si="0"/>
        <v>0.99522750133399995</v>
      </c>
      <c r="G69" s="137">
        <v>23.885460032015999</v>
      </c>
      <c r="H69" s="138" t="str">
        <f t="shared" si="1"/>
        <v>CONTINUO</v>
      </c>
    </row>
    <row r="70" spans="1:8" x14ac:dyDescent="0.25">
      <c r="A70" s="134">
        <v>2671</v>
      </c>
      <c r="B70" s="135" t="s">
        <v>669</v>
      </c>
      <c r="C70" s="135" t="s">
        <v>4274</v>
      </c>
      <c r="D70" s="135" t="s">
        <v>2789</v>
      </c>
      <c r="E70" s="135" t="s">
        <v>4275</v>
      </c>
      <c r="F70" s="136">
        <f t="shared" si="0"/>
        <v>1</v>
      </c>
      <c r="G70" s="137">
        <v>24</v>
      </c>
      <c r="H70" s="138" t="str">
        <f t="shared" si="1"/>
        <v>CONTINUO</v>
      </c>
    </row>
    <row r="71" spans="1:8" x14ac:dyDescent="0.25">
      <c r="A71" s="134">
        <v>76</v>
      </c>
      <c r="B71" s="135" t="s">
        <v>50</v>
      </c>
      <c r="C71" s="135" t="s">
        <v>2788</v>
      </c>
      <c r="D71" s="135" t="s">
        <v>2789</v>
      </c>
      <c r="E71" s="135" t="s">
        <v>2790</v>
      </c>
      <c r="F71" s="136">
        <f t="shared" si="0"/>
        <v>1</v>
      </c>
      <c r="G71" s="137">
        <v>24</v>
      </c>
      <c r="H71" s="138" t="str">
        <f t="shared" si="1"/>
        <v>CONTINUO</v>
      </c>
    </row>
    <row r="72" spans="1:8" x14ac:dyDescent="0.25">
      <c r="A72" s="134">
        <v>22111</v>
      </c>
      <c r="B72" s="135" t="s">
        <v>1464</v>
      </c>
      <c r="C72" s="135" t="s">
        <v>4835</v>
      </c>
      <c r="D72" s="135" t="s">
        <v>2789</v>
      </c>
      <c r="E72" s="135" t="s">
        <v>4836</v>
      </c>
      <c r="F72" s="136">
        <f t="shared" si="0"/>
        <v>0.99263447993818332</v>
      </c>
      <c r="G72" s="137">
        <v>23.823227518516401</v>
      </c>
      <c r="H72" s="138" t="str">
        <f t="shared" si="1"/>
        <v>CONTINUO</v>
      </c>
    </row>
    <row r="73" spans="1:8" x14ac:dyDescent="0.25">
      <c r="A73" s="134">
        <v>39816</v>
      </c>
      <c r="B73" s="135" t="s">
        <v>2576</v>
      </c>
      <c r="C73" s="135" t="s">
        <v>4228</v>
      </c>
      <c r="D73" s="135" t="s">
        <v>2789</v>
      </c>
      <c r="E73" s="135" t="s">
        <v>2870</v>
      </c>
      <c r="F73" s="136">
        <f t="shared" ref="F73:F136" si="2">G73/24</f>
        <v>0.9944444444444458</v>
      </c>
      <c r="G73" s="137">
        <v>23.866666666666699</v>
      </c>
      <c r="H73" s="138" t="str">
        <f t="shared" ref="H73:H136" si="3">IF(G73&lt;10.1,"INSUFICIENTE",IF(AND(G73&gt;=10.1,G73&lt;18.1),"NO SATISFACTORIO",IF(AND(G73&gt;=18.1,G73&lt;23.1),"SUFICIENTE",IF(G73&gt;=23.1,"CONTINUO",0))))</f>
        <v>CONTINUO</v>
      </c>
    </row>
    <row r="74" spans="1:8" x14ac:dyDescent="0.25">
      <c r="A74" s="134">
        <v>20212</v>
      </c>
      <c r="B74" s="135" t="s">
        <v>985</v>
      </c>
      <c r="C74" s="135" t="s">
        <v>4460</v>
      </c>
      <c r="D74" s="135" t="s">
        <v>2789</v>
      </c>
      <c r="E74" s="135" t="s">
        <v>4461</v>
      </c>
      <c r="F74" s="136">
        <f t="shared" si="2"/>
        <v>0.9972222222222209</v>
      </c>
      <c r="G74" s="137">
        <v>23.933333333333302</v>
      </c>
      <c r="H74" s="138" t="str">
        <f t="shared" si="3"/>
        <v>CONTINUO</v>
      </c>
    </row>
    <row r="75" spans="1:8" x14ac:dyDescent="0.25">
      <c r="A75" s="134">
        <v>20018</v>
      </c>
      <c r="B75" s="135" t="s">
        <v>924</v>
      </c>
      <c r="C75" s="135" t="s">
        <v>3479</v>
      </c>
      <c r="D75" s="135" t="s">
        <v>2789</v>
      </c>
      <c r="E75" s="135" t="s">
        <v>3480</v>
      </c>
      <c r="F75" s="136">
        <f t="shared" si="2"/>
        <v>0.99467592592592491</v>
      </c>
      <c r="G75" s="137">
        <v>23.872222222222199</v>
      </c>
      <c r="H75" s="138" t="str">
        <f t="shared" si="3"/>
        <v>CONTINUO</v>
      </c>
    </row>
    <row r="76" spans="1:8" x14ac:dyDescent="0.25">
      <c r="A76" s="134">
        <v>22111</v>
      </c>
      <c r="B76" s="135" t="s">
        <v>1464</v>
      </c>
      <c r="C76" s="135" t="s">
        <v>3479</v>
      </c>
      <c r="D76" s="135" t="s">
        <v>2789</v>
      </c>
      <c r="E76" s="135" t="s">
        <v>3480</v>
      </c>
      <c r="F76" s="136">
        <f t="shared" si="2"/>
        <v>0.99189714075865831</v>
      </c>
      <c r="G76" s="137">
        <v>23.8055313782078</v>
      </c>
      <c r="H76" s="138" t="str">
        <f t="shared" si="3"/>
        <v>CONTINUO</v>
      </c>
    </row>
    <row r="77" spans="1:8" x14ac:dyDescent="0.25">
      <c r="A77" s="134">
        <v>794</v>
      </c>
      <c r="B77" s="135" t="s">
        <v>258</v>
      </c>
      <c r="C77" s="135" t="s">
        <v>3027</v>
      </c>
      <c r="D77" s="135" t="s">
        <v>2789</v>
      </c>
      <c r="E77" s="135" t="s">
        <v>3028</v>
      </c>
      <c r="F77" s="136">
        <f t="shared" si="2"/>
        <v>1</v>
      </c>
      <c r="G77" s="137">
        <v>24</v>
      </c>
      <c r="H77" s="138" t="str">
        <f t="shared" si="3"/>
        <v>CONTINUO</v>
      </c>
    </row>
    <row r="78" spans="1:8" x14ac:dyDescent="0.25">
      <c r="A78" s="134">
        <v>26547</v>
      </c>
      <c r="B78" s="135" t="s">
        <v>2363</v>
      </c>
      <c r="C78" s="135" t="s">
        <v>4141</v>
      </c>
      <c r="D78" s="135" t="s">
        <v>2789</v>
      </c>
      <c r="E78" s="135" t="s">
        <v>4142</v>
      </c>
      <c r="F78" s="136">
        <f t="shared" si="2"/>
        <v>0.99884259259259167</v>
      </c>
      <c r="G78" s="137">
        <v>23.9722222222222</v>
      </c>
      <c r="H78" s="138" t="str">
        <f t="shared" si="3"/>
        <v>CONTINUO</v>
      </c>
    </row>
    <row r="79" spans="1:8" x14ac:dyDescent="0.25">
      <c r="A79" s="134">
        <v>21917</v>
      </c>
      <c r="B79" s="135" t="s">
        <v>1438</v>
      </c>
      <c r="C79" s="135" t="s">
        <v>3735</v>
      </c>
      <c r="D79" s="135" t="s">
        <v>2789</v>
      </c>
      <c r="E79" s="135" t="s">
        <v>3736</v>
      </c>
      <c r="F79" s="136">
        <f t="shared" si="2"/>
        <v>1</v>
      </c>
      <c r="G79" s="137">
        <v>24</v>
      </c>
      <c r="H79" s="138" t="str">
        <f t="shared" si="3"/>
        <v>CONTINUO</v>
      </c>
    </row>
    <row r="80" spans="1:8" x14ac:dyDescent="0.25">
      <c r="A80" s="134">
        <v>2150</v>
      </c>
      <c r="B80" s="135" t="s">
        <v>512</v>
      </c>
      <c r="C80" s="135" t="s">
        <v>3220</v>
      </c>
      <c r="D80" s="135" t="s">
        <v>2789</v>
      </c>
      <c r="E80" s="135" t="s">
        <v>3221</v>
      </c>
      <c r="F80" s="136">
        <f t="shared" si="2"/>
        <v>1</v>
      </c>
      <c r="G80" s="137">
        <v>24</v>
      </c>
      <c r="H80" s="138" t="str">
        <f t="shared" si="3"/>
        <v>CONTINUO</v>
      </c>
    </row>
    <row r="81" spans="1:8" x14ac:dyDescent="0.25">
      <c r="A81" s="134">
        <v>77</v>
      </c>
      <c r="B81" s="135" t="s">
        <v>51</v>
      </c>
      <c r="C81" s="135" t="s">
        <v>2791</v>
      </c>
      <c r="D81" s="135" t="s">
        <v>2789</v>
      </c>
      <c r="E81" s="135" t="s">
        <v>2792</v>
      </c>
      <c r="F81" s="136">
        <f t="shared" si="2"/>
        <v>0.95638845769679159</v>
      </c>
      <c r="G81" s="137">
        <v>22.953322984722998</v>
      </c>
      <c r="H81" s="138" t="str">
        <f t="shared" si="3"/>
        <v>SUFICIENTE</v>
      </c>
    </row>
    <row r="82" spans="1:8" x14ac:dyDescent="0.25">
      <c r="A82" s="134">
        <v>2046</v>
      </c>
      <c r="B82" s="135" t="s">
        <v>490</v>
      </c>
      <c r="C82" s="135" t="s">
        <v>4644</v>
      </c>
      <c r="D82" s="135" t="s">
        <v>2789</v>
      </c>
      <c r="E82" s="135" t="s">
        <v>4645</v>
      </c>
      <c r="F82" s="136">
        <f t="shared" si="2"/>
        <v>0.9972222222222209</v>
      </c>
      <c r="G82" s="137">
        <v>23.933333333333302</v>
      </c>
      <c r="H82" s="138" t="str">
        <f t="shared" si="3"/>
        <v>CONTINUO</v>
      </c>
    </row>
    <row r="83" spans="1:8" x14ac:dyDescent="0.25">
      <c r="A83" s="134">
        <v>2706</v>
      </c>
      <c r="B83" s="135" t="s">
        <v>672</v>
      </c>
      <c r="C83" s="135" t="s">
        <v>4266</v>
      </c>
      <c r="D83" s="135" t="s">
        <v>2789</v>
      </c>
      <c r="E83" s="135" t="s">
        <v>4267</v>
      </c>
      <c r="F83" s="136">
        <f t="shared" si="2"/>
        <v>0.98889430161447922</v>
      </c>
      <c r="G83" s="137">
        <v>23.7334632387475</v>
      </c>
      <c r="H83" s="138" t="str">
        <f t="shared" si="3"/>
        <v>CONTINUO</v>
      </c>
    </row>
    <row r="84" spans="1:8" x14ac:dyDescent="0.25">
      <c r="A84" s="134">
        <v>564</v>
      </c>
      <c r="B84" s="135" t="s">
        <v>185</v>
      </c>
      <c r="C84" s="135" t="s">
        <v>4320</v>
      </c>
      <c r="D84" s="135" t="s">
        <v>2789</v>
      </c>
      <c r="E84" s="135" t="s">
        <v>2906</v>
      </c>
      <c r="F84" s="136">
        <f t="shared" si="2"/>
        <v>0.99443299820426667</v>
      </c>
      <c r="G84" s="137">
        <v>23.866391956902401</v>
      </c>
      <c r="H84" s="138" t="str">
        <f t="shared" si="3"/>
        <v>CONTINUO</v>
      </c>
    </row>
    <row r="85" spans="1:8" x14ac:dyDescent="0.25">
      <c r="A85" s="134">
        <v>672</v>
      </c>
      <c r="B85" s="135" t="s">
        <v>214</v>
      </c>
      <c r="C85" s="135" t="s">
        <v>4320</v>
      </c>
      <c r="D85" s="135" t="s">
        <v>2789</v>
      </c>
      <c r="E85" s="135" t="s">
        <v>2906</v>
      </c>
      <c r="F85" s="136">
        <f t="shared" si="2"/>
        <v>1</v>
      </c>
      <c r="G85" s="137">
        <v>24</v>
      </c>
      <c r="H85" s="138" t="str">
        <f t="shared" si="3"/>
        <v>CONTINUO</v>
      </c>
    </row>
    <row r="86" spans="1:8" x14ac:dyDescent="0.25">
      <c r="A86" s="134">
        <v>22745</v>
      </c>
      <c r="B86" s="135" t="s">
        <v>1637</v>
      </c>
      <c r="C86" s="135" t="s">
        <v>3833</v>
      </c>
      <c r="D86" s="135" t="s">
        <v>2789</v>
      </c>
      <c r="E86" s="135" t="s">
        <v>2807</v>
      </c>
      <c r="F86" s="136">
        <f t="shared" si="2"/>
        <v>1</v>
      </c>
      <c r="G86" s="137">
        <v>24</v>
      </c>
      <c r="H86" s="138" t="str">
        <f t="shared" si="3"/>
        <v>CONTINUO</v>
      </c>
    </row>
    <row r="87" spans="1:8" x14ac:dyDescent="0.25">
      <c r="A87" s="134">
        <v>564</v>
      </c>
      <c r="B87" s="135" t="s">
        <v>185</v>
      </c>
      <c r="C87" s="135" t="s">
        <v>4387</v>
      </c>
      <c r="D87" s="135" t="s">
        <v>2789</v>
      </c>
      <c r="E87" s="135" t="s">
        <v>4388</v>
      </c>
      <c r="F87" s="136">
        <f t="shared" si="2"/>
        <v>0.99581168951132082</v>
      </c>
      <c r="G87" s="137">
        <v>23.899480548271701</v>
      </c>
      <c r="H87" s="138" t="str">
        <f t="shared" si="3"/>
        <v>CONTINUO</v>
      </c>
    </row>
    <row r="88" spans="1:8" x14ac:dyDescent="0.25">
      <c r="A88" s="134">
        <v>20099</v>
      </c>
      <c r="B88" s="135" t="s">
        <v>950</v>
      </c>
      <c r="C88" s="135" t="s">
        <v>3498</v>
      </c>
      <c r="D88" s="135" t="s">
        <v>2789</v>
      </c>
      <c r="E88" s="135" t="s">
        <v>3499</v>
      </c>
      <c r="F88" s="136">
        <f t="shared" si="2"/>
        <v>1</v>
      </c>
      <c r="G88" s="137">
        <v>24</v>
      </c>
      <c r="H88" s="138" t="str">
        <f t="shared" si="3"/>
        <v>CONTINUO</v>
      </c>
    </row>
    <row r="89" spans="1:8" x14ac:dyDescent="0.25">
      <c r="A89" s="134">
        <v>23363</v>
      </c>
      <c r="B89" s="135" t="s">
        <v>1824</v>
      </c>
      <c r="C89" s="135" t="s">
        <v>3989</v>
      </c>
      <c r="D89" s="135" t="s">
        <v>2789</v>
      </c>
      <c r="E89" s="135" t="s">
        <v>3990</v>
      </c>
      <c r="F89" s="136">
        <f t="shared" si="2"/>
        <v>0.99224537037037086</v>
      </c>
      <c r="G89" s="137">
        <v>23.813888888888901</v>
      </c>
      <c r="H89" s="138" t="str">
        <f t="shared" si="3"/>
        <v>CONTINUO</v>
      </c>
    </row>
    <row r="90" spans="1:8" x14ac:dyDescent="0.25">
      <c r="A90" s="134">
        <v>20109</v>
      </c>
      <c r="B90" s="135" t="s">
        <v>953</v>
      </c>
      <c r="C90" s="135" t="s">
        <v>3502</v>
      </c>
      <c r="D90" s="135" t="s">
        <v>2789</v>
      </c>
      <c r="E90" s="135" t="s">
        <v>3503</v>
      </c>
      <c r="F90" s="136">
        <f t="shared" si="2"/>
        <v>0.9972222222222209</v>
      </c>
      <c r="G90" s="137">
        <v>23.933333333333302</v>
      </c>
      <c r="H90" s="138" t="str">
        <f t="shared" si="3"/>
        <v>CONTINUO</v>
      </c>
    </row>
    <row r="91" spans="1:8" x14ac:dyDescent="0.25">
      <c r="A91" s="134">
        <v>26742</v>
      </c>
      <c r="B91" s="135" t="s">
        <v>2399</v>
      </c>
      <c r="C91" s="135" t="s">
        <v>4165</v>
      </c>
      <c r="D91" s="135" t="s">
        <v>2789</v>
      </c>
      <c r="E91" s="135" t="s">
        <v>4166</v>
      </c>
      <c r="F91" s="136">
        <f t="shared" si="2"/>
        <v>0.9972222222222209</v>
      </c>
      <c r="G91" s="137">
        <v>23.933333333333302</v>
      </c>
      <c r="H91" s="138" t="str">
        <f t="shared" si="3"/>
        <v>CONTINUO</v>
      </c>
    </row>
    <row r="92" spans="1:8" x14ac:dyDescent="0.25">
      <c r="A92" s="134">
        <v>22111</v>
      </c>
      <c r="B92" s="135" t="s">
        <v>1464</v>
      </c>
      <c r="C92" s="135" t="s">
        <v>4334</v>
      </c>
      <c r="D92" s="135" t="s">
        <v>2789</v>
      </c>
      <c r="E92" s="135" t="s">
        <v>4335</v>
      </c>
      <c r="F92" s="136">
        <f t="shared" si="2"/>
        <v>0.99628097506712088</v>
      </c>
      <c r="G92" s="137">
        <v>23.910743401610901</v>
      </c>
      <c r="H92" s="138" t="str">
        <f t="shared" si="3"/>
        <v>CONTINUO</v>
      </c>
    </row>
    <row r="93" spans="1:8" x14ac:dyDescent="0.25">
      <c r="A93" s="134">
        <v>2046</v>
      </c>
      <c r="B93" s="135" t="s">
        <v>490</v>
      </c>
      <c r="C93" s="135" t="s">
        <v>4791</v>
      </c>
      <c r="D93" s="135" t="s">
        <v>2789</v>
      </c>
      <c r="E93" s="135" t="s">
        <v>4792</v>
      </c>
      <c r="F93" s="136">
        <f t="shared" si="2"/>
        <v>0.9972222222222209</v>
      </c>
      <c r="G93" s="137">
        <v>23.933333333333302</v>
      </c>
      <c r="H93" s="138" t="str">
        <f t="shared" si="3"/>
        <v>CONTINUO</v>
      </c>
    </row>
    <row r="94" spans="1:8" x14ac:dyDescent="0.25">
      <c r="A94" s="134">
        <v>2046</v>
      </c>
      <c r="B94" s="135" t="s">
        <v>490</v>
      </c>
      <c r="C94" s="135" t="s">
        <v>4793</v>
      </c>
      <c r="D94" s="135" t="s">
        <v>2789</v>
      </c>
      <c r="E94" s="135" t="s">
        <v>4794</v>
      </c>
      <c r="F94" s="136">
        <f t="shared" si="2"/>
        <v>0.99259259259259169</v>
      </c>
      <c r="G94" s="137">
        <v>23.822222222222202</v>
      </c>
      <c r="H94" s="138" t="str">
        <f t="shared" si="3"/>
        <v>CONTINUO</v>
      </c>
    </row>
    <row r="95" spans="1:8" x14ac:dyDescent="0.25">
      <c r="A95" s="134">
        <v>26072</v>
      </c>
      <c r="B95" s="135" t="s">
        <v>2315</v>
      </c>
      <c r="C95" s="135" t="s">
        <v>4123</v>
      </c>
      <c r="D95" s="135" t="s">
        <v>2789</v>
      </c>
      <c r="E95" s="135" t="s">
        <v>4024</v>
      </c>
      <c r="F95" s="136">
        <f t="shared" si="2"/>
        <v>1</v>
      </c>
      <c r="G95" s="137">
        <v>24</v>
      </c>
      <c r="H95" s="138" t="str">
        <f t="shared" si="3"/>
        <v>CONTINUO</v>
      </c>
    </row>
    <row r="96" spans="1:8" x14ac:dyDescent="0.25">
      <c r="A96" s="134">
        <v>2046</v>
      </c>
      <c r="B96" s="135" t="s">
        <v>490</v>
      </c>
      <c r="C96" s="135" t="s">
        <v>4397</v>
      </c>
      <c r="D96" s="135" t="s">
        <v>2789</v>
      </c>
      <c r="E96" s="135" t="s">
        <v>4398</v>
      </c>
      <c r="F96" s="136">
        <f t="shared" si="2"/>
        <v>0.9972222222222209</v>
      </c>
      <c r="G96" s="137">
        <v>23.933333333333302</v>
      </c>
      <c r="H96" s="138" t="str">
        <f t="shared" si="3"/>
        <v>CONTINUO</v>
      </c>
    </row>
    <row r="97" spans="1:8" x14ac:dyDescent="0.25">
      <c r="A97" s="134">
        <v>25674</v>
      </c>
      <c r="B97" s="135" t="s">
        <v>2245</v>
      </c>
      <c r="C97" s="135" t="s">
        <v>4098</v>
      </c>
      <c r="D97" s="135" t="s">
        <v>2789</v>
      </c>
      <c r="E97" s="135" t="s">
        <v>4099</v>
      </c>
      <c r="F97" s="136">
        <f t="shared" si="2"/>
        <v>1</v>
      </c>
      <c r="G97" s="137">
        <v>24</v>
      </c>
      <c r="H97" s="138" t="str">
        <f t="shared" si="3"/>
        <v>CONTINUO</v>
      </c>
    </row>
    <row r="98" spans="1:8" x14ac:dyDescent="0.25">
      <c r="A98" s="134">
        <v>1405</v>
      </c>
      <c r="B98" s="135" t="s">
        <v>409</v>
      </c>
      <c r="C98" s="135" t="s">
        <v>3148</v>
      </c>
      <c r="D98" s="135" t="s">
        <v>2789</v>
      </c>
      <c r="E98" s="135" t="s">
        <v>3149</v>
      </c>
      <c r="F98" s="136">
        <f t="shared" si="2"/>
        <v>1</v>
      </c>
      <c r="G98" s="137">
        <v>24</v>
      </c>
      <c r="H98" s="138" t="str">
        <f t="shared" si="3"/>
        <v>CONTINUO</v>
      </c>
    </row>
    <row r="99" spans="1:8" x14ac:dyDescent="0.25">
      <c r="A99" s="134">
        <v>2151</v>
      </c>
      <c r="B99" s="135" t="s">
        <v>513</v>
      </c>
      <c r="C99" s="135" t="s">
        <v>4417</v>
      </c>
      <c r="D99" s="135" t="s">
        <v>2789</v>
      </c>
      <c r="E99" s="135" t="s">
        <v>3622</v>
      </c>
      <c r="F99" s="136">
        <f t="shared" si="2"/>
        <v>0.9972222222222209</v>
      </c>
      <c r="G99" s="137">
        <v>23.933333333333302</v>
      </c>
      <c r="H99" s="138" t="str">
        <f t="shared" si="3"/>
        <v>CONTINUO</v>
      </c>
    </row>
    <row r="100" spans="1:8" x14ac:dyDescent="0.25">
      <c r="A100" s="134">
        <v>22111</v>
      </c>
      <c r="B100" s="135" t="s">
        <v>1464</v>
      </c>
      <c r="C100" s="135" t="s">
        <v>4837</v>
      </c>
      <c r="D100" s="135" t="s">
        <v>2789</v>
      </c>
      <c r="E100" s="135" t="s">
        <v>4838</v>
      </c>
      <c r="F100" s="136">
        <f t="shared" si="2"/>
        <v>0.99591955526399589</v>
      </c>
      <c r="G100" s="137">
        <v>23.902069326335901</v>
      </c>
      <c r="H100" s="138" t="str">
        <f t="shared" si="3"/>
        <v>CONTINUO</v>
      </c>
    </row>
    <row r="101" spans="1:8" x14ac:dyDescent="0.25">
      <c r="A101" s="134">
        <v>2046</v>
      </c>
      <c r="B101" s="135" t="s">
        <v>490</v>
      </c>
      <c r="C101" s="135" t="s">
        <v>4482</v>
      </c>
      <c r="D101" s="135" t="s">
        <v>2789</v>
      </c>
      <c r="E101" s="135" t="s">
        <v>4483</v>
      </c>
      <c r="F101" s="136">
        <f t="shared" si="2"/>
        <v>0.9972222222222209</v>
      </c>
      <c r="G101" s="137">
        <v>23.933333333333302</v>
      </c>
      <c r="H101" s="138" t="str">
        <f t="shared" si="3"/>
        <v>CONTINUO</v>
      </c>
    </row>
    <row r="102" spans="1:8" x14ac:dyDescent="0.25">
      <c r="A102" s="134">
        <v>3379</v>
      </c>
      <c r="B102" s="135" t="s">
        <v>900</v>
      </c>
      <c r="C102" s="135" t="s">
        <v>3442</v>
      </c>
      <c r="D102" s="135" t="s">
        <v>2789</v>
      </c>
      <c r="E102" s="135" t="s">
        <v>3443</v>
      </c>
      <c r="F102" s="136">
        <f t="shared" si="2"/>
        <v>1</v>
      </c>
      <c r="G102" s="137">
        <v>24</v>
      </c>
      <c r="H102" s="138" t="str">
        <f t="shared" si="3"/>
        <v>CONTINUO</v>
      </c>
    </row>
    <row r="103" spans="1:8" x14ac:dyDescent="0.25">
      <c r="A103" s="134">
        <v>28531</v>
      </c>
      <c r="B103" s="135" t="s">
        <v>2470</v>
      </c>
      <c r="C103" s="135" t="s">
        <v>4618</v>
      </c>
      <c r="D103" s="135" t="s">
        <v>2789</v>
      </c>
      <c r="E103" s="135" t="s">
        <v>4619</v>
      </c>
      <c r="F103" s="136">
        <f t="shared" si="2"/>
        <v>0.98877314814814998</v>
      </c>
      <c r="G103" s="137">
        <v>23.7305555555556</v>
      </c>
      <c r="H103" s="138" t="str">
        <f t="shared" si="3"/>
        <v>CONTINUO</v>
      </c>
    </row>
    <row r="104" spans="1:8" x14ac:dyDescent="0.25">
      <c r="A104" s="134">
        <v>26741</v>
      </c>
      <c r="B104" s="135" t="s">
        <v>2398</v>
      </c>
      <c r="C104" s="135" t="s">
        <v>4117</v>
      </c>
      <c r="D104" s="135" t="s">
        <v>2789</v>
      </c>
      <c r="E104" s="135" t="s">
        <v>4118</v>
      </c>
      <c r="F104" s="136">
        <f t="shared" si="2"/>
        <v>0.98413196580517504</v>
      </c>
      <c r="G104" s="137">
        <v>23.619167179324201</v>
      </c>
      <c r="H104" s="138" t="str">
        <f t="shared" si="3"/>
        <v>CONTINUO</v>
      </c>
    </row>
    <row r="105" spans="1:8" x14ac:dyDescent="0.25">
      <c r="A105" s="134">
        <v>22111</v>
      </c>
      <c r="B105" s="135" t="s">
        <v>1464</v>
      </c>
      <c r="C105" s="135" t="s">
        <v>4515</v>
      </c>
      <c r="D105" s="135" t="s">
        <v>2789</v>
      </c>
      <c r="E105" s="135" t="s">
        <v>4516</v>
      </c>
      <c r="F105" s="136">
        <f t="shared" si="2"/>
        <v>0.99230464954066677</v>
      </c>
      <c r="G105" s="137">
        <v>23.815311588976002</v>
      </c>
      <c r="H105" s="138" t="str">
        <f t="shared" si="3"/>
        <v>CONTINUO</v>
      </c>
    </row>
    <row r="106" spans="1:8" x14ac:dyDescent="0.25">
      <c r="A106" s="134">
        <v>26842</v>
      </c>
      <c r="B106" s="135" t="s">
        <v>2427</v>
      </c>
      <c r="C106" s="135" t="s">
        <v>4179</v>
      </c>
      <c r="D106" s="135" t="s">
        <v>2789</v>
      </c>
      <c r="E106" s="135" t="s">
        <v>4180</v>
      </c>
      <c r="F106" s="136">
        <f t="shared" si="2"/>
        <v>1</v>
      </c>
      <c r="G106" s="137">
        <v>24</v>
      </c>
      <c r="H106" s="138" t="str">
        <f t="shared" si="3"/>
        <v>CONTINUO</v>
      </c>
    </row>
    <row r="107" spans="1:8" x14ac:dyDescent="0.25">
      <c r="A107" s="134">
        <v>20212</v>
      </c>
      <c r="B107" s="135" t="s">
        <v>985</v>
      </c>
      <c r="C107" s="135" t="s">
        <v>4820</v>
      </c>
      <c r="D107" s="135" t="s">
        <v>2789</v>
      </c>
      <c r="E107" s="135" t="s">
        <v>4821</v>
      </c>
      <c r="F107" s="136">
        <f t="shared" si="2"/>
        <v>0.9972222222222209</v>
      </c>
      <c r="G107" s="137">
        <v>23.933333333333302</v>
      </c>
      <c r="H107" s="138" t="str">
        <f t="shared" si="3"/>
        <v>CONTINUO</v>
      </c>
    </row>
    <row r="108" spans="1:8" x14ac:dyDescent="0.25">
      <c r="A108" s="134">
        <v>22823</v>
      </c>
      <c r="B108" s="135" t="s">
        <v>1654</v>
      </c>
      <c r="C108" s="135" t="s">
        <v>3852</v>
      </c>
      <c r="D108" s="135" t="s">
        <v>2789</v>
      </c>
      <c r="E108" s="135" t="s">
        <v>3853</v>
      </c>
      <c r="F108" s="136">
        <f t="shared" si="2"/>
        <v>0.9972222222222209</v>
      </c>
      <c r="G108" s="137">
        <v>23.933333333333302</v>
      </c>
      <c r="H108" s="138" t="str">
        <f t="shared" si="3"/>
        <v>CONTINUO</v>
      </c>
    </row>
    <row r="109" spans="1:8" x14ac:dyDescent="0.25">
      <c r="A109" s="134">
        <v>2046</v>
      </c>
      <c r="B109" s="135" t="s">
        <v>490</v>
      </c>
      <c r="C109" s="135" t="s">
        <v>4391</v>
      </c>
      <c r="D109" s="135" t="s">
        <v>2789</v>
      </c>
      <c r="E109" s="135" t="s">
        <v>4392</v>
      </c>
      <c r="F109" s="136">
        <f t="shared" si="2"/>
        <v>0.9972222222222209</v>
      </c>
      <c r="G109" s="137">
        <v>23.933333333333302</v>
      </c>
      <c r="H109" s="138" t="str">
        <f t="shared" si="3"/>
        <v>CONTINUO</v>
      </c>
    </row>
    <row r="110" spans="1:8" x14ac:dyDescent="0.25">
      <c r="A110" s="134">
        <v>2763</v>
      </c>
      <c r="B110" s="135" t="s">
        <v>691</v>
      </c>
      <c r="C110" s="135" t="s">
        <v>3358</v>
      </c>
      <c r="D110" s="135" t="s">
        <v>2789</v>
      </c>
      <c r="E110" s="135" t="s">
        <v>3290</v>
      </c>
      <c r="F110" s="136">
        <f t="shared" si="2"/>
        <v>1</v>
      </c>
      <c r="G110" s="137">
        <v>24</v>
      </c>
      <c r="H110" s="138" t="str">
        <f t="shared" si="3"/>
        <v>CONTINUO</v>
      </c>
    </row>
    <row r="111" spans="1:8" x14ac:dyDescent="0.25">
      <c r="A111" s="134">
        <v>22104</v>
      </c>
      <c r="B111" s="135" t="s">
        <v>1461</v>
      </c>
      <c r="C111" s="135" t="s">
        <v>4484</v>
      </c>
      <c r="D111" s="135" t="s">
        <v>2789</v>
      </c>
      <c r="E111" s="135" t="s">
        <v>4485</v>
      </c>
      <c r="F111" s="136">
        <f t="shared" si="2"/>
        <v>0.93398847924664585</v>
      </c>
      <c r="G111" s="137">
        <v>22.415723501919501</v>
      </c>
      <c r="H111" s="138" t="str">
        <f t="shared" si="3"/>
        <v>SUFICIENTE</v>
      </c>
    </row>
    <row r="112" spans="1:8" x14ac:dyDescent="0.25">
      <c r="A112" s="134">
        <v>22111</v>
      </c>
      <c r="B112" s="135" t="s">
        <v>1464</v>
      </c>
      <c r="C112" s="135" t="s">
        <v>4484</v>
      </c>
      <c r="D112" s="135" t="s">
        <v>2789</v>
      </c>
      <c r="E112" s="135" t="s">
        <v>4485</v>
      </c>
      <c r="F112" s="136">
        <f t="shared" si="2"/>
        <v>0.46411692855824582</v>
      </c>
      <c r="G112" s="137">
        <v>11.1388062853979</v>
      </c>
      <c r="H112" s="138" t="str">
        <f t="shared" si="3"/>
        <v>NO SATISFACTORIO</v>
      </c>
    </row>
    <row r="113" spans="1:8" x14ac:dyDescent="0.25">
      <c r="A113" s="134">
        <v>23114</v>
      </c>
      <c r="B113" s="135" t="s">
        <v>1751</v>
      </c>
      <c r="C113" s="135" t="s">
        <v>3948</v>
      </c>
      <c r="D113" s="135" t="s">
        <v>2789</v>
      </c>
      <c r="E113" s="135" t="s">
        <v>3949</v>
      </c>
      <c r="F113" s="136">
        <f t="shared" si="2"/>
        <v>0.99513888888888757</v>
      </c>
      <c r="G113" s="137">
        <v>23.883333333333301</v>
      </c>
      <c r="H113" s="138" t="str">
        <f t="shared" si="3"/>
        <v>CONTINUO</v>
      </c>
    </row>
    <row r="114" spans="1:8" x14ac:dyDescent="0.25">
      <c r="A114" s="134">
        <v>582</v>
      </c>
      <c r="B114" s="135" t="s">
        <v>190</v>
      </c>
      <c r="C114" s="135" t="s">
        <v>2938</v>
      </c>
      <c r="D114" s="135" t="s">
        <v>2789</v>
      </c>
      <c r="E114" s="135" t="s">
        <v>2939</v>
      </c>
      <c r="F114" s="136">
        <f t="shared" si="2"/>
        <v>0.99916255522498754</v>
      </c>
      <c r="G114" s="137">
        <v>23.979901325399702</v>
      </c>
      <c r="H114" s="138" t="str">
        <f t="shared" si="3"/>
        <v>CONTINUO</v>
      </c>
    </row>
    <row r="115" spans="1:8" x14ac:dyDescent="0.25">
      <c r="A115" s="134">
        <v>22074</v>
      </c>
      <c r="B115" s="135" t="s">
        <v>1458</v>
      </c>
      <c r="C115" s="135" t="s">
        <v>3750</v>
      </c>
      <c r="D115" s="135" t="s">
        <v>2789</v>
      </c>
      <c r="E115" s="135" t="s">
        <v>3751</v>
      </c>
      <c r="F115" s="136">
        <f t="shared" si="2"/>
        <v>1</v>
      </c>
      <c r="G115" s="137">
        <v>24</v>
      </c>
      <c r="H115" s="138" t="str">
        <f t="shared" si="3"/>
        <v>CONTINUO</v>
      </c>
    </row>
    <row r="116" spans="1:8" x14ac:dyDescent="0.25">
      <c r="A116" s="134">
        <v>21748</v>
      </c>
      <c r="B116" s="135" t="s">
        <v>1398</v>
      </c>
      <c r="C116" s="135" t="s">
        <v>3709</v>
      </c>
      <c r="D116" s="135" t="s">
        <v>2789</v>
      </c>
      <c r="E116" s="135" t="s">
        <v>3710</v>
      </c>
      <c r="F116" s="136">
        <f t="shared" si="2"/>
        <v>1</v>
      </c>
      <c r="G116" s="137">
        <v>24</v>
      </c>
      <c r="H116" s="138" t="str">
        <f t="shared" si="3"/>
        <v>CONTINUO</v>
      </c>
    </row>
    <row r="117" spans="1:8" x14ac:dyDescent="0.25">
      <c r="A117" s="134">
        <v>2046</v>
      </c>
      <c r="B117" s="135" t="s">
        <v>490</v>
      </c>
      <c r="C117" s="135" t="s">
        <v>4795</v>
      </c>
      <c r="D117" s="135" t="s">
        <v>2789</v>
      </c>
      <c r="E117" s="135" t="s">
        <v>2850</v>
      </c>
      <c r="F117" s="136">
        <f t="shared" si="2"/>
        <v>0.9972222222222209</v>
      </c>
      <c r="G117" s="137">
        <v>23.933333333333302</v>
      </c>
      <c r="H117" s="138" t="str">
        <f t="shared" si="3"/>
        <v>CONTINUO</v>
      </c>
    </row>
    <row r="118" spans="1:8" x14ac:dyDescent="0.25">
      <c r="A118" s="134">
        <v>22948</v>
      </c>
      <c r="B118" s="135" t="s">
        <v>1693</v>
      </c>
      <c r="C118" s="135" t="s">
        <v>3896</v>
      </c>
      <c r="D118" s="135" t="s">
        <v>2789</v>
      </c>
      <c r="E118" s="135" t="s">
        <v>3897</v>
      </c>
      <c r="F118" s="136">
        <f t="shared" si="2"/>
        <v>0.99947006103792091</v>
      </c>
      <c r="G118" s="137">
        <v>23.987281464910101</v>
      </c>
      <c r="H118" s="138" t="str">
        <f t="shared" si="3"/>
        <v>CONTINUO</v>
      </c>
    </row>
    <row r="119" spans="1:8" x14ac:dyDescent="0.25">
      <c r="A119" s="134">
        <v>22322</v>
      </c>
      <c r="B119" s="135" t="s">
        <v>1513</v>
      </c>
      <c r="C119" s="135" t="s">
        <v>3766</v>
      </c>
      <c r="D119" s="135" t="s">
        <v>2789</v>
      </c>
      <c r="E119" s="135" t="s">
        <v>3767</v>
      </c>
      <c r="F119" s="136">
        <f t="shared" si="2"/>
        <v>0.98611111111111249</v>
      </c>
      <c r="G119" s="137">
        <v>23.6666666666667</v>
      </c>
      <c r="H119" s="138" t="str">
        <f t="shared" si="3"/>
        <v>CONTINUO</v>
      </c>
    </row>
    <row r="120" spans="1:8" x14ac:dyDescent="0.25">
      <c r="A120" s="134">
        <v>2298</v>
      </c>
      <c r="B120" s="135" t="s">
        <v>545</v>
      </c>
      <c r="C120" s="135" t="s">
        <v>3245</v>
      </c>
      <c r="D120" s="135" t="s">
        <v>2789</v>
      </c>
      <c r="E120" s="135" t="s">
        <v>3246</v>
      </c>
      <c r="F120" s="136">
        <f t="shared" si="2"/>
        <v>0.9972222222222209</v>
      </c>
      <c r="G120" s="137">
        <v>23.933333333333302</v>
      </c>
      <c r="H120" s="138" t="str">
        <f t="shared" si="3"/>
        <v>CONTINUO</v>
      </c>
    </row>
    <row r="121" spans="1:8" x14ac:dyDescent="0.25">
      <c r="A121" s="134">
        <v>2233</v>
      </c>
      <c r="B121" s="135" t="s">
        <v>535</v>
      </c>
      <c r="C121" s="135" t="s">
        <v>4798</v>
      </c>
      <c r="D121" s="135" t="s">
        <v>2789</v>
      </c>
      <c r="E121" s="135" t="s">
        <v>4799</v>
      </c>
      <c r="F121" s="136">
        <f t="shared" si="2"/>
        <v>0.34954616045908254</v>
      </c>
      <c r="G121" s="137">
        <v>8.3891078510179806</v>
      </c>
      <c r="H121" s="138" t="str">
        <f t="shared" si="3"/>
        <v>INSUFICIENTE</v>
      </c>
    </row>
    <row r="122" spans="1:8" x14ac:dyDescent="0.25">
      <c r="A122" s="134">
        <v>465</v>
      </c>
      <c r="B122" s="135" t="s">
        <v>182</v>
      </c>
      <c r="C122" s="135" t="s">
        <v>2922</v>
      </c>
      <c r="D122" s="135" t="s">
        <v>2923</v>
      </c>
      <c r="E122" s="135" t="s">
        <v>2923</v>
      </c>
      <c r="F122" s="136">
        <f t="shared" si="2"/>
        <v>0.99322916666666661</v>
      </c>
      <c r="G122" s="137">
        <v>23.837499999999999</v>
      </c>
      <c r="H122" s="138" t="str">
        <f t="shared" si="3"/>
        <v>CONTINUO</v>
      </c>
    </row>
    <row r="123" spans="1:8" x14ac:dyDescent="0.25">
      <c r="A123" s="134">
        <v>20638</v>
      </c>
      <c r="B123" s="135" t="s">
        <v>1109</v>
      </c>
      <c r="C123" s="135" t="s">
        <v>3623</v>
      </c>
      <c r="D123" s="135" t="s">
        <v>2923</v>
      </c>
      <c r="E123" s="135" t="s">
        <v>3624</v>
      </c>
      <c r="F123" s="136">
        <f t="shared" si="2"/>
        <v>0.95729166666666676</v>
      </c>
      <c r="G123" s="137">
        <v>22.975000000000001</v>
      </c>
      <c r="H123" s="138" t="str">
        <f t="shared" si="3"/>
        <v>SUFICIENTE</v>
      </c>
    </row>
    <row r="124" spans="1:8" x14ac:dyDescent="0.25">
      <c r="A124" s="134">
        <v>2182</v>
      </c>
      <c r="B124" s="135" t="s">
        <v>523</v>
      </c>
      <c r="C124" s="135" t="s">
        <v>4796</v>
      </c>
      <c r="D124" s="135" t="s">
        <v>2923</v>
      </c>
      <c r="E124" s="135" t="s">
        <v>4797</v>
      </c>
      <c r="F124" s="136">
        <f t="shared" si="2"/>
        <v>0.99930555555555411</v>
      </c>
      <c r="G124" s="137">
        <v>23.983333333333299</v>
      </c>
      <c r="H124" s="138" t="str">
        <f t="shared" si="3"/>
        <v>CONTINUO</v>
      </c>
    </row>
    <row r="125" spans="1:8" x14ac:dyDescent="0.25">
      <c r="A125" s="134">
        <v>622</v>
      </c>
      <c r="B125" s="135" t="s">
        <v>193</v>
      </c>
      <c r="C125" s="135" t="s">
        <v>2942</v>
      </c>
      <c r="D125" s="135" t="s">
        <v>2923</v>
      </c>
      <c r="E125" s="135" t="s">
        <v>2943</v>
      </c>
      <c r="F125" s="136">
        <f t="shared" si="2"/>
        <v>1</v>
      </c>
      <c r="G125" s="137">
        <v>24</v>
      </c>
      <c r="H125" s="138" t="str">
        <f t="shared" si="3"/>
        <v>CONTINUO</v>
      </c>
    </row>
    <row r="126" spans="1:8" x14ac:dyDescent="0.25">
      <c r="A126" s="134">
        <v>469</v>
      </c>
      <c r="B126" s="135" t="s">
        <v>183</v>
      </c>
      <c r="C126" s="135" t="s">
        <v>2924</v>
      </c>
      <c r="D126" s="135" t="s">
        <v>2923</v>
      </c>
      <c r="E126" s="135" t="s">
        <v>2925</v>
      </c>
      <c r="F126" s="136">
        <f t="shared" si="2"/>
        <v>0.90134207588295834</v>
      </c>
      <c r="G126" s="137">
        <v>21.632209821191001</v>
      </c>
      <c r="H126" s="138" t="str">
        <f t="shared" si="3"/>
        <v>SUFICIENTE</v>
      </c>
    </row>
    <row r="127" spans="1:8" x14ac:dyDescent="0.25">
      <c r="A127" s="134">
        <v>26171</v>
      </c>
      <c r="B127" s="135" t="s">
        <v>2331</v>
      </c>
      <c r="C127" s="135" t="s">
        <v>4128</v>
      </c>
      <c r="D127" s="135" t="s">
        <v>4129</v>
      </c>
      <c r="E127" s="135" t="s">
        <v>4130</v>
      </c>
      <c r="F127" s="136">
        <f t="shared" si="2"/>
        <v>0.49975925925925835</v>
      </c>
      <c r="G127" s="137">
        <v>11.9942222222222</v>
      </c>
      <c r="H127" s="138" t="str">
        <f t="shared" si="3"/>
        <v>NO SATISFACTORIO</v>
      </c>
    </row>
    <row r="128" spans="1:8" x14ac:dyDescent="0.25">
      <c r="A128" s="134">
        <v>20511</v>
      </c>
      <c r="B128" s="135" t="s">
        <v>1060</v>
      </c>
      <c r="C128" s="135" t="s">
        <v>4594</v>
      </c>
      <c r="D128" s="135" t="s">
        <v>4129</v>
      </c>
      <c r="E128" s="135" t="s">
        <v>3117</v>
      </c>
      <c r="F128" s="136">
        <f t="shared" si="2"/>
        <v>0.3809708753159558</v>
      </c>
      <c r="G128" s="137">
        <v>9.1433010075829397</v>
      </c>
      <c r="H128" s="138" t="str">
        <f t="shared" si="3"/>
        <v>INSUFICIENTE</v>
      </c>
    </row>
    <row r="129" spans="1:8" x14ac:dyDescent="0.25">
      <c r="A129" s="134">
        <v>82</v>
      </c>
      <c r="B129" s="135" t="s">
        <v>55</v>
      </c>
      <c r="C129" s="135" t="s">
        <v>2793</v>
      </c>
      <c r="D129" s="135" t="s">
        <v>2794</v>
      </c>
      <c r="E129" s="135" t="s">
        <v>2795</v>
      </c>
      <c r="F129" s="136">
        <f t="shared" si="2"/>
        <v>0.99510532407407493</v>
      </c>
      <c r="G129" s="137">
        <v>23.882527777777799</v>
      </c>
      <c r="H129" s="138" t="str">
        <f t="shared" si="3"/>
        <v>CONTINUO</v>
      </c>
    </row>
    <row r="130" spans="1:8" x14ac:dyDescent="0.25">
      <c r="A130" s="134">
        <v>82</v>
      </c>
      <c r="B130" s="135" t="s">
        <v>55</v>
      </c>
      <c r="C130" s="135" t="s">
        <v>2796</v>
      </c>
      <c r="D130" s="135" t="s">
        <v>2794</v>
      </c>
      <c r="E130" s="135" t="s">
        <v>2797</v>
      </c>
      <c r="F130" s="136">
        <f t="shared" si="2"/>
        <v>0.99703985784325011</v>
      </c>
      <c r="G130" s="137">
        <v>23.928956588238002</v>
      </c>
      <c r="H130" s="138" t="str">
        <f t="shared" si="3"/>
        <v>CONTINUO</v>
      </c>
    </row>
    <row r="131" spans="1:8" x14ac:dyDescent="0.25">
      <c r="A131" s="134">
        <v>82</v>
      </c>
      <c r="B131" s="135" t="s">
        <v>55</v>
      </c>
      <c r="C131" s="135" t="s">
        <v>2798</v>
      </c>
      <c r="D131" s="135" t="s">
        <v>2794</v>
      </c>
      <c r="E131" s="135" t="s">
        <v>2799</v>
      </c>
      <c r="F131" s="136">
        <f t="shared" si="2"/>
        <v>0.99961805555555416</v>
      </c>
      <c r="G131" s="137">
        <v>23.990833333333299</v>
      </c>
      <c r="H131" s="138" t="str">
        <f t="shared" si="3"/>
        <v>CONTINUO</v>
      </c>
    </row>
    <row r="132" spans="1:8" x14ac:dyDescent="0.25">
      <c r="A132" s="134">
        <v>82</v>
      </c>
      <c r="B132" s="135" t="s">
        <v>55</v>
      </c>
      <c r="C132" s="135" t="s">
        <v>4268</v>
      </c>
      <c r="D132" s="135" t="s">
        <v>2794</v>
      </c>
      <c r="E132" s="135" t="s">
        <v>4269</v>
      </c>
      <c r="F132" s="136">
        <f t="shared" si="2"/>
        <v>0.9830046296296292</v>
      </c>
      <c r="G132" s="137">
        <v>23.592111111111102</v>
      </c>
      <c r="H132" s="138" t="str">
        <f t="shared" si="3"/>
        <v>CONTINUO</v>
      </c>
    </row>
    <row r="133" spans="1:8" x14ac:dyDescent="0.25">
      <c r="A133" s="134">
        <v>82</v>
      </c>
      <c r="B133" s="135" t="s">
        <v>55</v>
      </c>
      <c r="C133" s="135" t="s">
        <v>2800</v>
      </c>
      <c r="D133" s="135" t="s">
        <v>2794</v>
      </c>
      <c r="E133" s="135" t="s">
        <v>2801</v>
      </c>
      <c r="F133" s="136">
        <f t="shared" si="2"/>
        <v>0.99932407407407498</v>
      </c>
      <c r="G133" s="137">
        <v>23.983777777777799</v>
      </c>
      <c r="H133" s="138" t="str">
        <f t="shared" si="3"/>
        <v>CONTINUO</v>
      </c>
    </row>
    <row r="134" spans="1:8" x14ac:dyDescent="0.25">
      <c r="A134" s="134">
        <v>3203</v>
      </c>
      <c r="B134" s="135" t="s">
        <v>840</v>
      </c>
      <c r="C134" s="135" t="s">
        <v>2800</v>
      </c>
      <c r="D134" s="135" t="s">
        <v>2794</v>
      </c>
      <c r="E134" s="135" t="s">
        <v>2801</v>
      </c>
      <c r="F134" s="136">
        <f t="shared" si="2"/>
        <v>0.99606481481481668</v>
      </c>
      <c r="G134" s="137">
        <v>23.905555555555601</v>
      </c>
      <c r="H134" s="138" t="str">
        <f t="shared" si="3"/>
        <v>CONTINUO</v>
      </c>
    </row>
    <row r="135" spans="1:8" x14ac:dyDescent="0.25">
      <c r="A135" s="134">
        <v>24971</v>
      </c>
      <c r="B135" s="135" t="s">
        <v>2146</v>
      </c>
      <c r="C135" s="135" t="s">
        <v>2800</v>
      </c>
      <c r="D135" s="135" t="s">
        <v>2794</v>
      </c>
      <c r="E135" s="135" t="s">
        <v>2801</v>
      </c>
      <c r="F135" s="136">
        <f t="shared" si="2"/>
        <v>0.70109064465633752</v>
      </c>
      <c r="G135" s="137">
        <v>16.826175471752101</v>
      </c>
      <c r="H135" s="138" t="str">
        <f t="shared" si="3"/>
        <v>NO SATISFACTORIO</v>
      </c>
    </row>
    <row r="136" spans="1:8" x14ac:dyDescent="0.25">
      <c r="A136" s="134">
        <v>82</v>
      </c>
      <c r="B136" s="135" t="s">
        <v>55</v>
      </c>
      <c r="C136" s="135" t="s">
        <v>2802</v>
      </c>
      <c r="D136" s="135" t="s">
        <v>2794</v>
      </c>
      <c r="E136" s="135" t="s">
        <v>2803</v>
      </c>
      <c r="F136" s="136">
        <f t="shared" si="2"/>
        <v>0.99909375</v>
      </c>
      <c r="G136" s="137">
        <v>23.978249999999999</v>
      </c>
      <c r="H136" s="138" t="str">
        <f t="shared" si="3"/>
        <v>CONTINUO</v>
      </c>
    </row>
    <row r="137" spans="1:8" x14ac:dyDescent="0.25">
      <c r="A137" s="134">
        <v>82</v>
      </c>
      <c r="B137" s="135" t="s">
        <v>55</v>
      </c>
      <c r="C137" s="135" t="s">
        <v>4910</v>
      </c>
      <c r="D137" s="135" t="s">
        <v>2794</v>
      </c>
      <c r="E137" s="135" t="s">
        <v>4911</v>
      </c>
      <c r="F137" s="136">
        <f t="shared" ref="F137:F200" si="4">G137/24</f>
        <v>0.97246874999999999</v>
      </c>
      <c r="G137" s="137">
        <v>23.33925</v>
      </c>
      <c r="H137" s="138" t="str">
        <f t="shared" ref="H137:H200" si="5">IF(G137&lt;10.1,"INSUFICIENTE",IF(AND(G137&gt;=10.1,G137&lt;18.1),"NO SATISFACTORIO",IF(AND(G137&gt;=18.1,G137&lt;23.1),"SUFICIENTE",IF(G137&gt;=23.1,"CONTINUO",0))))</f>
        <v>CONTINUO</v>
      </c>
    </row>
    <row r="138" spans="1:8" x14ac:dyDescent="0.25">
      <c r="A138" s="134">
        <v>82</v>
      </c>
      <c r="B138" s="135" t="s">
        <v>55</v>
      </c>
      <c r="C138" s="135" t="s">
        <v>4510</v>
      </c>
      <c r="D138" s="135" t="s">
        <v>2794</v>
      </c>
      <c r="E138" s="135" t="s">
        <v>4511</v>
      </c>
      <c r="F138" s="136">
        <f t="shared" si="4"/>
        <v>0.99361574074074166</v>
      </c>
      <c r="G138" s="137">
        <v>23.846777777777799</v>
      </c>
      <c r="H138" s="138" t="str">
        <f t="shared" si="5"/>
        <v>CONTINUO</v>
      </c>
    </row>
    <row r="139" spans="1:8" x14ac:dyDescent="0.25">
      <c r="A139" s="134">
        <v>82</v>
      </c>
      <c r="B139" s="135" t="s">
        <v>55</v>
      </c>
      <c r="C139" s="135" t="s">
        <v>4506</v>
      </c>
      <c r="D139" s="135" t="s">
        <v>2794</v>
      </c>
      <c r="E139" s="135" t="s">
        <v>4507</v>
      </c>
      <c r="F139" s="136">
        <f t="shared" si="4"/>
        <v>0.99485532407407495</v>
      </c>
      <c r="G139" s="137">
        <v>23.876527777777799</v>
      </c>
      <c r="H139" s="138" t="str">
        <f t="shared" si="5"/>
        <v>CONTINUO</v>
      </c>
    </row>
    <row r="140" spans="1:8" x14ac:dyDescent="0.25">
      <c r="A140" s="134">
        <v>82</v>
      </c>
      <c r="B140" s="135" t="s">
        <v>55</v>
      </c>
      <c r="C140" s="135" t="s">
        <v>2804</v>
      </c>
      <c r="D140" s="135" t="s">
        <v>2794</v>
      </c>
      <c r="E140" s="135" t="s">
        <v>2805</v>
      </c>
      <c r="F140" s="136">
        <f t="shared" si="4"/>
        <v>0.99731481481481665</v>
      </c>
      <c r="G140" s="137">
        <v>23.935555555555599</v>
      </c>
      <c r="H140" s="138" t="str">
        <f t="shared" si="5"/>
        <v>CONTINUO</v>
      </c>
    </row>
    <row r="141" spans="1:8" x14ac:dyDescent="0.25">
      <c r="A141" s="134">
        <v>82</v>
      </c>
      <c r="B141" s="135" t="s">
        <v>55</v>
      </c>
      <c r="C141" s="135" t="s">
        <v>4734</v>
      </c>
      <c r="D141" s="135" t="s">
        <v>2794</v>
      </c>
      <c r="E141" s="135" t="s">
        <v>4735</v>
      </c>
      <c r="F141" s="136">
        <f t="shared" si="4"/>
        <v>0.99860185185184991</v>
      </c>
      <c r="G141" s="137">
        <v>23.966444444444399</v>
      </c>
      <c r="H141" s="138" t="str">
        <f t="shared" si="5"/>
        <v>CONTINUO</v>
      </c>
    </row>
    <row r="142" spans="1:8" x14ac:dyDescent="0.25">
      <c r="A142" s="134">
        <v>82</v>
      </c>
      <c r="B142" s="135" t="s">
        <v>55</v>
      </c>
      <c r="C142" s="135" t="s">
        <v>2806</v>
      </c>
      <c r="D142" s="135" t="s">
        <v>2794</v>
      </c>
      <c r="E142" s="135" t="s">
        <v>2807</v>
      </c>
      <c r="F142" s="136">
        <f t="shared" si="4"/>
        <v>0.99250347222222091</v>
      </c>
      <c r="G142" s="137">
        <v>23.820083333333301</v>
      </c>
      <c r="H142" s="138" t="str">
        <f t="shared" si="5"/>
        <v>CONTINUO</v>
      </c>
    </row>
    <row r="143" spans="1:8" x14ac:dyDescent="0.25">
      <c r="A143" s="134">
        <v>82</v>
      </c>
      <c r="B143" s="135" t="s">
        <v>55</v>
      </c>
      <c r="C143" s="135" t="s">
        <v>4736</v>
      </c>
      <c r="D143" s="135" t="s">
        <v>2794</v>
      </c>
      <c r="E143" s="135" t="s">
        <v>4737</v>
      </c>
      <c r="F143" s="136">
        <f t="shared" si="4"/>
        <v>0.99909375</v>
      </c>
      <c r="G143" s="137">
        <v>23.978249999999999</v>
      </c>
      <c r="H143" s="138" t="str">
        <f t="shared" si="5"/>
        <v>CONTINUO</v>
      </c>
    </row>
    <row r="144" spans="1:8" x14ac:dyDescent="0.25">
      <c r="A144" s="134">
        <v>82</v>
      </c>
      <c r="B144" s="135" t="s">
        <v>55</v>
      </c>
      <c r="C144" s="135" t="s">
        <v>2808</v>
      </c>
      <c r="D144" s="135" t="s">
        <v>2794</v>
      </c>
      <c r="E144" s="135" t="s">
        <v>2809</v>
      </c>
      <c r="F144" s="136">
        <f t="shared" si="4"/>
        <v>0.99888863023367913</v>
      </c>
      <c r="G144" s="137">
        <v>23.9733271256083</v>
      </c>
      <c r="H144" s="138" t="str">
        <f t="shared" si="5"/>
        <v>CONTINUO</v>
      </c>
    </row>
    <row r="145" spans="1:8" x14ac:dyDescent="0.25">
      <c r="A145" s="134">
        <v>82</v>
      </c>
      <c r="B145" s="135" t="s">
        <v>55</v>
      </c>
      <c r="C145" s="135" t="s">
        <v>2810</v>
      </c>
      <c r="D145" s="135" t="s">
        <v>2794</v>
      </c>
      <c r="E145" s="135" t="s">
        <v>2811</v>
      </c>
      <c r="F145" s="136">
        <f t="shared" si="4"/>
        <v>0.99165509259259166</v>
      </c>
      <c r="G145" s="137">
        <v>23.799722222222201</v>
      </c>
      <c r="H145" s="138" t="str">
        <f t="shared" si="5"/>
        <v>CONTINUO</v>
      </c>
    </row>
    <row r="146" spans="1:8" x14ac:dyDescent="0.25">
      <c r="A146" s="134">
        <v>82</v>
      </c>
      <c r="B146" s="135" t="s">
        <v>55</v>
      </c>
      <c r="C146" s="135" t="s">
        <v>4738</v>
      </c>
      <c r="D146" s="135" t="s">
        <v>2794</v>
      </c>
      <c r="E146" s="135" t="s">
        <v>4739</v>
      </c>
      <c r="F146" s="136">
        <f t="shared" si="4"/>
        <v>0.99139351851851665</v>
      </c>
      <c r="G146" s="137">
        <v>23.7934444444444</v>
      </c>
      <c r="H146" s="138" t="str">
        <f t="shared" si="5"/>
        <v>CONTINUO</v>
      </c>
    </row>
    <row r="147" spans="1:8" x14ac:dyDescent="0.25">
      <c r="A147" s="134">
        <v>70</v>
      </c>
      <c r="B147" s="135" t="s">
        <v>48</v>
      </c>
      <c r="C147" s="135" t="s">
        <v>4476</v>
      </c>
      <c r="D147" s="135" t="s">
        <v>4477</v>
      </c>
      <c r="E147" s="135" t="s">
        <v>4477</v>
      </c>
      <c r="F147" s="136">
        <f t="shared" si="4"/>
        <v>0.9972222222222209</v>
      </c>
      <c r="G147" s="137">
        <v>23.933333333333302</v>
      </c>
      <c r="H147" s="138" t="str">
        <f t="shared" si="5"/>
        <v>CONTINUO</v>
      </c>
    </row>
    <row r="148" spans="1:8" x14ac:dyDescent="0.25">
      <c r="A148" s="134">
        <v>1922</v>
      </c>
      <c r="B148" s="135" t="s">
        <v>484</v>
      </c>
      <c r="C148" s="135" t="s">
        <v>4476</v>
      </c>
      <c r="D148" s="135" t="s">
        <v>4477</v>
      </c>
      <c r="E148" s="135" t="s">
        <v>4477</v>
      </c>
      <c r="F148" s="136">
        <f t="shared" si="4"/>
        <v>0.94444444444444586</v>
      </c>
      <c r="G148" s="137">
        <v>22.6666666666667</v>
      </c>
      <c r="H148" s="138" t="str">
        <f t="shared" si="5"/>
        <v>SUFICIENTE</v>
      </c>
    </row>
    <row r="149" spans="1:8" x14ac:dyDescent="0.25">
      <c r="A149" s="134">
        <v>22636</v>
      </c>
      <c r="B149" s="135" t="s">
        <v>1615</v>
      </c>
      <c r="C149" s="135" t="s">
        <v>4476</v>
      </c>
      <c r="D149" s="135" t="s">
        <v>4477</v>
      </c>
      <c r="E149" s="135" t="s">
        <v>4477</v>
      </c>
      <c r="F149" s="136">
        <f t="shared" si="4"/>
        <v>0.9981340201704042</v>
      </c>
      <c r="G149" s="137">
        <v>23.9552164840897</v>
      </c>
      <c r="H149" s="138" t="str">
        <f t="shared" si="5"/>
        <v>CONTINUO</v>
      </c>
    </row>
    <row r="150" spans="1:8" x14ac:dyDescent="0.25">
      <c r="A150" s="134">
        <v>23499</v>
      </c>
      <c r="B150" s="135" t="s">
        <v>1871</v>
      </c>
      <c r="C150" s="135" t="s">
        <v>4476</v>
      </c>
      <c r="D150" s="135" t="s">
        <v>4477</v>
      </c>
      <c r="E150" s="135" t="s">
        <v>4477</v>
      </c>
      <c r="F150" s="136">
        <f t="shared" si="4"/>
        <v>0.98280380923650001</v>
      </c>
      <c r="G150" s="137">
        <v>23.587291421675999</v>
      </c>
      <c r="H150" s="138" t="str">
        <f t="shared" si="5"/>
        <v>CONTINUO</v>
      </c>
    </row>
    <row r="151" spans="1:8" x14ac:dyDescent="0.25">
      <c r="A151" s="134">
        <v>20132</v>
      </c>
      <c r="B151" s="135" t="s">
        <v>963</v>
      </c>
      <c r="C151" s="135" t="s">
        <v>4455</v>
      </c>
      <c r="D151" s="135" t="s">
        <v>2786</v>
      </c>
      <c r="E151" s="135" t="s">
        <v>4456</v>
      </c>
      <c r="F151" s="136">
        <f t="shared" si="4"/>
        <v>0.87169743408445832</v>
      </c>
      <c r="G151" s="137">
        <v>20.920738418027</v>
      </c>
      <c r="H151" s="138" t="str">
        <f t="shared" si="5"/>
        <v>SUFICIENTE</v>
      </c>
    </row>
    <row r="152" spans="1:8" x14ac:dyDescent="0.25">
      <c r="A152" s="134">
        <v>56</v>
      </c>
      <c r="B152" s="135" t="s">
        <v>45</v>
      </c>
      <c r="C152" s="135" t="s">
        <v>4732</v>
      </c>
      <c r="D152" s="135" t="s">
        <v>2786</v>
      </c>
      <c r="E152" s="135" t="s">
        <v>4733</v>
      </c>
      <c r="F152" s="136">
        <f t="shared" si="4"/>
        <v>0.99658834484806669</v>
      </c>
      <c r="G152" s="137">
        <v>23.918120276353601</v>
      </c>
      <c r="H152" s="138" t="str">
        <f t="shared" si="5"/>
        <v>CONTINUO</v>
      </c>
    </row>
    <row r="153" spans="1:8" x14ac:dyDescent="0.25">
      <c r="A153" s="134">
        <v>25959</v>
      </c>
      <c r="B153" s="135" t="s">
        <v>2288</v>
      </c>
      <c r="C153" s="135" t="s">
        <v>4596</v>
      </c>
      <c r="D153" s="135" t="s">
        <v>2786</v>
      </c>
      <c r="E153" s="135" t="s">
        <v>4597</v>
      </c>
      <c r="F153" s="136">
        <f t="shared" si="4"/>
        <v>0.76458333333333339</v>
      </c>
      <c r="G153" s="137">
        <v>18.350000000000001</v>
      </c>
      <c r="H153" s="138" t="str">
        <f t="shared" si="5"/>
        <v>SUFICIENTE</v>
      </c>
    </row>
    <row r="154" spans="1:8" x14ac:dyDescent="0.25">
      <c r="A154" s="134">
        <v>20553</v>
      </c>
      <c r="B154" s="135" t="s">
        <v>1079</v>
      </c>
      <c r="C154" s="135" t="s">
        <v>4480</v>
      </c>
      <c r="D154" s="135" t="s">
        <v>2786</v>
      </c>
      <c r="E154" s="135" t="s">
        <v>4481</v>
      </c>
      <c r="F154" s="136">
        <f t="shared" si="4"/>
        <v>0.77184927909304168</v>
      </c>
      <c r="G154" s="137">
        <v>18.524382698233001</v>
      </c>
      <c r="H154" s="138" t="str">
        <f t="shared" si="5"/>
        <v>SUFICIENTE</v>
      </c>
    </row>
    <row r="155" spans="1:8" x14ac:dyDescent="0.25">
      <c r="A155" s="134">
        <v>37773</v>
      </c>
      <c r="B155" s="135" t="s">
        <v>2558</v>
      </c>
      <c r="C155" s="135" t="s">
        <v>4970</v>
      </c>
      <c r="D155" s="135" t="s">
        <v>2786</v>
      </c>
      <c r="E155" s="135" t="s">
        <v>4971</v>
      </c>
      <c r="F155" s="136">
        <f t="shared" si="4"/>
        <v>0.41540404040404044</v>
      </c>
      <c r="G155" s="137">
        <v>9.9696969696969706</v>
      </c>
      <c r="H155" s="138" t="str">
        <f t="shared" si="5"/>
        <v>INSUFICIENTE</v>
      </c>
    </row>
    <row r="156" spans="1:8" x14ac:dyDescent="0.25">
      <c r="A156" s="134">
        <v>3255</v>
      </c>
      <c r="B156" s="135" t="s">
        <v>857</v>
      </c>
      <c r="C156" s="135" t="s">
        <v>4668</v>
      </c>
      <c r="D156" s="135" t="s">
        <v>2786</v>
      </c>
      <c r="E156" s="135" t="s">
        <v>4669</v>
      </c>
      <c r="F156" s="136">
        <f t="shared" si="4"/>
        <v>0.67125480414264593</v>
      </c>
      <c r="G156" s="137">
        <v>16.110115299423502</v>
      </c>
      <c r="H156" s="138" t="str">
        <f t="shared" si="5"/>
        <v>NO SATISFACTORIO</v>
      </c>
    </row>
    <row r="157" spans="1:8" x14ac:dyDescent="0.25">
      <c r="A157" s="134">
        <v>3294</v>
      </c>
      <c r="B157" s="135" t="s">
        <v>870</v>
      </c>
      <c r="C157" s="135" t="s">
        <v>4434</v>
      </c>
      <c r="D157" s="135" t="s">
        <v>2786</v>
      </c>
      <c r="E157" s="135" t="s">
        <v>4435</v>
      </c>
      <c r="F157" s="136">
        <f t="shared" si="4"/>
        <v>0.49962121212121247</v>
      </c>
      <c r="G157" s="137">
        <v>11.990909090909099</v>
      </c>
      <c r="H157" s="138" t="str">
        <f t="shared" si="5"/>
        <v>NO SATISFACTORIO</v>
      </c>
    </row>
    <row r="158" spans="1:8" x14ac:dyDescent="0.25">
      <c r="A158" s="134">
        <v>21888</v>
      </c>
      <c r="B158" s="135" t="s">
        <v>1433</v>
      </c>
      <c r="C158" s="135" t="s">
        <v>4462</v>
      </c>
      <c r="D158" s="135" t="s">
        <v>2786</v>
      </c>
      <c r="E158" s="135" t="s">
        <v>4463</v>
      </c>
      <c r="F158" s="136">
        <f t="shared" si="4"/>
        <v>0.83333333333333337</v>
      </c>
      <c r="G158" s="137">
        <v>20</v>
      </c>
      <c r="H158" s="138" t="str">
        <f t="shared" si="5"/>
        <v>SUFICIENTE</v>
      </c>
    </row>
    <row r="159" spans="1:8" x14ac:dyDescent="0.25">
      <c r="A159" s="134">
        <v>23434</v>
      </c>
      <c r="B159" s="135" t="s">
        <v>1846</v>
      </c>
      <c r="C159" s="135" t="s">
        <v>4955</v>
      </c>
      <c r="D159" s="135" t="s">
        <v>2786</v>
      </c>
      <c r="E159" s="135" t="s">
        <v>3286</v>
      </c>
      <c r="F159" s="136">
        <f t="shared" si="4"/>
        <v>0.99191919191919176</v>
      </c>
      <c r="G159" s="137">
        <v>23.806060606060601</v>
      </c>
      <c r="H159" s="138" t="str">
        <f t="shared" si="5"/>
        <v>CONTINUO</v>
      </c>
    </row>
    <row r="160" spans="1:8" x14ac:dyDescent="0.25">
      <c r="A160" s="134">
        <v>20507</v>
      </c>
      <c r="B160" s="135" t="s">
        <v>1058</v>
      </c>
      <c r="C160" s="135" t="s">
        <v>3596</v>
      </c>
      <c r="D160" s="135" t="s">
        <v>2786</v>
      </c>
      <c r="E160" s="135" t="s">
        <v>3597</v>
      </c>
      <c r="F160" s="136">
        <f t="shared" si="4"/>
        <v>0.99884259259259167</v>
      </c>
      <c r="G160" s="137">
        <v>23.9722222222222</v>
      </c>
      <c r="H160" s="138" t="str">
        <f t="shared" si="5"/>
        <v>CONTINUO</v>
      </c>
    </row>
    <row r="161" spans="1:8" x14ac:dyDescent="0.25">
      <c r="A161" s="134">
        <v>21721</v>
      </c>
      <c r="B161" s="135" t="s">
        <v>1391</v>
      </c>
      <c r="C161" s="135" t="s">
        <v>3705</v>
      </c>
      <c r="D161" s="135" t="s">
        <v>2786</v>
      </c>
      <c r="E161" s="135" t="s">
        <v>3706</v>
      </c>
      <c r="F161" s="136">
        <f t="shared" si="4"/>
        <v>0.47777777777777919</v>
      </c>
      <c r="G161" s="137">
        <v>11.466666666666701</v>
      </c>
      <c r="H161" s="138" t="str">
        <f t="shared" si="5"/>
        <v>NO SATISFACTORIO</v>
      </c>
    </row>
    <row r="162" spans="1:8" x14ac:dyDescent="0.25">
      <c r="A162" s="134">
        <v>20132</v>
      </c>
      <c r="B162" s="135" t="s">
        <v>963</v>
      </c>
      <c r="C162" s="135" t="s">
        <v>4457</v>
      </c>
      <c r="D162" s="135" t="s">
        <v>2786</v>
      </c>
      <c r="E162" s="135" t="s">
        <v>4458</v>
      </c>
      <c r="F162" s="136">
        <f t="shared" si="4"/>
        <v>0.55079216956776256</v>
      </c>
      <c r="G162" s="137">
        <v>13.2190120696263</v>
      </c>
      <c r="H162" s="138" t="str">
        <f t="shared" si="5"/>
        <v>NO SATISFACTORIO</v>
      </c>
    </row>
    <row r="163" spans="1:8" x14ac:dyDescent="0.25">
      <c r="A163" s="134">
        <v>22590</v>
      </c>
      <c r="B163" s="135" t="s">
        <v>1608</v>
      </c>
      <c r="C163" s="135" t="s">
        <v>3816</v>
      </c>
      <c r="D163" s="135" t="s">
        <v>2775</v>
      </c>
      <c r="E163" s="135" t="s">
        <v>3817</v>
      </c>
      <c r="F163" s="136">
        <f t="shared" si="4"/>
        <v>1</v>
      </c>
      <c r="G163" s="137">
        <v>24</v>
      </c>
      <c r="H163" s="138" t="str">
        <f t="shared" si="5"/>
        <v>CONTINUO</v>
      </c>
    </row>
    <row r="164" spans="1:8" x14ac:dyDescent="0.25">
      <c r="A164" s="134">
        <v>20041</v>
      </c>
      <c r="B164" s="135" t="s">
        <v>931</v>
      </c>
      <c r="C164" s="135" t="s">
        <v>3485</v>
      </c>
      <c r="D164" s="135" t="s">
        <v>2775</v>
      </c>
      <c r="E164" s="135" t="s">
        <v>3227</v>
      </c>
      <c r="F164" s="136">
        <f t="shared" si="4"/>
        <v>0.98333333333333339</v>
      </c>
      <c r="G164" s="137">
        <v>23.6</v>
      </c>
      <c r="H164" s="138" t="str">
        <f t="shared" si="5"/>
        <v>CONTINUO</v>
      </c>
    </row>
    <row r="165" spans="1:8" x14ac:dyDescent="0.25">
      <c r="A165" s="134">
        <v>21284</v>
      </c>
      <c r="B165" s="135" t="s">
        <v>1309</v>
      </c>
      <c r="C165" s="135" t="s">
        <v>3678</v>
      </c>
      <c r="D165" s="135" t="s">
        <v>2775</v>
      </c>
      <c r="E165" s="135" t="s">
        <v>3679</v>
      </c>
      <c r="F165" s="136">
        <f t="shared" si="4"/>
        <v>1</v>
      </c>
      <c r="G165" s="137">
        <v>24</v>
      </c>
      <c r="H165" s="138" t="str">
        <f t="shared" si="5"/>
        <v>CONTINUO</v>
      </c>
    </row>
    <row r="166" spans="1:8" x14ac:dyDescent="0.25">
      <c r="A166" s="134">
        <v>2137</v>
      </c>
      <c r="B166" s="135" t="s">
        <v>508</v>
      </c>
      <c r="C166" s="135" t="s">
        <v>3216</v>
      </c>
      <c r="D166" s="135" t="s">
        <v>2775</v>
      </c>
      <c r="E166" s="135" t="s">
        <v>3217</v>
      </c>
      <c r="F166" s="136">
        <f t="shared" si="4"/>
        <v>0.62361111111111256</v>
      </c>
      <c r="G166" s="137">
        <v>14.966666666666701</v>
      </c>
      <c r="H166" s="138" t="str">
        <f t="shared" si="5"/>
        <v>NO SATISFACTORIO</v>
      </c>
    </row>
    <row r="167" spans="1:8" x14ac:dyDescent="0.25">
      <c r="A167" s="134">
        <v>21285</v>
      </c>
      <c r="B167" s="135" t="s">
        <v>1310</v>
      </c>
      <c r="C167" s="135" t="s">
        <v>3680</v>
      </c>
      <c r="D167" s="135" t="s">
        <v>2775</v>
      </c>
      <c r="E167" s="135" t="s">
        <v>3681</v>
      </c>
      <c r="F167" s="136">
        <f t="shared" si="4"/>
        <v>0.9989358513189458</v>
      </c>
      <c r="G167" s="137">
        <v>23.974460431654698</v>
      </c>
      <c r="H167" s="138" t="str">
        <f t="shared" si="5"/>
        <v>CONTINUO</v>
      </c>
    </row>
    <row r="168" spans="1:8" x14ac:dyDescent="0.25">
      <c r="A168" s="134">
        <v>24587</v>
      </c>
      <c r="B168" s="135" t="s">
        <v>2017</v>
      </c>
      <c r="C168" s="135" t="s">
        <v>4043</v>
      </c>
      <c r="D168" s="135" t="s">
        <v>2775</v>
      </c>
      <c r="E168" s="135" t="s">
        <v>2775</v>
      </c>
      <c r="F168" s="136">
        <f t="shared" si="4"/>
        <v>1</v>
      </c>
      <c r="G168" s="137">
        <v>24</v>
      </c>
      <c r="H168" s="138" t="str">
        <f t="shared" si="5"/>
        <v>CONTINUO</v>
      </c>
    </row>
    <row r="169" spans="1:8" x14ac:dyDescent="0.25">
      <c r="A169" s="134">
        <v>20478</v>
      </c>
      <c r="B169" s="135" t="s">
        <v>1047</v>
      </c>
      <c r="C169" s="135" t="s">
        <v>3586</v>
      </c>
      <c r="D169" s="135" t="s">
        <v>2775</v>
      </c>
      <c r="E169" s="135" t="s">
        <v>3587</v>
      </c>
      <c r="F169" s="136">
        <f t="shared" si="4"/>
        <v>0.99873737373737503</v>
      </c>
      <c r="G169" s="137">
        <v>23.969696969697001</v>
      </c>
      <c r="H169" s="138" t="str">
        <f t="shared" si="5"/>
        <v>CONTINUO</v>
      </c>
    </row>
    <row r="170" spans="1:8" x14ac:dyDescent="0.25">
      <c r="A170" s="134">
        <v>2095</v>
      </c>
      <c r="B170" s="135" t="s">
        <v>502</v>
      </c>
      <c r="C170" s="135" t="s">
        <v>3214</v>
      </c>
      <c r="D170" s="135" t="s">
        <v>2775</v>
      </c>
      <c r="E170" s="135" t="s">
        <v>3215</v>
      </c>
      <c r="F170" s="136">
        <f t="shared" si="4"/>
        <v>0.79707586879885828</v>
      </c>
      <c r="G170" s="137">
        <v>19.1298208511726</v>
      </c>
      <c r="H170" s="138" t="str">
        <f t="shared" si="5"/>
        <v>SUFICIENTE</v>
      </c>
    </row>
    <row r="171" spans="1:8" x14ac:dyDescent="0.25">
      <c r="A171" s="134">
        <v>21483</v>
      </c>
      <c r="B171" s="135" t="s">
        <v>1330</v>
      </c>
      <c r="C171" s="135" t="s">
        <v>3691</v>
      </c>
      <c r="D171" s="135" t="s">
        <v>2775</v>
      </c>
      <c r="E171" s="135" t="s">
        <v>2772</v>
      </c>
      <c r="F171" s="136">
        <f t="shared" si="4"/>
        <v>0.3939393939393942</v>
      </c>
      <c r="G171" s="137">
        <v>9.4545454545454604</v>
      </c>
      <c r="H171" s="138" t="str">
        <f t="shared" si="5"/>
        <v>INSUFICIENTE</v>
      </c>
    </row>
    <row r="172" spans="1:8" x14ac:dyDescent="0.25">
      <c r="A172" s="134">
        <v>2448</v>
      </c>
      <c r="B172" s="135" t="s">
        <v>589</v>
      </c>
      <c r="C172" s="135" t="s">
        <v>3270</v>
      </c>
      <c r="D172" s="135" t="s">
        <v>2775</v>
      </c>
      <c r="E172" s="135" t="s">
        <v>3271</v>
      </c>
      <c r="F172" s="136">
        <f t="shared" si="4"/>
        <v>0.97083333333333333</v>
      </c>
      <c r="G172" s="137">
        <v>23.3</v>
      </c>
      <c r="H172" s="138" t="str">
        <f t="shared" si="5"/>
        <v>CONTINUO</v>
      </c>
    </row>
    <row r="173" spans="1:8" x14ac:dyDescent="0.25">
      <c r="A173" s="134">
        <v>2865</v>
      </c>
      <c r="B173" s="135" t="s">
        <v>730</v>
      </c>
      <c r="C173" s="135" t="s">
        <v>3365</v>
      </c>
      <c r="D173" s="135" t="s">
        <v>2775</v>
      </c>
      <c r="E173" s="135" t="s">
        <v>3366</v>
      </c>
      <c r="F173" s="136">
        <f t="shared" si="4"/>
        <v>1</v>
      </c>
      <c r="G173" s="137">
        <v>24</v>
      </c>
      <c r="H173" s="138" t="str">
        <f t="shared" si="5"/>
        <v>CONTINUO</v>
      </c>
    </row>
    <row r="174" spans="1:8" x14ac:dyDescent="0.25">
      <c r="A174" s="134">
        <v>22001</v>
      </c>
      <c r="B174" s="135" t="s">
        <v>1447</v>
      </c>
      <c r="C174" s="135" t="s">
        <v>3740</v>
      </c>
      <c r="D174" s="135" t="s">
        <v>2775</v>
      </c>
      <c r="E174" s="135" t="s">
        <v>3741</v>
      </c>
      <c r="F174" s="136">
        <f t="shared" si="4"/>
        <v>1</v>
      </c>
      <c r="G174" s="137">
        <v>24</v>
      </c>
      <c r="H174" s="138" t="str">
        <f t="shared" si="5"/>
        <v>CONTINUO</v>
      </c>
    </row>
    <row r="175" spans="1:8" x14ac:dyDescent="0.25">
      <c r="A175" s="134">
        <v>22845</v>
      </c>
      <c r="B175" s="135" t="s">
        <v>1659</v>
      </c>
      <c r="C175" s="135" t="s">
        <v>3858</v>
      </c>
      <c r="D175" s="135" t="s">
        <v>2775</v>
      </c>
      <c r="E175" s="135" t="s">
        <v>3859</v>
      </c>
      <c r="F175" s="136">
        <f t="shared" si="4"/>
        <v>1</v>
      </c>
      <c r="G175" s="137">
        <v>24</v>
      </c>
      <c r="H175" s="138" t="str">
        <f t="shared" si="5"/>
        <v>CONTINUO</v>
      </c>
    </row>
    <row r="176" spans="1:8" x14ac:dyDescent="0.25">
      <c r="A176" s="134">
        <v>39</v>
      </c>
      <c r="B176" s="135" t="s">
        <v>41</v>
      </c>
      <c r="C176" s="135" t="s">
        <v>2781</v>
      </c>
      <c r="D176" s="135" t="s">
        <v>2775</v>
      </c>
      <c r="E176" s="135" t="s">
        <v>2782</v>
      </c>
      <c r="F176" s="136">
        <f t="shared" si="4"/>
        <v>1</v>
      </c>
      <c r="G176" s="137">
        <v>24</v>
      </c>
      <c r="H176" s="138" t="str">
        <f t="shared" si="5"/>
        <v>CONTINUO</v>
      </c>
    </row>
    <row r="177" spans="1:8" x14ac:dyDescent="0.25">
      <c r="A177" s="134">
        <v>21423</v>
      </c>
      <c r="B177" s="135" t="s">
        <v>1317</v>
      </c>
      <c r="C177" s="135" t="s">
        <v>3688</v>
      </c>
      <c r="D177" s="135" t="s">
        <v>2775</v>
      </c>
      <c r="E177" s="135" t="s">
        <v>3689</v>
      </c>
      <c r="F177" s="136">
        <f t="shared" si="4"/>
        <v>1</v>
      </c>
      <c r="G177" s="137">
        <v>24</v>
      </c>
      <c r="H177" s="138" t="str">
        <f t="shared" si="5"/>
        <v>CONTINUO</v>
      </c>
    </row>
    <row r="178" spans="1:8" x14ac:dyDescent="0.25">
      <c r="A178" s="134">
        <v>24587</v>
      </c>
      <c r="B178" s="135" t="s">
        <v>2017</v>
      </c>
      <c r="C178" s="135" t="s">
        <v>4044</v>
      </c>
      <c r="D178" s="135" t="s">
        <v>2775</v>
      </c>
      <c r="E178" s="135" t="s">
        <v>4045</v>
      </c>
      <c r="F178" s="136">
        <f t="shared" si="4"/>
        <v>1</v>
      </c>
      <c r="G178" s="137">
        <v>24</v>
      </c>
      <c r="H178" s="138" t="str">
        <f t="shared" si="5"/>
        <v>CONTINUO</v>
      </c>
    </row>
    <row r="179" spans="1:8" x14ac:dyDescent="0.25">
      <c r="A179" s="134">
        <v>26211</v>
      </c>
      <c r="B179" s="135" t="s">
        <v>2341</v>
      </c>
      <c r="C179" s="135" t="s">
        <v>4133</v>
      </c>
      <c r="D179" s="135" t="s">
        <v>2775</v>
      </c>
      <c r="E179" s="135" t="s">
        <v>4134</v>
      </c>
      <c r="F179" s="136">
        <f t="shared" si="4"/>
        <v>1</v>
      </c>
      <c r="G179" s="137">
        <v>24</v>
      </c>
      <c r="H179" s="138" t="str">
        <f t="shared" si="5"/>
        <v>CONTINUO</v>
      </c>
    </row>
    <row r="180" spans="1:8" x14ac:dyDescent="0.25">
      <c r="A180" s="134">
        <v>20580</v>
      </c>
      <c r="B180" s="135" t="s">
        <v>1090</v>
      </c>
      <c r="C180" s="135" t="s">
        <v>3617</v>
      </c>
      <c r="D180" s="135" t="s">
        <v>2775</v>
      </c>
      <c r="E180" s="135" t="s">
        <v>3618</v>
      </c>
      <c r="F180" s="136">
        <f t="shared" si="4"/>
        <v>0.99646990740740826</v>
      </c>
      <c r="G180" s="137">
        <v>23.915277777777799</v>
      </c>
      <c r="H180" s="138" t="str">
        <f t="shared" si="5"/>
        <v>CONTINUO</v>
      </c>
    </row>
    <row r="181" spans="1:8" x14ac:dyDescent="0.25">
      <c r="A181" s="134">
        <v>22902</v>
      </c>
      <c r="B181" s="135" t="s">
        <v>1679</v>
      </c>
      <c r="C181" s="135" t="s">
        <v>3885</v>
      </c>
      <c r="D181" s="135" t="s">
        <v>2775</v>
      </c>
      <c r="E181" s="135" t="s">
        <v>3886</v>
      </c>
      <c r="F181" s="136">
        <f t="shared" si="4"/>
        <v>0.44027777777777916</v>
      </c>
      <c r="G181" s="137">
        <v>10.5666666666667</v>
      </c>
      <c r="H181" s="138" t="str">
        <f t="shared" si="5"/>
        <v>NO SATISFACTORIO</v>
      </c>
    </row>
    <row r="182" spans="1:8" x14ac:dyDescent="0.25">
      <c r="A182" s="134">
        <v>40</v>
      </c>
      <c r="B182" s="135" t="s">
        <v>43</v>
      </c>
      <c r="C182" s="135" t="s">
        <v>4504</v>
      </c>
      <c r="D182" s="135" t="s">
        <v>2775</v>
      </c>
      <c r="E182" s="135" t="s">
        <v>4505</v>
      </c>
      <c r="F182" s="136">
        <f t="shared" si="4"/>
        <v>0.98301056804370834</v>
      </c>
      <c r="G182" s="137">
        <v>23.592253633049001</v>
      </c>
      <c r="H182" s="138" t="str">
        <f t="shared" si="5"/>
        <v>CONTINUO</v>
      </c>
    </row>
    <row r="183" spans="1:8" x14ac:dyDescent="0.25">
      <c r="A183" s="134">
        <v>22593</v>
      </c>
      <c r="B183" s="135" t="s">
        <v>1609</v>
      </c>
      <c r="C183" s="135" t="s">
        <v>3818</v>
      </c>
      <c r="D183" s="135" t="s">
        <v>2775</v>
      </c>
      <c r="E183" s="135" t="s">
        <v>3819</v>
      </c>
      <c r="F183" s="136">
        <f t="shared" si="4"/>
        <v>1</v>
      </c>
      <c r="G183" s="137">
        <v>24</v>
      </c>
      <c r="H183" s="138" t="str">
        <f t="shared" si="5"/>
        <v>CONTINUO</v>
      </c>
    </row>
    <row r="184" spans="1:8" x14ac:dyDescent="0.25">
      <c r="A184" s="134">
        <v>1304</v>
      </c>
      <c r="B184" s="135" t="s">
        <v>384</v>
      </c>
      <c r="C184" s="135" t="s">
        <v>3136</v>
      </c>
      <c r="D184" s="135" t="s">
        <v>2775</v>
      </c>
      <c r="E184" s="135" t="s">
        <v>3137</v>
      </c>
      <c r="F184" s="136">
        <f t="shared" si="4"/>
        <v>1</v>
      </c>
      <c r="G184" s="137">
        <v>24</v>
      </c>
      <c r="H184" s="138" t="str">
        <f t="shared" si="5"/>
        <v>CONTINUO</v>
      </c>
    </row>
    <row r="185" spans="1:8" x14ac:dyDescent="0.25">
      <c r="A185" s="134">
        <v>22949</v>
      </c>
      <c r="B185" s="135" t="s">
        <v>1694</v>
      </c>
      <c r="C185" s="135" t="s">
        <v>3898</v>
      </c>
      <c r="D185" s="135" t="s">
        <v>2775</v>
      </c>
      <c r="E185" s="135" t="s">
        <v>3899</v>
      </c>
      <c r="F185" s="136">
        <f t="shared" si="4"/>
        <v>1</v>
      </c>
      <c r="G185" s="137">
        <v>24</v>
      </c>
      <c r="H185" s="138" t="str">
        <f t="shared" si="5"/>
        <v>CONTINUO</v>
      </c>
    </row>
    <row r="186" spans="1:8" x14ac:dyDescent="0.25">
      <c r="A186" s="134">
        <v>2718</v>
      </c>
      <c r="B186" s="135" t="s">
        <v>677</v>
      </c>
      <c r="C186" s="135" t="s">
        <v>3350</v>
      </c>
      <c r="D186" s="135" t="s">
        <v>2775</v>
      </c>
      <c r="E186" s="135" t="s">
        <v>3351</v>
      </c>
      <c r="F186" s="136">
        <f t="shared" si="4"/>
        <v>1</v>
      </c>
      <c r="G186" s="137">
        <v>24</v>
      </c>
      <c r="H186" s="138" t="str">
        <f t="shared" si="5"/>
        <v>CONTINUO</v>
      </c>
    </row>
    <row r="187" spans="1:8" x14ac:dyDescent="0.25">
      <c r="A187" s="134">
        <v>815</v>
      </c>
      <c r="B187" s="135" t="s">
        <v>264</v>
      </c>
      <c r="C187" s="135" t="s">
        <v>3033</v>
      </c>
      <c r="D187" s="135" t="s">
        <v>2775</v>
      </c>
      <c r="E187" s="135" t="s">
        <v>3034</v>
      </c>
      <c r="F187" s="136">
        <f t="shared" si="4"/>
        <v>1</v>
      </c>
      <c r="G187" s="137">
        <v>24</v>
      </c>
      <c r="H187" s="138" t="str">
        <f t="shared" si="5"/>
        <v>CONTINUO</v>
      </c>
    </row>
    <row r="188" spans="1:8" x14ac:dyDescent="0.25">
      <c r="A188" s="134">
        <v>20359</v>
      </c>
      <c r="B188" s="135" t="s">
        <v>1014</v>
      </c>
      <c r="C188" s="135" t="s">
        <v>3549</v>
      </c>
      <c r="D188" s="135" t="s">
        <v>2775</v>
      </c>
      <c r="E188" s="135" t="s">
        <v>3550</v>
      </c>
      <c r="F188" s="136">
        <f t="shared" si="4"/>
        <v>0.99305555555555414</v>
      </c>
      <c r="G188" s="137">
        <v>23.8333333333333</v>
      </c>
      <c r="H188" s="138" t="str">
        <f t="shared" si="5"/>
        <v>CONTINUO</v>
      </c>
    </row>
    <row r="189" spans="1:8" x14ac:dyDescent="0.25">
      <c r="A189" s="134">
        <v>20486</v>
      </c>
      <c r="B189" s="135" t="s">
        <v>1048</v>
      </c>
      <c r="C189" s="135" t="s">
        <v>3588</v>
      </c>
      <c r="D189" s="135" t="s">
        <v>2775</v>
      </c>
      <c r="E189" s="135" t="s">
        <v>3589</v>
      </c>
      <c r="F189" s="136">
        <f t="shared" si="4"/>
        <v>1</v>
      </c>
      <c r="G189" s="137">
        <v>24</v>
      </c>
      <c r="H189" s="138" t="str">
        <f t="shared" si="5"/>
        <v>CONTINUO</v>
      </c>
    </row>
    <row r="190" spans="1:8" x14ac:dyDescent="0.25">
      <c r="A190" s="134">
        <v>2888</v>
      </c>
      <c r="B190" s="135" t="s">
        <v>739</v>
      </c>
      <c r="C190" s="135" t="s">
        <v>3371</v>
      </c>
      <c r="D190" s="135" t="s">
        <v>2775</v>
      </c>
      <c r="E190" s="135" t="s">
        <v>3372</v>
      </c>
      <c r="F190" s="136">
        <f t="shared" si="4"/>
        <v>1</v>
      </c>
      <c r="G190" s="137">
        <v>24</v>
      </c>
      <c r="H190" s="138" t="str">
        <f t="shared" si="5"/>
        <v>CONTINUO</v>
      </c>
    </row>
    <row r="191" spans="1:8" x14ac:dyDescent="0.25">
      <c r="A191" s="134">
        <v>2529</v>
      </c>
      <c r="B191" s="135" t="s">
        <v>617</v>
      </c>
      <c r="C191" s="135" t="s">
        <v>3301</v>
      </c>
      <c r="D191" s="135" t="s">
        <v>2775</v>
      </c>
      <c r="E191" s="135" t="s">
        <v>3302</v>
      </c>
      <c r="F191" s="136">
        <f t="shared" si="4"/>
        <v>0.99861111111111256</v>
      </c>
      <c r="G191" s="137">
        <v>23.966666666666701</v>
      </c>
      <c r="H191" s="138" t="str">
        <f t="shared" si="5"/>
        <v>CONTINUO</v>
      </c>
    </row>
    <row r="192" spans="1:8" x14ac:dyDescent="0.25">
      <c r="A192" s="134">
        <v>21579</v>
      </c>
      <c r="B192" s="135" t="s">
        <v>1360</v>
      </c>
      <c r="C192" s="135" t="s">
        <v>3696</v>
      </c>
      <c r="D192" s="135" t="s">
        <v>2775</v>
      </c>
      <c r="E192" s="135" t="s">
        <v>3697</v>
      </c>
      <c r="F192" s="136">
        <f t="shared" si="4"/>
        <v>1</v>
      </c>
      <c r="G192" s="137">
        <v>24</v>
      </c>
      <c r="H192" s="138" t="str">
        <f t="shared" si="5"/>
        <v>CONTINUO</v>
      </c>
    </row>
    <row r="193" spans="1:8" x14ac:dyDescent="0.25">
      <c r="A193" s="134">
        <v>20435</v>
      </c>
      <c r="B193" s="135" t="s">
        <v>1037</v>
      </c>
      <c r="C193" s="135" t="s">
        <v>3574</v>
      </c>
      <c r="D193" s="135" t="s">
        <v>2775</v>
      </c>
      <c r="E193" s="135" t="s">
        <v>3575</v>
      </c>
      <c r="F193" s="136">
        <f t="shared" si="4"/>
        <v>1</v>
      </c>
      <c r="G193" s="137">
        <v>24</v>
      </c>
      <c r="H193" s="138" t="str">
        <f t="shared" si="5"/>
        <v>CONTINUO</v>
      </c>
    </row>
    <row r="194" spans="1:8" x14ac:dyDescent="0.25">
      <c r="A194" s="134">
        <v>21404</v>
      </c>
      <c r="B194" s="135" t="s">
        <v>1314</v>
      </c>
      <c r="C194" s="135" t="s">
        <v>3686</v>
      </c>
      <c r="D194" s="135" t="s">
        <v>2775</v>
      </c>
      <c r="E194" s="135" t="s">
        <v>3687</v>
      </c>
      <c r="F194" s="136">
        <f t="shared" si="4"/>
        <v>0.9972222222222209</v>
      </c>
      <c r="G194" s="137">
        <v>23.933333333333302</v>
      </c>
      <c r="H194" s="138" t="str">
        <f t="shared" si="5"/>
        <v>CONTINUO</v>
      </c>
    </row>
    <row r="195" spans="1:8" x14ac:dyDescent="0.25">
      <c r="A195" s="134">
        <v>22781</v>
      </c>
      <c r="B195" s="135" t="s">
        <v>1646</v>
      </c>
      <c r="C195" s="135" t="s">
        <v>3844</v>
      </c>
      <c r="D195" s="135" t="s">
        <v>2775</v>
      </c>
      <c r="E195" s="135" t="s">
        <v>3845</v>
      </c>
      <c r="F195" s="136">
        <f t="shared" si="4"/>
        <v>0.99548611111111251</v>
      </c>
      <c r="G195" s="137">
        <v>23.891666666666701</v>
      </c>
      <c r="H195" s="138" t="str">
        <f t="shared" si="5"/>
        <v>CONTINUO</v>
      </c>
    </row>
    <row r="196" spans="1:8" x14ac:dyDescent="0.25">
      <c r="A196" s="134">
        <v>23111</v>
      </c>
      <c r="B196" s="135" t="s">
        <v>1750</v>
      </c>
      <c r="C196" s="135" t="s">
        <v>3946</v>
      </c>
      <c r="D196" s="135" t="s">
        <v>2775</v>
      </c>
      <c r="E196" s="135" t="s">
        <v>3947</v>
      </c>
      <c r="F196" s="136">
        <f t="shared" si="4"/>
        <v>0.96620370370370423</v>
      </c>
      <c r="G196" s="137">
        <v>23.188888888888901</v>
      </c>
      <c r="H196" s="138" t="str">
        <f t="shared" si="5"/>
        <v>CONTINUO</v>
      </c>
    </row>
    <row r="197" spans="1:8" x14ac:dyDescent="0.25">
      <c r="A197" s="134">
        <v>23479</v>
      </c>
      <c r="B197" s="135" t="s">
        <v>1867</v>
      </c>
      <c r="C197" s="135" t="s">
        <v>4019</v>
      </c>
      <c r="D197" s="135" t="s">
        <v>2775</v>
      </c>
      <c r="E197" s="135" t="s">
        <v>4020</v>
      </c>
      <c r="F197" s="136">
        <f t="shared" si="4"/>
        <v>0.9972222222222209</v>
      </c>
      <c r="G197" s="137">
        <v>23.933333333333302</v>
      </c>
      <c r="H197" s="138" t="str">
        <f t="shared" si="5"/>
        <v>CONTINUO</v>
      </c>
    </row>
    <row r="198" spans="1:8" x14ac:dyDescent="0.25">
      <c r="A198" s="134">
        <v>1117</v>
      </c>
      <c r="B198" s="135" t="s">
        <v>335</v>
      </c>
      <c r="C198" s="135" t="s">
        <v>3105</v>
      </c>
      <c r="D198" s="135" t="s">
        <v>2775</v>
      </c>
      <c r="E198" s="135" t="s">
        <v>3106</v>
      </c>
      <c r="F198" s="136">
        <f t="shared" si="4"/>
        <v>0.99696969696969584</v>
      </c>
      <c r="G198" s="137">
        <v>23.927272727272701</v>
      </c>
      <c r="H198" s="138" t="str">
        <f t="shared" si="5"/>
        <v>CONTINUO</v>
      </c>
    </row>
    <row r="199" spans="1:8" x14ac:dyDescent="0.25">
      <c r="A199" s="134">
        <v>25138</v>
      </c>
      <c r="B199" s="135" t="s">
        <v>2188</v>
      </c>
      <c r="C199" s="135" t="s">
        <v>4072</v>
      </c>
      <c r="D199" s="135" t="s">
        <v>2775</v>
      </c>
      <c r="E199" s="135" t="s">
        <v>4073</v>
      </c>
      <c r="F199" s="136">
        <f t="shared" si="4"/>
        <v>0.99513888888888757</v>
      </c>
      <c r="G199" s="137">
        <v>23.883333333333301</v>
      </c>
      <c r="H199" s="138" t="str">
        <f t="shared" si="5"/>
        <v>CONTINUO</v>
      </c>
    </row>
    <row r="200" spans="1:8" x14ac:dyDescent="0.25">
      <c r="A200" s="134">
        <v>23286</v>
      </c>
      <c r="B200" s="135" t="s">
        <v>1806</v>
      </c>
      <c r="C200" s="135" t="s">
        <v>3974</v>
      </c>
      <c r="D200" s="135" t="s">
        <v>2775</v>
      </c>
      <c r="E200" s="135" t="s">
        <v>3975</v>
      </c>
      <c r="F200" s="136">
        <f t="shared" si="4"/>
        <v>0.98333333333333339</v>
      </c>
      <c r="G200" s="137">
        <v>23.6</v>
      </c>
      <c r="H200" s="138" t="str">
        <f t="shared" si="5"/>
        <v>CONTINUO</v>
      </c>
    </row>
    <row r="201" spans="1:8" x14ac:dyDescent="0.25">
      <c r="A201" s="134">
        <v>20982</v>
      </c>
      <c r="B201" s="135" t="s">
        <v>1212</v>
      </c>
      <c r="C201" s="135" t="s">
        <v>3666</v>
      </c>
      <c r="D201" s="135" t="s">
        <v>2775</v>
      </c>
      <c r="E201" s="135" t="s">
        <v>3667</v>
      </c>
      <c r="F201" s="136">
        <f t="shared" ref="F201:F264" si="6">G201/24</f>
        <v>1</v>
      </c>
      <c r="G201" s="137">
        <v>24</v>
      </c>
      <c r="H201" s="138" t="str">
        <f t="shared" ref="H201:H264" si="7">IF(G201&lt;10.1,"INSUFICIENTE",IF(AND(G201&gt;=10.1,G201&lt;18.1),"NO SATISFACTORIO",IF(AND(G201&gt;=18.1,G201&lt;23.1),"SUFICIENTE",IF(G201&gt;=23.1,"CONTINUO",0))))</f>
        <v>CONTINUO</v>
      </c>
    </row>
    <row r="202" spans="1:8" x14ac:dyDescent="0.25">
      <c r="A202" s="134">
        <v>3349</v>
      </c>
      <c r="B202" s="135" t="s">
        <v>887</v>
      </c>
      <c r="C202" s="135" t="s">
        <v>3433</v>
      </c>
      <c r="D202" s="135" t="s">
        <v>2775</v>
      </c>
      <c r="E202" s="135" t="s">
        <v>3434</v>
      </c>
      <c r="F202" s="136">
        <f t="shared" si="6"/>
        <v>1</v>
      </c>
      <c r="G202" s="137">
        <v>24</v>
      </c>
      <c r="H202" s="138" t="str">
        <f t="shared" si="7"/>
        <v>CONTINUO</v>
      </c>
    </row>
    <row r="203" spans="1:8" x14ac:dyDescent="0.25">
      <c r="A203" s="134">
        <v>37213</v>
      </c>
      <c r="B203" s="135" t="s">
        <v>2556</v>
      </c>
      <c r="C203" s="135" t="s">
        <v>3850</v>
      </c>
      <c r="D203" s="135" t="s">
        <v>2775</v>
      </c>
      <c r="E203" s="135" t="s">
        <v>3851</v>
      </c>
      <c r="F203" s="136">
        <f t="shared" si="6"/>
        <v>1</v>
      </c>
      <c r="G203" s="137">
        <v>24</v>
      </c>
      <c r="H203" s="138" t="str">
        <f t="shared" si="7"/>
        <v>CONTINUO</v>
      </c>
    </row>
    <row r="204" spans="1:8" x14ac:dyDescent="0.25">
      <c r="A204" s="134">
        <v>836</v>
      </c>
      <c r="B204" s="135" t="s">
        <v>268</v>
      </c>
      <c r="C204" s="135" t="s">
        <v>3039</v>
      </c>
      <c r="D204" s="135" t="s">
        <v>2775</v>
      </c>
      <c r="E204" s="135" t="s">
        <v>3040</v>
      </c>
      <c r="F204" s="136">
        <f t="shared" si="6"/>
        <v>1</v>
      </c>
      <c r="G204" s="137">
        <v>24</v>
      </c>
      <c r="H204" s="138" t="str">
        <f t="shared" si="7"/>
        <v>CONTINUO</v>
      </c>
    </row>
    <row r="205" spans="1:8" x14ac:dyDescent="0.25">
      <c r="A205" s="134">
        <v>22785</v>
      </c>
      <c r="B205" s="135" t="s">
        <v>1648</v>
      </c>
      <c r="C205" s="135" t="s">
        <v>3848</v>
      </c>
      <c r="D205" s="135" t="s">
        <v>2775</v>
      </c>
      <c r="E205" s="135" t="s">
        <v>3849</v>
      </c>
      <c r="F205" s="136">
        <f t="shared" si="6"/>
        <v>0.9927083333333333</v>
      </c>
      <c r="G205" s="137">
        <v>23.824999999999999</v>
      </c>
      <c r="H205" s="138" t="str">
        <f t="shared" si="7"/>
        <v>CONTINUO</v>
      </c>
    </row>
    <row r="206" spans="1:8" x14ac:dyDescent="0.25">
      <c r="A206" s="134">
        <v>1034</v>
      </c>
      <c r="B206" s="135" t="s">
        <v>324</v>
      </c>
      <c r="C206" s="135" t="s">
        <v>3096</v>
      </c>
      <c r="D206" s="135" t="s">
        <v>2775</v>
      </c>
      <c r="E206" s="135" t="s">
        <v>3097</v>
      </c>
      <c r="F206" s="136">
        <f t="shared" si="6"/>
        <v>1</v>
      </c>
      <c r="G206" s="137">
        <v>24</v>
      </c>
      <c r="H206" s="138" t="str">
        <f t="shared" si="7"/>
        <v>CONTINUO</v>
      </c>
    </row>
    <row r="207" spans="1:8" x14ac:dyDescent="0.25">
      <c r="A207" s="134">
        <v>1409</v>
      </c>
      <c r="B207" s="135" t="s">
        <v>410</v>
      </c>
      <c r="C207" s="135" t="s">
        <v>3150</v>
      </c>
      <c r="D207" s="135" t="s">
        <v>2775</v>
      </c>
      <c r="E207" s="135" t="s">
        <v>3151</v>
      </c>
      <c r="F207" s="136">
        <f t="shared" si="6"/>
        <v>1</v>
      </c>
      <c r="G207" s="137">
        <v>24</v>
      </c>
      <c r="H207" s="138" t="str">
        <f t="shared" si="7"/>
        <v>CONTINUO</v>
      </c>
    </row>
    <row r="208" spans="1:8" x14ac:dyDescent="0.25">
      <c r="A208" s="134">
        <v>2654</v>
      </c>
      <c r="B208" s="135" t="s">
        <v>658</v>
      </c>
      <c r="C208" s="135" t="s">
        <v>3344</v>
      </c>
      <c r="D208" s="135" t="s">
        <v>2775</v>
      </c>
      <c r="E208" s="135" t="s">
        <v>3345</v>
      </c>
      <c r="F208" s="136">
        <f t="shared" si="6"/>
        <v>0.66064814814814998</v>
      </c>
      <c r="G208" s="137">
        <v>15.8555555555556</v>
      </c>
      <c r="H208" s="138" t="str">
        <f t="shared" si="7"/>
        <v>NO SATISFACTORIO</v>
      </c>
    </row>
    <row r="209" spans="1:8" x14ac:dyDescent="0.25">
      <c r="A209" s="134">
        <v>635</v>
      </c>
      <c r="B209" s="135" t="s">
        <v>198</v>
      </c>
      <c r="C209" s="135" t="s">
        <v>2946</v>
      </c>
      <c r="D209" s="135" t="s">
        <v>2775</v>
      </c>
      <c r="E209" s="135" t="s">
        <v>2947</v>
      </c>
      <c r="F209" s="136">
        <f t="shared" si="6"/>
        <v>0.99398148148148335</v>
      </c>
      <c r="G209" s="137">
        <v>23.8555555555556</v>
      </c>
      <c r="H209" s="138" t="str">
        <f t="shared" si="7"/>
        <v>CONTINUO</v>
      </c>
    </row>
    <row r="210" spans="1:8" x14ac:dyDescent="0.25">
      <c r="A210" s="134">
        <v>20368</v>
      </c>
      <c r="B210" s="135" t="s">
        <v>1018</v>
      </c>
      <c r="C210" s="135" t="s">
        <v>3553</v>
      </c>
      <c r="D210" s="135" t="s">
        <v>2775</v>
      </c>
      <c r="E210" s="135" t="s">
        <v>3554</v>
      </c>
      <c r="F210" s="136">
        <f t="shared" si="6"/>
        <v>0.98666666666666669</v>
      </c>
      <c r="G210" s="137">
        <v>23.68</v>
      </c>
      <c r="H210" s="138" t="str">
        <f t="shared" si="7"/>
        <v>CONTINUO</v>
      </c>
    </row>
    <row r="211" spans="1:8" x14ac:dyDescent="0.25">
      <c r="A211" s="134">
        <v>21203</v>
      </c>
      <c r="B211" s="135" t="s">
        <v>1282</v>
      </c>
      <c r="C211" s="135" t="s">
        <v>3676</v>
      </c>
      <c r="D211" s="135" t="s">
        <v>2775</v>
      </c>
      <c r="E211" s="135" t="s">
        <v>3677</v>
      </c>
      <c r="F211" s="136">
        <f t="shared" si="6"/>
        <v>1</v>
      </c>
      <c r="G211" s="137">
        <v>24</v>
      </c>
      <c r="H211" s="138" t="str">
        <f t="shared" si="7"/>
        <v>CONTINUO</v>
      </c>
    </row>
    <row r="212" spans="1:8" x14ac:dyDescent="0.25">
      <c r="A212" s="134">
        <v>25703</v>
      </c>
      <c r="B212" s="135" t="s">
        <v>2251</v>
      </c>
      <c r="C212" s="135" t="s">
        <v>4102</v>
      </c>
      <c r="D212" s="135" t="s">
        <v>2775</v>
      </c>
      <c r="E212" s="135" t="s">
        <v>4103</v>
      </c>
      <c r="F212" s="136">
        <f t="shared" si="6"/>
        <v>1</v>
      </c>
      <c r="G212" s="137">
        <v>24</v>
      </c>
      <c r="H212" s="138" t="str">
        <f t="shared" si="7"/>
        <v>CONTINUO</v>
      </c>
    </row>
    <row r="213" spans="1:8" x14ac:dyDescent="0.25">
      <c r="A213" s="134">
        <v>22783</v>
      </c>
      <c r="B213" s="135" t="s">
        <v>1647</v>
      </c>
      <c r="C213" s="135" t="s">
        <v>3846</v>
      </c>
      <c r="D213" s="135" t="s">
        <v>2775</v>
      </c>
      <c r="E213" s="135" t="s">
        <v>3847</v>
      </c>
      <c r="F213" s="136">
        <f t="shared" si="6"/>
        <v>0.875</v>
      </c>
      <c r="G213" s="137">
        <v>21</v>
      </c>
      <c r="H213" s="138" t="str">
        <f t="shared" si="7"/>
        <v>SUFICIENTE</v>
      </c>
    </row>
    <row r="214" spans="1:8" x14ac:dyDescent="0.25">
      <c r="A214" s="134">
        <v>2943</v>
      </c>
      <c r="B214" s="135" t="s">
        <v>762</v>
      </c>
      <c r="C214" s="135" t="s">
        <v>3391</v>
      </c>
      <c r="D214" s="135" t="s">
        <v>2775</v>
      </c>
      <c r="E214" s="135" t="s">
        <v>3392</v>
      </c>
      <c r="F214" s="136">
        <f t="shared" si="6"/>
        <v>0.99976851851851667</v>
      </c>
      <c r="G214" s="137">
        <v>23.994444444444401</v>
      </c>
      <c r="H214" s="138" t="str">
        <f t="shared" si="7"/>
        <v>CONTINUO</v>
      </c>
    </row>
    <row r="215" spans="1:8" x14ac:dyDescent="0.25">
      <c r="A215" s="134">
        <v>671</v>
      </c>
      <c r="B215" s="135" t="s">
        <v>213</v>
      </c>
      <c r="C215" s="135" t="s">
        <v>2968</v>
      </c>
      <c r="D215" s="135" t="s">
        <v>2775</v>
      </c>
      <c r="E215" s="135" t="s">
        <v>2969</v>
      </c>
      <c r="F215" s="136">
        <f t="shared" si="6"/>
        <v>0.99918981481481672</v>
      </c>
      <c r="G215" s="137">
        <v>23.9805555555556</v>
      </c>
      <c r="H215" s="138" t="str">
        <f t="shared" si="7"/>
        <v>CONTINUO</v>
      </c>
    </row>
    <row r="216" spans="1:8" x14ac:dyDescent="0.25">
      <c r="A216" s="134">
        <v>23072</v>
      </c>
      <c r="B216" s="135" t="s">
        <v>1733</v>
      </c>
      <c r="C216" s="135" t="s">
        <v>3928</v>
      </c>
      <c r="D216" s="135" t="s">
        <v>2775</v>
      </c>
      <c r="E216" s="135" t="s">
        <v>3929</v>
      </c>
      <c r="F216" s="136">
        <f t="shared" si="6"/>
        <v>0.99120370370370414</v>
      </c>
      <c r="G216" s="137">
        <v>23.788888888888899</v>
      </c>
      <c r="H216" s="138" t="str">
        <f t="shared" si="7"/>
        <v>CONTINUO</v>
      </c>
    </row>
    <row r="217" spans="1:8" x14ac:dyDescent="0.25">
      <c r="A217" s="134">
        <v>23508</v>
      </c>
      <c r="B217" s="135" t="s">
        <v>1875</v>
      </c>
      <c r="C217" s="135" t="s">
        <v>4027</v>
      </c>
      <c r="D217" s="135" t="s">
        <v>2775</v>
      </c>
      <c r="E217" s="135" t="s">
        <v>4028</v>
      </c>
      <c r="F217" s="136">
        <f t="shared" si="6"/>
        <v>0.58316752293045415</v>
      </c>
      <c r="G217" s="137">
        <v>13.996020550330901</v>
      </c>
      <c r="H217" s="138" t="str">
        <f t="shared" si="7"/>
        <v>NO SATISFACTORIO</v>
      </c>
    </row>
    <row r="218" spans="1:8" x14ac:dyDescent="0.25">
      <c r="A218" s="134">
        <v>2510</v>
      </c>
      <c r="B218" s="135" t="s">
        <v>605</v>
      </c>
      <c r="C218" s="135" t="s">
        <v>3281</v>
      </c>
      <c r="D218" s="135" t="s">
        <v>2775</v>
      </c>
      <c r="E218" s="135" t="s">
        <v>3282</v>
      </c>
      <c r="F218" s="136">
        <f t="shared" si="6"/>
        <v>1</v>
      </c>
      <c r="G218" s="137">
        <v>24</v>
      </c>
      <c r="H218" s="138" t="str">
        <f t="shared" si="7"/>
        <v>CONTINUO</v>
      </c>
    </row>
    <row r="219" spans="1:8" x14ac:dyDescent="0.25">
      <c r="A219" s="134">
        <v>982</v>
      </c>
      <c r="B219" s="135" t="s">
        <v>304</v>
      </c>
      <c r="C219" s="135" t="s">
        <v>3070</v>
      </c>
      <c r="D219" s="135" t="s">
        <v>2775</v>
      </c>
      <c r="E219" s="135" t="s">
        <v>3071</v>
      </c>
      <c r="F219" s="136">
        <f t="shared" si="6"/>
        <v>1</v>
      </c>
      <c r="G219" s="137">
        <v>24</v>
      </c>
      <c r="H219" s="138" t="str">
        <f t="shared" si="7"/>
        <v>CONTINUO</v>
      </c>
    </row>
    <row r="220" spans="1:8" x14ac:dyDescent="0.25">
      <c r="A220" s="134">
        <v>983</v>
      </c>
      <c r="B220" s="135" t="s">
        <v>305</v>
      </c>
      <c r="C220" s="135" t="s">
        <v>3072</v>
      </c>
      <c r="D220" s="135" t="s">
        <v>2775</v>
      </c>
      <c r="E220" s="135" t="s">
        <v>3073</v>
      </c>
      <c r="F220" s="136">
        <f t="shared" si="6"/>
        <v>0.9944444444444458</v>
      </c>
      <c r="G220" s="137">
        <v>23.866666666666699</v>
      </c>
      <c r="H220" s="138" t="str">
        <f t="shared" si="7"/>
        <v>CONTINUO</v>
      </c>
    </row>
    <row r="221" spans="1:8" x14ac:dyDescent="0.25">
      <c r="A221" s="134">
        <v>1779</v>
      </c>
      <c r="B221" s="135" t="s">
        <v>467</v>
      </c>
      <c r="C221" s="135" t="s">
        <v>3194</v>
      </c>
      <c r="D221" s="135" t="s">
        <v>2775</v>
      </c>
      <c r="E221" s="135" t="s">
        <v>3195</v>
      </c>
      <c r="F221" s="136">
        <f t="shared" si="6"/>
        <v>0.99976851851851667</v>
      </c>
      <c r="G221" s="137">
        <v>23.994444444444401</v>
      </c>
      <c r="H221" s="138" t="str">
        <f t="shared" si="7"/>
        <v>CONTINUO</v>
      </c>
    </row>
    <row r="222" spans="1:8" x14ac:dyDescent="0.25">
      <c r="A222" s="134">
        <v>2962</v>
      </c>
      <c r="B222" s="135" t="s">
        <v>771</v>
      </c>
      <c r="C222" s="135" t="s">
        <v>3397</v>
      </c>
      <c r="D222" s="135" t="s">
        <v>2775</v>
      </c>
      <c r="E222" s="135" t="s">
        <v>3398</v>
      </c>
      <c r="F222" s="136">
        <f t="shared" si="6"/>
        <v>0.97222222222222088</v>
      </c>
      <c r="G222" s="137">
        <v>23.3333333333333</v>
      </c>
      <c r="H222" s="138" t="str">
        <f t="shared" si="7"/>
        <v>CONTINUO</v>
      </c>
    </row>
    <row r="223" spans="1:8" x14ac:dyDescent="0.25">
      <c r="A223" s="134">
        <v>6</v>
      </c>
      <c r="B223" s="135" t="s">
        <v>21</v>
      </c>
      <c r="C223" s="135" t="s">
        <v>2774</v>
      </c>
      <c r="D223" s="135" t="s">
        <v>2775</v>
      </c>
      <c r="E223" s="135" t="s">
        <v>2776</v>
      </c>
      <c r="F223" s="136">
        <f t="shared" si="6"/>
        <v>1</v>
      </c>
      <c r="G223" s="137">
        <v>24</v>
      </c>
      <c r="H223" s="138" t="str">
        <f t="shared" si="7"/>
        <v>CONTINUO</v>
      </c>
    </row>
    <row r="224" spans="1:8" x14ac:dyDescent="0.25">
      <c r="A224" s="134">
        <v>864</v>
      </c>
      <c r="B224" s="135" t="s">
        <v>280</v>
      </c>
      <c r="C224" s="135" t="s">
        <v>3053</v>
      </c>
      <c r="D224" s="135" t="s">
        <v>2775</v>
      </c>
      <c r="E224" s="135" t="s">
        <v>3054</v>
      </c>
      <c r="F224" s="136">
        <f t="shared" si="6"/>
        <v>0.9962962962962959</v>
      </c>
      <c r="G224" s="137">
        <v>23.911111111111101</v>
      </c>
      <c r="H224" s="138" t="str">
        <f t="shared" si="7"/>
        <v>CONTINUO</v>
      </c>
    </row>
    <row r="225" spans="1:8" x14ac:dyDescent="0.25">
      <c r="A225" s="134">
        <v>21297</v>
      </c>
      <c r="B225" s="135" t="s">
        <v>1311</v>
      </c>
      <c r="C225" s="135" t="s">
        <v>3682</v>
      </c>
      <c r="D225" s="135" t="s">
        <v>2775</v>
      </c>
      <c r="E225" s="135" t="s">
        <v>3683</v>
      </c>
      <c r="F225" s="136">
        <f t="shared" si="6"/>
        <v>1</v>
      </c>
      <c r="G225" s="137">
        <v>24</v>
      </c>
      <c r="H225" s="138" t="str">
        <f t="shared" si="7"/>
        <v>CONTINUO</v>
      </c>
    </row>
    <row r="226" spans="1:8" x14ac:dyDescent="0.25">
      <c r="A226" s="134">
        <v>640</v>
      </c>
      <c r="B226" s="135" t="s">
        <v>200</v>
      </c>
      <c r="C226" s="135" t="s">
        <v>2950</v>
      </c>
      <c r="D226" s="135" t="s">
        <v>2775</v>
      </c>
      <c r="E226" s="135" t="s">
        <v>2951</v>
      </c>
      <c r="F226" s="136">
        <f t="shared" si="6"/>
        <v>0.9944444444444458</v>
      </c>
      <c r="G226" s="137">
        <v>23.866666666666699</v>
      </c>
      <c r="H226" s="138" t="str">
        <f t="shared" si="7"/>
        <v>CONTINUO</v>
      </c>
    </row>
    <row r="227" spans="1:8" x14ac:dyDescent="0.25">
      <c r="A227" s="134">
        <v>24953</v>
      </c>
      <c r="B227" s="135" t="s">
        <v>2142</v>
      </c>
      <c r="C227" s="135" t="s">
        <v>4070</v>
      </c>
      <c r="D227" s="135" t="s">
        <v>2775</v>
      </c>
      <c r="E227" s="135" t="s">
        <v>4071</v>
      </c>
      <c r="F227" s="136">
        <f t="shared" si="6"/>
        <v>0.41697247706422086</v>
      </c>
      <c r="G227" s="137">
        <v>10.0073394495413</v>
      </c>
      <c r="H227" s="138" t="str">
        <f t="shared" si="7"/>
        <v>INSUFICIENTE</v>
      </c>
    </row>
    <row r="228" spans="1:8" x14ac:dyDescent="0.25">
      <c r="A228" s="134">
        <v>2891</v>
      </c>
      <c r="B228" s="135" t="s">
        <v>741</v>
      </c>
      <c r="C228" s="135" t="s">
        <v>3375</v>
      </c>
      <c r="D228" s="135" t="s">
        <v>2775</v>
      </c>
      <c r="E228" s="135" t="s">
        <v>3376</v>
      </c>
      <c r="F228" s="136">
        <f t="shared" si="6"/>
        <v>1</v>
      </c>
      <c r="G228" s="137">
        <v>24</v>
      </c>
      <c r="H228" s="138" t="str">
        <f t="shared" si="7"/>
        <v>CONTINUO</v>
      </c>
    </row>
    <row r="229" spans="1:8" x14ac:dyDescent="0.25">
      <c r="A229" s="134">
        <v>3003</v>
      </c>
      <c r="B229" s="135" t="s">
        <v>787</v>
      </c>
      <c r="C229" s="135" t="s">
        <v>3411</v>
      </c>
      <c r="D229" s="135" t="s">
        <v>2775</v>
      </c>
      <c r="E229" s="135" t="s">
        <v>3412</v>
      </c>
      <c r="F229" s="136">
        <f t="shared" si="6"/>
        <v>1</v>
      </c>
      <c r="G229" s="137">
        <v>24</v>
      </c>
      <c r="H229" s="138" t="str">
        <f t="shared" si="7"/>
        <v>CONTINUO</v>
      </c>
    </row>
    <row r="230" spans="1:8" x14ac:dyDescent="0.25">
      <c r="A230" s="134">
        <v>2907</v>
      </c>
      <c r="B230" s="135" t="s">
        <v>748</v>
      </c>
      <c r="C230" s="135" t="s">
        <v>3383</v>
      </c>
      <c r="D230" s="135" t="s">
        <v>2775</v>
      </c>
      <c r="E230" s="135" t="s">
        <v>3384</v>
      </c>
      <c r="F230" s="136">
        <f t="shared" si="6"/>
        <v>1</v>
      </c>
      <c r="G230" s="137">
        <v>24</v>
      </c>
      <c r="H230" s="138" t="str">
        <f t="shared" si="7"/>
        <v>CONTINUO</v>
      </c>
    </row>
    <row r="231" spans="1:8" x14ac:dyDescent="0.25">
      <c r="A231" s="134">
        <v>20282</v>
      </c>
      <c r="B231" s="135" t="s">
        <v>996</v>
      </c>
      <c r="C231" s="135" t="s">
        <v>4411</v>
      </c>
      <c r="D231" s="135" t="s">
        <v>2775</v>
      </c>
      <c r="E231" s="135" t="s">
        <v>4412</v>
      </c>
      <c r="F231" s="136">
        <f t="shared" si="6"/>
        <v>1</v>
      </c>
      <c r="G231" s="137">
        <v>24</v>
      </c>
      <c r="H231" s="138" t="str">
        <f t="shared" si="7"/>
        <v>CONTINUO</v>
      </c>
    </row>
    <row r="232" spans="1:8" x14ac:dyDescent="0.25">
      <c r="A232" s="134">
        <v>24587</v>
      </c>
      <c r="B232" s="135" t="s">
        <v>2017</v>
      </c>
      <c r="C232" s="135" t="s">
        <v>4046</v>
      </c>
      <c r="D232" s="135" t="s">
        <v>2775</v>
      </c>
      <c r="E232" s="135" t="s">
        <v>4047</v>
      </c>
      <c r="F232" s="136">
        <f t="shared" si="6"/>
        <v>1</v>
      </c>
      <c r="G232" s="137">
        <v>24</v>
      </c>
      <c r="H232" s="138" t="str">
        <f t="shared" si="7"/>
        <v>CONTINUO</v>
      </c>
    </row>
    <row r="233" spans="1:8" x14ac:dyDescent="0.25">
      <c r="A233" s="134">
        <v>2381</v>
      </c>
      <c r="B233" s="135" t="s">
        <v>568</v>
      </c>
      <c r="C233" s="135" t="s">
        <v>3257</v>
      </c>
      <c r="D233" s="135" t="s">
        <v>2775</v>
      </c>
      <c r="E233" s="135" t="s">
        <v>3258</v>
      </c>
      <c r="F233" s="136">
        <f t="shared" si="6"/>
        <v>0.6626157407407417</v>
      </c>
      <c r="G233" s="137">
        <v>15.9027777777778</v>
      </c>
      <c r="H233" s="138" t="str">
        <f t="shared" si="7"/>
        <v>NO SATISFACTORIO</v>
      </c>
    </row>
    <row r="234" spans="1:8" x14ac:dyDescent="0.25">
      <c r="A234" s="134">
        <v>1109</v>
      </c>
      <c r="B234" s="135" t="s">
        <v>333</v>
      </c>
      <c r="C234" s="135" t="s">
        <v>3103</v>
      </c>
      <c r="D234" s="135" t="s">
        <v>2775</v>
      </c>
      <c r="E234" s="135" t="s">
        <v>3104</v>
      </c>
      <c r="F234" s="136">
        <f t="shared" si="6"/>
        <v>1</v>
      </c>
      <c r="G234" s="137">
        <v>24</v>
      </c>
      <c r="H234" s="138" t="str">
        <f t="shared" si="7"/>
        <v>CONTINUO</v>
      </c>
    </row>
    <row r="235" spans="1:8" x14ac:dyDescent="0.25">
      <c r="A235" s="134">
        <v>2486</v>
      </c>
      <c r="B235" s="135" t="s">
        <v>599</v>
      </c>
      <c r="C235" s="135" t="s">
        <v>3275</v>
      </c>
      <c r="D235" s="135" t="s">
        <v>2775</v>
      </c>
      <c r="E235" s="135" t="s">
        <v>3276</v>
      </c>
      <c r="F235" s="136">
        <f t="shared" si="6"/>
        <v>0.9944444444444458</v>
      </c>
      <c r="G235" s="137">
        <v>23.866666666666699</v>
      </c>
      <c r="H235" s="138" t="str">
        <f t="shared" si="7"/>
        <v>CONTINUO</v>
      </c>
    </row>
    <row r="236" spans="1:8" x14ac:dyDescent="0.25">
      <c r="A236" s="134">
        <v>23271</v>
      </c>
      <c r="B236" s="135" t="s">
        <v>1803</v>
      </c>
      <c r="C236" s="135" t="s">
        <v>3970</v>
      </c>
      <c r="D236" s="135" t="s">
        <v>2775</v>
      </c>
      <c r="E236" s="135" t="s">
        <v>3971</v>
      </c>
      <c r="F236" s="136">
        <f t="shared" si="6"/>
        <v>0.4393939393939375</v>
      </c>
      <c r="G236" s="137">
        <v>10.545454545454501</v>
      </c>
      <c r="H236" s="138" t="str">
        <f t="shared" si="7"/>
        <v>NO SATISFACTORIO</v>
      </c>
    </row>
    <row r="237" spans="1:8" x14ac:dyDescent="0.25">
      <c r="A237" s="134">
        <v>1847</v>
      </c>
      <c r="B237" s="135" t="s">
        <v>477</v>
      </c>
      <c r="C237" s="135" t="s">
        <v>4494</v>
      </c>
      <c r="D237" s="135" t="s">
        <v>2775</v>
      </c>
      <c r="E237" s="135" t="s">
        <v>4495</v>
      </c>
      <c r="F237" s="136">
        <f t="shared" si="6"/>
        <v>0.99372174631090004</v>
      </c>
      <c r="G237" s="137">
        <v>23.849321911461601</v>
      </c>
      <c r="H237" s="138" t="str">
        <f t="shared" si="7"/>
        <v>CONTINUO</v>
      </c>
    </row>
    <row r="238" spans="1:8" x14ac:dyDescent="0.25">
      <c r="A238" s="134">
        <v>20492</v>
      </c>
      <c r="B238" s="135" t="s">
        <v>1052</v>
      </c>
      <c r="C238" s="135" t="s">
        <v>3592</v>
      </c>
      <c r="D238" s="135" t="s">
        <v>2775</v>
      </c>
      <c r="E238" s="135" t="s">
        <v>3593</v>
      </c>
      <c r="F238" s="136">
        <f t="shared" si="6"/>
        <v>0.93623737373737503</v>
      </c>
      <c r="G238" s="137">
        <v>22.469696969697001</v>
      </c>
      <c r="H238" s="138" t="str">
        <f t="shared" si="7"/>
        <v>SUFICIENTE</v>
      </c>
    </row>
    <row r="239" spans="1:8" x14ac:dyDescent="0.25">
      <c r="A239" s="134">
        <v>9</v>
      </c>
      <c r="B239" s="135" t="s">
        <v>31</v>
      </c>
      <c r="C239" s="135" t="s">
        <v>4262</v>
      </c>
      <c r="D239" s="135" t="s">
        <v>2775</v>
      </c>
      <c r="E239" s="135" t="s">
        <v>4263</v>
      </c>
      <c r="F239" s="136">
        <f t="shared" si="6"/>
        <v>1</v>
      </c>
      <c r="G239" s="137">
        <v>24</v>
      </c>
      <c r="H239" s="138" t="str">
        <f t="shared" si="7"/>
        <v>CONTINUO</v>
      </c>
    </row>
    <row r="240" spans="1:8" x14ac:dyDescent="0.25">
      <c r="A240" s="134">
        <v>24587</v>
      </c>
      <c r="B240" s="135" t="s">
        <v>2017</v>
      </c>
      <c r="C240" s="135" t="s">
        <v>4048</v>
      </c>
      <c r="D240" s="135" t="s">
        <v>2775</v>
      </c>
      <c r="E240" s="135" t="s">
        <v>4049</v>
      </c>
      <c r="F240" s="136">
        <f t="shared" si="6"/>
        <v>1</v>
      </c>
      <c r="G240" s="137">
        <v>24</v>
      </c>
      <c r="H240" s="138" t="str">
        <f t="shared" si="7"/>
        <v>CONTINUO</v>
      </c>
    </row>
    <row r="241" spans="1:8" x14ac:dyDescent="0.25">
      <c r="A241" s="134">
        <v>2489</v>
      </c>
      <c r="B241" s="135" t="s">
        <v>600</v>
      </c>
      <c r="C241" s="135" t="s">
        <v>3277</v>
      </c>
      <c r="D241" s="135" t="s">
        <v>2775</v>
      </c>
      <c r="E241" s="135" t="s">
        <v>3278</v>
      </c>
      <c r="F241" s="136">
        <f t="shared" si="6"/>
        <v>1</v>
      </c>
      <c r="G241" s="137">
        <v>24</v>
      </c>
      <c r="H241" s="138" t="str">
        <f t="shared" si="7"/>
        <v>CONTINUO</v>
      </c>
    </row>
    <row r="242" spans="1:8" x14ac:dyDescent="0.25">
      <c r="A242" s="134">
        <v>649</v>
      </c>
      <c r="B242" s="135" t="s">
        <v>204</v>
      </c>
      <c r="C242" s="135" t="s">
        <v>2958</v>
      </c>
      <c r="D242" s="135" t="s">
        <v>2775</v>
      </c>
      <c r="E242" s="135" t="s">
        <v>2959</v>
      </c>
      <c r="F242" s="136">
        <f t="shared" si="6"/>
        <v>0.97777777777777919</v>
      </c>
      <c r="G242" s="137">
        <v>23.466666666666701</v>
      </c>
      <c r="H242" s="138" t="str">
        <f t="shared" si="7"/>
        <v>CONTINUO</v>
      </c>
    </row>
    <row r="243" spans="1:8" x14ac:dyDescent="0.25">
      <c r="A243" s="134">
        <v>22504</v>
      </c>
      <c r="B243" s="135" t="s">
        <v>1573</v>
      </c>
      <c r="C243" s="135" t="s">
        <v>3792</v>
      </c>
      <c r="D243" s="135" t="s">
        <v>2775</v>
      </c>
      <c r="E243" s="135" t="s">
        <v>3793</v>
      </c>
      <c r="F243" s="136">
        <f t="shared" si="6"/>
        <v>0.99768518518518334</v>
      </c>
      <c r="G243" s="137">
        <v>23.9444444444444</v>
      </c>
      <c r="H243" s="138" t="str">
        <f t="shared" si="7"/>
        <v>CONTINUO</v>
      </c>
    </row>
    <row r="244" spans="1:8" x14ac:dyDescent="0.25">
      <c r="A244" s="134">
        <v>2593</v>
      </c>
      <c r="B244" s="135" t="s">
        <v>639</v>
      </c>
      <c r="C244" s="135" t="s">
        <v>3318</v>
      </c>
      <c r="D244" s="135" t="s">
        <v>2775</v>
      </c>
      <c r="E244" s="135" t="s">
        <v>3319</v>
      </c>
      <c r="F244" s="136">
        <f t="shared" si="6"/>
        <v>1</v>
      </c>
      <c r="G244" s="137">
        <v>24</v>
      </c>
      <c r="H244" s="138" t="str">
        <f t="shared" si="7"/>
        <v>CONTINUO</v>
      </c>
    </row>
    <row r="245" spans="1:8" x14ac:dyDescent="0.25">
      <c r="A245" s="134">
        <v>10</v>
      </c>
      <c r="B245" s="135" t="s">
        <v>34</v>
      </c>
      <c r="C245" s="135" t="s">
        <v>4566</v>
      </c>
      <c r="D245" s="135" t="s">
        <v>2772</v>
      </c>
      <c r="E245" s="135" t="s">
        <v>4567</v>
      </c>
      <c r="F245" s="136">
        <f t="shared" si="6"/>
        <v>0.99664351851851674</v>
      </c>
      <c r="G245" s="137">
        <v>23.919444444444402</v>
      </c>
      <c r="H245" s="138" t="str">
        <f t="shared" si="7"/>
        <v>CONTINUO</v>
      </c>
    </row>
    <row r="246" spans="1:8" x14ac:dyDescent="0.25">
      <c r="A246" s="134">
        <v>10</v>
      </c>
      <c r="B246" s="135" t="s">
        <v>34</v>
      </c>
      <c r="C246" s="135" t="s">
        <v>4568</v>
      </c>
      <c r="D246" s="135" t="s">
        <v>2772</v>
      </c>
      <c r="E246" s="135" t="s">
        <v>4569</v>
      </c>
      <c r="F246" s="136">
        <f t="shared" si="6"/>
        <v>0.99653393031081672</v>
      </c>
      <c r="G246" s="137">
        <v>23.916814327459601</v>
      </c>
      <c r="H246" s="138" t="str">
        <f t="shared" si="7"/>
        <v>CONTINUO</v>
      </c>
    </row>
    <row r="247" spans="1:8" x14ac:dyDescent="0.25">
      <c r="A247" s="134">
        <v>2512</v>
      </c>
      <c r="B247" s="135" t="s">
        <v>606</v>
      </c>
      <c r="C247" s="135" t="s">
        <v>3283</v>
      </c>
      <c r="D247" s="135" t="s">
        <v>2772</v>
      </c>
      <c r="E247" s="135" t="s">
        <v>3284</v>
      </c>
      <c r="F247" s="136">
        <f t="shared" si="6"/>
        <v>1</v>
      </c>
      <c r="G247" s="137">
        <v>24</v>
      </c>
      <c r="H247" s="138" t="str">
        <f t="shared" si="7"/>
        <v>CONTINUO</v>
      </c>
    </row>
    <row r="248" spans="1:8" x14ac:dyDescent="0.25">
      <c r="A248" s="134">
        <v>10</v>
      </c>
      <c r="B248" s="135" t="s">
        <v>34</v>
      </c>
      <c r="C248" s="135" t="s">
        <v>4570</v>
      </c>
      <c r="D248" s="135" t="s">
        <v>2772</v>
      </c>
      <c r="E248" s="135" t="s">
        <v>4571</v>
      </c>
      <c r="F248" s="136">
        <f t="shared" si="6"/>
        <v>0.99648122276497497</v>
      </c>
      <c r="G248" s="137">
        <v>23.915549346359398</v>
      </c>
      <c r="H248" s="138" t="str">
        <f t="shared" si="7"/>
        <v>CONTINUO</v>
      </c>
    </row>
    <row r="249" spans="1:8" x14ac:dyDescent="0.25">
      <c r="A249" s="134">
        <v>10</v>
      </c>
      <c r="B249" s="135" t="s">
        <v>34</v>
      </c>
      <c r="C249" s="135" t="s">
        <v>4559</v>
      </c>
      <c r="D249" s="135" t="s">
        <v>2772</v>
      </c>
      <c r="E249" s="135" t="s">
        <v>4560</v>
      </c>
      <c r="F249" s="136">
        <f t="shared" si="6"/>
        <v>0.99511321258798324</v>
      </c>
      <c r="G249" s="137">
        <v>23.882717102111599</v>
      </c>
      <c r="H249" s="138" t="str">
        <f t="shared" si="7"/>
        <v>CONTINUO</v>
      </c>
    </row>
    <row r="250" spans="1:8" x14ac:dyDescent="0.25">
      <c r="A250" s="134">
        <v>10</v>
      </c>
      <c r="B250" s="135" t="s">
        <v>34</v>
      </c>
      <c r="C250" s="135" t="s">
        <v>4539</v>
      </c>
      <c r="D250" s="135" t="s">
        <v>2772</v>
      </c>
      <c r="E250" s="135" t="s">
        <v>4540</v>
      </c>
      <c r="F250" s="136">
        <f t="shared" si="6"/>
        <v>0.99721822596211673</v>
      </c>
      <c r="G250" s="137">
        <v>23.933237423090802</v>
      </c>
      <c r="H250" s="138" t="str">
        <f t="shared" si="7"/>
        <v>CONTINUO</v>
      </c>
    </row>
    <row r="251" spans="1:8" x14ac:dyDescent="0.25">
      <c r="A251" s="134">
        <v>10</v>
      </c>
      <c r="B251" s="135" t="s">
        <v>34</v>
      </c>
      <c r="C251" s="135" t="s">
        <v>4724</v>
      </c>
      <c r="D251" s="135" t="s">
        <v>2772</v>
      </c>
      <c r="E251" s="135" t="s">
        <v>4725</v>
      </c>
      <c r="F251" s="136">
        <f t="shared" si="6"/>
        <v>0.99417748072824164</v>
      </c>
      <c r="G251" s="137">
        <v>23.860259537477798</v>
      </c>
      <c r="H251" s="138" t="str">
        <f t="shared" si="7"/>
        <v>CONTINUO</v>
      </c>
    </row>
    <row r="252" spans="1:8" x14ac:dyDescent="0.25">
      <c r="A252" s="134">
        <v>27592</v>
      </c>
      <c r="B252" s="135" t="s">
        <v>2449</v>
      </c>
      <c r="C252" s="135" t="s">
        <v>3369</v>
      </c>
      <c r="D252" s="135" t="s">
        <v>2772</v>
      </c>
      <c r="E252" s="135" t="s">
        <v>3370</v>
      </c>
      <c r="F252" s="136">
        <f t="shared" si="6"/>
        <v>1</v>
      </c>
      <c r="G252" s="137">
        <v>24</v>
      </c>
      <c r="H252" s="138" t="str">
        <f t="shared" si="7"/>
        <v>CONTINUO</v>
      </c>
    </row>
    <row r="253" spans="1:8" x14ac:dyDescent="0.25">
      <c r="A253" s="134">
        <v>1781</v>
      </c>
      <c r="B253" s="135" t="s">
        <v>469</v>
      </c>
      <c r="C253" s="135" t="s">
        <v>4299</v>
      </c>
      <c r="D253" s="135" t="s">
        <v>2772</v>
      </c>
      <c r="E253" s="135" t="s">
        <v>4300</v>
      </c>
      <c r="F253" s="136">
        <f t="shared" si="6"/>
        <v>0.9972222222222209</v>
      </c>
      <c r="G253" s="137">
        <v>23.933333333333302</v>
      </c>
      <c r="H253" s="138" t="str">
        <f t="shared" si="7"/>
        <v>CONTINUO</v>
      </c>
    </row>
    <row r="254" spans="1:8" x14ac:dyDescent="0.25">
      <c r="A254" s="134">
        <v>23202</v>
      </c>
      <c r="B254" s="135" t="s">
        <v>1787</v>
      </c>
      <c r="C254" s="135" t="s">
        <v>4299</v>
      </c>
      <c r="D254" s="135" t="s">
        <v>2772</v>
      </c>
      <c r="E254" s="135" t="s">
        <v>4300</v>
      </c>
      <c r="F254" s="136">
        <f t="shared" si="6"/>
        <v>1</v>
      </c>
      <c r="G254" s="137">
        <v>24</v>
      </c>
      <c r="H254" s="138" t="str">
        <f t="shared" si="7"/>
        <v>CONTINUO</v>
      </c>
    </row>
    <row r="255" spans="1:8" x14ac:dyDescent="0.25">
      <c r="A255" s="134">
        <v>10</v>
      </c>
      <c r="B255" s="135" t="s">
        <v>34</v>
      </c>
      <c r="C255" s="135" t="s">
        <v>4599</v>
      </c>
      <c r="D255" s="135" t="s">
        <v>2772</v>
      </c>
      <c r="E255" s="135" t="s">
        <v>4600</v>
      </c>
      <c r="F255" s="136">
        <f t="shared" si="6"/>
        <v>0.99645830543714176</v>
      </c>
      <c r="G255" s="137">
        <v>23.914999330491401</v>
      </c>
      <c r="H255" s="138" t="str">
        <f t="shared" si="7"/>
        <v>CONTINUO</v>
      </c>
    </row>
    <row r="256" spans="1:8" x14ac:dyDescent="0.25">
      <c r="A256" s="134">
        <v>10</v>
      </c>
      <c r="B256" s="135" t="s">
        <v>34</v>
      </c>
      <c r="C256" s="135" t="s">
        <v>4726</v>
      </c>
      <c r="D256" s="135" t="s">
        <v>2772</v>
      </c>
      <c r="E256" s="135" t="s">
        <v>4727</v>
      </c>
      <c r="F256" s="136">
        <f t="shared" si="6"/>
        <v>0.98498716285256671</v>
      </c>
      <c r="G256" s="137">
        <v>23.6396919084616</v>
      </c>
      <c r="H256" s="138" t="str">
        <f t="shared" si="7"/>
        <v>CONTINUO</v>
      </c>
    </row>
    <row r="257" spans="1:8" x14ac:dyDescent="0.25">
      <c r="A257" s="134">
        <v>10</v>
      </c>
      <c r="B257" s="135" t="s">
        <v>34</v>
      </c>
      <c r="C257" s="135" t="s">
        <v>4728</v>
      </c>
      <c r="D257" s="135" t="s">
        <v>2772</v>
      </c>
      <c r="E257" s="135" t="s">
        <v>4729</v>
      </c>
      <c r="F257" s="136">
        <f t="shared" si="6"/>
        <v>0.98981481481481659</v>
      </c>
      <c r="G257" s="137">
        <v>23.755555555555599</v>
      </c>
      <c r="H257" s="138" t="str">
        <f t="shared" si="7"/>
        <v>CONTINUO</v>
      </c>
    </row>
    <row r="258" spans="1:8" x14ac:dyDescent="0.25">
      <c r="A258" s="134">
        <v>10</v>
      </c>
      <c r="B258" s="135" t="s">
        <v>34</v>
      </c>
      <c r="C258" s="135" t="s">
        <v>4041</v>
      </c>
      <c r="D258" s="135" t="s">
        <v>2772</v>
      </c>
      <c r="E258" s="135" t="s">
        <v>4042</v>
      </c>
      <c r="F258" s="136">
        <f t="shared" si="6"/>
        <v>0.9972222222222209</v>
      </c>
      <c r="G258" s="137">
        <v>23.933333333333302</v>
      </c>
      <c r="H258" s="138" t="str">
        <f t="shared" si="7"/>
        <v>CONTINUO</v>
      </c>
    </row>
    <row r="259" spans="1:8" x14ac:dyDescent="0.25">
      <c r="A259" s="134">
        <v>10</v>
      </c>
      <c r="B259" s="135" t="s">
        <v>34</v>
      </c>
      <c r="C259" s="135" t="s">
        <v>4661</v>
      </c>
      <c r="D259" s="135" t="s">
        <v>2772</v>
      </c>
      <c r="E259" s="135" t="s">
        <v>4662</v>
      </c>
      <c r="F259" s="136">
        <f t="shared" si="6"/>
        <v>0.9968647416815708</v>
      </c>
      <c r="G259" s="137">
        <v>23.924753800357699</v>
      </c>
      <c r="H259" s="138" t="str">
        <f t="shared" si="7"/>
        <v>CONTINUO</v>
      </c>
    </row>
    <row r="260" spans="1:8" x14ac:dyDescent="0.25">
      <c r="A260" s="134">
        <v>1055</v>
      </c>
      <c r="B260" s="135" t="s">
        <v>325</v>
      </c>
      <c r="C260" s="135" t="s">
        <v>3098</v>
      </c>
      <c r="D260" s="135" t="s">
        <v>2772</v>
      </c>
      <c r="E260" s="135" t="s">
        <v>3099</v>
      </c>
      <c r="F260" s="136">
        <f t="shared" si="6"/>
        <v>0.99599116161616241</v>
      </c>
      <c r="G260" s="137">
        <v>23.903787878787899</v>
      </c>
      <c r="H260" s="138" t="str">
        <f t="shared" si="7"/>
        <v>CONTINUO</v>
      </c>
    </row>
    <row r="261" spans="1:8" x14ac:dyDescent="0.25">
      <c r="A261" s="134">
        <v>10</v>
      </c>
      <c r="B261" s="135" t="s">
        <v>34</v>
      </c>
      <c r="C261" s="135" t="s">
        <v>4441</v>
      </c>
      <c r="D261" s="135" t="s">
        <v>2772</v>
      </c>
      <c r="E261" s="135" t="s">
        <v>4337</v>
      </c>
      <c r="F261" s="136">
        <f t="shared" si="6"/>
        <v>0.995503319695075</v>
      </c>
      <c r="G261" s="137">
        <v>23.892079672681799</v>
      </c>
      <c r="H261" s="138" t="str">
        <f t="shared" si="7"/>
        <v>CONTINUO</v>
      </c>
    </row>
    <row r="262" spans="1:8" x14ac:dyDescent="0.25">
      <c r="A262" s="134">
        <v>10</v>
      </c>
      <c r="B262" s="135" t="s">
        <v>34</v>
      </c>
      <c r="C262" s="135" t="s">
        <v>4537</v>
      </c>
      <c r="D262" s="135" t="s">
        <v>2772</v>
      </c>
      <c r="E262" s="135" t="s">
        <v>4538</v>
      </c>
      <c r="F262" s="136">
        <f t="shared" si="6"/>
        <v>0.99619310580708753</v>
      </c>
      <c r="G262" s="137">
        <v>23.908634539370102</v>
      </c>
      <c r="H262" s="138" t="str">
        <f t="shared" si="7"/>
        <v>CONTINUO</v>
      </c>
    </row>
    <row r="263" spans="1:8" x14ac:dyDescent="0.25">
      <c r="A263" s="134">
        <v>10</v>
      </c>
      <c r="B263" s="135" t="s">
        <v>34</v>
      </c>
      <c r="C263" s="135" t="s">
        <v>4565</v>
      </c>
      <c r="D263" s="135" t="s">
        <v>2772</v>
      </c>
      <c r="E263" s="135" t="s">
        <v>2867</v>
      </c>
      <c r="F263" s="136">
        <f t="shared" si="6"/>
        <v>0.9969284060054292</v>
      </c>
      <c r="G263" s="137">
        <v>23.9262817441303</v>
      </c>
      <c r="H263" s="138" t="str">
        <f t="shared" si="7"/>
        <v>CONTINUO</v>
      </c>
    </row>
    <row r="264" spans="1:8" x14ac:dyDescent="0.25">
      <c r="A264" s="134">
        <v>10</v>
      </c>
      <c r="B264" s="135" t="s">
        <v>34</v>
      </c>
      <c r="C264" s="135" t="s">
        <v>4623</v>
      </c>
      <c r="D264" s="135" t="s">
        <v>2772</v>
      </c>
      <c r="E264" s="135" t="s">
        <v>4624</v>
      </c>
      <c r="F264" s="136">
        <f t="shared" si="6"/>
        <v>0.99711882506658744</v>
      </c>
      <c r="G264" s="137">
        <v>23.930851801598099</v>
      </c>
      <c r="H264" s="138" t="str">
        <f t="shared" si="7"/>
        <v>CONTINUO</v>
      </c>
    </row>
    <row r="265" spans="1:8" x14ac:dyDescent="0.25">
      <c r="A265" s="134">
        <v>10</v>
      </c>
      <c r="B265" s="135" t="s">
        <v>34</v>
      </c>
      <c r="C265" s="135" t="s">
        <v>4550</v>
      </c>
      <c r="D265" s="135" t="s">
        <v>2772</v>
      </c>
      <c r="E265" s="135" t="s">
        <v>4551</v>
      </c>
      <c r="F265" s="136">
        <f t="shared" ref="F265:F328" si="8">G265/24</f>
        <v>0.99708470636759594</v>
      </c>
      <c r="G265" s="137">
        <v>23.930032952822302</v>
      </c>
      <c r="H265" s="138" t="str">
        <f t="shared" ref="H265:H328" si="9">IF(G265&lt;10.1,"INSUFICIENTE",IF(AND(G265&gt;=10.1,G265&lt;18.1),"NO SATISFACTORIO",IF(AND(G265&gt;=18.1,G265&lt;23.1),"SUFICIENTE",IF(G265&gt;=23.1,"CONTINUO",0))))</f>
        <v>CONTINUO</v>
      </c>
    </row>
    <row r="266" spans="1:8" x14ac:dyDescent="0.25">
      <c r="A266" s="134">
        <v>10</v>
      </c>
      <c r="B266" s="135" t="s">
        <v>34</v>
      </c>
      <c r="C266" s="135" t="s">
        <v>4554</v>
      </c>
      <c r="D266" s="135" t="s">
        <v>2772</v>
      </c>
      <c r="E266" s="135" t="s">
        <v>4555</v>
      </c>
      <c r="F266" s="136">
        <f t="shared" si="8"/>
        <v>0.99664351851851674</v>
      </c>
      <c r="G266" s="137">
        <v>23.919444444444402</v>
      </c>
      <c r="H266" s="138" t="str">
        <f t="shared" si="9"/>
        <v>CONTINUO</v>
      </c>
    </row>
    <row r="267" spans="1:8" x14ac:dyDescent="0.25">
      <c r="A267" s="134">
        <v>10</v>
      </c>
      <c r="B267" s="135" t="s">
        <v>34</v>
      </c>
      <c r="C267" s="135" t="s">
        <v>4552</v>
      </c>
      <c r="D267" s="135" t="s">
        <v>2772</v>
      </c>
      <c r="E267" s="135" t="s">
        <v>4553</v>
      </c>
      <c r="F267" s="136">
        <f t="shared" si="8"/>
        <v>0.99607154794242081</v>
      </c>
      <c r="G267" s="137">
        <v>23.905717150618099</v>
      </c>
      <c r="H267" s="138" t="str">
        <f t="shared" si="9"/>
        <v>CONTINUO</v>
      </c>
    </row>
    <row r="268" spans="1:8" x14ac:dyDescent="0.25">
      <c r="A268" s="134">
        <v>10</v>
      </c>
      <c r="B268" s="135" t="s">
        <v>34</v>
      </c>
      <c r="C268" s="135" t="s">
        <v>4730</v>
      </c>
      <c r="D268" s="135" t="s">
        <v>2772</v>
      </c>
      <c r="E268" s="135" t="s">
        <v>4731</v>
      </c>
      <c r="F268" s="136">
        <f t="shared" si="8"/>
        <v>0.99537096713165829</v>
      </c>
      <c r="G268" s="137">
        <v>23.8889032111598</v>
      </c>
      <c r="H268" s="138" t="str">
        <f t="shared" si="9"/>
        <v>CONTINUO</v>
      </c>
    </row>
    <row r="269" spans="1:8" x14ac:dyDescent="0.25">
      <c r="A269" s="134">
        <v>1781</v>
      </c>
      <c r="B269" s="135" t="s">
        <v>469</v>
      </c>
      <c r="C269" s="135" t="s">
        <v>2771</v>
      </c>
      <c r="D269" s="135" t="s">
        <v>2772</v>
      </c>
      <c r="E269" s="135" t="s">
        <v>2773</v>
      </c>
      <c r="F269" s="136">
        <f t="shared" si="8"/>
        <v>0.9972222222222209</v>
      </c>
      <c r="G269" s="137">
        <v>23.933333333333302</v>
      </c>
      <c r="H269" s="138" t="str">
        <f t="shared" si="9"/>
        <v>CONTINUO</v>
      </c>
    </row>
    <row r="270" spans="1:8" x14ac:dyDescent="0.25">
      <c r="A270" s="134">
        <v>10</v>
      </c>
      <c r="B270" s="135" t="s">
        <v>34</v>
      </c>
      <c r="C270" s="135" t="s">
        <v>4340</v>
      </c>
      <c r="D270" s="135" t="s">
        <v>2772</v>
      </c>
      <c r="E270" s="135" t="s">
        <v>4341</v>
      </c>
      <c r="F270" s="136">
        <f t="shared" si="8"/>
        <v>0.99701097804836669</v>
      </c>
      <c r="G270" s="137">
        <v>23.928263473160801</v>
      </c>
      <c r="H270" s="138" t="str">
        <f t="shared" si="9"/>
        <v>CONTINUO</v>
      </c>
    </row>
    <row r="271" spans="1:8" x14ac:dyDescent="0.25">
      <c r="A271" s="134">
        <v>569</v>
      </c>
      <c r="B271" s="135" t="s">
        <v>187</v>
      </c>
      <c r="C271" s="135" t="s">
        <v>2931</v>
      </c>
      <c r="D271" s="135" t="s">
        <v>2932</v>
      </c>
      <c r="E271" s="135" t="s">
        <v>2933</v>
      </c>
      <c r="F271" s="136">
        <f t="shared" si="8"/>
        <v>0.84143518518518334</v>
      </c>
      <c r="G271" s="137">
        <v>20.1944444444444</v>
      </c>
      <c r="H271" s="138" t="str">
        <f t="shared" si="9"/>
        <v>SUFICIENTE</v>
      </c>
    </row>
    <row r="272" spans="1:8" x14ac:dyDescent="0.25">
      <c r="A272" s="134">
        <v>2787</v>
      </c>
      <c r="B272" s="135" t="s">
        <v>696</v>
      </c>
      <c r="C272" s="135" t="s">
        <v>3359</v>
      </c>
      <c r="D272" s="135" t="s">
        <v>2932</v>
      </c>
      <c r="E272" s="135" t="s">
        <v>3360</v>
      </c>
      <c r="F272" s="136">
        <f t="shared" si="8"/>
        <v>0.25</v>
      </c>
      <c r="G272" s="137">
        <v>6</v>
      </c>
      <c r="H272" s="138" t="str">
        <f t="shared" si="9"/>
        <v>INSUFICIENTE</v>
      </c>
    </row>
    <row r="273" spans="1:8" x14ac:dyDescent="0.25">
      <c r="A273" s="134">
        <v>25966</v>
      </c>
      <c r="B273" s="135" t="s">
        <v>2291</v>
      </c>
      <c r="C273" s="135" t="s">
        <v>4110</v>
      </c>
      <c r="D273" s="135" t="s">
        <v>2932</v>
      </c>
      <c r="E273" s="135" t="s">
        <v>4111</v>
      </c>
      <c r="F273" s="136">
        <f t="shared" si="8"/>
        <v>0.99652777777777912</v>
      </c>
      <c r="G273" s="137">
        <v>23.9166666666667</v>
      </c>
      <c r="H273" s="138" t="str">
        <f t="shared" si="9"/>
        <v>CONTINUO</v>
      </c>
    </row>
    <row r="274" spans="1:8" x14ac:dyDescent="0.25">
      <c r="A274" s="134">
        <v>634</v>
      </c>
      <c r="B274" s="135" t="s">
        <v>197</v>
      </c>
      <c r="C274" s="135" t="s">
        <v>4548</v>
      </c>
      <c r="D274" s="135" t="s">
        <v>2932</v>
      </c>
      <c r="E274" s="135" t="s">
        <v>3583</v>
      </c>
      <c r="F274" s="136">
        <f t="shared" si="8"/>
        <v>0.95829274992287916</v>
      </c>
      <c r="G274" s="137">
        <v>22.999025998149101</v>
      </c>
      <c r="H274" s="138" t="str">
        <f t="shared" si="9"/>
        <v>SUFICIENTE</v>
      </c>
    </row>
    <row r="275" spans="1:8" x14ac:dyDescent="0.25">
      <c r="A275" s="134">
        <v>2647</v>
      </c>
      <c r="B275" s="135" t="s">
        <v>654</v>
      </c>
      <c r="C275" s="135" t="s">
        <v>3340</v>
      </c>
      <c r="D275" s="135" t="s">
        <v>2932</v>
      </c>
      <c r="E275" s="135" t="s">
        <v>3341</v>
      </c>
      <c r="F275" s="136">
        <f t="shared" si="8"/>
        <v>0.92361111111111249</v>
      </c>
      <c r="G275" s="137">
        <v>22.1666666666667</v>
      </c>
      <c r="H275" s="138" t="str">
        <f t="shared" si="9"/>
        <v>SUFICIENTE</v>
      </c>
    </row>
    <row r="276" spans="1:8" x14ac:dyDescent="0.25">
      <c r="A276" s="134">
        <v>20557</v>
      </c>
      <c r="B276" s="135" t="s">
        <v>1082</v>
      </c>
      <c r="C276" s="135" t="s">
        <v>3612</v>
      </c>
      <c r="D276" s="135" t="s">
        <v>2932</v>
      </c>
      <c r="E276" s="135" t="s">
        <v>3472</v>
      </c>
      <c r="F276" s="136">
        <f t="shared" si="8"/>
        <v>0.99212962962962914</v>
      </c>
      <c r="G276" s="137">
        <v>23.811111111111099</v>
      </c>
      <c r="H276" s="138" t="str">
        <f t="shared" si="9"/>
        <v>CONTINUO</v>
      </c>
    </row>
    <row r="277" spans="1:8" x14ac:dyDescent="0.25">
      <c r="A277" s="134">
        <v>21900</v>
      </c>
      <c r="B277" s="135" t="s">
        <v>1434</v>
      </c>
      <c r="C277" s="135" t="s">
        <v>4829</v>
      </c>
      <c r="D277" s="135" t="s">
        <v>2932</v>
      </c>
      <c r="E277" s="135" t="s">
        <v>4830</v>
      </c>
      <c r="F277" s="136">
        <f t="shared" si="8"/>
        <v>0.97615740740740831</v>
      </c>
      <c r="G277" s="137">
        <v>23.427777777777798</v>
      </c>
      <c r="H277" s="138" t="str">
        <f t="shared" si="9"/>
        <v>CONTINUO</v>
      </c>
    </row>
    <row r="278" spans="1:8" x14ac:dyDescent="0.25">
      <c r="A278" s="134">
        <v>21566</v>
      </c>
      <c r="B278" s="135" t="s">
        <v>1359</v>
      </c>
      <c r="C278" s="135" t="s">
        <v>4677</v>
      </c>
      <c r="D278" s="135" t="s">
        <v>2932</v>
      </c>
      <c r="E278" s="135" t="s">
        <v>4678</v>
      </c>
      <c r="F278" s="136">
        <f t="shared" si="8"/>
        <v>0.97555555555555407</v>
      </c>
      <c r="G278" s="137">
        <v>23.413333333333298</v>
      </c>
      <c r="H278" s="138" t="str">
        <f t="shared" si="9"/>
        <v>CONTINUO</v>
      </c>
    </row>
    <row r="279" spans="1:8" x14ac:dyDescent="0.25">
      <c r="A279" s="134">
        <v>26158</v>
      </c>
      <c r="B279" s="135" t="s">
        <v>2327</v>
      </c>
      <c r="C279" s="135" t="s">
        <v>4126</v>
      </c>
      <c r="D279" s="135" t="s">
        <v>2932</v>
      </c>
      <c r="E279" s="135" t="s">
        <v>4127</v>
      </c>
      <c r="F279" s="136">
        <f t="shared" si="8"/>
        <v>0.125</v>
      </c>
      <c r="G279" s="137">
        <v>3</v>
      </c>
      <c r="H279" s="138" t="str">
        <f t="shared" si="9"/>
        <v>INSUFICIENTE</v>
      </c>
    </row>
    <row r="280" spans="1:8" x14ac:dyDescent="0.25">
      <c r="A280" s="134">
        <v>3218</v>
      </c>
      <c r="B280" s="135" t="s">
        <v>847</v>
      </c>
      <c r="C280" s="135" t="s">
        <v>3421</v>
      </c>
      <c r="D280" s="135" t="s">
        <v>2932</v>
      </c>
      <c r="E280" s="135" t="s">
        <v>3422</v>
      </c>
      <c r="F280" s="136">
        <f t="shared" si="8"/>
        <v>0.38888888888888878</v>
      </c>
      <c r="G280" s="137">
        <v>9.3333333333333304</v>
      </c>
      <c r="H280" s="138" t="str">
        <f t="shared" si="9"/>
        <v>INSUFICIENTE</v>
      </c>
    </row>
    <row r="281" spans="1:8" x14ac:dyDescent="0.25">
      <c r="A281" s="134">
        <v>20685</v>
      </c>
      <c r="B281" s="135" t="s">
        <v>1126</v>
      </c>
      <c r="C281" s="135" t="s">
        <v>3633</v>
      </c>
      <c r="D281" s="135" t="s">
        <v>2927</v>
      </c>
      <c r="E281" s="135" t="s">
        <v>3634</v>
      </c>
      <c r="F281" s="136">
        <f t="shared" si="8"/>
        <v>0.9972222222222209</v>
      </c>
      <c r="G281" s="137">
        <v>23.933333333333302</v>
      </c>
      <c r="H281" s="138" t="str">
        <f t="shared" si="9"/>
        <v>CONTINUO</v>
      </c>
    </row>
    <row r="282" spans="1:8" x14ac:dyDescent="0.25">
      <c r="A282" s="134">
        <v>21784</v>
      </c>
      <c r="B282" s="135" t="s">
        <v>1414</v>
      </c>
      <c r="C282" s="135" t="s">
        <v>4517</v>
      </c>
      <c r="D282" s="135" t="s">
        <v>2927</v>
      </c>
      <c r="E282" s="135" t="s">
        <v>4518</v>
      </c>
      <c r="F282" s="136">
        <f t="shared" si="8"/>
        <v>0.98645833333333333</v>
      </c>
      <c r="G282" s="137">
        <v>23.675000000000001</v>
      </c>
      <c r="H282" s="138" t="str">
        <f t="shared" si="9"/>
        <v>CONTINUO</v>
      </c>
    </row>
    <row r="283" spans="1:8" x14ac:dyDescent="0.25">
      <c r="A283" s="134">
        <v>20386</v>
      </c>
      <c r="B283" s="135" t="s">
        <v>1023</v>
      </c>
      <c r="C283" s="135" t="s">
        <v>3555</v>
      </c>
      <c r="D283" s="135" t="s">
        <v>2927</v>
      </c>
      <c r="E283" s="135" t="s">
        <v>3556</v>
      </c>
      <c r="F283" s="136">
        <f t="shared" si="8"/>
        <v>0.99925595811132506</v>
      </c>
      <c r="G283" s="137">
        <v>23.982142994671801</v>
      </c>
      <c r="H283" s="138" t="str">
        <f t="shared" si="9"/>
        <v>CONTINUO</v>
      </c>
    </row>
    <row r="284" spans="1:8" x14ac:dyDescent="0.25">
      <c r="A284" s="134">
        <v>22511</v>
      </c>
      <c r="B284" s="135" t="s">
        <v>1576</v>
      </c>
      <c r="C284" s="135" t="s">
        <v>3796</v>
      </c>
      <c r="D284" s="135" t="s">
        <v>2927</v>
      </c>
      <c r="E284" s="135" t="s">
        <v>3797</v>
      </c>
      <c r="F284" s="136">
        <f t="shared" si="8"/>
        <v>0.36805555555555541</v>
      </c>
      <c r="G284" s="137">
        <v>8.8333333333333304</v>
      </c>
      <c r="H284" s="138" t="str">
        <f t="shared" si="9"/>
        <v>INSUFICIENTE</v>
      </c>
    </row>
    <row r="285" spans="1:8" x14ac:dyDescent="0.25">
      <c r="A285" s="134">
        <v>22553</v>
      </c>
      <c r="B285" s="135" t="s">
        <v>1590</v>
      </c>
      <c r="C285" s="135" t="s">
        <v>3807</v>
      </c>
      <c r="D285" s="135" t="s">
        <v>2927</v>
      </c>
      <c r="E285" s="135" t="s">
        <v>3808</v>
      </c>
      <c r="F285" s="136">
        <f t="shared" si="8"/>
        <v>0.95694444444444582</v>
      </c>
      <c r="G285" s="137">
        <v>22.966666666666701</v>
      </c>
      <c r="H285" s="138" t="str">
        <f t="shared" si="9"/>
        <v>SUFICIENTE</v>
      </c>
    </row>
    <row r="286" spans="1:8" x14ac:dyDescent="0.25">
      <c r="A286" s="134">
        <v>23014</v>
      </c>
      <c r="B286" s="135" t="s">
        <v>1716</v>
      </c>
      <c r="C286" s="135" t="s">
        <v>3917</v>
      </c>
      <c r="D286" s="135" t="s">
        <v>2927</v>
      </c>
      <c r="E286" s="135" t="s">
        <v>3918</v>
      </c>
      <c r="F286" s="136">
        <f t="shared" si="8"/>
        <v>0.5</v>
      </c>
      <c r="G286" s="137">
        <v>12</v>
      </c>
      <c r="H286" s="138" t="str">
        <f t="shared" si="9"/>
        <v>NO SATISFACTORIO</v>
      </c>
    </row>
    <row r="287" spans="1:8" x14ac:dyDescent="0.25">
      <c r="A287" s="134">
        <v>641</v>
      </c>
      <c r="B287" s="135" t="s">
        <v>201</v>
      </c>
      <c r="C287" s="135" t="s">
        <v>2952</v>
      </c>
      <c r="D287" s="135" t="s">
        <v>2927</v>
      </c>
      <c r="E287" s="135" t="s">
        <v>2953</v>
      </c>
      <c r="F287" s="136">
        <f t="shared" si="8"/>
        <v>0.9944444444444458</v>
      </c>
      <c r="G287" s="137">
        <v>23.866666666666699</v>
      </c>
      <c r="H287" s="138" t="str">
        <f t="shared" si="9"/>
        <v>CONTINUO</v>
      </c>
    </row>
    <row r="288" spans="1:8" x14ac:dyDescent="0.25">
      <c r="A288" s="134">
        <v>472</v>
      </c>
      <c r="B288" s="135" t="s">
        <v>184</v>
      </c>
      <c r="C288" s="135" t="s">
        <v>2926</v>
      </c>
      <c r="D288" s="135" t="s">
        <v>2927</v>
      </c>
      <c r="E288" s="135" t="s">
        <v>2928</v>
      </c>
      <c r="F288" s="136">
        <f t="shared" si="8"/>
        <v>0.75520833333333337</v>
      </c>
      <c r="G288" s="137">
        <v>18.125</v>
      </c>
      <c r="H288" s="138" t="str">
        <f t="shared" si="9"/>
        <v>SUFICIENTE</v>
      </c>
    </row>
    <row r="289" spans="1:8" x14ac:dyDescent="0.25">
      <c r="A289" s="134">
        <v>22669</v>
      </c>
      <c r="B289" s="135" t="s">
        <v>1623</v>
      </c>
      <c r="C289" s="135" t="s">
        <v>3828</v>
      </c>
      <c r="D289" s="135" t="s">
        <v>2927</v>
      </c>
      <c r="E289" s="135" t="s">
        <v>3487</v>
      </c>
      <c r="F289" s="136">
        <f t="shared" si="8"/>
        <v>0.9972222222222209</v>
      </c>
      <c r="G289" s="137">
        <v>23.933333333333302</v>
      </c>
      <c r="H289" s="138" t="str">
        <f t="shared" si="9"/>
        <v>CONTINUO</v>
      </c>
    </row>
    <row r="290" spans="1:8" x14ac:dyDescent="0.25">
      <c r="A290" s="134">
        <v>2086</v>
      </c>
      <c r="B290" s="135" t="s">
        <v>499</v>
      </c>
      <c r="C290" s="135" t="s">
        <v>3212</v>
      </c>
      <c r="D290" s="135" t="s">
        <v>2927</v>
      </c>
      <c r="E290" s="135" t="s">
        <v>3213</v>
      </c>
      <c r="F290" s="136">
        <f t="shared" si="8"/>
        <v>0.9895483565578167</v>
      </c>
      <c r="G290" s="137">
        <v>23.749160557387601</v>
      </c>
      <c r="H290" s="138" t="str">
        <f t="shared" si="9"/>
        <v>CONTINUO</v>
      </c>
    </row>
    <row r="291" spans="1:8" x14ac:dyDescent="0.25">
      <c r="A291" s="134">
        <v>123</v>
      </c>
      <c r="B291" s="135" t="s">
        <v>74</v>
      </c>
      <c r="C291" s="135" t="s">
        <v>4278</v>
      </c>
      <c r="D291" s="135" t="s">
        <v>2817</v>
      </c>
      <c r="E291" s="135" t="s">
        <v>4279</v>
      </c>
      <c r="F291" s="136">
        <f t="shared" si="8"/>
        <v>1</v>
      </c>
      <c r="G291" s="137">
        <v>24</v>
      </c>
      <c r="H291" s="138" t="str">
        <f t="shared" si="9"/>
        <v>CONTINUO</v>
      </c>
    </row>
    <row r="292" spans="1:8" x14ac:dyDescent="0.25">
      <c r="A292" s="134">
        <v>125</v>
      </c>
      <c r="B292" s="135" t="s">
        <v>76</v>
      </c>
      <c r="C292" s="135" t="s">
        <v>4278</v>
      </c>
      <c r="D292" s="135" t="s">
        <v>2817</v>
      </c>
      <c r="E292" s="135" t="s">
        <v>4279</v>
      </c>
      <c r="F292" s="136">
        <f t="shared" si="8"/>
        <v>0.95069444444444573</v>
      </c>
      <c r="G292" s="137">
        <v>22.816666666666698</v>
      </c>
      <c r="H292" s="138" t="str">
        <f t="shared" si="9"/>
        <v>SUFICIENTE</v>
      </c>
    </row>
    <row r="293" spans="1:8" x14ac:dyDescent="0.25">
      <c r="A293" s="134">
        <v>2390</v>
      </c>
      <c r="B293" s="135" t="s">
        <v>571</v>
      </c>
      <c r="C293" s="135" t="s">
        <v>4278</v>
      </c>
      <c r="D293" s="135" t="s">
        <v>2817</v>
      </c>
      <c r="E293" s="135" t="s">
        <v>4279</v>
      </c>
      <c r="F293" s="136">
        <f t="shared" si="8"/>
        <v>1</v>
      </c>
      <c r="G293" s="137">
        <v>24</v>
      </c>
      <c r="H293" s="138" t="str">
        <f t="shared" si="9"/>
        <v>CONTINUO</v>
      </c>
    </row>
    <row r="294" spans="1:8" x14ac:dyDescent="0.25">
      <c r="A294" s="134">
        <v>643</v>
      </c>
      <c r="B294" s="135" t="s">
        <v>202</v>
      </c>
      <c r="C294" s="135" t="s">
        <v>2954</v>
      </c>
      <c r="D294" s="135" t="s">
        <v>2817</v>
      </c>
      <c r="E294" s="135" t="s">
        <v>2955</v>
      </c>
      <c r="F294" s="136">
        <f t="shared" si="8"/>
        <v>0.98779852468377083</v>
      </c>
      <c r="G294" s="137">
        <v>23.7071645924105</v>
      </c>
      <c r="H294" s="138" t="str">
        <f t="shared" si="9"/>
        <v>CONTINUO</v>
      </c>
    </row>
    <row r="295" spans="1:8" x14ac:dyDescent="0.25">
      <c r="A295" s="134">
        <v>2310</v>
      </c>
      <c r="B295" s="135" t="s">
        <v>550</v>
      </c>
      <c r="C295" s="135" t="s">
        <v>3251</v>
      </c>
      <c r="D295" s="135" t="s">
        <v>2817</v>
      </c>
      <c r="E295" s="135" t="s">
        <v>2937</v>
      </c>
      <c r="F295" s="136">
        <f t="shared" si="8"/>
        <v>0.9838541666666667</v>
      </c>
      <c r="G295" s="137">
        <v>23.612500000000001</v>
      </c>
      <c r="H295" s="138" t="str">
        <f t="shared" si="9"/>
        <v>CONTINUO</v>
      </c>
    </row>
    <row r="296" spans="1:8" x14ac:dyDescent="0.25">
      <c r="A296" s="134">
        <v>40017</v>
      </c>
      <c r="B296" s="135" t="s">
        <v>2579</v>
      </c>
      <c r="C296" s="135" t="s">
        <v>4231</v>
      </c>
      <c r="D296" s="135" t="s">
        <v>2817</v>
      </c>
      <c r="E296" s="135" t="s">
        <v>2973</v>
      </c>
      <c r="F296" s="136">
        <f t="shared" si="8"/>
        <v>0.90673533134915829</v>
      </c>
      <c r="G296" s="137">
        <v>21.7616479523798</v>
      </c>
      <c r="H296" s="138" t="str">
        <f t="shared" si="9"/>
        <v>SUFICIENTE</v>
      </c>
    </row>
    <row r="297" spans="1:8" x14ac:dyDescent="0.25">
      <c r="A297" s="134">
        <v>124</v>
      </c>
      <c r="B297" s="135" t="s">
        <v>75</v>
      </c>
      <c r="C297" s="135" t="s">
        <v>2816</v>
      </c>
      <c r="D297" s="135" t="s">
        <v>2817</v>
      </c>
      <c r="E297" s="135" t="s">
        <v>2818</v>
      </c>
      <c r="F297" s="136">
        <f t="shared" si="8"/>
        <v>0.99373609045690836</v>
      </c>
      <c r="G297" s="137">
        <v>23.849666170965801</v>
      </c>
      <c r="H297" s="138" t="str">
        <f t="shared" si="9"/>
        <v>CONTINUO</v>
      </c>
    </row>
    <row r="298" spans="1:8" x14ac:dyDescent="0.25">
      <c r="A298" s="134">
        <v>849</v>
      </c>
      <c r="B298" s="135" t="s">
        <v>272</v>
      </c>
      <c r="C298" s="135" t="s">
        <v>3043</v>
      </c>
      <c r="D298" s="135" t="s">
        <v>2817</v>
      </c>
      <c r="E298" s="135" t="s">
        <v>3044</v>
      </c>
      <c r="F298" s="136">
        <f t="shared" si="8"/>
        <v>1</v>
      </c>
      <c r="G298" s="137">
        <v>24</v>
      </c>
      <c r="H298" s="138" t="str">
        <f t="shared" si="9"/>
        <v>CONTINUO</v>
      </c>
    </row>
    <row r="299" spans="1:8" x14ac:dyDescent="0.25">
      <c r="A299" s="134">
        <v>22396</v>
      </c>
      <c r="B299" s="135" t="s">
        <v>1534</v>
      </c>
      <c r="C299" s="135" t="s">
        <v>3776</v>
      </c>
      <c r="D299" s="135" t="s">
        <v>2817</v>
      </c>
      <c r="E299" s="135" t="s">
        <v>3777</v>
      </c>
      <c r="F299" s="136">
        <f t="shared" si="8"/>
        <v>0.92083333333333339</v>
      </c>
      <c r="G299" s="137">
        <v>22.1</v>
      </c>
      <c r="H299" s="138" t="str">
        <f t="shared" si="9"/>
        <v>SUFICIENTE</v>
      </c>
    </row>
    <row r="300" spans="1:8" x14ac:dyDescent="0.25">
      <c r="A300" s="134">
        <v>646</v>
      </c>
      <c r="B300" s="135" t="s">
        <v>203</v>
      </c>
      <c r="C300" s="135" t="s">
        <v>2956</v>
      </c>
      <c r="D300" s="135" t="s">
        <v>2817</v>
      </c>
      <c r="E300" s="135" t="s">
        <v>2957</v>
      </c>
      <c r="F300" s="136">
        <f t="shared" si="8"/>
        <v>0.97871819180557917</v>
      </c>
      <c r="G300" s="137">
        <v>23.4892366033339</v>
      </c>
      <c r="H300" s="138" t="str">
        <f t="shared" si="9"/>
        <v>CONTINUO</v>
      </c>
    </row>
    <row r="301" spans="1:8" x14ac:dyDescent="0.25">
      <c r="A301" s="134">
        <v>121</v>
      </c>
      <c r="B301" s="135" t="s">
        <v>73</v>
      </c>
      <c r="C301" s="135" t="s">
        <v>4535</v>
      </c>
      <c r="D301" s="135" t="s">
        <v>2817</v>
      </c>
      <c r="E301" s="135" t="s">
        <v>4536</v>
      </c>
      <c r="F301" s="136">
        <f t="shared" si="8"/>
        <v>0.94423226018929995</v>
      </c>
      <c r="G301" s="137">
        <v>22.6615742445432</v>
      </c>
      <c r="H301" s="138" t="str">
        <f t="shared" si="9"/>
        <v>SUFICIENTE</v>
      </c>
    </row>
    <row r="302" spans="1:8" x14ac:dyDescent="0.25">
      <c r="A302" s="134">
        <v>26770</v>
      </c>
      <c r="B302" s="135" t="s">
        <v>2406</v>
      </c>
      <c r="C302" s="135" t="s">
        <v>4282</v>
      </c>
      <c r="D302" s="135" t="s">
        <v>2817</v>
      </c>
      <c r="E302" s="135" t="s">
        <v>4283</v>
      </c>
      <c r="F302" s="136">
        <f t="shared" si="8"/>
        <v>0.94907407407407496</v>
      </c>
      <c r="G302" s="137">
        <v>22.7777777777778</v>
      </c>
      <c r="H302" s="138" t="str">
        <f t="shared" si="9"/>
        <v>SUFICIENTE</v>
      </c>
    </row>
    <row r="303" spans="1:8" x14ac:dyDescent="0.25">
      <c r="A303" s="134">
        <v>26610</v>
      </c>
      <c r="B303" s="135" t="s">
        <v>2375</v>
      </c>
      <c r="C303" s="135" t="s">
        <v>4150</v>
      </c>
      <c r="D303" s="135" t="s">
        <v>2817</v>
      </c>
      <c r="E303" s="135" t="s">
        <v>4151</v>
      </c>
      <c r="F303" s="136">
        <f t="shared" si="8"/>
        <v>0.75</v>
      </c>
      <c r="G303" s="137">
        <v>18</v>
      </c>
      <c r="H303" s="138" t="str">
        <f t="shared" si="9"/>
        <v>NO SATISFACTORIO</v>
      </c>
    </row>
    <row r="304" spans="1:8" x14ac:dyDescent="0.25">
      <c r="A304" s="134">
        <v>128</v>
      </c>
      <c r="B304" s="135" t="s">
        <v>77</v>
      </c>
      <c r="C304" s="135" t="s">
        <v>2819</v>
      </c>
      <c r="D304" s="135" t="s">
        <v>2817</v>
      </c>
      <c r="E304" s="135" t="s">
        <v>2820</v>
      </c>
      <c r="F304" s="136">
        <f t="shared" si="8"/>
        <v>0.99529170417637502</v>
      </c>
      <c r="G304" s="137">
        <v>23.887000900233001</v>
      </c>
      <c r="H304" s="138" t="str">
        <f t="shared" si="9"/>
        <v>CONTINUO</v>
      </c>
    </row>
    <row r="305" spans="1:8" x14ac:dyDescent="0.25">
      <c r="A305" s="134">
        <v>3297</v>
      </c>
      <c r="B305" s="135" t="s">
        <v>873</v>
      </c>
      <c r="C305" s="135" t="s">
        <v>2819</v>
      </c>
      <c r="D305" s="135" t="s">
        <v>2817</v>
      </c>
      <c r="E305" s="135" t="s">
        <v>2820</v>
      </c>
      <c r="F305" s="136">
        <f t="shared" si="8"/>
        <v>1</v>
      </c>
      <c r="G305" s="137">
        <v>24</v>
      </c>
      <c r="H305" s="138" t="str">
        <f t="shared" si="9"/>
        <v>CONTINUO</v>
      </c>
    </row>
    <row r="306" spans="1:8" x14ac:dyDescent="0.25">
      <c r="A306" s="134">
        <v>2495</v>
      </c>
      <c r="B306" s="135" t="s">
        <v>602</v>
      </c>
      <c r="C306" s="135" t="s">
        <v>3279</v>
      </c>
      <c r="D306" s="135" t="s">
        <v>2817</v>
      </c>
      <c r="E306" s="135" t="s">
        <v>3280</v>
      </c>
      <c r="F306" s="136">
        <f t="shared" si="8"/>
        <v>0.99913389837967082</v>
      </c>
      <c r="G306" s="137">
        <v>23.9792135611121</v>
      </c>
      <c r="H306" s="138" t="str">
        <f t="shared" si="9"/>
        <v>CONTINUO</v>
      </c>
    </row>
    <row r="307" spans="1:8" x14ac:dyDescent="0.25">
      <c r="A307" s="134">
        <v>652</v>
      </c>
      <c r="B307" s="135" t="s">
        <v>207</v>
      </c>
      <c r="C307" s="135" t="s">
        <v>4533</v>
      </c>
      <c r="D307" s="135" t="s">
        <v>2822</v>
      </c>
      <c r="E307" s="135" t="s">
        <v>4534</v>
      </c>
      <c r="F307" s="136">
        <f t="shared" si="8"/>
        <v>0.31591461382714126</v>
      </c>
      <c r="G307" s="137">
        <v>7.5819507318513901</v>
      </c>
      <c r="H307" s="138" t="str">
        <f t="shared" si="9"/>
        <v>INSUFICIENTE</v>
      </c>
    </row>
    <row r="308" spans="1:8" x14ac:dyDescent="0.25">
      <c r="A308" s="134">
        <v>130</v>
      </c>
      <c r="B308" s="135" t="s">
        <v>79</v>
      </c>
      <c r="C308" s="135" t="s">
        <v>2821</v>
      </c>
      <c r="D308" s="135" t="s">
        <v>2822</v>
      </c>
      <c r="E308" s="135" t="s">
        <v>2823</v>
      </c>
      <c r="F308" s="136">
        <f t="shared" si="8"/>
        <v>0.38888888888888878</v>
      </c>
      <c r="G308" s="137">
        <v>9.3333333333333304</v>
      </c>
      <c r="H308" s="138" t="str">
        <f t="shared" si="9"/>
        <v>INSUFICIENTE</v>
      </c>
    </row>
    <row r="309" spans="1:8" x14ac:dyDescent="0.25">
      <c r="A309" s="134">
        <v>1288</v>
      </c>
      <c r="B309" s="135" t="s">
        <v>379</v>
      </c>
      <c r="C309" s="135" t="s">
        <v>4776</v>
      </c>
      <c r="D309" s="135" t="s">
        <v>2822</v>
      </c>
      <c r="E309" s="135" t="s">
        <v>4777</v>
      </c>
      <c r="F309" s="136">
        <f t="shared" si="8"/>
        <v>0.25347222222222249</v>
      </c>
      <c r="G309" s="137">
        <v>6.0833333333333401</v>
      </c>
      <c r="H309" s="138" t="str">
        <f t="shared" si="9"/>
        <v>INSUFICIENTE</v>
      </c>
    </row>
    <row r="310" spans="1:8" x14ac:dyDescent="0.25">
      <c r="A310" s="134">
        <v>654</v>
      </c>
      <c r="B310" s="135" t="s">
        <v>208</v>
      </c>
      <c r="C310" s="135" t="s">
        <v>4768</v>
      </c>
      <c r="D310" s="135" t="s">
        <v>2822</v>
      </c>
      <c r="E310" s="135" t="s">
        <v>4769</v>
      </c>
      <c r="F310" s="136">
        <f t="shared" si="8"/>
        <v>0.9944444444444458</v>
      </c>
      <c r="G310" s="137">
        <v>23.866666666666699</v>
      </c>
      <c r="H310" s="138" t="str">
        <f t="shared" si="9"/>
        <v>CONTINUO</v>
      </c>
    </row>
    <row r="311" spans="1:8" x14ac:dyDescent="0.25">
      <c r="A311" s="134">
        <v>131</v>
      </c>
      <c r="B311" s="135" t="s">
        <v>80</v>
      </c>
      <c r="C311" s="135" t="s">
        <v>4740</v>
      </c>
      <c r="D311" s="135" t="s">
        <v>2822</v>
      </c>
      <c r="E311" s="135" t="s">
        <v>4741</v>
      </c>
      <c r="F311" s="136">
        <f t="shared" si="8"/>
        <v>0.17870370370370373</v>
      </c>
      <c r="G311" s="137">
        <v>4.2888888888888896</v>
      </c>
      <c r="H311" s="138" t="str">
        <f t="shared" si="9"/>
        <v>INSUFICIENTE</v>
      </c>
    </row>
    <row r="312" spans="1:8" x14ac:dyDescent="0.25">
      <c r="A312" s="134">
        <v>1380</v>
      </c>
      <c r="B312" s="135" t="s">
        <v>405</v>
      </c>
      <c r="C312" s="135" t="s">
        <v>4778</v>
      </c>
      <c r="D312" s="135" t="s">
        <v>2822</v>
      </c>
      <c r="E312" s="135" t="s">
        <v>4779</v>
      </c>
      <c r="F312" s="136">
        <f t="shared" si="8"/>
        <v>0.67592592592592504</v>
      </c>
      <c r="G312" s="137">
        <v>16.2222222222222</v>
      </c>
      <c r="H312" s="138" t="str">
        <f t="shared" si="9"/>
        <v>NO SATISFACTORIO</v>
      </c>
    </row>
    <row r="313" spans="1:8" x14ac:dyDescent="0.25">
      <c r="A313" s="134">
        <v>28431</v>
      </c>
      <c r="B313" s="135" t="s">
        <v>2467</v>
      </c>
      <c r="C313" s="135" t="s">
        <v>4873</v>
      </c>
      <c r="D313" s="135" t="s">
        <v>2822</v>
      </c>
      <c r="E313" s="135" t="s">
        <v>4874</v>
      </c>
      <c r="F313" s="136">
        <f t="shared" si="8"/>
        <v>0.72254640023073335</v>
      </c>
      <c r="G313" s="137">
        <v>17.341113605537601</v>
      </c>
      <c r="H313" s="138" t="str">
        <f t="shared" si="9"/>
        <v>NO SATISFACTORIO</v>
      </c>
    </row>
    <row r="314" spans="1:8" x14ac:dyDescent="0.25">
      <c r="A314" s="134">
        <v>141</v>
      </c>
      <c r="B314" s="135" t="s">
        <v>84</v>
      </c>
      <c r="C314" s="135" t="s">
        <v>4744</v>
      </c>
      <c r="D314" s="135" t="s">
        <v>2822</v>
      </c>
      <c r="E314" s="135" t="s">
        <v>4593</v>
      </c>
      <c r="F314" s="136">
        <f t="shared" si="8"/>
        <v>0.83333333333333337</v>
      </c>
      <c r="G314" s="137">
        <v>20</v>
      </c>
      <c r="H314" s="138" t="str">
        <f t="shared" si="9"/>
        <v>SUFICIENTE</v>
      </c>
    </row>
    <row r="315" spans="1:8" x14ac:dyDescent="0.25">
      <c r="A315" s="134">
        <v>140</v>
      </c>
      <c r="B315" s="135" t="s">
        <v>83</v>
      </c>
      <c r="C315" s="135" t="s">
        <v>4742</v>
      </c>
      <c r="D315" s="135" t="s">
        <v>2822</v>
      </c>
      <c r="E315" s="135" t="s">
        <v>4743</v>
      </c>
      <c r="F315" s="136">
        <f t="shared" si="8"/>
        <v>0.33333333333333331</v>
      </c>
      <c r="G315" s="137">
        <v>8</v>
      </c>
      <c r="H315" s="138" t="str">
        <f t="shared" si="9"/>
        <v>INSUFICIENTE</v>
      </c>
    </row>
    <row r="316" spans="1:8" x14ac:dyDescent="0.25">
      <c r="A316" s="134">
        <v>20287</v>
      </c>
      <c r="B316" s="135" t="s">
        <v>997</v>
      </c>
      <c r="C316" s="135" t="s">
        <v>4822</v>
      </c>
      <c r="D316" s="135" t="s">
        <v>2822</v>
      </c>
      <c r="E316" s="135" t="s">
        <v>4823</v>
      </c>
      <c r="F316" s="136">
        <f t="shared" si="8"/>
        <v>0.64583333333333337</v>
      </c>
      <c r="G316" s="137">
        <v>15.5</v>
      </c>
      <c r="H316" s="138" t="str">
        <f t="shared" si="9"/>
        <v>NO SATISFACTORIO</v>
      </c>
    </row>
    <row r="317" spans="1:8" x14ac:dyDescent="0.25">
      <c r="A317" s="134">
        <v>20308</v>
      </c>
      <c r="B317" s="135" t="s">
        <v>1006</v>
      </c>
      <c r="C317" s="135" t="s">
        <v>3539</v>
      </c>
      <c r="D317" s="135" t="s">
        <v>2822</v>
      </c>
      <c r="E317" s="135" t="s">
        <v>3540</v>
      </c>
      <c r="F317" s="136">
        <f t="shared" si="8"/>
        <v>1</v>
      </c>
      <c r="G317" s="137">
        <v>24</v>
      </c>
      <c r="H317" s="138" t="str">
        <f t="shared" si="9"/>
        <v>CONTINUO</v>
      </c>
    </row>
    <row r="318" spans="1:8" x14ac:dyDescent="0.25">
      <c r="A318" s="134">
        <v>22405</v>
      </c>
      <c r="B318" s="135" t="s">
        <v>1540</v>
      </c>
      <c r="C318" s="135" t="s">
        <v>4841</v>
      </c>
      <c r="D318" s="135" t="s">
        <v>2822</v>
      </c>
      <c r="E318" s="135" t="s">
        <v>4842</v>
      </c>
      <c r="F318" s="136">
        <f t="shared" si="8"/>
        <v>0.74002836700336661</v>
      </c>
      <c r="G318" s="137">
        <v>17.760680808080799</v>
      </c>
      <c r="H318" s="138" t="str">
        <f t="shared" si="9"/>
        <v>NO SATISFACTORIO</v>
      </c>
    </row>
    <row r="319" spans="1:8" x14ac:dyDescent="0.25">
      <c r="A319" s="134">
        <v>129</v>
      </c>
      <c r="B319" s="135" t="s">
        <v>78</v>
      </c>
      <c r="C319" s="135" t="s">
        <v>4663</v>
      </c>
      <c r="D319" s="135" t="s">
        <v>2822</v>
      </c>
      <c r="E319" s="135" t="s">
        <v>4664</v>
      </c>
      <c r="F319" s="136">
        <f t="shared" si="8"/>
        <v>0.99394212962962925</v>
      </c>
      <c r="G319" s="137">
        <v>23.854611111111101</v>
      </c>
      <c r="H319" s="138" t="str">
        <f t="shared" si="9"/>
        <v>CONTINUO</v>
      </c>
    </row>
    <row r="320" spans="1:8" x14ac:dyDescent="0.25">
      <c r="A320" s="134">
        <v>3280</v>
      </c>
      <c r="B320" s="135" t="s">
        <v>865</v>
      </c>
      <c r="C320" s="135" t="s">
        <v>3427</v>
      </c>
      <c r="D320" s="135" t="s">
        <v>3108</v>
      </c>
      <c r="E320" s="135" t="s">
        <v>3428</v>
      </c>
      <c r="F320" s="136">
        <f t="shared" si="8"/>
        <v>0.60756787878905827</v>
      </c>
      <c r="G320" s="137">
        <v>14.581629090937399</v>
      </c>
      <c r="H320" s="138" t="str">
        <f t="shared" si="9"/>
        <v>NO SATISFACTORIO</v>
      </c>
    </row>
    <row r="321" spans="1:8" x14ac:dyDescent="0.25">
      <c r="A321" s="134">
        <v>22941</v>
      </c>
      <c r="B321" s="135" t="s">
        <v>1691</v>
      </c>
      <c r="C321" s="135" t="s">
        <v>3744</v>
      </c>
      <c r="D321" s="135" t="s">
        <v>3108</v>
      </c>
      <c r="E321" s="135" t="s">
        <v>3745</v>
      </c>
      <c r="F321" s="136">
        <f t="shared" si="8"/>
        <v>1</v>
      </c>
      <c r="G321" s="137">
        <v>24</v>
      </c>
      <c r="H321" s="138" t="str">
        <f t="shared" si="9"/>
        <v>CONTINUO</v>
      </c>
    </row>
    <row r="322" spans="1:8" x14ac:dyDescent="0.25">
      <c r="A322" s="134">
        <v>3255</v>
      </c>
      <c r="B322" s="135" t="s">
        <v>857</v>
      </c>
      <c r="C322" s="135" t="s">
        <v>4675</v>
      </c>
      <c r="D322" s="135" t="s">
        <v>3332</v>
      </c>
      <c r="E322" s="135" t="s">
        <v>4676</v>
      </c>
      <c r="F322" s="136">
        <f t="shared" si="8"/>
        <v>0.98887984986118338</v>
      </c>
      <c r="G322" s="137">
        <v>23.7331163966684</v>
      </c>
      <c r="H322" s="138" t="str">
        <f t="shared" si="9"/>
        <v>CONTINUO</v>
      </c>
    </row>
    <row r="323" spans="1:8" x14ac:dyDescent="0.25">
      <c r="A323" s="134">
        <v>24853</v>
      </c>
      <c r="B323" s="135" t="s">
        <v>2089</v>
      </c>
      <c r="C323" s="135" t="s">
        <v>4056</v>
      </c>
      <c r="D323" s="135" t="s">
        <v>3332</v>
      </c>
      <c r="E323" s="135" t="s">
        <v>4057</v>
      </c>
      <c r="F323" s="136">
        <f t="shared" si="8"/>
        <v>0.4027777777777779</v>
      </c>
      <c r="G323" s="137">
        <v>9.6666666666666696</v>
      </c>
      <c r="H323" s="138" t="str">
        <f t="shared" si="9"/>
        <v>INSUFICIENTE</v>
      </c>
    </row>
    <row r="324" spans="1:8" x14ac:dyDescent="0.25">
      <c r="A324" s="134">
        <v>21871</v>
      </c>
      <c r="B324" s="135" t="s">
        <v>1427</v>
      </c>
      <c r="C324" s="135" t="s">
        <v>4521</v>
      </c>
      <c r="D324" s="135" t="s">
        <v>3332</v>
      </c>
      <c r="E324" s="135" t="s">
        <v>4522</v>
      </c>
      <c r="F324" s="136">
        <f t="shared" si="8"/>
        <v>0.24805619156649503</v>
      </c>
      <c r="G324" s="137">
        <v>5.9533485975958804</v>
      </c>
      <c r="H324" s="138" t="str">
        <f t="shared" si="9"/>
        <v>INSUFICIENTE</v>
      </c>
    </row>
    <row r="325" spans="1:8" x14ac:dyDescent="0.25">
      <c r="A325" s="134">
        <v>22562</v>
      </c>
      <c r="B325" s="135" t="s">
        <v>1596</v>
      </c>
      <c r="C325" s="135" t="s">
        <v>4849</v>
      </c>
      <c r="D325" s="135" t="s">
        <v>3332</v>
      </c>
      <c r="E325" s="135" t="s">
        <v>4850</v>
      </c>
      <c r="F325" s="136">
        <f t="shared" si="8"/>
        <v>0.96792741419295825</v>
      </c>
      <c r="G325" s="137">
        <v>23.230257940630999</v>
      </c>
      <c r="H325" s="138" t="str">
        <f t="shared" si="9"/>
        <v>CONTINUO</v>
      </c>
    </row>
    <row r="326" spans="1:8" x14ac:dyDescent="0.25">
      <c r="A326" s="134">
        <v>2658</v>
      </c>
      <c r="B326" s="135" t="s">
        <v>660</v>
      </c>
      <c r="C326" s="135" t="s">
        <v>4605</v>
      </c>
      <c r="D326" s="135" t="s">
        <v>3332</v>
      </c>
      <c r="E326" s="135" t="s">
        <v>4606</v>
      </c>
      <c r="F326" s="136">
        <f t="shared" si="8"/>
        <v>0.99310256521328333</v>
      </c>
      <c r="G326" s="137">
        <v>23.834461565118801</v>
      </c>
      <c r="H326" s="138" t="str">
        <f t="shared" si="9"/>
        <v>CONTINUO</v>
      </c>
    </row>
    <row r="327" spans="1:8" x14ac:dyDescent="0.25">
      <c r="A327" s="134">
        <v>2242</v>
      </c>
      <c r="B327" s="135" t="s">
        <v>538</v>
      </c>
      <c r="C327" s="135" t="s">
        <v>4800</v>
      </c>
      <c r="D327" s="135" t="s">
        <v>3332</v>
      </c>
      <c r="E327" s="135" t="s">
        <v>4801</v>
      </c>
      <c r="F327" s="136">
        <f t="shared" si="8"/>
        <v>0.53194444444444577</v>
      </c>
      <c r="G327" s="137">
        <v>12.766666666666699</v>
      </c>
      <c r="H327" s="138" t="str">
        <f t="shared" si="9"/>
        <v>NO SATISFACTORIO</v>
      </c>
    </row>
    <row r="328" spans="1:8" x14ac:dyDescent="0.25">
      <c r="A328" s="134">
        <v>20064</v>
      </c>
      <c r="B328" s="135" t="s">
        <v>940</v>
      </c>
      <c r="C328" s="135" t="s">
        <v>4919</v>
      </c>
      <c r="D328" s="135" t="s">
        <v>3332</v>
      </c>
      <c r="E328" s="135" t="s">
        <v>4920</v>
      </c>
      <c r="F328" s="136">
        <f t="shared" si="8"/>
        <v>0.30416666666666664</v>
      </c>
      <c r="G328" s="137">
        <v>7.3</v>
      </c>
      <c r="H328" s="138" t="str">
        <f t="shared" si="9"/>
        <v>INSUFICIENTE</v>
      </c>
    </row>
    <row r="329" spans="1:8" x14ac:dyDescent="0.25">
      <c r="A329" s="134">
        <v>26169</v>
      </c>
      <c r="B329" s="135" t="s">
        <v>2330</v>
      </c>
      <c r="C329" s="135" t="s">
        <v>4863</v>
      </c>
      <c r="D329" s="135" t="s">
        <v>2827</v>
      </c>
      <c r="E329" s="135" t="s">
        <v>4864</v>
      </c>
      <c r="F329" s="136">
        <f t="shared" ref="F329:F392" si="10">G329/24</f>
        <v>0.93483796296296251</v>
      </c>
      <c r="G329" s="137">
        <v>22.436111111111099</v>
      </c>
      <c r="H329" s="138" t="str">
        <f t="shared" ref="H329:H392" si="11">IF(G329&lt;10.1,"INSUFICIENTE",IF(AND(G329&gt;=10.1,G329&lt;18.1),"NO SATISFACTORIO",IF(AND(G329&gt;=18.1,G329&lt;23.1),"SUFICIENTE",IF(G329&gt;=23.1,"CONTINUO",0))))</f>
        <v>SUFICIENTE</v>
      </c>
    </row>
    <row r="330" spans="1:8" x14ac:dyDescent="0.25">
      <c r="A330" s="134">
        <v>1908</v>
      </c>
      <c r="B330" s="135" t="s">
        <v>481</v>
      </c>
      <c r="C330" s="135" t="s">
        <v>3204</v>
      </c>
      <c r="D330" s="135" t="s">
        <v>2827</v>
      </c>
      <c r="E330" s="135" t="s">
        <v>3205</v>
      </c>
      <c r="F330" s="136">
        <f t="shared" si="10"/>
        <v>0.9972222222222209</v>
      </c>
      <c r="G330" s="137">
        <v>23.933333333333302</v>
      </c>
      <c r="H330" s="138" t="str">
        <f t="shared" si="11"/>
        <v>CONTINUO</v>
      </c>
    </row>
    <row r="331" spans="1:8" x14ac:dyDescent="0.25">
      <c r="A331" s="134">
        <v>23098</v>
      </c>
      <c r="B331" s="135" t="s">
        <v>1746</v>
      </c>
      <c r="C331" s="135" t="s">
        <v>4284</v>
      </c>
      <c r="D331" s="135" t="s">
        <v>2827</v>
      </c>
      <c r="E331" s="135" t="s">
        <v>4285</v>
      </c>
      <c r="F331" s="136">
        <f t="shared" si="10"/>
        <v>0.11441142331321501</v>
      </c>
      <c r="G331" s="137">
        <v>2.7458741595171601</v>
      </c>
      <c r="H331" s="138" t="str">
        <f t="shared" si="11"/>
        <v>INSUFICIENTE</v>
      </c>
    </row>
    <row r="332" spans="1:8" x14ac:dyDescent="0.25">
      <c r="A332" s="134">
        <v>23491</v>
      </c>
      <c r="B332" s="135" t="s">
        <v>1869</v>
      </c>
      <c r="C332" s="135" t="s">
        <v>4021</v>
      </c>
      <c r="D332" s="135" t="s">
        <v>2827</v>
      </c>
      <c r="E332" s="135" t="s">
        <v>4022</v>
      </c>
      <c r="F332" s="136">
        <f t="shared" si="10"/>
        <v>0.75</v>
      </c>
      <c r="G332" s="137">
        <v>18</v>
      </c>
      <c r="H332" s="138" t="str">
        <f t="shared" si="11"/>
        <v>NO SATISFACTORIO</v>
      </c>
    </row>
    <row r="333" spans="1:8" x14ac:dyDescent="0.25">
      <c r="A333" s="134">
        <v>1277</v>
      </c>
      <c r="B333" s="135" t="s">
        <v>374</v>
      </c>
      <c r="C333" s="135" t="s">
        <v>4342</v>
      </c>
      <c r="D333" s="135" t="s">
        <v>2827</v>
      </c>
      <c r="E333" s="135" t="s">
        <v>4343</v>
      </c>
      <c r="F333" s="136">
        <f t="shared" si="10"/>
        <v>1</v>
      </c>
      <c r="G333" s="137">
        <v>24</v>
      </c>
      <c r="H333" s="138" t="str">
        <f t="shared" si="11"/>
        <v>CONTINUO</v>
      </c>
    </row>
    <row r="334" spans="1:8" x14ac:dyDescent="0.25">
      <c r="A334" s="134">
        <v>28533</v>
      </c>
      <c r="B334" s="135" t="s">
        <v>2471</v>
      </c>
      <c r="C334" s="135" t="s">
        <v>4195</v>
      </c>
      <c r="D334" s="135" t="s">
        <v>2827</v>
      </c>
      <c r="E334" s="135" t="s">
        <v>4196</v>
      </c>
      <c r="F334" s="136">
        <f t="shared" si="10"/>
        <v>1</v>
      </c>
      <c r="G334" s="137">
        <v>24</v>
      </c>
      <c r="H334" s="138" t="str">
        <f t="shared" si="11"/>
        <v>CONTINUO</v>
      </c>
    </row>
    <row r="335" spans="1:8" x14ac:dyDescent="0.25">
      <c r="A335" s="134">
        <v>2602</v>
      </c>
      <c r="B335" s="135" t="s">
        <v>643</v>
      </c>
      <c r="C335" s="135" t="s">
        <v>3324</v>
      </c>
      <c r="D335" s="135" t="s">
        <v>2827</v>
      </c>
      <c r="E335" s="135" t="s">
        <v>3325</v>
      </c>
      <c r="F335" s="136">
        <f t="shared" si="10"/>
        <v>0.9972222222222209</v>
      </c>
      <c r="G335" s="137">
        <v>23.933333333333302</v>
      </c>
      <c r="H335" s="138" t="str">
        <f t="shared" si="11"/>
        <v>CONTINUO</v>
      </c>
    </row>
    <row r="336" spans="1:8" x14ac:dyDescent="0.25">
      <c r="A336" s="134">
        <v>988</v>
      </c>
      <c r="B336" s="135" t="s">
        <v>311</v>
      </c>
      <c r="C336" s="135" t="s">
        <v>3076</v>
      </c>
      <c r="D336" s="135" t="s">
        <v>2827</v>
      </c>
      <c r="E336" s="135" t="s">
        <v>3077</v>
      </c>
      <c r="F336" s="136">
        <f t="shared" si="10"/>
        <v>0.89220287255167496</v>
      </c>
      <c r="G336" s="137">
        <v>21.412868941240198</v>
      </c>
      <c r="H336" s="138" t="str">
        <f t="shared" si="11"/>
        <v>SUFICIENTE</v>
      </c>
    </row>
    <row r="337" spans="1:8" x14ac:dyDescent="0.25">
      <c r="A337" s="134">
        <v>897</v>
      </c>
      <c r="B337" s="135" t="s">
        <v>288</v>
      </c>
      <c r="C337" s="135" t="s">
        <v>3063</v>
      </c>
      <c r="D337" s="135" t="s">
        <v>2827</v>
      </c>
      <c r="E337" s="135" t="s">
        <v>3064</v>
      </c>
      <c r="F337" s="136">
        <f t="shared" si="10"/>
        <v>0.9972222222222209</v>
      </c>
      <c r="G337" s="137">
        <v>23.933333333333302</v>
      </c>
      <c r="H337" s="138" t="str">
        <f t="shared" si="11"/>
        <v>CONTINUO</v>
      </c>
    </row>
    <row r="338" spans="1:8" x14ac:dyDescent="0.25">
      <c r="A338" s="134">
        <v>2202</v>
      </c>
      <c r="B338" s="135" t="s">
        <v>528</v>
      </c>
      <c r="C338" s="135" t="s">
        <v>3234</v>
      </c>
      <c r="D338" s="135" t="s">
        <v>2827</v>
      </c>
      <c r="E338" s="135" t="s">
        <v>3235</v>
      </c>
      <c r="F338" s="136">
        <f t="shared" si="10"/>
        <v>1</v>
      </c>
      <c r="G338" s="137">
        <v>24</v>
      </c>
      <c r="H338" s="138" t="str">
        <f t="shared" si="11"/>
        <v>CONTINUO</v>
      </c>
    </row>
    <row r="339" spans="1:8" x14ac:dyDescent="0.25">
      <c r="A339" s="134">
        <v>710</v>
      </c>
      <c r="B339" s="135" t="s">
        <v>226</v>
      </c>
      <c r="C339" s="135" t="s">
        <v>2984</v>
      </c>
      <c r="D339" s="135" t="s">
        <v>2827</v>
      </c>
      <c r="E339" s="135" t="s">
        <v>2985</v>
      </c>
      <c r="F339" s="136">
        <f t="shared" si="10"/>
        <v>0.9944444444444458</v>
      </c>
      <c r="G339" s="137">
        <v>23.866666666666699</v>
      </c>
      <c r="H339" s="138" t="str">
        <f t="shared" si="11"/>
        <v>CONTINUO</v>
      </c>
    </row>
    <row r="340" spans="1:8" x14ac:dyDescent="0.25">
      <c r="A340" s="134">
        <v>1684</v>
      </c>
      <c r="B340" s="135" t="s">
        <v>447</v>
      </c>
      <c r="C340" s="135" t="s">
        <v>3190</v>
      </c>
      <c r="D340" s="135" t="s">
        <v>2827</v>
      </c>
      <c r="E340" s="135" t="s">
        <v>3191</v>
      </c>
      <c r="F340" s="136">
        <f t="shared" si="10"/>
        <v>0.9944444444444458</v>
      </c>
      <c r="G340" s="137">
        <v>23.866666666666699</v>
      </c>
      <c r="H340" s="138" t="str">
        <f t="shared" si="11"/>
        <v>CONTINUO</v>
      </c>
    </row>
    <row r="341" spans="1:8" x14ac:dyDescent="0.25">
      <c r="A341" s="134">
        <v>166</v>
      </c>
      <c r="B341" s="135" t="s">
        <v>87</v>
      </c>
      <c r="C341" s="135" t="s">
        <v>2826</v>
      </c>
      <c r="D341" s="135" t="s">
        <v>2827</v>
      </c>
      <c r="E341" s="135" t="s">
        <v>2828</v>
      </c>
      <c r="F341" s="136">
        <f t="shared" si="10"/>
        <v>0.95468750000000002</v>
      </c>
      <c r="G341" s="137">
        <v>22.912500000000001</v>
      </c>
      <c r="H341" s="138" t="str">
        <f t="shared" si="11"/>
        <v>SUFICIENTE</v>
      </c>
    </row>
    <row r="342" spans="1:8" x14ac:dyDescent="0.25">
      <c r="A342" s="134">
        <v>167</v>
      </c>
      <c r="B342" s="135" t="s">
        <v>88</v>
      </c>
      <c r="C342" s="135" t="s">
        <v>2829</v>
      </c>
      <c r="D342" s="135" t="s">
        <v>2827</v>
      </c>
      <c r="E342" s="135" t="s">
        <v>2830</v>
      </c>
      <c r="F342" s="136">
        <f t="shared" si="10"/>
        <v>1</v>
      </c>
      <c r="G342" s="137">
        <v>24</v>
      </c>
      <c r="H342" s="138" t="str">
        <f t="shared" si="11"/>
        <v>CONTINUO</v>
      </c>
    </row>
    <row r="343" spans="1:8" x14ac:dyDescent="0.25">
      <c r="A343" s="134">
        <v>169</v>
      </c>
      <c r="B343" s="135" t="s">
        <v>90</v>
      </c>
      <c r="C343" s="135" t="s">
        <v>2831</v>
      </c>
      <c r="D343" s="135" t="s">
        <v>2827</v>
      </c>
      <c r="E343" s="135" t="s">
        <v>2832</v>
      </c>
      <c r="F343" s="136">
        <f t="shared" si="10"/>
        <v>0.99525462962962907</v>
      </c>
      <c r="G343" s="137">
        <v>23.886111111111099</v>
      </c>
      <c r="H343" s="138" t="str">
        <f t="shared" si="11"/>
        <v>CONTINUO</v>
      </c>
    </row>
    <row r="344" spans="1:8" x14ac:dyDescent="0.25">
      <c r="A344" s="134">
        <v>1228</v>
      </c>
      <c r="B344" s="135" t="s">
        <v>361</v>
      </c>
      <c r="C344" s="135" t="s">
        <v>3126</v>
      </c>
      <c r="D344" s="135" t="s">
        <v>2827</v>
      </c>
      <c r="E344" s="135" t="s">
        <v>3127</v>
      </c>
      <c r="F344" s="136">
        <f t="shared" si="10"/>
        <v>0.99826388888888751</v>
      </c>
      <c r="G344" s="137">
        <v>23.9583333333333</v>
      </c>
      <c r="H344" s="138" t="str">
        <f t="shared" si="11"/>
        <v>CONTINUO</v>
      </c>
    </row>
    <row r="345" spans="1:8" x14ac:dyDescent="0.25">
      <c r="A345" s="134">
        <v>21525</v>
      </c>
      <c r="B345" s="135" t="s">
        <v>1342</v>
      </c>
      <c r="C345" s="135" t="s">
        <v>3694</v>
      </c>
      <c r="D345" s="135" t="s">
        <v>2827</v>
      </c>
      <c r="E345" s="135" t="s">
        <v>3695</v>
      </c>
      <c r="F345" s="136">
        <f t="shared" si="10"/>
        <v>0.9972222222222209</v>
      </c>
      <c r="G345" s="137">
        <v>23.933333333333302</v>
      </c>
      <c r="H345" s="138" t="str">
        <f t="shared" si="11"/>
        <v>CONTINUO</v>
      </c>
    </row>
    <row r="346" spans="1:8" x14ac:dyDescent="0.25">
      <c r="A346" s="134">
        <v>21759</v>
      </c>
      <c r="B346" s="135" t="s">
        <v>1403</v>
      </c>
      <c r="C346" s="135" t="s">
        <v>3694</v>
      </c>
      <c r="D346" s="135" t="s">
        <v>2827</v>
      </c>
      <c r="E346" s="135" t="s">
        <v>3695</v>
      </c>
      <c r="F346" s="136">
        <f t="shared" si="10"/>
        <v>1</v>
      </c>
      <c r="G346" s="137">
        <v>24</v>
      </c>
      <c r="H346" s="138" t="str">
        <f t="shared" si="11"/>
        <v>CONTINUO</v>
      </c>
    </row>
    <row r="347" spans="1:8" x14ac:dyDescent="0.25">
      <c r="A347" s="134">
        <v>22636</v>
      </c>
      <c r="B347" s="135" t="s">
        <v>1615</v>
      </c>
      <c r="C347" s="135" t="s">
        <v>3694</v>
      </c>
      <c r="D347" s="135" t="s">
        <v>2827</v>
      </c>
      <c r="E347" s="135" t="s">
        <v>3695</v>
      </c>
      <c r="F347" s="136">
        <f t="shared" si="10"/>
        <v>0.99737654320987501</v>
      </c>
      <c r="G347" s="137">
        <v>23.937037037037001</v>
      </c>
      <c r="H347" s="138" t="str">
        <f t="shared" si="11"/>
        <v>CONTINUO</v>
      </c>
    </row>
    <row r="348" spans="1:8" x14ac:dyDescent="0.25">
      <c r="A348" s="134">
        <v>26106</v>
      </c>
      <c r="B348" s="135" t="s">
        <v>2321</v>
      </c>
      <c r="C348" s="135" t="s">
        <v>4124</v>
      </c>
      <c r="D348" s="135" t="s">
        <v>2827</v>
      </c>
      <c r="E348" s="135" t="s">
        <v>4125</v>
      </c>
      <c r="F348" s="136">
        <f t="shared" si="10"/>
        <v>0.74014021349794168</v>
      </c>
      <c r="G348" s="137">
        <v>17.763365123950599</v>
      </c>
      <c r="H348" s="138" t="str">
        <f t="shared" si="11"/>
        <v>NO SATISFACTORIO</v>
      </c>
    </row>
    <row r="349" spans="1:8" x14ac:dyDescent="0.25">
      <c r="A349" s="134">
        <v>170</v>
      </c>
      <c r="B349" s="135" t="s">
        <v>91</v>
      </c>
      <c r="C349" s="135" t="s">
        <v>2833</v>
      </c>
      <c r="D349" s="135" t="s">
        <v>2827</v>
      </c>
      <c r="E349" s="135" t="s">
        <v>2834</v>
      </c>
      <c r="F349" s="136">
        <f t="shared" si="10"/>
        <v>0.9030771204983834</v>
      </c>
      <c r="G349" s="137">
        <v>21.673850891961202</v>
      </c>
      <c r="H349" s="138" t="str">
        <f t="shared" si="11"/>
        <v>SUFICIENTE</v>
      </c>
    </row>
    <row r="350" spans="1:8" x14ac:dyDescent="0.25">
      <c r="A350" s="134">
        <v>2400</v>
      </c>
      <c r="B350" s="135" t="s">
        <v>574</v>
      </c>
      <c r="C350" s="135" t="s">
        <v>2833</v>
      </c>
      <c r="D350" s="135" t="s">
        <v>2827</v>
      </c>
      <c r="E350" s="135" t="s">
        <v>2834</v>
      </c>
      <c r="F350" s="136">
        <f t="shared" si="10"/>
        <v>0.95353694329064165</v>
      </c>
      <c r="G350" s="137">
        <v>22.884886638975399</v>
      </c>
      <c r="H350" s="138" t="str">
        <f t="shared" si="11"/>
        <v>SUFICIENTE</v>
      </c>
    </row>
    <row r="351" spans="1:8" x14ac:dyDescent="0.25">
      <c r="A351" s="134">
        <v>171</v>
      </c>
      <c r="B351" s="135" t="s">
        <v>92</v>
      </c>
      <c r="C351" s="135" t="s">
        <v>2835</v>
      </c>
      <c r="D351" s="135" t="s">
        <v>2827</v>
      </c>
      <c r="E351" s="135" t="s">
        <v>2836</v>
      </c>
      <c r="F351" s="136">
        <f t="shared" si="10"/>
        <v>1</v>
      </c>
      <c r="G351" s="137">
        <v>24</v>
      </c>
      <c r="H351" s="138" t="str">
        <f t="shared" si="11"/>
        <v>CONTINUO</v>
      </c>
    </row>
    <row r="352" spans="1:8" x14ac:dyDescent="0.25">
      <c r="A352" s="134">
        <v>23075</v>
      </c>
      <c r="B352" s="135" t="s">
        <v>1735</v>
      </c>
      <c r="C352" s="135" t="s">
        <v>3931</v>
      </c>
      <c r="D352" s="135" t="s">
        <v>2827</v>
      </c>
      <c r="E352" s="135" t="s">
        <v>3932</v>
      </c>
      <c r="F352" s="136">
        <f t="shared" si="10"/>
        <v>0.99178240740740831</v>
      </c>
      <c r="G352" s="137">
        <v>23.802777777777798</v>
      </c>
      <c r="H352" s="138" t="str">
        <f t="shared" si="11"/>
        <v>CONTINUO</v>
      </c>
    </row>
    <row r="353" spans="1:8" x14ac:dyDescent="0.25">
      <c r="A353" s="134">
        <v>677</v>
      </c>
      <c r="B353" s="135" t="s">
        <v>216</v>
      </c>
      <c r="C353" s="135" t="s">
        <v>3239</v>
      </c>
      <c r="D353" s="135" t="s">
        <v>2827</v>
      </c>
      <c r="E353" s="135" t="s">
        <v>3240</v>
      </c>
      <c r="F353" s="136">
        <f t="shared" si="10"/>
        <v>0.99502314814814996</v>
      </c>
      <c r="G353" s="137">
        <v>23.880555555555599</v>
      </c>
      <c r="H353" s="138" t="str">
        <f t="shared" si="11"/>
        <v>CONTINUO</v>
      </c>
    </row>
    <row r="354" spans="1:8" x14ac:dyDescent="0.25">
      <c r="A354" s="134">
        <v>2239</v>
      </c>
      <c r="B354" s="135" t="s">
        <v>536</v>
      </c>
      <c r="C354" s="135" t="s">
        <v>3239</v>
      </c>
      <c r="D354" s="135" t="s">
        <v>2827</v>
      </c>
      <c r="E354" s="135" t="s">
        <v>3240</v>
      </c>
      <c r="F354" s="136">
        <f t="shared" si="10"/>
        <v>1</v>
      </c>
      <c r="G354" s="137">
        <v>24</v>
      </c>
      <c r="H354" s="138" t="str">
        <f t="shared" si="11"/>
        <v>CONTINUO</v>
      </c>
    </row>
    <row r="355" spans="1:8" x14ac:dyDescent="0.25">
      <c r="A355" s="134">
        <v>20097</v>
      </c>
      <c r="B355" s="135" t="s">
        <v>948</v>
      </c>
      <c r="C355" s="135" t="s">
        <v>4453</v>
      </c>
      <c r="D355" s="135" t="s">
        <v>2827</v>
      </c>
      <c r="E355" s="135" t="s">
        <v>4454</v>
      </c>
      <c r="F355" s="136">
        <f t="shared" si="10"/>
        <v>1</v>
      </c>
      <c r="G355" s="137">
        <v>24</v>
      </c>
      <c r="H355" s="138" t="str">
        <f t="shared" si="11"/>
        <v>CONTINUO</v>
      </c>
    </row>
    <row r="356" spans="1:8" x14ac:dyDescent="0.25">
      <c r="A356" s="134">
        <v>174</v>
      </c>
      <c r="B356" s="135" t="s">
        <v>94</v>
      </c>
      <c r="C356" s="135" t="s">
        <v>2837</v>
      </c>
      <c r="D356" s="135" t="s">
        <v>2827</v>
      </c>
      <c r="E356" s="135" t="s">
        <v>2838</v>
      </c>
      <c r="F356" s="136">
        <f t="shared" si="10"/>
        <v>0.9972222222222209</v>
      </c>
      <c r="G356" s="137">
        <v>23.933333333333302</v>
      </c>
      <c r="H356" s="138" t="str">
        <f t="shared" si="11"/>
        <v>CONTINUO</v>
      </c>
    </row>
    <row r="357" spans="1:8" x14ac:dyDescent="0.25">
      <c r="A357" s="134">
        <v>175</v>
      </c>
      <c r="B357" s="135" t="s">
        <v>96</v>
      </c>
      <c r="C357" s="135" t="s">
        <v>2839</v>
      </c>
      <c r="D357" s="135" t="s">
        <v>2827</v>
      </c>
      <c r="E357" s="135" t="s">
        <v>2840</v>
      </c>
      <c r="F357" s="136">
        <f t="shared" si="10"/>
        <v>0.99688594870278335</v>
      </c>
      <c r="G357" s="137">
        <v>23.925262768866801</v>
      </c>
      <c r="H357" s="138" t="str">
        <f t="shared" si="11"/>
        <v>CONTINUO</v>
      </c>
    </row>
    <row r="358" spans="1:8" x14ac:dyDescent="0.25">
      <c r="A358" s="134">
        <v>21759</v>
      </c>
      <c r="B358" s="135" t="s">
        <v>1403</v>
      </c>
      <c r="C358" s="135" t="s">
        <v>2839</v>
      </c>
      <c r="D358" s="135" t="s">
        <v>2827</v>
      </c>
      <c r="E358" s="135" t="s">
        <v>2840</v>
      </c>
      <c r="F358" s="136">
        <f t="shared" si="10"/>
        <v>1</v>
      </c>
      <c r="G358" s="137">
        <v>24</v>
      </c>
      <c r="H358" s="138" t="str">
        <f t="shared" si="11"/>
        <v>CONTINUO</v>
      </c>
    </row>
    <row r="359" spans="1:8" x14ac:dyDescent="0.25">
      <c r="A359" s="134">
        <v>2756</v>
      </c>
      <c r="B359" s="135" t="s">
        <v>690</v>
      </c>
      <c r="C359" s="135" t="s">
        <v>3356</v>
      </c>
      <c r="D359" s="135" t="s">
        <v>2827</v>
      </c>
      <c r="E359" s="135" t="s">
        <v>3357</v>
      </c>
      <c r="F359" s="136">
        <f t="shared" si="10"/>
        <v>0.65633010720649165</v>
      </c>
      <c r="G359" s="137">
        <v>15.751922572955801</v>
      </c>
      <c r="H359" s="138" t="str">
        <f t="shared" si="11"/>
        <v>NO SATISFACTORIO</v>
      </c>
    </row>
    <row r="360" spans="1:8" x14ac:dyDescent="0.25">
      <c r="A360" s="134">
        <v>403</v>
      </c>
      <c r="B360" s="135" t="s">
        <v>163</v>
      </c>
      <c r="C360" s="135" t="s">
        <v>2909</v>
      </c>
      <c r="D360" s="135" t="s">
        <v>2827</v>
      </c>
      <c r="E360" s="135" t="s">
        <v>2910</v>
      </c>
      <c r="F360" s="136">
        <f t="shared" si="10"/>
        <v>0.99868059404383336</v>
      </c>
      <c r="G360" s="137">
        <v>23.968334257052</v>
      </c>
      <c r="H360" s="138" t="str">
        <f t="shared" si="11"/>
        <v>CONTINUO</v>
      </c>
    </row>
    <row r="361" spans="1:8" x14ac:dyDescent="0.25">
      <c r="A361" s="134">
        <v>661</v>
      </c>
      <c r="B361" s="135" t="s">
        <v>210</v>
      </c>
      <c r="C361" s="135" t="s">
        <v>2964</v>
      </c>
      <c r="D361" s="135" t="s">
        <v>2827</v>
      </c>
      <c r="E361" s="135" t="s">
        <v>2965</v>
      </c>
      <c r="F361" s="136">
        <f t="shared" si="10"/>
        <v>1</v>
      </c>
      <c r="G361" s="137">
        <v>24</v>
      </c>
      <c r="H361" s="138" t="str">
        <f t="shared" si="11"/>
        <v>CONTINUO</v>
      </c>
    </row>
    <row r="362" spans="1:8" x14ac:dyDescent="0.25">
      <c r="A362" s="134">
        <v>70</v>
      </c>
      <c r="B362" s="135" t="s">
        <v>48</v>
      </c>
      <c r="C362" s="135" t="s">
        <v>4264</v>
      </c>
      <c r="D362" s="135" t="s">
        <v>2827</v>
      </c>
      <c r="E362" s="135" t="s">
        <v>4265</v>
      </c>
      <c r="F362" s="136">
        <f t="shared" si="10"/>
        <v>0.9972222222222209</v>
      </c>
      <c r="G362" s="137">
        <v>23.933333333333302</v>
      </c>
      <c r="H362" s="138" t="str">
        <f t="shared" si="11"/>
        <v>CONTINUO</v>
      </c>
    </row>
    <row r="363" spans="1:8" x14ac:dyDescent="0.25">
      <c r="A363" s="134">
        <v>1029</v>
      </c>
      <c r="B363" s="135" t="s">
        <v>322</v>
      </c>
      <c r="C363" s="135" t="s">
        <v>3092</v>
      </c>
      <c r="D363" s="135" t="s">
        <v>2827</v>
      </c>
      <c r="E363" s="135" t="s">
        <v>3093</v>
      </c>
      <c r="F363" s="136">
        <f t="shared" si="10"/>
        <v>0.9972222222222209</v>
      </c>
      <c r="G363" s="137">
        <v>23.933333333333302</v>
      </c>
      <c r="H363" s="138" t="str">
        <f t="shared" si="11"/>
        <v>CONTINUO</v>
      </c>
    </row>
    <row r="364" spans="1:8" x14ac:dyDescent="0.25">
      <c r="A364" s="134">
        <v>178</v>
      </c>
      <c r="B364" s="135" t="s">
        <v>98</v>
      </c>
      <c r="C364" s="135" t="s">
        <v>4745</v>
      </c>
      <c r="D364" s="135" t="s">
        <v>2827</v>
      </c>
      <c r="E364" s="135" t="s">
        <v>4746</v>
      </c>
      <c r="F364" s="136">
        <f t="shared" si="10"/>
        <v>0.9948660594843125</v>
      </c>
      <c r="G364" s="137">
        <v>23.876785427623499</v>
      </c>
      <c r="H364" s="138" t="str">
        <f t="shared" si="11"/>
        <v>CONTINUO</v>
      </c>
    </row>
    <row r="365" spans="1:8" x14ac:dyDescent="0.25">
      <c r="A365" s="134">
        <v>688</v>
      </c>
      <c r="B365" s="135" t="s">
        <v>222</v>
      </c>
      <c r="C365" s="135" t="s">
        <v>2976</v>
      </c>
      <c r="D365" s="135" t="s">
        <v>2827</v>
      </c>
      <c r="E365" s="135" t="s">
        <v>2977</v>
      </c>
      <c r="F365" s="136">
        <f t="shared" si="10"/>
        <v>0.9972222222222209</v>
      </c>
      <c r="G365" s="137">
        <v>23.933333333333302</v>
      </c>
      <c r="H365" s="138" t="str">
        <f t="shared" si="11"/>
        <v>CONTINUO</v>
      </c>
    </row>
    <row r="366" spans="1:8" x14ac:dyDescent="0.25">
      <c r="A366" s="134">
        <v>25515</v>
      </c>
      <c r="B366" s="135" t="s">
        <v>2220</v>
      </c>
      <c r="C366" s="135" t="s">
        <v>4083</v>
      </c>
      <c r="D366" s="135" t="s">
        <v>2827</v>
      </c>
      <c r="E366" s="135" t="s">
        <v>4084</v>
      </c>
      <c r="F366" s="136">
        <f t="shared" si="10"/>
        <v>0.98126995309197496</v>
      </c>
      <c r="G366" s="137">
        <v>23.5504788742074</v>
      </c>
      <c r="H366" s="138" t="str">
        <f t="shared" si="11"/>
        <v>CONTINUO</v>
      </c>
    </row>
    <row r="367" spans="1:8" x14ac:dyDescent="0.25">
      <c r="A367" s="134">
        <v>25165</v>
      </c>
      <c r="B367" s="135" t="s">
        <v>2199</v>
      </c>
      <c r="C367" s="135" t="s">
        <v>4079</v>
      </c>
      <c r="D367" s="135" t="s">
        <v>2827</v>
      </c>
      <c r="E367" s="135" t="s">
        <v>4080</v>
      </c>
      <c r="F367" s="136">
        <f t="shared" si="10"/>
        <v>1</v>
      </c>
      <c r="G367" s="137">
        <v>24</v>
      </c>
      <c r="H367" s="138" t="str">
        <f t="shared" si="11"/>
        <v>CONTINUO</v>
      </c>
    </row>
    <row r="368" spans="1:8" x14ac:dyDescent="0.25">
      <c r="A368" s="134">
        <v>25541</v>
      </c>
      <c r="B368" s="135" t="s">
        <v>2230</v>
      </c>
      <c r="C368" s="135" t="s">
        <v>4091</v>
      </c>
      <c r="D368" s="135" t="s">
        <v>2827</v>
      </c>
      <c r="E368" s="135" t="s">
        <v>4092</v>
      </c>
      <c r="F368" s="136">
        <f t="shared" si="10"/>
        <v>0.99696969696969584</v>
      </c>
      <c r="G368" s="137">
        <v>23.927272727272701</v>
      </c>
      <c r="H368" s="138" t="str">
        <f t="shared" si="11"/>
        <v>CONTINUO</v>
      </c>
    </row>
    <row r="369" spans="1:8" x14ac:dyDescent="0.25">
      <c r="A369" s="134">
        <v>1009</v>
      </c>
      <c r="B369" s="135" t="s">
        <v>317</v>
      </c>
      <c r="C369" s="135" t="s">
        <v>3088</v>
      </c>
      <c r="D369" s="135" t="s">
        <v>2827</v>
      </c>
      <c r="E369" s="135" t="s">
        <v>3089</v>
      </c>
      <c r="F369" s="136">
        <f t="shared" si="10"/>
        <v>0.96843434343434165</v>
      </c>
      <c r="G369" s="137">
        <v>23.2424242424242</v>
      </c>
      <c r="H369" s="138" t="str">
        <f t="shared" si="11"/>
        <v>CONTINUO</v>
      </c>
    </row>
    <row r="370" spans="1:8" x14ac:dyDescent="0.25">
      <c r="A370" s="134">
        <v>20799</v>
      </c>
      <c r="B370" s="135" t="s">
        <v>1164</v>
      </c>
      <c r="C370" s="135" t="s">
        <v>3642</v>
      </c>
      <c r="D370" s="135" t="s">
        <v>2827</v>
      </c>
      <c r="E370" s="135" t="s">
        <v>3643</v>
      </c>
      <c r="F370" s="136">
        <f t="shared" si="10"/>
        <v>0.9972222222222209</v>
      </c>
      <c r="G370" s="137">
        <v>23.933333333333302</v>
      </c>
      <c r="H370" s="138" t="str">
        <f t="shared" si="11"/>
        <v>CONTINUO</v>
      </c>
    </row>
    <row r="371" spans="1:8" x14ac:dyDescent="0.25">
      <c r="A371" s="134">
        <v>1321</v>
      </c>
      <c r="B371" s="135" t="s">
        <v>388</v>
      </c>
      <c r="C371" s="135" t="s">
        <v>3138</v>
      </c>
      <c r="D371" s="135" t="s">
        <v>2827</v>
      </c>
      <c r="E371" s="135" t="s">
        <v>3139</v>
      </c>
      <c r="F371" s="136">
        <f t="shared" si="10"/>
        <v>0.99919772256728745</v>
      </c>
      <c r="G371" s="137">
        <v>23.980745341614899</v>
      </c>
      <c r="H371" s="138" t="str">
        <f t="shared" si="11"/>
        <v>CONTINUO</v>
      </c>
    </row>
    <row r="372" spans="1:8" x14ac:dyDescent="0.25">
      <c r="A372" s="134">
        <v>814</v>
      </c>
      <c r="B372" s="135" t="s">
        <v>263</v>
      </c>
      <c r="C372" s="135" t="s">
        <v>3031</v>
      </c>
      <c r="D372" s="135" t="s">
        <v>2827</v>
      </c>
      <c r="E372" s="135" t="s">
        <v>3032</v>
      </c>
      <c r="F372" s="136">
        <f t="shared" si="10"/>
        <v>0.99173210373767917</v>
      </c>
      <c r="G372" s="137">
        <v>23.8015704897043</v>
      </c>
      <c r="H372" s="138" t="str">
        <f t="shared" si="11"/>
        <v>CONTINUO</v>
      </c>
    </row>
    <row r="373" spans="1:8" x14ac:dyDescent="0.25">
      <c r="A373" s="134">
        <v>23098</v>
      </c>
      <c r="B373" s="135" t="s">
        <v>1746</v>
      </c>
      <c r="C373" s="135" t="s">
        <v>3941</v>
      </c>
      <c r="D373" s="135" t="s">
        <v>2827</v>
      </c>
      <c r="E373" s="135" t="s">
        <v>3942</v>
      </c>
      <c r="F373" s="136">
        <f t="shared" si="10"/>
        <v>0.11735992672240292</v>
      </c>
      <c r="G373" s="137">
        <v>2.81663824133767</v>
      </c>
      <c r="H373" s="138" t="str">
        <f t="shared" si="11"/>
        <v>INSUFICIENTE</v>
      </c>
    </row>
    <row r="374" spans="1:8" x14ac:dyDescent="0.25">
      <c r="A374" s="134">
        <v>663</v>
      </c>
      <c r="B374" s="135" t="s">
        <v>211</v>
      </c>
      <c r="C374" s="135" t="s">
        <v>2966</v>
      </c>
      <c r="D374" s="135" t="s">
        <v>2827</v>
      </c>
      <c r="E374" s="135" t="s">
        <v>2967</v>
      </c>
      <c r="F374" s="136">
        <f t="shared" si="10"/>
        <v>0.40324074074074084</v>
      </c>
      <c r="G374" s="137">
        <v>9.6777777777777807</v>
      </c>
      <c r="H374" s="138" t="str">
        <f t="shared" si="11"/>
        <v>INSUFICIENTE</v>
      </c>
    </row>
    <row r="375" spans="1:8" x14ac:dyDescent="0.25">
      <c r="A375" s="134">
        <v>679</v>
      </c>
      <c r="B375" s="135" t="s">
        <v>218</v>
      </c>
      <c r="C375" s="135" t="s">
        <v>2972</v>
      </c>
      <c r="D375" s="135" t="s">
        <v>2827</v>
      </c>
      <c r="E375" s="135" t="s">
        <v>2973</v>
      </c>
      <c r="F375" s="136">
        <f t="shared" si="10"/>
        <v>1</v>
      </c>
      <c r="G375" s="137">
        <v>24</v>
      </c>
      <c r="H375" s="138" t="str">
        <f t="shared" si="11"/>
        <v>CONTINUO</v>
      </c>
    </row>
    <row r="376" spans="1:8" x14ac:dyDescent="0.25">
      <c r="A376" s="134">
        <v>184</v>
      </c>
      <c r="B376" s="135" t="s">
        <v>101</v>
      </c>
      <c r="C376" s="135" t="s">
        <v>2845</v>
      </c>
      <c r="D376" s="135" t="s">
        <v>2827</v>
      </c>
      <c r="E376" s="135" t="s">
        <v>2846</v>
      </c>
      <c r="F376" s="136">
        <f t="shared" si="10"/>
        <v>0.9972222222222209</v>
      </c>
      <c r="G376" s="137">
        <v>23.933333333333302</v>
      </c>
      <c r="H376" s="138" t="str">
        <f t="shared" si="11"/>
        <v>CONTINUO</v>
      </c>
    </row>
    <row r="377" spans="1:8" x14ac:dyDescent="0.25">
      <c r="A377" s="134">
        <v>1528</v>
      </c>
      <c r="B377" s="135" t="s">
        <v>433</v>
      </c>
      <c r="C377" s="135" t="s">
        <v>3177</v>
      </c>
      <c r="D377" s="135" t="s">
        <v>2827</v>
      </c>
      <c r="E377" s="135" t="s">
        <v>3178</v>
      </c>
      <c r="F377" s="136">
        <f t="shared" si="10"/>
        <v>1</v>
      </c>
      <c r="G377" s="137">
        <v>24</v>
      </c>
      <c r="H377" s="138" t="str">
        <f t="shared" si="11"/>
        <v>CONTINUO</v>
      </c>
    </row>
    <row r="378" spans="1:8" x14ac:dyDescent="0.25">
      <c r="A378" s="134">
        <v>185</v>
      </c>
      <c r="B378" s="135" t="s">
        <v>102</v>
      </c>
      <c r="C378" s="135" t="s">
        <v>2847</v>
      </c>
      <c r="D378" s="135" t="s">
        <v>2827</v>
      </c>
      <c r="E378" s="135" t="s">
        <v>2848</v>
      </c>
      <c r="F378" s="136">
        <f t="shared" si="10"/>
        <v>0.96879071868222499</v>
      </c>
      <c r="G378" s="137">
        <v>23.250977248373399</v>
      </c>
      <c r="H378" s="138" t="str">
        <f t="shared" si="11"/>
        <v>CONTINUO</v>
      </c>
    </row>
    <row r="379" spans="1:8" x14ac:dyDescent="0.25">
      <c r="A379" s="134">
        <v>1494</v>
      </c>
      <c r="B379" s="135" t="s">
        <v>426</v>
      </c>
      <c r="C379" s="135" t="s">
        <v>3167</v>
      </c>
      <c r="D379" s="135" t="s">
        <v>2827</v>
      </c>
      <c r="E379" s="135" t="s">
        <v>3168</v>
      </c>
      <c r="F379" s="136">
        <f t="shared" si="10"/>
        <v>1</v>
      </c>
      <c r="G379" s="137">
        <v>24</v>
      </c>
      <c r="H379" s="138" t="str">
        <f t="shared" si="11"/>
        <v>CONTINUO</v>
      </c>
    </row>
    <row r="380" spans="1:8" x14ac:dyDescent="0.25">
      <c r="A380" s="134">
        <v>1438</v>
      </c>
      <c r="B380" s="135" t="s">
        <v>415</v>
      </c>
      <c r="C380" s="135" t="s">
        <v>4780</v>
      </c>
      <c r="D380" s="135" t="s">
        <v>2827</v>
      </c>
      <c r="E380" s="135" t="s">
        <v>4781</v>
      </c>
      <c r="F380" s="136">
        <f t="shared" si="10"/>
        <v>0.99043707375222922</v>
      </c>
      <c r="G380" s="137">
        <v>23.770489770053501</v>
      </c>
      <c r="H380" s="138" t="str">
        <f t="shared" si="11"/>
        <v>CONTINUO</v>
      </c>
    </row>
    <row r="381" spans="1:8" x14ac:dyDescent="0.25">
      <c r="A381" s="134">
        <v>1103</v>
      </c>
      <c r="B381" s="135" t="s">
        <v>330</v>
      </c>
      <c r="C381" s="135" t="s">
        <v>3100</v>
      </c>
      <c r="D381" s="135" t="s">
        <v>2827</v>
      </c>
      <c r="E381" s="135" t="s">
        <v>2870</v>
      </c>
      <c r="F381" s="136">
        <f t="shared" si="10"/>
        <v>0.75</v>
      </c>
      <c r="G381" s="137">
        <v>18</v>
      </c>
      <c r="H381" s="138" t="str">
        <f t="shared" si="11"/>
        <v>NO SATISFACTORIO</v>
      </c>
    </row>
    <row r="382" spans="1:8" x14ac:dyDescent="0.25">
      <c r="A382" s="134">
        <v>1970</v>
      </c>
      <c r="B382" s="135" t="s">
        <v>485</v>
      </c>
      <c r="C382" s="135" t="s">
        <v>3206</v>
      </c>
      <c r="D382" s="135" t="s">
        <v>2827</v>
      </c>
      <c r="E382" s="135" t="s">
        <v>3207</v>
      </c>
      <c r="F382" s="136">
        <f t="shared" si="10"/>
        <v>0.9972222222222209</v>
      </c>
      <c r="G382" s="137">
        <v>23.933333333333302</v>
      </c>
      <c r="H382" s="138" t="str">
        <f t="shared" si="11"/>
        <v>CONTINUO</v>
      </c>
    </row>
    <row r="383" spans="1:8" x14ac:dyDescent="0.25">
      <c r="A383" s="134">
        <v>25974</v>
      </c>
      <c r="B383" s="135" t="s">
        <v>2293</v>
      </c>
      <c r="C383" s="135" t="s">
        <v>4112</v>
      </c>
      <c r="D383" s="135" t="s">
        <v>2827</v>
      </c>
      <c r="E383" s="135" t="s">
        <v>4113</v>
      </c>
      <c r="F383" s="136">
        <f t="shared" si="10"/>
        <v>1</v>
      </c>
      <c r="G383" s="137">
        <v>24</v>
      </c>
      <c r="H383" s="138" t="str">
        <f t="shared" si="11"/>
        <v>CONTINUO</v>
      </c>
    </row>
    <row r="384" spans="1:8" x14ac:dyDescent="0.25">
      <c r="A384" s="134">
        <v>23176</v>
      </c>
      <c r="B384" s="135" t="s">
        <v>1780</v>
      </c>
      <c r="C384" s="135" t="s">
        <v>3962</v>
      </c>
      <c r="D384" s="135" t="s">
        <v>2827</v>
      </c>
      <c r="E384" s="135" t="s">
        <v>3963</v>
      </c>
      <c r="F384" s="136">
        <f t="shared" si="10"/>
        <v>0.76388888888888751</v>
      </c>
      <c r="G384" s="137">
        <v>18.3333333333333</v>
      </c>
      <c r="H384" s="138" t="str">
        <f t="shared" si="11"/>
        <v>SUFICIENTE</v>
      </c>
    </row>
    <row r="385" spans="1:8" x14ac:dyDescent="0.25">
      <c r="A385" s="134">
        <v>770</v>
      </c>
      <c r="B385" s="135" t="s">
        <v>252</v>
      </c>
      <c r="C385" s="135" t="s">
        <v>3015</v>
      </c>
      <c r="D385" s="135" t="s">
        <v>2827</v>
      </c>
      <c r="E385" s="135" t="s">
        <v>3016</v>
      </c>
      <c r="F385" s="136">
        <f t="shared" si="10"/>
        <v>0.98585562699883755</v>
      </c>
      <c r="G385" s="137">
        <v>23.6605350479721</v>
      </c>
      <c r="H385" s="138" t="str">
        <f t="shared" si="11"/>
        <v>CONTINUO</v>
      </c>
    </row>
    <row r="386" spans="1:8" x14ac:dyDescent="0.25">
      <c r="A386" s="134">
        <v>41696</v>
      </c>
      <c r="B386" s="135" t="s">
        <v>2598</v>
      </c>
      <c r="C386" s="135" t="s">
        <v>4238</v>
      </c>
      <c r="D386" s="135" t="s">
        <v>2827</v>
      </c>
      <c r="E386" s="135" t="s">
        <v>4239</v>
      </c>
      <c r="F386" s="136">
        <f t="shared" si="10"/>
        <v>0.97916666666666663</v>
      </c>
      <c r="G386" s="137">
        <v>23.5</v>
      </c>
      <c r="H386" s="138" t="str">
        <f t="shared" si="11"/>
        <v>CONTINUO</v>
      </c>
    </row>
    <row r="387" spans="1:8" x14ac:dyDescent="0.25">
      <c r="A387" s="134">
        <v>2434</v>
      </c>
      <c r="B387" s="135" t="s">
        <v>583</v>
      </c>
      <c r="C387" s="135" t="s">
        <v>3266</v>
      </c>
      <c r="D387" s="135" t="s">
        <v>2827</v>
      </c>
      <c r="E387" s="135" t="s">
        <v>3267</v>
      </c>
      <c r="F387" s="136">
        <f t="shared" si="10"/>
        <v>0.9939393939393959</v>
      </c>
      <c r="G387" s="137">
        <v>23.854545454545502</v>
      </c>
      <c r="H387" s="138" t="str">
        <f t="shared" si="11"/>
        <v>CONTINUO</v>
      </c>
    </row>
    <row r="388" spans="1:8" x14ac:dyDescent="0.25">
      <c r="A388" s="134">
        <v>2433</v>
      </c>
      <c r="B388" s="135" t="s">
        <v>582</v>
      </c>
      <c r="C388" s="135" t="s">
        <v>3264</v>
      </c>
      <c r="D388" s="135" t="s">
        <v>2827</v>
      </c>
      <c r="E388" s="135" t="s">
        <v>3265</v>
      </c>
      <c r="F388" s="136">
        <f t="shared" si="10"/>
        <v>1</v>
      </c>
      <c r="G388" s="137">
        <v>24</v>
      </c>
      <c r="H388" s="138" t="str">
        <f t="shared" si="11"/>
        <v>CONTINUO</v>
      </c>
    </row>
    <row r="389" spans="1:8" x14ac:dyDescent="0.25">
      <c r="A389" s="134">
        <v>676</v>
      </c>
      <c r="B389" s="135" t="s">
        <v>215</v>
      </c>
      <c r="C389" s="135" t="s">
        <v>2970</v>
      </c>
      <c r="D389" s="135" t="s">
        <v>2827</v>
      </c>
      <c r="E389" s="135" t="s">
        <v>2971</v>
      </c>
      <c r="F389" s="136">
        <f t="shared" si="10"/>
        <v>0.92592592592592504</v>
      </c>
      <c r="G389" s="137">
        <v>22.2222222222222</v>
      </c>
      <c r="H389" s="138" t="str">
        <f t="shared" si="11"/>
        <v>SUFICIENTE</v>
      </c>
    </row>
    <row r="390" spans="1:8" x14ac:dyDescent="0.25">
      <c r="A390" s="134">
        <v>2417</v>
      </c>
      <c r="B390" s="135" t="s">
        <v>578</v>
      </c>
      <c r="C390" s="135" t="s">
        <v>3259</v>
      </c>
      <c r="D390" s="135" t="s">
        <v>2827</v>
      </c>
      <c r="E390" s="135" t="s">
        <v>3260</v>
      </c>
      <c r="F390" s="136">
        <f t="shared" si="10"/>
        <v>0.80502291937402504</v>
      </c>
      <c r="G390" s="137">
        <v>19.320550064976601</v>
      </c>
      <c r="H390" s="138" t="str">
        <f t="shared" si="11"/>
        <v>SUFICIENTE</v>
      </c>
    </row>
    <row r="391" spans="1:8" x14ac:dyDescent="0.25">
      <c r="A391" s="134">
        <v>20185</v>
      </c>
      <c r="B391" s="135" t="s">
        <v>975</v>
      </c>
      <c r="C391" s="135" t="s">
        <v>3519</v>
      </c>
      <c r="D391" s="135" t="s">
        <v>2827</v>
      </c>
      <c r="E391" s="135" t="s">
        <v>3520</v>
      </c>
      <c r="F391" s="136">
        <f t="shared" si="10"/>
        <v>0.9972222222222209</v>
      </c>
      <c r="G391" s="137">
        <v>23.933333333333302</v>
      </c>
      <c r="H391" s="138" t="str">
        <f t="shared" si="11"/>
        <v>CONTINUO</v>
      </c>
    </row>
    <row r="392" spans="1:8" x14ac:dyDescent="0.25">
      <c r="A392" s="134">
        <v>2985</v>
      </c>
      <c r="B392" s="135" t="s">
        <v>782</v>
      </c>
      <c r="C392" s="135" t="s">
        <v>3405</v>
      </c>
      <c r="D392" s="135" t="s">
        <v>2827</v>
      </c>
      <c r="E392" s="135" t="s">
        <v>3406</v>
      </c>
      <c r="F392" s="136">
        <f t="shared" si="10"/>
        <v>1</v>
      </c>
      <c r="G392" s="137">
        <v>24</v>
      </c>
      <c r="H392" s="138" t="str">
        <f t="shared" si="11"/>
        <v>CONTINUO</v>
      </c>
    </row>
    <row r="393" spans="1:8" x14ac:dyDescent="0.25">
      <c r="A393" s="134">
        <v>178</v>
      </c>
      <c r="B393" s="135" t="s">
        <v>98</v>
      </c>
      <c r="C393" s="135" t="s">
        <v>4747</v>
      </c>
      <c r="D393" s="135" t="s">
        <v>2827</v>
      </c>
      <c r="E393" s="135" t="s">
        <v>3879</v>
      </c>
      <c r="F393" s="136">
        <f t="shared" ref="F393:F456" si="12">G393/24</f>
        <v>0.99697871484974587</v>
      </c>
      <c r="G393" s="137">
        <v>23.9274891563939</v>
      </c>
      <c r="H393" s="138" t="str">
        <f t="shared" ref="H393:H456" si="13">IF(G393&lt;10.1,"INSUFICIENTE",IF(AND(G393&gt;=10.1,G393&lt;18.1),"NO SATISFACTORIO",IF(AND(G393&gt;=18.1,G393&lt;23.1),"SUFICIENTE",IF(G393&gt;=23.1,"CONTINUO",0))))</f>
        <v>CONTINUO</v>
      </c>
    </row>
    <row r="394" spans="1:8" x14ac:dyDescent="0.25">
      <c r="A394" s="134">
        <v>25989</v>
      </c>
      <c r="B394" s="135" t="s">
        <v>2300</v>
      </c>
      <c r="C394" s="135" t="s">
        <v>4747</v>
      </c>
      <c r="D394" s="135" t="s">
        <v>2827</v>
      </c>
      <c r="E394" s="135" t="s">
        <v>3879</v>
      </c>
      <c r="F394" s="136">
        <f t="shared" si="12"/>
        <v>0.99535897504647497</v>
      </c>
      <c r="G394" s="137">
        <v>23.888615401115398</v>
      </c>
      <c r="H394" s="138" t="str">
        <f t="shared" si="13"/>
        <v>CONTINUO</v>
      </c>
    </row>
    <row r="395" spans="1:8" x14ac:dyDescent="0.25">
      <c r="A395" s="134">
        <v>25500</v>
      </c>
      <c r="B395" s="135" t="s">
        <v>2216</v>
      </c>
      <c r="C395" s="135" t="s">
        <v>4081</v>
      </c>
      <c r="D395" s="135" t="s">
        <v>2827</v>
      </c>
      <c r="E395" s="135" t="s">
        <v>4082</v>
      </c>
      <c r="F395" s="136">
        <f t="shared" si="12"/>
        <v>1</v>
      </c>
      <c r="G395" s="137">
        <v>24</v>
      </c>
      <c r="H395" s="138" t="str">
        <f t="shared" si="13"/>
        <v>CONTINUO</v>
      </c>
    </row>
    <row r="396" spans="1:8" x14ac:dyDescent="0.25">
      <c r="A396" s="134">
        <v>2446</v>
      </c>
      <c r="B396" s="135" t="s">
        <v>588</v>
      </c>
      <c r="C396" s="135" t="s">
        <v>4358</v>
      </c>
      <c r="D396" s="135" t="s">
        <v>2827</v>
      </c>
      <c r="E396" s="135" t="s">
        <v>3274</v>
      </c>
      <c r="F396" s="136">
        <f t="shared" si="12"/>
        <v>0.99888941053729585</v>
      </c>
      <c r="G396" s="137">
        <v>23.9733458528951</v>
      </c>
      <c r="H396" s="138" t="str">
        <f t="shared" si="13"/>
        <v>CONTINUO</v>
      </c>
    </row>
    <row r="397" spans="1:8" x14ac:dyDescent="0.25">
      <c r="A397" s="134">
        <v>197</v>
      </c>
      <c r="B397" s="135" t="s">
        <v>108</v>
      </c>
      <c r="C397" s="135" t="s">
        <v>4288</v>
      </c>
      <c r="D397" s="135" t="s">
        <v>2827</v>
      </c>
      <c r="E397" s="135" t="s">
        <v>4166</v>
      </c>
      <c r="F397" s="136">
        <f t="shared" si="12"/>
        <v>0.99953703703703756</v>
      </c>
      <c r="G397" s="137">
        <v>23.988888888888901</v>
      </c>
      <c r="H397" s="138" t="str">
        <f t="shared" si="13"/>
        <v>CONTINUO</v>
      </c>
    </row>
    <row r="398" spans="1:8" x14ac:dyDescent="0.25">
      <c r="A398" s="134">
        <v>1030</v>
      </c>
      <c r="B398" s="135" t="s">
        <v>323</v>
      </c>
      <c r="C398" s="135" t="s">
        <v>3094</v>
      </c>
      <c r="D398" s="135" t="s">
        <v>2827</v>
      </c>
      <c r="E398" s="135" t="s">
        <v>3095</v>
      </c>
      <c r="F398" s="136">
        <f t="shared" si="12"/>
        <v>0.9972222222222209</v>
      </c>
      <c r="G398" s="137">
        <v>23.933333333333302</v>
      </c>
      <c r="H398" s="138" t="str">
        <f t="shared" si="13"/>
        <v>CONTINUO</v>
      </c>
    </row>
    <row r="399" spans="1:8" x14ac:dyDescent="0.25">
      <c r="A399" s="134">
        <v>2153</v>
      </c>
      <c r="B399" s="135" t="s">
        <v>514</v>
      </c>
      <c r="C399" s="135" t="s">
        <v>3222</v>
      </c>
      <c r="D399" s="135" t="s">
        <v>2827</v>
      </c>
      <c r="E399" s="135" t="s">
        <v>3223</v>
      </c>
      <c r="F399" s="136">
        <f t="shared" si="12"/>
        <v>0.99861111111111256</v>
      </c>
      <c r="G399" s="137">
        <v>23.966666666666701</v>
      </c>
      <c r="H399" s="138" t="str">
        <f t="shared" si="13"/>
        <v>CONTINUO</v>
      </c>
    </row>
    <row r="400" spans="1:8" x14ac:dyDescent="0.25">
      <c r="A400" s="134">
        <v>21872</v>
      </c>
      <c r="B400" s="135" t="s">
        <v>1428</v>
      </c>
      <c r="C400" s="135" t="s">
        <v>4349</v>
      </c>
      <c r="D400" s="135" t="s">
        <v>2827</v>
      </c>
      <c r="E400" s="135" t="s">
        <v>4350</v>
      </c>
      <c r="F400" s="136">
        <f t="shared" si="12"/>
        <v>0.9972222222222209</v>
      </c>
      <c r="G400" s="137">
        <v>23.933333333333302</v>
      </c>
      <c r="H400" s="138" t="str">
        <f t="shared" si="13"/>
        <v>CONTINUO</v>
      </c>
    </row>
    <row r="401" spans="1:8" x14ac:dyDescent="0.25">
      <c r="A401" s="134">
        <v>23301</v>
      </c>
      <c r="B401" s="135" t="s">
        <v>1809</v>
      </c>
      <c r="C401" s="135" t="s">
        <v>3976</v>
      </c>
      <c r="D401" s="135" t="s">
        <v>2827</v>
      </c>
      <c r="E401" s="135" t="s">
        <v>3977</v>
      </c>
      <c r="F401" s="136">
        <f t="shared" si="12"/>
        <v>0.9972222222222209</v>
      </c>
      <c r="G401" s="137">
        <v>23.933333333333302</v>
      </c>
      <c r="H401" s="138" t="str">
        <f t="shared" si="13"/>
        <v>CONTINUO</v>
      </c>
    </row>
    <row r="402" spans="1:8" x14ac:dyDescent="0.25">
      <c r="A402" s="134">
        <v>3160</v>
      </c>
      <c r="B402" s="135" t="s">
        <v>829</v>
      </c>
      <c r="C402" s="135" t="s">
        <v>3419</v>
      </c>
      <c r="D402" s="135" t="s">
        <v>2827</v>
      </c>
      <c r="E402" s="135" t="s">
        <v>3420</v>
      </c>
      <c r="F402" s="136">
        <f t="shared" si="12"/>
        <v>0.74652181116387506</v>
      </c>
      <c r="G402" s="137">
        <v>17.916523467933001</v>
      </c>
      <c r="H402" s="138" t="str">
        <f t="shared" si="13"/>
        <v>NO SATISFACTORIO</v>
      </c>
    </row>
    <row r="403" spans="1:8" x14ac:dyDescent="0.25">
      <c r="A403" s="134">
        <v>70</v>
      </c>
      <c r="B403" s="135" t="s">
        <v>48</v>
      </c>
      <c r="C403" s="135" t="s">
        <v>4351</v>
      </c>
      <c r="D403" s="135" t="s">
        <v>2827</v>
      </c>
      <c r="E403" s="135" t="s">
        <v>4352</v>
      </c>
      <c r="F403" s="136">
        <f t="shared" si="12"/>
        <v>0.9972222222222209</v>
      </c>
      <c r="G403" s="137">
        <v>23.933333333333302</v>
      </c>
      <c r="H403" s="138" t="str">
        <f t="shared" si="13"/>
        <v>CONTINUO</v>
      </c>
    </row>
    <row r="404" spans="1:8" x14ac:dyDescent="0.25">
      <c r="A404" s="134">
        <v>199</v>
      </c>
      <c r="B404" s="135" t="s">
        <v>110</v>
      </c>
      <c r="C404" s="135" t="s">
        <v>4351</v>
      </c>
      <c r="D404" s="135" t="s">
        <v>2827</v>
      </c>
      <c r="E404" s="135" t="s">
        <v>4352</v>
      </c>
      <c r="F404" s="136">
        <f t="shared" si="12"/>
        <v>1</v>
      </c>
      <c r="G404" s="137">
        <v>24</v>
      </c>
      <c r="H404" s="138" t="str">
        <f t="shared" si="13"/>
        <v>CONTINUO</v>
      </c>
    </row>
    <row r="405" spans="1:8" x14ac:dyDescent="0.25">
      <c r="A405" s="134">
        <v>860</v>
      </c>
      <c r="B405" s="135" t="s">
        <v>277</v>
      </c>
      <c r="C405" s="135" t="s">
        <v>4351</v>
      </c>
      <c r="D405" s="135" t="s">
        <v>2827</v>
      </c>
      <c r="E405" s="135" t="s">
        <v>4352</v>
      </c>
      <c r="F405" s="136">
        <f t="shared" si="12"/>
        <v>0.9972222222222209</v>
      </c>
      <c r="G405" s="137">
        <v>23.933333333333302</v>
      </c>
      <c r="H405" s="138" t="str">
        <f t="shared" si="13"/>
        <v>CONTINUO</v>
      </c>
    </row>
    <row r="406" spans="1:8" x14ac:dyDescent="0.25">
      <c r="A406" s="134">
        <v>754</v>
      </c>
      <c r="B406" s="135" t="s">
        <v>244</v>
      </c>
      <c r="C406" s="135" t="s">
        <v>4363</v>
      </c>
      <c r="D406" s="135" t="s">
        <v>2827</v>
      </c>
      <c r="E406" s="135" t="s">
        <v>4364</v>
      </c>
      <c r="F406" s="136">
        <f t="shared" si="12"/>
        <v>0.98576388888888744</v>
      </c>
      <c r="G406" s="137">
        <v>23.658333333333299</v>
      </c>
      <c r="H406" s="138" t="str">
        <f t="shared" si="13"/>
        <v>CONTINUO</v>
      </c>
    </row>
    <row r="407" spans="1:8" x14ac:dyDescent="0.25">
      <c r="A407" s="134">
        <v>2129</v>
      </c>
      <c r="B407" s="135" t="s">
        <v>506</v>
      </c>
      <c r="C407" s="135" t="s">
        <v>4363</v>
      </c>
      <c r="D407" s="135" t="s">
        <v>2827</v>
      </c>
      <c r="E407" s="135" t="s">
        <v>4364</v>
      </c>
      <c r="F407" s="136">
        <f t="shared" si="12"/>
        <v>1</v>
      </c>
      <c r="G407" s="137">
        <v>24</v>
      </c>
      <c r="H407" s="138" t="str">
        <f t="shared" si="13"/>
        <v>CONTINUO</v>
      </c>
    </row>
    <row r="408" spans="1:8" x14ac:dyDescent="0.25">
      <c r="A408" s="134">
        <v>201</v>
      </c>
      <c r="B408" s="135" t="s">
        <v>111</v>
      </c>
      <c r="C408" s="135" t="s">
        <v>2851</v>
      </c>
      <c r="D408" s="135" t="s">
        <v>2827</v>
      </c>
      <c r="E408" s="135" t="s">
        <v>2852</v>
      </c>
      <c r="F408" s="136">
        <f t="shared" si="12"/>
        <v>1</v>
      </c>
      <c r="G408" s="137">
        <v>24</v>
      </c>
      <c r="H408" s="138" t="str">
        <f t="shared" si="13"/>
        <v>CONTINUO</v>
      </c>
    </row>
    <row r="409" spans="1:8" x14ac:dyDescent="0.25">
      <c r="A409" s="134">
        <v>2809</v>
      </c>
      <c r="B409" s="135" t="s">
        <v>703</v>
      </c>
      <c r="C409" s="135" t="s">
        <v>3361</v>
      </c>
      <c r="D409" s="135" t="s">
        <v>2827</v>
      </c>
      <c r="E409" s="135" t="s">
        <v>3362</v>
      </c>
      <c r="F409" s="136">
        <f t="shared" si="12"/>
        <v>1</v>
      </c>
      <c r="G409" s="137">
        <v>24</v>
      </c>
      <c r="H409" s="138" t="str">
        <f t="shared" si="13"/>
        <v>CONTINUO</v>
      </c>
    </row>
    <row r="410" spans="1:8" x14ac:dyDescent="0.25">
      <c r="A410" s="134">
        <v>22855</v>
      </c>
      <c r="B410" s="135" t="s">
        <v>1660</v>
      </c>
      <c r="C410" s="135" t="s">
        <v>3860</v>
      </c>
      <c r="D410" s="135" t="s">
        <v>2827</v>
      </c>
      <c r="E410" s="135" t="s">
        <v>3861</v>
      </c>
      <c r="F410" s="136">
        <f t="shared" si="12"/>
        <v>0.9972222222222209</v>
      </c>
      <c r="G410" s="137">
        <v>23.933333333333302</v>
      </c>
      <c r="H410" s="138" t="str">
        <f t="shared" si="13"/>
        <v>CONTINUO</v>
      </c>
    </row>
    <row r="411" spans="1:8" x14ac:dyDescent="0.25">
      <c r="A411" s="134">
        <v>21759</v>
      </c>
      <c r="B411" s="135" t="s">
        <v>1403</v>
      </c>
      <c r="C411" s="135" t="s">
        <v>3713</v>
      </c>
      <c r="D411" s="135" t="s">
        <v>2827</v>
      </c>
      <c r="E411" s="135" t="s">
        <v>3714</v>
      </c>
      <c r="F411" s="136">
        <f t="shared" si="12"/>
        <v>1</v>
      </c>
      <c r="G411" s="137">
        <v>24</v>
      </c>
      <c r="H411" s="138" t="str">
        <f t="shared" si="13"/>
        <v>CONTINUO</v>
      </c>
    </row>
    <row r="412" spans="1:8" x14ac:dyDescent="0.25">
      <c r="A412" s="134">
        <v>21843</v>
      </c>
      <c r="B412" s="135" t="s">
        <v>1424</v>
      </c>
      <c r="C412" s="135" t="s">
        <v>3713</v>
      </c>
      <c r="D412" s="135" t="s">
        <v>2827</v>
      </c>
      <c r="E412" s="135" t="s">
        <v>3714</v>
      </c>
      <c r="F412" s="136">
        <f t="shared" si="12"/>
        <v>0.92357333418841669</v>
      </c>
      <c r="G412" s="137">
        <v>22.165760020522001</v>
      </c>
      <c r="H412" s="138" t="str">
        <f t="shared" si="13"/>
        <v>SUFICIENTE</v>
      </c>
    </row>
    <row r="413" spans="1:8" x14ac:dyDescent="0.25">
      <c r="A413" s="134">
        <v>20270</v>
      </c>
      <c r="B413" s="135" t="s">
        <v>992</v>
      </c>
      <c r="C413" s="135" t="s">
        <v>3535</v>
      </c>
      <c r="D413" s="135" t="s">
        <v>2827</v>
      </c>
      <c r="E413" s="135" t="s">
        <v>3536</v>
      </c>
      <c r="F413" s="136">
        <f t="shared" si="12"/>
        <v>0.99533454985659997</v>
      </c>
      <c r="G413" s="137">
        <v>23.888029196558399</v>
      </c>
      <c r="H413" s="138" t="str">
        <f t="shared" si="13"/>
        <v>CONTINUO</v>
      </c>
    </row>
    <row r="414" spans="1:8" x14ac:dyDescent="0.25">
      <c r="A414" s="134">
        <v>178</v>
      </c>
      <c r="B414" s="135" t="s">
        <v>98</v>
      </c>
      <c r="C414" s="135" t="s">
        <v>4286</v>
      </c>
      <c r="D414" s="135" t="s">
        <v>2827</v>
      </c>
      <c r="E414" s="135" t="s">
        <v>4287</v>
      </c>
      <c r="F414" s="136">
        <f t="shared" si="12"/>
        <v>0.99606481481481668</v>
      </c>
      <c r="G414" s="137">
        <v>23.905555555555601</v>
      </c>
      <c r="H414" s="138" t="str">
        <f t="shared" si="13"/>
        <v>CONTINUO</v>
      </c>
    </row>
    <row r="415" spans="1:8" x14ac:dyDescent="0.25">
      <c r="A415" s="134">
        <v>26169</v>
      </c>
      <c r="B415" s="135" t="s">
        <v>2330</v>
      </c>
      <c r="C415" s="135" t="s">
        <v>4286</v>
      </c>
      <c r="D415" s="135" t="s">
        <v>2827</v>
      </c>
      <c r="E415" s="135" t="s">
        <v>4287</v>
      </c>
      <c r="F415" s="136">
        <f t="shared" si="12"/>
        <v>0.75115740740740833</v>
      </c>
      <c r="G415" s="137">
        <v>18.0277777777778</v>
      </c>
      <c r="H415" s="138" t="str">
        <f t="shared" si="13"/>
        <v>NO SATISFACTORIO</v>
      </c>
    </row>
    <row r="416" spans="1:8" x14ac:dyDescent="0.25">
      <c r="A416" s="134">
        <v>3240</v>
      </c>
      <c r="B416" s="135" t="s">
        <v>851</v>
      </c>
      <c r="C416" s="135" t="s">
        <v>3764</v>
      </c>
      <c r="D416" s="135" t="s">
        <v>2827</v>
      </c>
      <c r="E416" s="135" t="s">
        <v>3765</v>
      </c>
      <c r="F416" s="136">
        <f t="shared" si="12"/>
        <v>0.98460648148148333</v>
      </c>
      <c r="G416" s="137">
        <v>23.630555555555599</v>
      </c>
      <c r="H416" s="138" t="str">
        <f t="shared" si="13"/>
        <v>CONTINUO</v>
      </c>
    </row>
    <row r="417" spans="1:8" x14ac:dyDescent="0.25">
      <c r="A417" s="134">
        <v>22303</v>
      </c>
      <c r="B417" s="135" t="s">
        <v>1508</v>
      </c>
      <c r="C417" s="135" t="s">
        <v>3764</v>
      </c>
      <c r="D417" s="135" t="s">
        <v>2827</v>
      </c>
      <c r="E417" s="135" t="s">
        <v>3765</v>
      </c>
      <c r="F417" s="136">
        <f t="shared" si="12"/>
        <v>1</v>
      </c>
      <c r="G417" s="137">
        <v>24</v>
      </c>
      <c r="H417" s="138" t="str">
        <f t="shared" si="13"/>
        <v>CONTINUO</v>
      </c>
    </row>
    <row r="418" spans="1:8" x14ac:dyDescent="0.25">
      <c r="A418" s="134">
        <v>1526</v>
      </c>
      <c r="B418" s="135" t="s">
        <v>432</v>
      </c>
      <c r="C418" s="135" t="s">
        <v>3175</v>
      </c>
      <c r="D418" s="135" t="s">
        <v>2827</v>
      </c>
      <c r="E418" s="135" t="s">
        <v>3176</v>
      </c>
      <c r="F418" s="136">
        <f t="shared" si="12"/>
        <v>1</v>
      </c>
      <c r="G418" s="137">
        <v>24</v>
      </c>
      <c r="H418" s="138" t="str">
        <f t="shared" si="13"/>
        <v>CONTINUO</v>
      </c>
    </row>
    <row r="419" spans="1:8" x14ac:dyDescent="0.25">
      <c r="A419" s="134">
        <v>1152</v>
      </c>
      <c r="B419" s="135" t="s">
        <v>343</v>
      </c>
      <c r="C419" s="135" t="s">
        <v>3112</v>
      </c>
      <c r="D419" s="135" t="s">
        <v>2827</v>
      </c>
      <c r="E419" s="135" t="s">
        <v>3113</v>
      </c>
      <c r="F419" s="136">
        <f t="shared" si="12"/>
        <v>1</v>
      </c>
      <c r="G419" s="137">
        <v>24</v>
      </c>
      <c r="H419" s="138" t="str">
        <f t="shared" si="13"/>
        <v>CONTINUO</v>
      </c>
    </row>
    <row r="420" spans="1:8" x14ac:dyDescent="0.25">
      <c r="A420" s="134">
        <v>1838</v>
      </c>
      <c r="B420" s="135" t="s">
        <v>476</v>
      </c>
      <c r="C420" s="135" t="s">
        <v>4784</v>
      </c>
      <c r="D420" s="135" t="s">
        <v>2827</v>
      </c>
      <c r="E420" s="135" t="s">
        <v>4785</v>
      </c>
      <c r="F420" s="136">
        <f t="shared" si="12"/>
        <v>0.99409722222222074</v>
      </c>
      <c r="G420" s="137">
        <v>23.858333333333299</v>
      </c>
      <c r="H420" s="138" t="str">
        <f t="shared" si="13"/>
        <v>CONTINUO</v>
      </c>
    </row>
    <row r="421" spans="1:8" x14ac:dyDescent="0.25">
      <c r="A421" s="134">
        <v>187</v>
      </c>
      <c r="B421" s="135" t="s">
        <v>103</v>
      </c>
      <c r="C421" s="135" t="s">
        <v>2849</v>
      </c>
      <c r="D421" s="135" t="s">
        <v>2827</v>
      </c>
      <c r="E421" s="135" t="s">
        <v>2850</v>
      </c>
      <c r="F421" s="136">
        <f t="shared" si="12"/>
        <v>1</v>
      </c>
      <c r="G421" s="137">
        <v>24</v>
      </c>
      <c r="H421" s="138" t="str">
        <f t="shared" si="13"/>
        <v>CONTINUO</v>
      </c>
    </row>
    <row r="422" spans="1:8" x14ac:dyDescent="0.25">
      <c r="A422" s="134">
        <v>2612</v>
      </c>
      <c r="B422" s="135" t="s">
        <v>645</v>
      </c>
      <c r="C422" s="135" t="s">
        <v>3327</v>
      </c>
      <c r="D422" s="135" t="s">
        <v>2827</v>
      </c>
      <c r="E422" s="135" t="s">
        <v>3328</v>
      </c>
      <c r="F422" s="136">
        <f t="shared" si="12"/>
        <v>0.25</v>
      </c>
      <c r="G422" s="137">
        <v>6</v>
      </c>
      <c r="H422" s="138" t="str">
        <f t="shared" si="13"/>
        <v>INSUFICIENTE</v>
      </c>
    </row>
    <row r="423" spans="1:8" x14ac:dyDescent="0.25">
      <c r="A423" s="134">
        <v>25938</v>
      </c>
      <c r="B423" s="135" t="s">
        <v>2282</v>
      </c>
      <c r="C423" s="135" t="s">
        <v>4108</v>
      </c>
      <c r="D423" s="135" t="s">
        <v>2827</v>
      </c>
      <c r="E423" s="135" t="s">
        <v>4109</v>
      </c>
      <c r="F423" s="136">
        <f t="shared" si="12"/>
        <v>0.9972222222222209</v>
      </c>
      <c r="G423" s="137">
        <v>23.933333333333302</v>
      </c>
      <c r="H423" s="138" t="str">
        <f t="shared" si="13"/>
        <v>CONTINUO</v>
      </c>
    </row>
    <row r="424" spans="1:8" x14ac:dyDescent="0.25">
      <c r="A424" s="134">
        <v>28331</v>
      </c>
      <c r="B424" s="135" t="s">
        <v>2464</v>
      </c>
      <c r="C424" s="135" t="s">
        <v>4189</v>
      </c>
      <c r="D424" s="135" t="s">
        <v>2827</v>
      </c>
      <c r="E424" s="135" t="s">
        <v>4190</v>
      </c>
      <c r="F424" s="136">
        <f t="shared" si="12"/>
        <v>0.9972222222222209</v>
      </c>
      <c r="G424" s="137">
        <v>23.933333333333302</v>
      </c>
      <c r="H424" s="138" t="str">
        <f t="shared" si="13"/>
        <v>CONTINUO</v>
      </c>
    </row>
    <row r="425" spans="1:8" x14ac:dyDescent="0.25">
      <c r="A425" s="134">
        <v>705</v>
      </c>
      <c r="B425" s="135" t="s">
        <v>225</v>
      </c>
      <c r="C425" s="135" t="s">
        <v>2982</v>
      </c>
      <c r="D425" s="135" t="s">
        <v>2827</v>
      </c>
      <c r="E425" s="135" t="s">
        <v>2983</v>
      </c>
      <c r="F425" s="136">
        <f t="shared" si="12"/>
        <v>0.9972222222222209</v>
      </c>
      <c r="G425" s="137">
        <v>23.933333333333302</v>
      </c>
      <c r="H425" s="138" t="str">
        <f t="shared" si="13"/>
        <v>CONTINUO</v>
      </c>
    </row>
    <row r="426" spans="1:8" x14ac:dyDescent="0.25">
      <c r="A426" s="134">
        <v>20476</v>
      </c>
      <c r="B426" s="135" t="s">
        <v>1046</v>
      </c>
      <c r="C426" s="135" t="s">
        <v>3584</v>
      </c>
      <c r="D426" s="135" t="s">
        <v>2827</v>
      </c>
      <c r="E426" s="135" t="s">
        <v>3585</v>
      </c>
      <c r="F426" s="136">
        <f t="shared" si="12"/>
        <v>0.99467505938859169</v>
      </c>
      <c r="G426" s="137">
        <v>23.8722014253262</v>
      </c>
      <c r="H426" s="138" t="str">
        <f t="shared" si="13"/>
        <v>CONTINUO</v>
      </c>
    </row>
    <row r="427" spans="1:8" x14ac:dyDescent="0.25">
      <c r="A427" s="134">
        <v>2154</v>
      </c>
      <c r="B427" s="135" t="s">
        <v>515</v>
      </c>
      <c r="C427" s="135" t="s">
        <v>3224</v>
      </c>
      <c r="D427" s="135" t="s">
        <v>2827</v>
      </c>
      <c r="E427" s="135" t="s">
        <v>3225</v>
      </c>
      <c r="F427" s="136">
        <f t="shared" si="12"/>
        <v>0.57194315096483328</v>
      </c>
      <c r="G427" s="137">
        <v>13.726635623156</v>
      </c>
      <c r="H427" s="138" t="str">
        <f t="shared" si="13"/>
        <v>NO SATISFACTORIO</v>
      </c>
    </row>
    <row r="428" spans="1:8" x14ac:dyDescent="0.25">
      <c r="A428" s="134">
        <v>32293</v>
      </c>
      <c r="B428" s="135" t="s">
        <v>2511</v>
      </c>
      <c r="C428" s="135" t="s">
        <v>4211</v>
      </c>
      <c r="D428" s="135" t="s">
        <v>2827</v>
      </c>
      <c r="E428" s="135" t="s">
        <v>4212</v>
      </c>
      <c r="F428" s="136">
        <f t="shared" si="12"/>
        <v>0.5055555555555542</v>
      </c>
      <c r="G428" s="137">
        <v>12.133333333333301</v>
      </c>
      <c r="H428" s="138" t="str">
        <f t="shared" si="13"/>
        <v>NO SATISFACTORIO</v>
      </c>
    </row>
    <row r="429" spans="1:8" x14ac:dyDescent="0.25">
      <c r="A429" s="134">
        <v>1213</v>
      </c>
      <c r="B429" s="135" t="s">
        <v>356</v>
      </c>
      <c r="C429" s="135" t="s">
        <v>3122</v>
      </c>
      <c r="D429" s="135" t="s">
        <v>2827</v>
      </c>
      <c r="E429" s="135" t="s">
        <v>3123</v>
      </c>
      <c r="F429" s="136">
        <f t="shared" si="12"/>
        <v>0.9972222222222209</v>
      </c>
      <c r="G429" s="137">
        <v>23.933333333333302</v>
      </c>
      <c r="H429" s="138" t="str">
        <f t="shared" si="13"/>
        <v>CONTINUO</v>
      </c>
    </row>
    <row r="430" spans="1:8" x14ac:dyDescent="0.25">
      <c r="A430" s="134">
        <v>3240</v>
      </c>
      <c r="B430" s="135" t="s">
        <v>851</v>
      </c>
      <c r="C430" s="135" t="s">
        <v>3122</v>
      </c>
      <c r="D430" s="135" t="s">
        <v>2827</v>
      </c>
      <c r="E430" s="135" t="s">
        <v>3123</v>
      </c>
      <c r="F430" s="136">
        <f t="shared" si="12"/>
        <v>1</v>
      </c>
      <c r="G430" s="137">
        <v>24</v>
      </c>
      <c r="H430" s="138" t="str">
        <f t="shared" si="13"/>
        <v>CONTINUO</v>
      </c>
    </row>
    <row r="431" spans="1:8" x14ac:dyDescent="0.25">
      <c r="A431" s="134">
        <v>4933</v>
      </c>
      <c r="B431" s="135" t="s">
        <v>912</v>
      </c>
      <c r="C431" s="135" t="s">
        <v>3450</v>
      </c>
      <c r="D431" s="135" t="s">
        <v>3451</v>
      </c>
      <c r="E431" s="135" t="s">
        <v>3452</v>
      </c>
      <c r="F431" s="136">
        <f t="shared" si="12"/>
        <v>0.98611111111111249</v>
      </c>
      <c r="G431" s="137">
        <v>23.6666666666667</v>
      </c>
      <c r="H431" s="138" t="str">
        <f t="shared" si="13"/>
        <v>CONTINUO</v>
      </c>
    </row>
    <row r="432" spans="1:8" x14ac:dyDescent="0.25">
      <c r="A432" s="134">
        <v>22114</v>
      </c>
      <c r="B432" s="135" t="s">
        <v>1466</v>
      </c>
      <c r="C432" s="135" t="s">
        <v>3754</v>
      </c>
      <c r="D432" s="135" t="s">
        <v>3451</v>
      </c>
      <c r="E432" s="135" t="s">
        <v>3755</v>
      </c>
      <c r="F432" s="136">
        <f t="shared" si="12"/>
        <v>0.81552986849742493</v>
      </c>
      <c r="G432" s="137">
        <v>19.572716843938199</v>
      </c>
      <c r="H432" s="138" t="str">
        <f t="shared" si="13"/>
        <v>SUFICIENTE</v>
      </c>
    </row>
    <row r="433" spans="1:8" x14ac:dyDescent="0.25">
      <c r="A433" s="134">
        <v>2994</v>
      </c>
      <c r="B433" s="135" t="s">
        <v>785</v>
      </c>
      <c r="C433" s="135" t="s">
        <v>4916</v>
      </c>
      <c r="D433" s="135" t="s">
        <v>3451</v>
      </c>
      <c r="E433" s="135" t="s">
        <v>3947</v>
      </c>
      <c r="F433" s="136">
        <f t="shared" si="12"/>
        <v>0.66666666666666663</v>
      </c>
      <c r="G433" s="137">
        <v>16</v>
      </c>
      <c r="H433" s="138" t="str">
        <f t="shared" si="13"/>
        <v>NO SATISFACTORIO</v>
      </c>
    </row>
    <row r="434" spans="1:8" x14ac:dyDescent="0.25">
      <c r="A434" s="134">
        <v>2206</v>
      </c>
      <c r="B434" s="135" t="s">
        <v>530</v>
      </c>
      <c r="C434" s="135" t="s">
        <v>4688</v>
      </c>
      <c r="D434" s="135" t="s">
        <v>3451</v>
      </c>
      <c r="E434" s="135" t="s">
        <v>4689</v>
      </c>
      <c r="F434" s="136">
        <f t="shared" si="12"/>
        <v>0.93586977395571669</v>
      </c>
      <c r="G434" s="137">
        <v>22.460874574937201</v>
      </c>
      <c r="H434" s="138" t="str">
        <f t="shared" si="13"/>
        <v>SUFICIENTE</v>
      </c>
    </row>
    <row r="435" spans="1:8" x14ac:dyDescent="0.25">
      <c r="A435" s="134">
        <v>22542</v>
      </c>
      <c r="B435" s="135" t="s">
        <v>1587</v>
      </c>
      <c r="C435" s="135" t="s">
        <v>3803</v>
      </c>
      <c r="D435" s="135" t="s">
        <v>2856</v>
      </c>
      <c r="E435" s="135" t="s">
        <v>3804</v>
      </c>
      <c r="F435" s="136">
        <f t="shared" si="12"/>
        <v>1</v>
      </c>
      <c r="G435" s="137">
        <v>24</v>
      </c>
      <c r="H435" s="138" t="str">
        <f t="shared" si="13"/>
        <v>CONTINUO</v>
      </c>
    </row>
    <row r="436" spans="1:8" x14ac:dyDescent="0.25">
      <c r="A436" s="134">
        <v>3108</v>
      </c>
      <c r="B436" s="135" t="s">
        <v>811</v>
      </c>
      <c r="C436" s="135" t="s">
        <v>3413</v>
      </c>
      <c r="D436" s="135" t="s">
        <v>2856</v>
      </c>
      <c r="E436" s="135" t="s">
        <v>3414</v>
      </c>
      <c r="F436" s="136">
        <f t="shared" si="12"/>
        <v>0.9944444444444458</v>
      </c>
      <c r="G436" s="137">
        <v>23.866666666666699</v>
      </c>
      <c r="H436" s="138" t="str">
        <f t="shared" si="13"/>
        <v>CONTINUO</v>
      </c>
    </row>
    <row r="437" spans="1:8" x14ac:dyDescent="0.25">
      <c r="A437" s="134">
        <v>22646</v>
      </c>
      <c r="B437" s="135" t="s">
        <v>1618</v>
      </c>
      <c r="C437" s="135" t="s">
        <v>3822</v>
      </c>
      <c r="D437" s="135" t="s">
        <v>2856</v>
      </c>
      <c r="E437" s="135" t="s">
        <v>3823</v>
      </c>
      <c r="F437" s="136">
        <f t="shared" si="12"/>
        <v>0.97222222222222088</v>
      </c>
      <c r="G437" s="137">
        <v>23.3333333333333</v>
      </c>
      <c r="H437" s="138" t="str">
        <f t="shared" si="13"/>
        <v>CONTINUO</v>
      </c>
    </row>
    <row r="438" spans="1:8" x14ac:dyDescent="0.25">
      <c r="A438" s="134">
        <v>23079</v>
      </c>
      <c r="B438" s="135" t="s">
        <v>1737</v>
      </c>
      <c r="C438" s="135" t="s">
        <v>3935</v>
      </c>
      <c r="D438" s="135" t="s">
        <v>2856</v>
      </c>
      <c r="E438" s="135" t="s">
        <v>3936</v>
      </c>
      <c r="F438" s="136">
        <f t="shared" si="12"/>
        <v>0.95826388888888747</v>
      </c>
      <c r="G438" s="137">
        <v>22.998333333333299</v>
      </c>
      <c r="H438" s="138" t="str">
        <f t="shared" si="13"/>
        <v>SUFICIENTE</v>
      </c>
    </row>
    <row r="439" spans="1:8" x14ac:dyDescent="0.25">
      <c r="A439" s="134">
        <v>23024</v>
      </c>
      <c r="B439" s="135" t="s">
        <v>1720</v>
      </c>
      <c r="C439" s="135" t="s">
        <v>3435</v>
      </c>
      <c r="D439" s="135" t="s">
        <v>2856</v>
      </c>
      <c r="E439" s="135" t="s">
        <v>3436</v>
      </c>
      <c r="F439" s="136">
        <f t="shared" si="12"/>
        <v>1</v>
      </c>
      <c r="G439" s="137">
        <v>24</v>
      </c>
      <c r="H439" s="138" t="str">
        <f t="shared" si="13"/>
        <v>CONTINUO</v>
      </c>
    </row>
    <row r="440" spans="1:8" x14ac:dyDescent="0.25">
      <c r="A440" s="134">
        <v>20329</v>
      </c>
      <c r="B440" s="135" t="s">
        <v>1011</v>
      </c>
      <c r="C440" s="135" t="s">
        <v>3543</v>
      </c>
      <c r="D440" s="135" t="s">
        <v>2856</v>
      </c>
      <c r="E440" s="135" t="s">
        <v>3544</v>
      </c>
      <c r="F440" s="136">
        <f t="shared" si="12"/>
        <v>0.9921875</v>
      </c>
      <c r="G440" s="137">
        <v>23.8125</v>
      </c>
      <c r="H440" s="138" t="str">
        <f t="shared" si="13"/>
        <v>CONTINUO</v>
      </c>
    </row>
    <row r="441" spans="1:8" x14ac:dyDescent="0.25">
      <c r="A441" s="134">
        <v>21875</v>
      </c>
      <c r="B441" s="135" t="s">
        <v>1430</v>
      </c>
      <c r="C441" s="135" t="s">
        <v>3731</v>
      </c>
      <c r="D441" s="135" t="s">
        <v>2856</v>
      </c>
      <c r="E441" s="135" t="s">
        <v>3732</v>
      </c>
      <c r="F441" s="136">
        <f t="shared" si="12"/>
        <v>0.9972222222222209</v>
      </c>
      <c r="G441" s="137">
        <v>23.933333333333302</v>
      </c>
      <c r="H441" s="138" t="str">
        <f t="shared" si="13"/>
        <v>CONTINUO</v>
      </c>
    </row>
    <row r="442" spans="1:8" x14ac:dyDescent="0.25">
      <c r="A442" s="134">
        <v>2980</v>
      </c>
      <c r="B442" s="135" t="s">
        <v>779</v>
      </c>
      <c r="C442" s="135" t="s">
        <v>3403</v>
      </c>
      <c r="D442" s="135" t="s">
        <v>2856</v>
      </c>
      <c r="E442" s="135" t="s">
        <v>3404</v>
      </c>
      <c r="F442" s="136">
        <f t="shared" si="12"/>
        <v>1</v>
      </c>
      <c r="G442" s="137">
        <v>24</v>
      </c>
      <c r="H442" s="138" t="str">
        <f t="shared" si="13"/>
        <v>CONTINUO</v>
      </c>
    </row>
    <row r="443" spans="1:8" x14ac:dyDescent="0.25">
      <c r="A443" s="134">
        <v>216</v>
      </c>
      <c r="B443" s="135" t="s">
        <v>115</v>
      </c>
      <c r="C443" s="135" t="s">
        <v>4326</v>
      </c>
      <c r="D443" s="135" t="s">
        <v>2856</v>
      </c>
      <c r="E443" s="135" t="s">
        <v>4327</v>
      </c>
      <c r="F443" s="136">
        <f t="shared" si="12"/>
        <v>0.9507485345997374</v>
      </c>
      <c r="G443" s="137">
        <v>22.817964830393699</v>
      </c>
      <c r="H443" s="138" t="str">
        <f t="shared" si="13"/>
        <v>SUFICIENTE</v>
      </c>
    </row>
    <row r="444" spans="1:8" x14ac:dyDescent="0.25">
      <c r="A444" s="134">
        <v>23156</v>
      </c>
      <c r="B444" s="135" t="s">
        <v>1774</v>
      </c>
      <c r="C444" s="135" t="s">
        <v>3956</v>
      </c>
      <c r="D444" s="135" t="s">
        <v>2856</v>
      </c>
      <c r="E444" s="135" t="s">
        <v>3957</v>
      </c>
      <c r="F444" s="136">
        <f t="shared" si="12"/>
        <v>0.99479166666666663</v>
      </c>
      <c r="G444" s="137">
        <v>23.875</v>
      </c>
      <c r="H444" s="138" t="str">
        <f t="shared" si="13"/>
        <v>CONTINUO</v>
      </c>
    </row>
    <row r="445" spans="1:8" x14ac:dyDescent="0.25">
      <c r="A445" s="134">
        <v>22107</v>
      </c>
      <c r="B445" s="135" t="s">
        <v>1463</v>
      </c>
      <c r="C445" s="135" t="s">
        <v>3752</v>
      </c>
      <c r="D445" s="135" t="s">
        <v>2856</v>
      </c>
      <c r="E445" s="135" t="s">
        <v>3753</v>
      </c>
      <c r="F445" s="136">
        <f t="shared" si="12"/>
        <v>0.98140046296296246</v>
      </c>
      <c r="G445" s="137">
        <v>23.553611111111099</v>
      </c>
      <c r="H445" s="138" t="str">
        <f t="shared" si="13"/>
        <v>CONTINUO</v>
      </c>
    </row>
    <row r="446" spans="1:8" x14ac:dyDescent="0.25">
      <c r="A446" s="134">
        <v>22662</v>
      </c>
      <c r="B446" s="135" t="s">
        <v>1622</v>
      </c>
      <c r="C446" s="135" t="s">
        <v>3826</v>
      </c>
      <c r="D446" s="135" t="s">
        <v>2856</v>
      </c>
      <c r="E446" s="135" t="s">
        <v>3827</v>
      </c>
      <c r="F446" s="136">
        <f t="shared" si="12"/>
        <v>0.92013888888888751</v>
      </c>
      <c r="G446" s="137">
        <v>22.0833333333333</v>
      </c>
      <c r="H446" s="138" t="str">
        <f t="shared" si="13"/>
        <v>SUFICIENTE</v>
      </c>
    </row>
    <row r="447" spans="1:8" x14ac:dyDescent="0.25">
      <c r="A447" s="134">
        <v>219</v>
      </c>
      <c r="B447" s="135" t="s">
        <v>117</v>
      </c>
      <c r="C447" s="135" t="s">
        <v>4289</v>
      </c>
      <c r="D447" s="135" t="s">
        <v>2856</v>
      </c>
      <c r="E447" s="135" t="s">
        <v>4290</v>
      </c>
      <c r="F447" s="136">
        <f t="shared" si="12"/>
        <v>1</v>
      </c>
      <c r="G447" s="137">
        <v>24</v>
      </c>
      <c r="H447" s="138" t="str">
        <f t="shared" si="13"/>
        <v>CONTINUO</v>
      </c>
    </row>
    <row r="448" spans="1:8" x14ac:dyDescent="0.25">
      <c r="A448" s="134">
        <v>22386</v>
      </c>
      <c r="B448" s="135" t="s">
        <v>1532</v>
      </c>
      <c r="C448" s="135" t="s">
        <v>3774</v>
      </c>
      <c r="D448" s="135" t="s">
        <v>2856</v>
      </c>
      <c r="E448" s="135" t="s">
        <v>3775</v>
      </c>
      <c r="F448" s="136">
        <f t="shared" si="12"/>
        <v>0.92638888888888749</v>
      </c>
      <c r="G448" s="137">
        <v>22.233333333333299</v>
      </c>
      <c r="H448" s="138" t="str">
        <f t="shared" si="13"/>
        <v>SUFICIENTE</v>
      </c>
    </row>
    <row r="449" spans="1:8" x14ac:dyDescent="0.25">
      <c r="A449" s="134">
        <v>1211</v>
      </c>
      <c r="B449" s="135" t="s">
        <v>355</v>
      </c>
      <c r="C449" s="135" t="s">
        <v>3120</v>
      </c>
      <c r="D449" s="135" t="s">
        <v>2856</v>
      </c>
      <c r="E449" s="135" t="s">
        <v>3121</v>
      </c>
      <c r="F449" s="136">
        <f t="shared" si="12"/>
        <v>0.99255650446845411</v>
      </c>
      <c r="G449" s="137">
        <v>23.821356107242899</v>
      </c>
      <c r="H449" s="138" t="str">
        <f t="shared" si="13"/>
        <v>CONTINUO</v>
      </c>
    </row>
    <row r="450" spans="1:8" x14ac:dyDescent="0.25">
      <c r="A450" s="134">
        <v>2092</v>
      </c>
      <c r="B450" s="135" t="s">
        <v>501</v>
      </c>
      <c r="C450" s="135" t="s">
        <v>4407</v>
      </c>
      <c r="D450" s="135" t="s">
        <v>2856</v>
      </c>
      <c r="E450" s="135" t="s">
        <v>4408</v>
      </c>
      <c r="F450" s="136">
        <f t="shared" si="12"/>
        <v>0.9972222222222209</v>
      </c>
      <c r="G450" s="137">
        <v>23.933333333333302</v>
      </c>
      <c r="H450" s="138" t="str">
        <f t="shared" si="13"/>
        <v>CONTINUO</v>
      </c>
    </row>
    <row r="451" spans="1:8" x14ac:dyDescent="0.25">
      <c r="A451" s="134">
        <v>891</v>
      </c>
      <c r="B451" s="135" t="s">
        <v>286</v>
      </c>
      <c r="C451" s="135" t="s">
        <v>3061</v>
      </c>
      <c r="D451" s="135" t="s">
        <v>2856</v>
      </c>
      <c r="E451" s="135" t="s">
        <v>3062</v>
      </c>
      <c r="F451" s="136">
        <f t="shared" si="12"/>
        <v>1</v>
      </c>
      <c r="G451" s="137">
        <v>24</v>
      </c>
      <c r="H451" s="138" t="str">
        <f t="shared" si="13"/>
        <v>CONTINUO</v>
      </c>
    </row>
    <row r="452" spans="1:8" x14ac:dyDescent="0.25">
      <c r="A452" s="134">
        <v>571</v>
      </c>
      <c r="B452" s="135" t="s">
        <v>188</v>
      </c>
      <c r="C452" s="135" t="s">
        <v>2934</v>
      </c>
      <c r="D452" s="135" t="s">
        <v>2856</v>
      </c>
      <c r="E452" s="135" t="s">
        <v>2935</v>
      </c>
      <c r="F452" s="136">
        <f t="shared" si="12"/>
        <v>0.9943836432566916</v>
      </c>
      <c r="G452" s="137">
        <v>23.865207438160599</v>
      </c>
      <c r="H452" s="138" t="str">
        <f t="shared" si="13"/>
        <v>CONTINUO</v>
      </c>
    </row>
    <row r="453" spans="1:8" x14ac:dyDescent="0.25">
      <c r="A453" s="134">
        <v>35733</v>
      </c>
      <c r="B453" s="135" t="s">
        <v>2534</v>
      </c>
      <c r="C453" s="135" t="s">
        <v>2934</v>
      </c>
      <c r="D453" s="135" t="s">
        <v>2856</v>
      </c>
      <c r="E453" s="135" t="s">
        <v>2935</v>
      </c>
      <c r="F453" s="136">
        <f t="shared" si="12"/>
        <v>0.76666666666666661</v>
      </c>
      <c r="G453" s="137">
        <v>18.399999999999999</v>
      </c>
      <c r="H453" s="138" t="str">
        <f t="shared" si="13"/>
        <v>SUFICIENTE</v>
      </c>
    </row>
    <row r="454" spans="1:8" x14ac:dyDescent="0.25">
      <c r="A454" s="134">
        <v>1189</v>
      </c>
      <c r="B454" s="135" t="s">
        <v>350</v>
      </c>
      <c r="C454" s="135" t="s">
        <v>4336</v>
      </c>
      <c r="D454" s="135" t="s">
        <v>2856</v>
      </c>
      <c r="E454" s="135" t="s">
        <v>4337</v>
      </c>
      <c r="F454" s="136">
        <f t="shared" si="12"/>
        <v>0.99426803714272083</v>
      </c>
      <c r="G454" s="137">
        <v>23.8624328914253</v>
      </c>
      <c r="H454" s="138" t="str">
        <f t="shared" si="13"/>
        <v>CONTINUO</v>
      </c>
    </row>
    <row r="455" spans="1:8" x14ac:dyDescent="0.25">
      <c r="A455" s="134">
        <v>3108</v>
      </c>
      <c r="B455" s="135" t="s">
        <v>811</v>
      </c>
      <c r="C455" s="135" t="s">
        <v>3415</v>
      </c>
      <c r="D455" s="135" t="s">
        <v>2856</v>
      </c>
      <c r="E455" s="135" t="s">
        <v>3416</v>
      </c>
      <c r="F455" s="136">
        <f t="shared" si="12"/>
        <v>0.9944444444444458</v>
      </c>
      <c r="G455" s="137">
        <v>23.866666666666699</v>
      </c>
      <c r="H455" s="138" t="str">
        <f t="shared" si="13"/>
        <v>CONTINUO</v>
      </c>
    </row>
    <row r="456" spans="1:8" x14ac:dyDescent="0.25">
      <c r="A456" s="134">
        <v>1164</v>
      </c>
      <c r="B456" s="135" t="s">
        <v>347</v>
      </c>
      <c r="C456" s="135" t="s">
        <v>4525</v>
      </c>
      <c r="D456" s="135" t="s">
        <v>2856</v>
      </c>
      <c r="E456" s="135" t="s">
        <v>4526</v>
      </c>
      <c r="F456" s="136">
        <f t="shared" si="12"/>
        <v>0.9972222222222209</v>
      </c>
      <c r="G456" s="137">
        <v>23.933333333333302</v>
      </c>
      <c r="H456" s="138" t="str">
        <f t="shared" si="13"/>
        <v>CONTINUO</v>
      </c>
    </row>
    <row r="457" spans="1:8" x14ac:dyDescent="0.25">
      <c r="A457" s="134">
        <v>21886</v>
      </c>
      <c r="B457" s="135" t="s">
        <v>1432</v>
      </c>
      <c r="C457" s="135" t="s">
        <v>2855</v>
      </c>
      <c r="D457" s="135" t="s">
        <v>2856</v>
      </c>
      <c r="E457" s="135" t="s">
        <v>2857</v>
      </c>
      <c r="F457" s="136">
        <f t="shared" ref="F457:F520" si="14">G457/24</f>
        <v>0.99028356481481661</v>
      </c>
      <c r="G457" s="137">
        <v>23.766805555555599</v>
      </c>
      <c r="H457" s="138" t="str">
        <f t="shared" ref="H457:H520" si="15">IF(G457&lt;10.1,"INSUFICIENTE",IF(AND(G457&gt;=10.1,G457&lt;18.1),"NO SATISFACTORIO",IF(AND(G457&gt;=18.1,G457&lt;23.1),"SUFICIENTE",IF(G457&gt;=23.1,"CONTINUO",0))))</f>
        <v>CONTINUO</v>
      </c>
    </row>
    <row r="458" spans="1:8" x14ac:dyDescent="0.25">
      <c r="A458" s="134">
        <v>22398</v>
      </c>
      <c r="B458" s="135" t="s">
        <v>1536</v>
      </c>
      <c r="C458" s="135" t="s">
        <v>3778</v>
      </c>
      <c r="D458" s="135" t="s">
        <v>2856</v>
      </c>
      <c r="E458" s="135" t="s">
        <v>3779</v>
      </c>
      <c r="F458" s="136">
        <f t="shared" si="14"/>
        <v>0.95487195032333749</v>
      </c>
      <c r="G458" s="137">
        <v>22.916926807760099</v>
      </c>
      <c r="H458" s="138" t="str">
        <f t="shared" si="15"/>
        <v>SUFICIENTE</v>
      </c>
    </row>
    <row r="459" spans="1:8" x14ac:dyDescent="0.25">
      <c r="A459" s="134">
        <v>23509</v>
      </c>
      <c r="B459" s="135" t="s">
        <v>1876</v>
      </c>
      <c r="C459" s="135" t="s">
        <v>4029</v>
      </c>
      <c r="D459" s="135" t="s">
        <v>2856</v>
      </c>
      <c r="E459" s="135" t="s">
        <v>4030</v>
      </c>
      <c r="F459" s="136">
        <f t="shared" si="14"/>
        <v>0.96898148148148333</v>
      </c>
      <c r="G459" s="137">
        <v>23.255555555555599</v>
      </c>
      <c r="H459" s="138" t="str">
        <f t="shared" si="15"/>
        <v>CONTINUO</v>
      </c>
    </row>
    <row r="460" spans="1:8" x14ac:dyDescent="0.25">
      <c r="A460" s="134">
        <v>21955</v>
      </c>
      <c r="B460" s="135" t="s">
        <v>1444</v>
      </c>
      <c r="C460" s="135" t="s">
        <v>3738</v>
      </c>
      <c r="D460" s="135" t="s">
        <v>2856</v>
      </c>
      <c r="E460" s="135" t="s">
        <v>3739</v>
      </c>
      <c r="F460" s="136">
        <f t="shared" si="14"/>
        <v>0.9743055555555542</v>
      </c>
      <c r="G460" s="137">
        <v>23.383333333333301</v>
      </c>
      <c r="H460" s="138" t="str">
        <f t="shared" si="15"/>
        <v>CONTINUO</v>
      </c>
    </row>
    <row r="461" spans="1:8" x14ac:dyDescent="0.25">
      <c r="A461" s="134">
        <v>23143</v>
      </c>
      <c r="B461" s="135" t="s">
        <v>1767</v>
      </c>
      <c r="C461" s="135" t="s">
        <v>3952</v>
      </c>
      <c r="D461" s="135" t="s">
        <v>2856</v>
      </c>
      <c r="E461" s="135" t="s">
        <v>3953</v>
      </c>
      <c r="F461" s="136">
        <f t="shared" si="14"/>
        <v>0.9787499999999999</v>
      </c>
      <c r="G461" s="137">
        <v>23.49</v>
      </c>
      <c r="H461" s="138" t="str">
        <f t="shared" si="15"/>
        <v>CONTINUO</v>
      </c>
    </row>
    <row r="462" spans="1:8" x14ac:dyDescent="0.25">
      <c r="A462" s="134">
        <v>22432</v>
      </c>
      <c r="B462" s="135" t="s">
        <v>1547</v>
      </c>
      <c r="C462" s="135" t="s">
        <v>3784</v>
      </c>
      <c r="D462" s="135" t="s">
        <v>2856</v>
      </c>
      <c r="E462" s="135" t="s">
        <v>3785</v>
      </c>
      <c r="F462" s="136">
        <f t="shared" si="14"/>
        <v>0.74305555555555414</v>
      </c>
      <c r="G462" s="137">
        <v>17.8333333333333</v>
      </c>
      <c r="H462" s="138" t="str">
        <f t="shared" si="15"/>
        <v>NO SATISFACTORIO</v>
      </c>
    </row>
    <row r="463" spans="1:8" x14ac:dyDescent="0.25">
      <c r="A463" s="134">
        <v>31593</v>
      </c>
      <c r="B463" s="135" t="s">
        <v>2501</v>
      </c>
      <c r="C463" s="135" t="s">
        <v>4875</v>
      </c>
      <c r="D463" s="135" t="s">
        <v>3572</v>
      </c>
      <c r="E463" s="135" t="s">
        <v>3491</v>
      </c>
      <c r="F463" s="136">
        <f t="shared" si="14"/>
        <v>0.44136201432906247</v>
      </c>
      <c r="G463" s="137">
        <v>10.5926883438975</v>
      </c>
      <c r="H463" s="138" t="str">
        <f t="shared" si="15"/>
        <v>NO SATISFACTORIO</v>
      </c>
    </row>
    <row r="464" spans="1:8" x14ac:dyDescent="0.25">
      <c r="A464" s="134">
        <v>3233</v>
      </c>
      <c r="B464" s="135" t="s">
        <v>5210</v>
      </c>
      <c r="C464" s="135" t="s">
        <v>4642</v>
      </c>
      <c r="D464" s="135" t="s">
        <v>3572</v>
      </c>
      <c r="E464" s="135" t="s">
        <v>4643</v>
      </c>
      <c r="F464" s="136">
        <f t="shared" si="14"/>
        <v>0.98333333333333339</v>
      </c>
      <c r="G464" s="137">
        <v>23.6</v>
      </c>
      <c r="H464" s="138" t="str">
        <f t="shared" si="15"/>
        <v>CONTINUO</v>
      </c>
    </row>
    <row r="465" spans="1:8" x14ac:dyDescent="0.25">
      <c r="A465" s="134">
        <v>3233</v>
      </c>
      <c r="B465" s="135" t="s">
        <v>5210</v>
      </c>
      <c r="C465" s="135" t="s">
        <v>5074</v>
      </c>
      <c r="D465" s="135" t="s">
        <v>3572</v>
      </c>
      <c r="E465" s="135" t="s">
        <v>5075</v>
      </c>
      <c r="F465" s="136">
        <f t="shared" si="14"/>
        <v>0.41088925241638874</v>
      </c>
      <c r="G465" s="137">
        <v>9.8613420579933297</v>
      </c>
      <c r="H465" s="138" t="str">
        <f t="shared" si="15"/>
        <v>INSUFICIENTE</v>
      </c>
    </row>
    <row r="466" spans="1:8" x14ac:dyDescent="0.25">
      <c r="A466" s="134">
        <v>3233</v>
      </c>
      <c r="B466" s="135" t="s">
        <v>5210</v>
      </c>
      <c r="C466" s="135" t="s">
        <v>4377</v>
      </c>
      <c r="D466" s="135" t="s">
        <v>3572</v>
      </c>
      <c r="E466" s="135" t="s">
        <v>4378</v>
      </c>
      <c r="F466" s="136">
        <f t="shared" si="14"/>
        <v>0.43259456264775414</v>
      </c>
      <c r="G466" s="137">
        <v>10.3822695035461</v>
      </c>
      <c r="H466" s="138" t="str">
        <f t="shared" si="15"/>
        <v>NO SATISFACTORIO</v>
      </c>
    </row>
    <row r="467" spans="1:8" x14ac:dyDescent="0.25">
      <c r="A467" s="134">
        <v>2950</v>
      </c>
      <c r="B467" s="135" t="s">
        <v>765</v>
      </c>
      <c r="C467" s="135" t="s">
        <v>4685</v>
      </c>
      <c r="D467" s="135" t="s">
        <v>3572</v>
      </c>
      <c r="E467" s="135" t="s">
        <v>4686</v>
      </c>
      <c r="F467" s="136">
        <f t="shared" si="14"/>
        <v>0.25830246468527873</v>
      </c>
      <c r="G467" s="137">
        <v>6.1992591524466896</v>
      </c>
      <c r="H467" s="138" t="str">
        <f t="shared" si="15"/>
        <v>INSUFICIENTE</v>
      </c>
    </row>
    <row r="468" spans="1:8" x14ac:dyDescent="0.25">
      <c r="A468" s="134">
        <v>20034</v>
      </c>
      <c r="B468" s="135" t="s">
        <v>927</v>
      </c>
      <c r="C468" s="135" t="s">
        <v>4917</v>
      </c>
      <c r="D468" s="135" t="s">
        <v>3572</v>
      </c>
      <c r="E468" s="135" t="s">
        <v>4918</v>
      </c>
      <c r="F468" s="136">
        <f t="shared" si="14"/>
        <v>1</v>
      </c>
      <c r="G468" s="137">
        <v>24</v>
      </c>
      <c r="H468" s="138" t="str">
        <f t="shared" si="15"/>
        <v>CONTINUO</v>
      </c>
    </row>
    <row r="469" spans="1:8" x14ac:dyDescent="0.25">
      <c r="A469" s="134">
        <v>3137</v>
      </c>
      <c r="B469" s="135" t="s">
        <v>823</v>
      </c>
      <c r="C469" s="135" t="s">
        <v>4812</v>
      </c>
      <c r="D469" s="135" t="s">
        <v>3572</v>
      </c>
      <c r="E469" s="135" t="s">
        <v>4813</v>
      </c>
      <c r="F469" s="136">
        <f t="shared" si="14"/>
        <v>0.50493302724043743</v>
      </c>
      <c r="G469" s="137">
        <v>12.118392653770499</v>
      </c>
      <c r="H469" s="138" t="str">
        <f t="shared" si="15"/>
        <v>NO SATISFACTORIO</v>
      </c>
    </row>
    <row r="470" spans="1:8" x14ac:dyDescent="0.25">
      <c r="A470" s="134">
        <v>3233</v>
      </c>
      <c r="B470" s="135" t="s">
        <v>5210</v>
      </c>
      <c r="C470" s="135" t="s">
        <v>5078</v>
      </c>
      <c r="D470" s="135" t="s">
        <v>3572</v>
      </c>
      <c r="E470" s="135" t="s">
        <v>5079</v>
      </c>
      <c r="F470" s="136">
        <f t="shared" si="14"/>
        <v>0.43337243193289171</v>
      </c>
      <c r="G470" s="137">
        <v>10.400938366389401</v>
      </c>
      <c r="H470" s="138" t="str">
        <f t="shared" si="15"/>
        <v>NO SATISFACTORIO</v>
      </c>
    </row>
    <row r="471" spans="1:8" x14ac:dyDescent="0.25">
      <c r="A471" s="134">
        <v>24883</v>
      </c>
      <c r="B471" s="135" t="s">
        <v>2101</v>
      </c>
      <c r="C471" s="135" t="s">
        <v>4859</v>
      </c>
      <c r="D471" s="135" t="s">
        <v>3572</v>
      </c>
      <c r="E471" s="135" t="s">
        <v>4860</v>
      </c>
      <c r="F471" s="136">
        <f t="shared" si="14"/>
        <v>0.95260100030181671</v>
      </c>
      <c r="G471" s="137">
        <v>22.8624240072436</v>
      </c>
      <c r="H471" s="138" t="str">
        <f t="shared" si="15"/>
        <v>SUFICIENTE</v>
      </c>
    </row>
    <row r="472" spans="1:8" x14ac:dyDescent="0.25">
      <c r="A472" s="134">
        <v>3233</v>
      </c>
      <c r="B472" s="135" t="s">
        <v>5210</v>
      </c>
      <c r="C472" s="135" t="s">
        <v>5080</v>
      </c>
      <c r="D472" s="135" t="s">
        <v>3572</v>
      </c>
      <c r="E472" s="135" t="s">
        <v>3487</v>
      </c>
      <c r="F472" s="136">
        <f t="shared" si="14"/>
        <v>0.60386736615549996</v>
      </c>
      <c r="G472" s="137">
        <v>14.492816787732</v>
      </c>
      <c r="H472" s="138" t="str">
        <f t="shared" si="15"/>
        <v>NO SATISFACTORIO</v>
      </c>
    </row>
    <row r="473" spans="1:8" x14ac:dyDescent="0.25">
      <c r="A473" s="134">
        <v>3301</v>
      </c>
      <c r="B473" s="135" t="s">
        <v>875</v>
      </c>
      <c r="C473" s="135" t="s">
        <v>4436</v>
      </c>
      <c r="D473" s="135" t="s">
        <v>2859</v>
      </c>
      <c r="E473" s="135" t="s">
        <v>4437</v>
      </c>
      <c r="F473" s="136">
        <f t="shared" si="14"/>
        <v>0.45057870370370418</v>
      </c>
      <c r="G473" s="137">
        <v>10.813888888888901</v>
      </c>
      <c r="H473" s="138" t="str">
        <f t="shared" si="15"/>
        <v>NO SATISFACTORIO</v>
      </c>
    </row>
    <row r="474" spans="1:8" x14ac:dyDescent="0.25">
      <c r="A474" s="134">
        <v>2989</v>
      </c>
      <c r="B474" s="135" t="s">
        <v>783</v>
      </c>
      <c r="C474" s="135" t="s">
        <v>3407</v>
      </c>
      <c r="D474" s="135" t="s">
        <v>2859</v>
      </c>
      <c r="E474" s="135" t="s">
        <v>3408</v>
      </c>
      <c r="F474" s="136">
        <f t="shared" si="14"/>
        <v>0.9972222222222209</v>
      </c>
      <c r="G474" s="137">
        <v>23.933333333333302</v>
      </c>
      <c r="H474" s="138" t="str">
        <f t="shared" si="15"/>
        <v>CONTINUO</v>
      </c>
    </row>
    <row r="475" spans="1:8" x14ac:dyDescent="0.25">
      <c r="A475" s="134">
        <v>21819</v>
      </c>
      <c r="B475" s="135" t="s">
        <v>1421</v>
      </c>
      <c r="C475" s="135" t="s">
        <v>4943</v>
      </c>
      <c r="D475" s="135" t="s">
        <v>2859</v>
      </c>
      <c r="E475" s="135" t="s">
        <v>4944</v>
      </c>
      <c r="F475" s="136">
        <f t="shared" si="14"/>
        <v>0.71669249070007091</v>
      </c>
      <c r="G475" s="137">
        <v>17.200619776801702</v>
      </c>
      <c r="H475" s="138" t="str">
        <f t="shared" si="15"/>
        <v>NO SATISFACTORIO</v>
      </c>
    </row>
    <row r="476" spans="1:8" x14ac:dyDescent="0.25">
      <c r="A476" s="134">
        <v>31613</v>
      </c>
      <c r="B476" s="135" t="s">
        <v>2502</v>
      </c>
      <c r="C476" s="135" t="s">
        <v>4876</v>
      </c>
      <c r="D476" s="135" t="s">
        <v>2859</v>
      </c>
      <c r="E476" s="135" t="s">
        <v>4877</v>
      </c>
      <c r="F476" s="136">
        <f t="shared" si="14"/>
        <v>0.29115125130790914</v>
      </c>
      <c r="G476" s="137">
        <v>6.9876300313898199</v>
      </c>
      <c r="H476" s="138" t="str">
        <f t="shared" si="15"/>
        <v>INSUFICIENTE</v>
      </c>
    </row>
    <row r="477" spans="1:8" x14ac:dyDescent="0.25">
      <c r="A477" s="134">
        <v>22405</v>
      </c>
      <c r="B477" s="135" t="s">
        <v>1540</v>
      </c>
      <c r="C477" s="135" t="s">
        <v>4843</v>
      </c>
      <c r="D477" s="135" t="s">
        <v>2859</v>
      </c>
      <c r="E477" s="135" t="s">
        <v>4844</v>
      </c>
      <c r="F477" s="136">
        <f t="shared" si="14"/>
        <v>0.66411595996174577</v>
      </c>
      <c r="G477" s="137">
        <v>15.938783039081899</v>
      </c>
      <c r="H477" s="138" t="str">
        <f t="shared" si="15"/>
        <v>NO SATISFACTORIO</v>
      </c>
    </row>
    <row r="478" spans="1:8" x14ac:dyDescent="0.25">
      <c r="A478" s="134">
        <v>22405</v>
      </c>
      <c r="B478" s="135" t="s">
        <v>1540</v>
      </c>
      <c r="C478" s="135" t="s">
        <v>4845</v>
      </c>
      <c r="D478" s="135" t="s">
        <v>2859</v>
      </c>
      <c r="E478" s="135" t="s">
        <v>4846</v>
      </c>
      <c r="F478" s="136">
        <f t="shared" si="14"/>
        <v>0.21046772527441249</v>
      </c>
      <c r="G478" s="137">
        <v>5.0512254065858997</v>
      </c>
      <c r="H478" s="138" t="str">
        <f t="shared" si="15"/>
        <v>INSUFICIENTE</v>
      </c>
    </row>
    <row r="479" spans="1:8" x14ac:dyDescent="0.25">
      <c r="A479" s="134">
        <v>20119</v>
      </c>
      <c r="B479" s="135" t="s">
        <v>957</v>
      </c>
      <c r="C479" s="135" t="s">
        <v>3506</v>
      </c>
      <c r="D479" s="135" t="s">
        <v>2859</v>
      </c>
      <c r="E479" s="135" t="s">
        <v>3507</v>
      </c>
      <c r="F479" s="136">
        <f t="shared" si="14"/>
        <v>0.90277777777777912</v>
      </c>
      <c r="G479" s="137">
        <v>21.6666666666667</v>
      </c>
      <c r="H479" s="138" t="str">
        <f t="shared" si="15"/>
        <v>SUFICIENTE</v>
      </c>
    </row>
    <row r="480" spans="1:8" x14ac:dyDescent="0.25">
      <c r="A480" s="134">
        <v>21819</v>
      </c>
      <c r="B480" s="135" t="s">
        <v>1421</v>
      </c>
      <c r="C480" s="135" t="s">
        <v>4945</v>
      </c>
      <c r="D480" s="135" t="s">
        <v>2859</v>
      </c>
      <c r="E480" s="135" t="s">
        <v>4624</v>
      </c>
      <c r="F480" s="136">
        <f t="shared" si="14"/>
        <v>0.92730529513305837</v>
      </c>
      <c r="G480" s="137">
        <v>22.2553270831934</v>
      </c>
      <c r="H480" s="138" t="str">
        <f t="shared" si="15"/>
        <v>SUFICIENTE</v>
      </c>
    </row>
    <row r="481" spans="1:8" x14ac:dyDescent="0.25">
      <c r="A481" s="134">
        <v>22405</v>
      </c>
      <c r="B481" s="135" t="s">
        <v>1540</v>
      </c>
      <c r="C481" s="135" t="s">
        <v>4847</v>
      </c>
      <c r="D481" s="135" t="s">
        <v>2859</v>
      </c>
      <c r="E481" s="135" t="s">
        <v>4848</v>
      </c>
      <c r="F481" s="136">
        <f t="shared" si="14"/>
        <v>0.71379629629629582</v>
      </c>
      <c r="G481" s="137">
        <v>17.1311111111111</v>
      </c>
      <c r="H481" s="138" t="str">
        <f t="shared" si="15"/>
        <v>NO SATISFACTORIO</v>
      </c>
    </row>
    <row r="482" spans="1:8" x14ac:dyDescent="0.25">
      <c r="A482" s="134">
        <v>22405</v>
      </c>
      <c r="B482" s="135" t="s">
        <v>1540</v>
      </c>
      <c r="C482" s="135" t="s">
        <v>4415</v>
      </c>
      <c r="D482" s="135" t="s">
        <v>2859</v>
      </c>
      <c r="E482" s="135" t="s">
        <v>4416</v>
      </c>
      <c r="F482" s="136">
        <f t="shared" si="14"/>
        <v>0.46924526488513751</v>
      </c>
      <c r="G482" s="137">
        <v>11.2618863572433</v>
      </c>
      <c r="H482" s="138" t="str">
        <f t="shared" si="15"/>
        <v>NO SATISFACTORIO</v>
      </c>
    </row>
    <row r="483" spans="1:8" x14ac:dyDescent="0.25">
      <c r="A483" s="134">
        <v>2163</v>
      </c>
      <c r="B483" s="135" t="s">
        <v>518</v>
      </c>
      <c r="C483" s="135" t="s">
        <v>3228</v>
      </c>
      <c r="D483" s="135" t="s">
        <v>2862</v>
      </c>
      <c r="E483" s="135" t="s">
        <v>3229</v>
      </c>
      <c r="F483" s="136">
        <f t="shared" si="14"/>
        <v>1</v>
      </c>
      <c r="G483" s="137">
        <v>24</v>
      </c>
      <c r="H483" s="138" t="str">
        <f t="shared" si="15"/>
        <v>CONTINUO</v>
      </c>
    </row>
    <row r="484" spans="1:8" x14ac:dyDescent="0.25">
      <c r="A484" s="134">
        <v>20013</v>
      </c>
      <c r="B484" s="135" t="s">
        <v>922</v>
      </c>
      <c r="C484" s="135" t="s">
        <v>3455</v>
      </c>
      <c r="D484" s="135" t="s">
        <v>2862</v>
      </c>
      <c r="E484" s="135" t="s">
        <v>3456</v>
      </c>
      <c r="F484" s="136">
        <f t="shared" si="14"/>
        <v>0.16942476851851831</v>
      </c>
      <c r="G484" s="137">
        <v>4.0661944444444398</v>
      </c>
      <c r="H484" s="138" t="str">
        <f t="shared" si="15"/>
        <v>INSUFICIENTE</v>
      </c>
    </row>
    <row r="485" spans="1:8" x14ac:dyDescent="0.25">
      <c r="A485" s="134">
        <v>22566</v>
      </c>
      <c r="B485" s="135" t="s">
        <v>1598</v>
      </c>
      <c r="C485" s="135" t="s">
        <v>3813</v>
      </c>
      <c r="D485" s="135" t="s">
        <v>2862</v>
      </c>
      <c r="E485" s="135" t="s">
        <v>3814</v>
      </c>
      <c r="F485" s="136">
        <f t="shared" si="14"/>
        <v>0.9972222222222209</v>
      </c>
      <c r="G485" s="137">
        <v>23.933333333333302</v>
      </c>
      <c r="H485" s="138" t="str">
        <f t="shared" si="15"/>
        <v>CONTINUO</v>
      </c>
    </row>
    <row r="486" spans="1:8" x14ac:dyDescent="0.25">
      <c r="A486" s="134">
        <v>248</v>
      </c>
      <c r="B486" s="135" t="s">
        <v>121</v>
      </c>
      <c r="C486" s="135" t="s">
        <v>2861</v>
      </c>
      <c r="D486" s="135" t="s">
        <v>2862</v>
      </c>
      <c r="E486" s="135" t="s">
        <v>2863</v>
      </c>
      <c r="F486" s="136">
        <f t="shared" si="14"/>
        <v>0.99583333333333324</v>
      </c>
      <c r="G486" s="137">
        <v>23.9</v>
      </c>
      <c r="H486" s="138" t="str">
        <f t="shared" si="15"/>
        <v>CONTINUO</v>
      </c>
    </row>
    <row r="487" spans="1:8" x14ac:dyDescent="0.25">
      <c r="A487" s="134">
        <v>20013</v>
      </c>
      <c r="B487" s="135" t="s">
        <v>922</v>
      </c>
      <c r="C487" s="135" t="s">
        <v>3457</v>
      </c>
      <c r="D487" s="135" t="s">
        <v>2862</v>
      </c>
      <c r="E487" s="135" t="s">
        <v>3458</v>
      </c>
      <c r="F487" s="136">
        <f t="shared" si="14"/>
        <v>0.84346908375803331</v>
      </c>
      <c r="G487" s="137">
        <v>20.2432580101928</v>
      </c>
      <c r="H487" s="138" t="str">
        <f t="shared" si="15"/>
        <v>SUFICIENTE</v>
      </c>
    </row>
    <row r="488" spans="1:8" x14ac:dyDescent="0.25">
      <c r="A488" s="134">
        <v>38930</v>
      </c>
      <c r="B488" s="135" t="s">
        <v>2567</v>
      </c>
      <c r="C488" s="135" t="s">
        <v>4226</v>
      </c>
      <c r="D488" s="135" t="s">
        <v>2862</v>
      </c>
      <c r="E488" s="135" t="s">
        <v>4227</v>
      </c>
      <c r="F488" s="136">
        <f t="shared" si="14"/>
        <v>0.39057372381772582</v>
      </c>
      <c r="G488" s="137">
        <v>9.3737693716254196</v>
      </c>
      <c r="H488" s="138" t="str">
        <f t="shared" si="15"/>
        <v>INSUFICIENTE</v>
      </c>
    </row>
    <row r="489" spans="1:8" x14ac:dyDescent="0.25">
      <c r="A489" s="134">
        <v>20013</v>
      </c>
      <c r="B489" s="135" t="s">
        <v>922</v>
      </c>
      <c r="C489" s="135" t="s">
        <v>3459</v>
      </c>
      <c r="D489" s="135" t="s">
        <v>2862</v>
      </c>
      <c r="E489" s="135" t="s">
        <v>3460</v>
      </c>
      <c r="F489" s="136">
        <f t="shared" si="14"/>
        <v>0.98981597222222073</v>
      </c>
      <c r="G489" s="137">
        <v>23.755583333333298</v>
      </c>
      <c r="H489" s="138" t="str">
        <f t="shared" si="15"/>
        <v>CONTINUO</v>
      </c>
    </row>
    <row r="490" spans="1:8" x14ac:dyDescent="0.25">
      <c r="A490" s="134">
        <v>20013</v>
      </c>
      <c r="B490" s="135" t="s">
        <v>922</v>
      </c>
      <c r="C490" s="135" t="s">
        <v>3461</v>
      </c>
      <c r="D490" s="135" t="s">
        <v>2862</v>
      </c>
      <c r="E490" s="135" t="s">
        <v>3462</v>
      </c>
      <c r="F490" s="136">
        <f t="shared" si="14"/>
        <v>0.9856556955098541</v>
      </c>
      <c r="G490" s="137">
        <v>23.655736692236498</v>
      </c>
      <c r="H490" s="138" t="str">
        <f t="shared" si="15"/>
        <v>CONTINUO</v>
      </c>
    </row>
    <row r="491" spans="1:8" x14ac:dyDescent="0.25">
      <c r="A491" s="134">
        <v>251</v>
      </c>
      <c r="B491" s="135" t="s">
        <v>122</v>
      </c>
      <c r="C491" s="135" t="s">
        <v>2864</v>
      </c>
      <c r="D491" s="135" t="s">
        <v>2862</v>
      </c>
      <c r="E491" s="135" t="s">
        <v>2865</v>
      </c>
      <c r="F491" s="136">
        <f t="shared" si="14"/>
        <v>0.35092592592592586</v>
      </c>
      <c r="G491" s="137">
        <v>8.4222222222222207</v>
      </c>
      <c r="H491" s="138" t="str">
        <f t="shared" si="15"/>
        <v>INSUFICIENTE</v>
      </c>
    </row>
    <row r="492" spans="1:8" x14ac:dyDescent="0.25">
      <c r="A492" s="134">
        <v>20013</v>
      </c>
      <c r="B492" s="135" t="s">
        <v>922</v>
      </c>
      <c r="C492" s="135" t="s">
        <v>4497</v>
      </c>
      <c r="D492" s="135" t="s">
        <v>2862</v>
      </c>
      <c r="E492" s="135" t="s">
        <v>3652</v>
      </c>
      <c r="F492" s="136">
        <f t="shared" si="14"/>
        <v>0.78268922257360407</v>
      </c>
      <c r="G492" s="137">
        <v>18.784541341766499</v>
      </c>
      <c r="H492" s="138" t="str">
        <f t="shared" si="15"/>
        <v>SUFICIENTE</v>
      </c>
    </row>
    <row r="493" spans="1:8" x14ac:dyDescent="0.25">
      <c r="A493" s="134">
        <v>20013</v>
      </c>
      <c r="B493" s="135" t="s">
        <v>922</v>
      </c>
      <c r="C493" s="135" t="s">
        <v>3463</v>
      </c>
      <c r="D493" s="135" t="s">
        <v>2862</v>
      </c>
      <c r="E493" s="135" t="s">
        <v>3464</v>
      </c>
      <c r="F493" s="136">
        <f t="shared" si="14"/>
        <v>0.58131093500462494</v>
      </c>
      <c r="G493" s="137">
        <v>13.951462440110999</v>
      </c>
      <c r="H493" s="138" t="str">
        <f t="shared" si="15"/>
        <v>NO SATISFACTORIO</v>
      </c>
    </row>
    <row r="494" spans="1:8" x14ac:dyDescent="0.25">
      <c r="A494" s="134">
        <v>20013</v>
      </c>
      <c r="B494" s="135" t="s">
        <v>922</v>
      </c>
      <c r="C494" s="135" t="s">
        <v>3465</v>
      </c>
      <c r="D494" s="135" t="s">
        <v>2862</v>
      </c>
      <c r="E494" s="135" t="s">
        <v>3466</v>
      </c>
      <c r="F494" s="136">
        <f t="shared" si="14"/>
        <v>0.45772528635116666</v>
      </c>
      <c r="G494" s="137">
        <v>10.985406872427999</v>
      </c>
      <c r="H494" s="138" t="str">
        <f t="shared" si="15"/>
        <v>NO SATISFACTORIO</v>
      </c>
    </row>
    <row r="495" spans="1:8" x14ac:dyDescent="0.25">
      <c r="A495" s="134">
        <v>41857</v>
      </c>
      <c r="B495" s="135" t="s">
        <v>2600</v>
      </c>
      <c r="C495" s="135" t="s">
        <v>4240</v>
      </c>
      <c r="D495" s="135" t="s">
        <v>2862</v>
      </c>
      <c r="E495" s="135" t="s">
        <v>4241</v>
      </c>
      <c r="F495" s="136">
        <f t="shared" si="14"/>
        <v>0.33333333333333331</v>
      </c>
      <c r="G495" s="137">
        <v>8</v>
      </c>
      <c r="H495" s="138" t="str">
        <f t="shared" si="15"/>
        <v>INSUFICIENTE</v>
      </c>
    </row>
    <row r="496" spans="1:8" x14ac:dyDescent="0.25">
      <c r="A496" s="134">
        <v>20013</v>
      </c>
      <c r="B496" s="135" t="s">
        <v>922</v>
      </c>
      <c r="C496" s="135" t="s">
        <v>3467</v>
      </c>
      <c r="D496" s="135" t="s">
        <v>2862</v>
      </c>
      <c r="E496" s="135" t="s">
        <v>3468</v>
      </c>
      <c r="F496" s="136">
        <f t="shared" si="14"/>
        <v>0.10106583678056374</v>
      </c>
      <c r="G496" s="137">
        <v>2.4255800827335299</v>
      </c>
      <c r="H496" s="138" t="str">
        <f t="shared" si="15"/>
        <v>INSUFICIENTE</v>
      </c>
    </row>
    <row r="497" spans="1:8" x14ac:dyDescent="0.25">
      <c r="A497" s="134">
        <v>1106</v>
      </c>
      <c r="B497" s="135" t="s">
        <v>331</v>
      </c>
      <c r="C497" s="135" t="s">
        <v>3101</v>
      </c>
      <c r="D497" s="135" t="s">
        <v>2862</v>
      </c>
      <c r="E497" s="135" t="s">
        <v>3102</v>
      </c>
      <c r="F497" s="136">
        <f t="shared" si="14"/>
        <v>0.25</v>
      </c>
      <c r="G497" s="137">
        <v>6</v>
      </c>
      <c r="H497" s="138" t="str">
        <f t="shared" si="15"/>
        <v>INSUFICIENTE</v>
      </c>
    </row>
    <row r="498" spans="1:8" x14ac:dyDescent="0.25">
      <c r="A498" s="134">
        <v>20013</v>
      </c>
      <c r="B498" s="135" t="s">
        <v>922</v>
      </c>
      <c r="C498" s="135" t="s">
        <v>3469</v>
      </c>
      <c r="D498" s="135" t="s">
        <v>2862</v>
      </c>
      <c r="E498" s="135" t="s">
        <v>3470</v>
      </c>
      <c r="F498" s="136">
        <f t="shared" si="14"/>
        <v>8.7728071045281242E-2</v>
      </c>
      <c r="G498" s="137">
        <v>2.1054737050867498</v>
      </c>
      <c r="H498" s="138" t="str">
        <f t="shared" si="15"/>
        <v>INSUFICIENTE</v>
      </c>
    </row>
    <row r="499" spans="1:8" x14ac:dyDescent="0.25">
      <c r="A499" s="134">
        <v>22353</v>
      </c>
      <c r="B499" s="135" t="s">
        <v>1522</v>
      </c>
      <c r="C499" s="135" t="s">
        <v>3768</v>
      </c>
      <c r="D499" s="135" t="s">
        <v>2862</v>
      </c>
      <c r="E499" s="135" t="s">
        <v>3769</v>
      </c>
      <c r="F499" s="136">
        <f t="shared" si="14"/>
        <v>0.25</v>
      </c>
      <c r="G499" s="137">
        <v>6</v>
      </c>
      <c r="H499" s="138" t="str">
        <f t="shared" si="15"/>
        <v>INSUFICIENTE</v>
      </c>
    </row>
    <row r="500" spans="1:8" x14ac:dyDescent="0.25">
      <c r="A500" s="134">
        <v>20013</v>
      </c>
      <c r="B500" s="135" t="s">
        <v>922</v>
      </c>
      <c r="C500" s="135" t="s">
        <v>3471</v>
      </c>
      <c r="D500" s="135" t="s">
        <v>2862</v>
      </c>
      <c r="E500" s="135" t="s">
        <v>3472</v>
      </c>
      <c r="F500" s="136">
        <f t="shared" si="14"/>
        <v>7.7237009975662088E-2</v>
      </c>
      <c r="G500" s="137">
        <v>1.85368823941589</v>
      </c>
      <c r="H500" s="138" t="str">
        <f t="shared" si="15"/>
        <v>INSUFICIENTE</v>
      </c>
    </row>
    <row r="501" spans="1:8" x14ac:dyDescent="0.25">
      <c r="A501" s="134">
        <v>995</v>
      </c>
      <c r="B501" s="135" t="s">
        <v>312</v>
      </c>
      <c r="C501" s="135" t="s">
        <v>3078</v>
      </c>
      <c r="D501" s="135" t="s">
        <v>2862</v>
      </c>
      <c r="E501" s="135" t="s">
        <v>3079</v>
      </c>
      <c r="F501" s="136">
        <f t="shared" si="14"/>
        <v>0.99537037037037079</v>
      </c>
      <c r="G501" s="137">
        <v>23.8888888888889</v>
      </c>
      <c r="H501" s="138" t="str">
        <f t="shared" si="15"/>
        <v>CONTINUO</v>
      </c>
    </row>
    <row r="502" spans="1:8" x14ac:dyDescent="0.25">
      <c r="A502" s="134">
        <v>20013</v>
      </c>
      <c r="B502" s="135" t="s">
        <v>922</v>
      </c>
      <c r="C502" s="135" t="s">
        <v>3473</v>
      </c>
      <c r="D502" s="135" t="s">
        <v>2862</v>
      </c>
      <c r="E502" s="135" t="s">
        <v>3474</v>
      </c>
      <c r="F502" s="136">
        <f t="shared" si="14"/>
        <v>0.18889970109629625</v>
      </c>
      <c r="G502" s="137">
        <v>4.5335928263111098</v>
      </c>
      <c r="H502" s="138" t="str">
        <f t="shared" si="15"/>
        <v>INSUFICIENTE</v>
      </c>
    </row>
    <row r="503" spans="1:8" x14ac:dyDescent="0.25">
      <c r="A503" s="134">
        <v>20013</v>
      </c>
      <c r="B503" s="135" t="s">
        <v>922</v>
      </c>
      <c r="C503" s="135" t="s">
        <v>3475</v>
      </c>
      <c r="D503" s="135" t="s">
        <v>2862</v>
      </c>
      <c r="E503" s="135" t="s">
        <v>3476</v>
      </c>
      <c r="F503" s="136">
        <f t="shared" si="14"/>
        <v>0.21412569877654583</v>
      </c>
      <c r="G503" s="137">
        <v>5.1390167706370997</v>
      </c>
      <c r="H503" s="138" t="str">
        <f t="shared" si="15"/>
        <v>INSUFICIENTE</v>
      </c>
    </row>
    <row r="504" spans="1:8" x14ac:dyDescent="0.25">
      <c r="A504" s="134">
        <v>21772</v>
      </c>
      <c r="B504" s="135" t="s">
        <v>1408</v>
      </c>
      <c r="C504" s="135" t="s">
        <v>3721</v>
      </c>
      <c r="D504" s="135" t="s">
        <v>2862</v>
      </c>
      <c r="E504" s="135" t="s">
        <v>3722</v>
      </c>
      <c r="F504" s="136">
        <f t="shared" si="14"/>
        <v>0.99652777777777912</v>
      </c>
      <c r="G504" s="137">
        <v>23.9166666666667</v>
      </c>
      <c r="H504" s="138" t="str">
        <f t="shared" si="15"/>
        <v>CONTINUO</v>
      </c>
    </row>
    <row r="505" spans="1:8" x14ac:dyDescent="0.25">
      <c r="A505" s="134">
        <v>26667</v>
      </c>
      <c r="B505" s="135" t="s">
        <v>2385</v>
      </c>
      <c r="C505" s="135" t="s">
        <v>4158</v>
      </c>
      <c r="D505" s="135" t="s">
        <v>2862</v>
      </c>
      <c r="E505" s="135" t="s">
        <v>4159</v>
      </c>
      <c r="F505" s="136">
        <f t="shared" si="14"/>
        <v>0.22583295870364498</v>
      </c>
      <c r="G505" s="137">
        <v>5.4199910088874796</v>
      </c>
      <c r="H505" s="138" t="str">
        <f t="shared" si="15"/>
        <v>INSUFICIENTE</v>
      </c>
    </row>
    <row r="506" spans="1:8" x14ac:dyDescent="0.25">
      <c r="A506" s="134">
        <v>20013</v>
      </c>
      <c r="B506" s="135" t="s">
        <v>922</v>
      </c>
      <c r="C506" s="135" t="s">
        <v>3477</v>
      </c>
      <c r="D506" s="135" t="s">
        <v>2862</v>
      </c>
      <c r="E506" s="135" t="s">
        <v>3478</v>
      </c>
      <c r="F506" s="136">
        <f t="shared" si="14"/>
        <v>0.99519675925925843</v>
      </c>
      <c r="G506" s="137">
        <v>23.884722222222202</v>
      </c>
      <c r="H506" s="138" t="str">
        <f t="shared" si="15"/>
        <v>CONTINUO</v>
      </c>
    </row>
    <row r="507" spans="1:8" x14ac:dyDescent="0.25">
      <c r="A507" s="134">
        <v>680</v>
      </c>
      <c r="B507" s="135" t="s">
        <v>219</v>
      </c>
      <c r="C507" s="135" t="s">
        <v>4328</v>
      </c>
      <c r="D507" s="135" t="s">
        <v>2862</v>
      </c>
      <c r="E507" s="135" t="s">
        <v>4329</v>
      </c>
      <c r="F507" s="136">
        <f t="shared" si="14"/>
        <v>0.92945596692321664</v>
      </c>
      <c r="G507" s="137">
        <v>22.3069432061572</v>
      </c>
      <c r="H507" s="138" t="str">
        <f t="shared" si="15"/>
        <v>SUFICIENTE</v>
      </c>
    </row>
    <row r="508" spans="1:8" x14ac:dyDescent="0.25">
      <c r="A508" s="134">
        <v>2192</v>
      </c>
      <c r="B508" s="135" t="s">
        <v>527</v>
      </c>
      <c r="C508" s="135" t="s">
        <v>4328</v>
      </c>
      <c r="D508" s="135" t="s">
        <v>2862</v>
      </c>
      <c r="E508" s="135" t="s">
        <v>4329</v>
      </c>
      <c r="F508" s="136">
        <f t="shared" si="14"/>
        <v>0.5</v>
      </c>
      <c r="G508" s="137">
        <v>12</v>
      </c>
      <c r="H508" s="138" t="str">
        <f t="shared" si="15"/>
        <v>NO SATISFACTORIO</v>
      </c>
    </row>
    <row r="509" spans="1:8" x14ac:dyDescent="0.25">
      <c r="A509" s="134">
        <v>20620</v>
      </c>
      <c r="B509" s="135" t="s">
        <v>1103</v>
      </c>
      <c r="C509" s="135" t="s">
        <v>4328</v>
      </c>
      <c r="D509" s="135" t="s">
        <v>2862</v>
      </c>
      <c r="E509" s="135" t="s">
        <v>4329</v>
      </c>
      <c r="F509" s="136">
        <f t="shared" si="14"/>
        <v>0.9972222222222209</v>
      </c>
      <c r="G509" s="137">
        <v>23.933333333333302</v>
      </c>
      <c r="H509" s="138" t="str">
        <f t="shared" si="15"/>
        <v>CONTINUO</v>
      </c>
    </row>
    <row r="510" spans="1:8" x14ac:dyDescent="0.25">
      <c r="A510" s="134">
        <v>21654</v>
      </c>
      <c r="B510" s="135" t="s">
        <v>1379</v>
      </c>
      <c r="C510" s="135" t="s">
        <v>4328</v>
      </c>
      <c r="D510" s="135" t="s">
        <v>2862</v>
      </c>
      <c r="E510" s="135" t="s">
        <v>4329</v>
      </c>
      <c r="F510" s="136">
        <f t="shared" si="14"/>
        <v>1</v>
      </c>
      <c r="G510" s="137">
        <v>24</v>
      </c>
      <c r="H510" s="138" t="str">
        <f t="shared" si="15"/>
        <v>CONTINUO</v>
      </c>
    </row>
    <row r="511" spans="1:8" x14ac:dyDescent="0.25">
      <c r="A511" s="134">
        <v>22334</v>
      </c>
      <c r="B511" s="135" t="s">
        <v>1517</v>
      </c>
      <c r="C511" s="135" t="s">
        <v>4328</v>
      </c>
      <c r="D511" s="135" t="s">
        <v>2862</v>
      </c>
      <c r="E511" s="135" t="s">
        <v>4329</v>
      </c>
      <c r="F511" s="136">
        <f t="shared" si="14"/>
        <v>0.15</v>
      </c>
      <c r="G511" s="137">
        <v>3.6</v>
      </c>
      <c r="H511" s="138" t="str">
        <f t="shared" si="15"/>
        <v>INSUFICIENTE</v>
      </c>
    </row>
    <row r="512" spans="1:8" x14ac:dyDescent="0.25">
      <c r="A512" s="134">
        <v>25964</v>
      </c>
      <c r="B512" s="135" t="s">
        <v>2290</v>
      </c>
      <c r="C512" s="135" t="s">
        <v>4328</v>
      </c>
      <c r="D512" s="135" t="s">
        <v>2862</v>
      </c>
      <c r="E512" s="135" t="s">
        <v>4329</v>
      </c>
      <c r="F512" s="136">
        <f t="shared" si="14"/>
        <v>0.99645210905690007</v>
      </c>
      <c r="G512" s="137">
        <v>23.914850617365602</v>
      </c>
      <c r="H512" s="138" t="str">
        <f t="shared" si="15"/>
        <v>CONTINUO</v>
      </c>
    </row>
    <row r="513" spans="1:8" x14ac:dyDescent="0.25">
      <c r="A513" s="134">
        <v>26593</v>
      </c>
      <c r="B513" s="135" t="s">
        <v>2369</v>
      </c>
      <c r="C513" s="135" t="s">
        <v>4328</v>
      </c>
      <c r="D513" s="135" t="s">
        <v>2862</v>
      </c>
      <c r="E513" s="135" t="s">
        <v>4329</v>
      </c>
      <c r="F513" s="136">
        <f t="shared" si="14"/>
        <v>1</v>
      </c>
      <c r="G513" s="137">
        <v>24</v>
      </c>
      <c r="H513" s="138" t="str">
        <f t="shared" si="15"/>
        <v>CONTINUO</v>
      </c>
    </row>
    <row r="514" spans="1:8" x14ac:dyDescent="0.25">
      <c r="A514" s="134">
        <v>23039</v>
      </c>
      <c r="B514" s="135" t="s">
        <v>1724</v>
      </c>
      <c r="C514" s="135" t="s">
        <v>3921</v>
      </c>
      <c r="D514" s="135" t="s">
        <v>2870</v>
      </c>
      <c r="E514" s="135" t="s">
        <v>3922</v>
      </c>
      <c r="F514" s="136">
        <f t="shared" si="14"/>
        <v>0.9972222222222209</v>
      </c>
      <c r="G514" s="137">
        <v>23.933333333333302</v>
      </c>
      <c r="H514" s="138" t="str">
        <f t="shared" si="15"/>
        <v>CONTINUO</v>
      </c>
    </row>
    <row r="515" spans="1:8" x14ac:dyDescent="0.25">
      <c r="A515" s="134">
        <v>25653</v>
      </c>
      <c r="B515" s="135" t="s">
        <v>2237</v>
      </c>
      <c r="C515" s="135" t="s">
        <v>4093</v>
      </c>
      <c r="D515" s="135" t="s">
        <v>2870</v>
      </c>
      <c r="E515" s="135" t="s">
        <v>4094</v>
      </c>
      <c r="F515" s="136">
        <f t="shared" si="14"/>
        <v>0.99777777777777921</v>
      </c>
      <c r="G515" s="137">
        <v>23.946666666666701</v>
      </c>
      <c r="H515" s="138" t="str">
        <f t="shared" si="15"/>
        <v>CONTINUO</v>
      </c>
    </row>
    <row r="516" spans="1:8" x14ac:dyDescent="0.25">
      <c r="A516" s="134">
        <v>1311</v>
      </c>
      <c r="B516" s="135" t="s">
        <v>385</v>
      </c>
      <c r="C516" s="135" t="s">
        <v>4344</v>
      </c>
      <c r="D516" s="135" t="s">
        <v>2870</v>
      </c>
      <c r="E516" s="135" t="s">
        <v>4345</v>
      </c>
      <c r="F516" s="136">
        <f t="shared" si="14"/>
        <v>0.3833333333333333</v>
      </c>
      <c r="G516" s="137">
        <v>9.1999999999999993</v>
      </c>
      <c r="H516" s="138" t="str">
        <f t="shared" si="15"/>
        <v>INSUFICIENTE</v>
      </c>
    </row>
    <row r="517" spans="1:8" x14ac:dyDescent="0.25">
      <c r="A517" s="134">
        <v>902</v>
      </c>
      <c r="B517" s="135" t="s">
        <v>290</v>
      </c>
      <c r="C517" s="135" t="s">
        <v>4389</v>
      </c>
      <c r="D517" s="135" t="s">
        <v>2870</v>
      </c>
      <c r="E517" s="135" t="s">
        <v>4390</v>
      </c>
      <c r="F517" s="136">
        <f t="shared" si="14"/>
        <v>0.97927206356635832</v>
      </c>
      <c r="G517" s="137">
        <v>23.5025295255926</v>
      </c>
      <c r="H517" s="138" t="str">
        <f t="shared" si="15"/>
        <v>CONTINUO</v>
      </c>
    </row>
    <row r="518" spans="1:8" x14ac:dyDescent="0.25">
      <c r="A518" s="134">
        <v>20037</v>
      </c>
      <c r="B518" s="135" t="s">
        <v>928</v>
      </c>
      <c r="C518" s="135" t="s">
        <v>3483</v>
      </c>
      <c r="D518" s="135" t="s">
        <v>2870</v>
      </c>
      <c r="E518" s="135" t="s">
        <v>3484</v>
      </c>
      <c r="F518" s="136">
        <f t="shared" si="14"/>
        <v>0.9944444444444458</v>
      </c>
      <c r="G518" s="137">
        <v>23.866666666666699</v>
      </c>
      <c r="H518" s="138" t="str">
        <f t="shared" si="15"/>
        <v>CONTINUO</v>
      </c>
    </row>
    <row r="519" spans="1:8" x14ac:dyDescent="0.25">
      <c r="A519" s="134">
        <v>25710</v>
      </c>
      <c r="B519" s="135" t="s">
        <v>2253</v>
      </c>
      <c r="C519" s="135" t="s">
        <v>4104</v>
      </c>
      <c r="D519" s="135" t="s">
        <v>2870</v>
      </c>
      <c r="E519" s="135" t="s">
        <v>4105</v>
      </c>
      <c r="F519" s="136">
        <f t="shared" si="14"/>
        <v>1</v>
      </c>
      <c r="G519" s="137">
        <v>24</v>
      </c>
      <c r="H519" s="138" t="str">
        <f t="shared" si="15"/>
        <v>CONTINUO</v>
      </c>
    </row>
    <row r="520" spans="1:8" x14ac:dyDescent="0.25">
      <c r="A520" s="134">
        <v>260</v>
      </c>
      <c r="B520" s="135" t="s">
        <v>123</v>
      </c>
      <c r="C520" s="135" t="s">
        <v>4543</v>
      </c>
      <c r="D520" s="135" t="s">
        <v>2870</v>
      </c>
      <c r="E520" s="135" t="s">
        <v>4544</v>
      </c>
      <c r="F520" s="136">
        <f t="shared" si="14"/>
        <v>0.99697739584196254</v>
      </c>
      <c r="G520" s="137">
        <v>23.927457500207101</v>
      </c>
      <c r="H520" s="138" t="str">
        <f t="shared" si="15"/>
        <v>CONTINUO</v>
      </c>
    </row>
    <row r="521" spans="1:8" x14ac:dyDescent="0.25">
      <c r="A521" s="134">
        <v>2591</v>
      </c>
      <c r="B521" s="135" t="s">
        <v>638</v>
      </c>
      <c r="C521" s="135" t="s">
        <v>3316</v>
      </c>
      <c r="D521" s="135" t="s">
        <v>2870</v>
      </c>
      <c r="E521" s="135" t="s">
        <v>3317</v>
      </c>
      <c r="F521" s="136">
        <f t="shared" ref="F521:F584" si="16">G521/24</f>
        <v>0.91666666666666663</v>
      </c>
      <c r="G521" s="137">
        <v>22</v>
      </c>
      <c r="H521" s="138" t="str">
        <f t="shared" ref="H521:H584" si="17">IF(G521&lt;10.1,"INSUFICIENTE",IF(AND(G521&gt;=10.1,G521&lt;18.1),"NO SATISFACTORIO",IF(AND(G521&gt;=18.1,G521&lt;23.1),"SUFICIENTE",IF(G521&gt;=23.1,"CONTINUO",0))))</f>
        <v>SUFICIENTE</v>
      </c>
    </row>
    <row r="522" spans="1:8" x14ac:dyDescent="0.25">
      <c r="A522" s="134">
        <v>20407</v>
      </c>
      <c r="B522" s="135" t="s">
        <v>1029</v>
      </c>
      <c r="C522" s="135" t="s">
        <v>3567</v>
      </c>
      <c r="D522" s="135" t="s">
        <v>2870</v>
      </c>
      <c r="E522" s="135" t="s">
        <v>3568</v>
      </c>
      <c r="F522" s="136">
        <f t="shared" si="16"/>
        <v>0.97199074074074165</v>
      </c>
      <c r="G522" s="137">
        <v>23.327777777777801</v>
      </c>
      <c r="H522" s="138" t="str">
        <f t="shared" si="17"/>
        <v>CONTINUO</v>
      </c>
    </row>
    <row r="523" spans="1:8" x14ac:dyDescent="0.25">
      <c r="A523" s="134">
        <v>25694</v>
      </c>
      <c r="B523" s="135" t="s">
        <v>2249</v>
      </c>
      <c r="C523" s="135" t="s">
        <v>4965</v>
      </c>
      <c r="D523" s="135" t="s">
        <v>2870</v>
      </c>
      <c r="E523" s="135" t="s">
        <v>4966</v>
      </c>
      <c r="F523" s="136">
        <f t="shared" si="16"/>
        <v>0.3809748004309117</v>
      </c>
      <c r="G523" s="137">
        <v>9.1433952103418807</v>
      </c>
      <c r="H523" s="138" t="str">
        <f t="shared" si="17"/>
        <v>INSUFICIENTE</v>
      </c>
    </row>
    <row r="524" spans="1:8" x14ac:dyDescent="0.25">
      <c r="A524" s="134">
        <v>2513</v>
      </c>
      <c r="B524" s="135" t="s">
        <v>607</v>
      </c>
      <c r="C524" s="135" t="s">
        <v>3285</v>
      </c>
      <c r="D524" s="135" t="s">
        <v>2870</v>
      </c>
      <c r="E524" s="135" t="s">
        <v>3286</v>
      </c>
      <c r="F524" s="136">
        <f t="shared" si="16"/>
        <v>1</v>
      </c>
      <c r="G524" s="137">
        <v>24</v>
      </c>
      <c r="H524" s="138" t="str">
        <f t="shared" si="17"/>
        <v>CONTINUO</v>
      </c>
    </row>
    <row r="525" spans="1:8" x14ac:dyDescent="0.25">
      <c r="A525" s="134">
        <v>22408</v>
      </c>
      <c r="B525" s="135" t="s">
        <v>1541</v>
      </c>
      <c r="C525" s="135" t="s">
        <v>3782</v>
      </c>
      <c r="D525" s="135" t="s">
        <v>2870</v>
      </c>
      <c r="E525" s="135" t="s">
        <v>3783</v>
      </c>
      <c r="F525" s="136">
        <f t="shared" si="16"/>
        <v>0.99768518518518334</v>
      </c>
      <c r="G525" s="137">
        <v>23.9444444444444</v>
      </c>
      <c r="H525" s="138" t="str">
        <f t="shared" si="17"/>
        <v>CONTINUO</v>
      </c>
    </row>
    <row r="526" spans="1:8" x14ac:dyDescent="0.25">
      <c r="A526" s="134">
        <v>36554</v>
      </c>
      <c r="B526" s="135" t="s">
        <v>2547</v>
      </c>
      <c r="C526" s="135" t="s">
        <v>4215</v>
      </c>
      <c r="D526" s="135" t="s">
        <v>2870</v>
      </c>
      <c r="E526" s="135" t="s">
        <v>4216</v>
      </c>
      <c r="F526" s="136">
        <f t="shared" si="16"/>
        <v>0.9944444444444458</v>
      </c>
      <c r="G526" s="137">
        <v>23.866666666666699</v>
      </c>
      <c r="H526" s="138" t="str">
        <f t="shared" si="17"/>
        <v>CONTINUO</v>
      </c>
    </row>
    <row r="527" spans="1:8" x14ac:dyDescent="0.25">
      <c r="A527" s="134">
        <v>714</v>
      </c>
      <c r="B527" s="135" t="s">
        <v>228</v>
      </c>
      <c r="C527" s="135" t="s">
        <v>2988</v>
      </c>
      <c r="D527" s="135" t="s">
        <v>2870</v>
      </c>
      <c r="E527" s="135" t="s">
        <v>2989</v>
      </c>
      <c r="F527" s="136">
        <f t="shared" si="16"/>
        <v>0.9885995370370374</v>
      </c>
      <c r="G527" s="137">
        <v>23.726388888888899</v>
      </c>
      <c r="H527" s="138" t="str">
        <f t="shared" si="17"/>
        <v>CONTINUO</v>
      </c>
    </row>
    <row r="528" spans="1:8" x14ac:dyDescent="0.25">
      <c r="A528" s="134">
        <v>24941</v>
      </c>
      <c r="B528" s="135" t="s">
        <v>2138</v>
      </c>
      <c r="C528" s="135" t="s">
        <v>4068</v>
      </c>
      <c r="D528" s="135" t="s">
        <v>2870</v>
      </c>
      <c r="E528" s="135" t="s">
        <v>4069</v>
      </c>
      <c r="F528" s="136">
        <f t="shared" si="16"/>
        <v>1</v>
      </c>
      <c r="G528" s="137">
        <v>24</v>
      </c>
      <c r="H528" s="138" t="str">
        <f t="shared" si="17"/>
        <v>CONTINUO</v>
      </c>
    </row>
    <row r="529" spans="1:8" x14ac:dyDescent="0.25">
      <c r="A529" s="134">
        <v>1323</v>
      </c>
      <c r="B529" s="135" t="s">
        <v>389</v>
      </c>
      <c r="C529" s="135" t="s">
        <v>3140</v>
      </c>
      <c r="D529" s="135" t="s">
        <v>2876</v>
      </c>
      <c r="E529" s="135" t="s">
        <v>3141</v>
      </c>
      <c r="F529" s="136">
        <f t="shared" si="16"/>
        <v>0.99201388888888753</v>
      </c>
      <c r="G529" s="137">
        <v>23.808333333333302</v>
      </c>
      <c r="H529" s="138" t="str">
        <f t="shared" si="17"/>
        <v>CONTINUO</v>
      </c>
    </row>
    <row r="530" spans="1:8" x14ac:dyDescent="0.25">
      <c r="A530" s="134">
        <v>2952</v>
      </c>
      <c r="B530" s="135" t="s">
        <v>766</v>
      </c>
      <c r="C530" s="135" t="s">
        <v>3395</v>
      </c>
      <c r="D530" s="135" t="s">
        <v>2876</v>
      </c>
      <c r="E530" s="135" t="s">
        <v>3396</v>
      </c>
      <c r="F530" s="136">
        <f t="shared" si="16"/>
        <v>0.9944444444444458</v>
      </c>
      <c r="G530" s="137">
        <v>23.866666666666699</v>
      </c>
      <c r="H530" s="138" t="str">
        <f t="shared" si="17"/>
        <v>CONTINUO</v>
      </c>
    </row>
    <row r="531" spans="1:8" x14ac:dyDescent="0.25">
      <c r="A531" s="134">
        <v>24631</v>
      </c>
      <c r="B531" s="135" t="s">
        <v>2036</v>
      </c>
      <c r="C531" s="135" t="s">
        <v>4052</v>
      </c>
      <c r="D531" s="135" t="s">
        <v>2876</v>
      </c>
      <c r="E531" s="135" t="s">
        <v>4053</v>
      </c>
      <c r="F531" s="136">
        <f t="shared" si="16"/>
        <v>0.89583333333333337</v>
      </c>
      <c r="G531" s="137">
        <v>21.5</v>
      </c>
      <c r="H531" s="138" t="str">
        <f t="shared" si="17"/>
        <v>SUFICIENTE</v>
      </c>
    </row>
    <row r="532" spans="1:8" x14ac:dyDescent="0.25">
      <c r="A532" s="134">
        <v>2638</v>
      </c>
      <c r="B532" s="135" t="s">
        <v>652</v>
      </c>
      <c r="C532" s="135" t="s">
        <v>3336</v>
      </c>
      <c r="D532" s="135" t="s">
        <v>2876</v>
      </c>
      <c r="E532" s="135" t="s">
        <v>3337</v>
      </c>
      <c r="F532" s="136">
        <f t="shared" si="16"/>
        <v>0.98680555555555427</v>
      </c>
      <c r="G532" s="137">
        <v>23.683333333333302</v>
      </c>
      <c r="H532" s="138" t="str">
        <f t="shared" si="17"/>
        <v>CONTINUO</v>
      </c>
    </row>
    <row r="533" spans="1:8" x14ac:dyDescent="0.25">
      <c r="A533" s="134">
        <v>1826</v>
      </c>
      <c r="B533" s="135" t="s">
        <v>474</v>
      </c>
      <c r="C533" s="135" t="s">
        <v>3200</v>
      </c>
      <c r="D533" s="135" t="s">
        <v>2876</v>
      </c>
      <c r="E533" s="135" t="s">
        <v>3201</v>
      </c>
      <c r="F533" s="136">
        <f t="shared" si="16"/>
        <v>0.75</v>
      </c>
      <c r="G533" s="137">
        <v>18</v>
      </c>
      <c r="H533" s="138" t="str">
        <f t="shared" si="17"/>
        <v>NO SATISFACTORIO</v>
      </c>
    </row>
    <row r="534" spans="1:8" x14ac:dyDescent="0.25">
      <c r="A534" s="134">
        <v>2618</v>
      </c>
      <c r="B534" s="135" t="s">
        <v>647</v>
      </c>
      <c r="C534" s="135" t="s">
        <v>3329</v>
      </c>
      <c r="D534" s="135" t="s">
        <v>2876</v>
      </c>
      <c r="E534" s="135" t="s">
        <v>3330</v>
      </c>
      <c r="F534" s="136">
        <f t="shared" si="16"/>
        <v>0.99386574074074163</v>
      </c>
      <c r="G534" s="137">
        <v>23.852777777777799</v>
      </c>
      <c r="H534" s="138" t="str">
        <f t="shared" si="17"/>
        <v>CONTINUO</v>
      </c>
    </row>
    <row r="535" spans="1:8" x14ac:dyDescent="0.25">
      <c r="A535" s="134">
        <v>20806</v>
      </c>
      <c r="B535" s="135" t="s">
        <v>1166</v>
      </c>
      <c r="C535" s="135" t="s">
        <v>4827</v>
      </c>
      <c r="D535" s="135" t="s">
        <v>2876</v>
      </c>
      <c r="E535" s="135" t="s">
        <v>4828</v>
      </c>
      <c r="F535" s="136">
        <f t="shared" si="16"/>
        <v>0.96895270516179588</v>
      </c>
      <c r="G535" s="137">
        <v>23.254864923883101</v>
      </c>
      <c r="H535" s="138" t="str">
        <f t="shared" si="17"/>
        <v>CONTINUO</v>
      </c>
    </row>
    <row r="536" spans="1:8" x14ac:dyDescent="0.25">
      <c r="A536" s="134">
        <v>21170</v>
      </c>
      <c r="B536" s="135" t="s">
        <v>1271</v>
      </c>
      <c r="C536" s="135" t="s">
        <v>3674</v>
      </c>
      <c r="D536" s="135" t="s">
        <v>2876</v>
      </c>
      <c r="E536" s="135" t="s">
        <v>3675</v>
      </c>
      <c r="F536" s="136">
        <f t="shared" si="16"/>
        <v>0.75</v>
      </c>
      <c r="G536" s="137">
        <v>18</v>
      </c>
      <c r="H536" s="138" t="str">
        <f t="shared" si="17"/>
        <v>NO SATISFACTORIO</v>
      </c>
    </row>
    <row r="537" spans="1:8" x14ac:dyDescent="0.25">
      <c r="A537" s="134">
        <v>735</v>
      </c>
      <c r="B537" s="135" t="s">
        <v>236</v>
      </c>
      <c r="C537" s="135" t="s">
        <v>3001</v>
      </c>
      <c r="D537" s="135" t="s">
        <v>2876</v>
      </c>
      <c r="E537" s="135" t="s">
        <v>3002</v>
      </c>
      <c r="F537" s="136">
        <f t="shared" si="16"/>
        <v>0.4744601587866375</v>
      </c>
      <c r="G537" s="137">
        <v>11.3870438108793</v>
      </c>
      <c r="H537" s="138" t="str">
        <f t="shared" si="17"/>
        <v>NO SATISFACTORIO</v>
      </c>
    </row>
    <row r="538" spans="1:8" x14ac:dyDescent="0.25">
      <c r="A538" s="134">
        <v>43456</v>
      </c>
      <c r="B538" s="135" t="s">
        <v>2613</v>
      </c>
      <c r="C538" s="135" t="s">
        <v>4242</v>
      </c>
      <c r="D538" s="135" t="s">
        <v>2876</v>
      </c>
      <c r="E538" s="135" t="s">
        <v>4243</v>
      </c>
      <c r="F538" s="136">
        <f t="shared" si="16"/>
        <v>0.59040404040404171</v>
      </c>
      <c r="G538" s="137">
        <v>14.169696969697</v>
      </c>
      <c r="H538" s="138" t="str">
        <f t="shared" si="17"/>
        <v>NO SATISFACTORIO</v>
      </c>
    </row>
    <row r="539" spans="1:8" x14ac:dyDescent="0.25">
      <c r="A539" s="134">
        <v>20861</v>
      </c>
      <c r="B539" s="135" t="s">
        <v>1186</v>
      </c>
      <c r="C539" s="135" t="s">
        <v>3649</v>
      </c>
      <c r="D539" s="135" t="s">
        <v>2876</v>
      </c>
      <c r="E539" s="135" t="s">
        <v>3650</v>
      </c>
      <c r="F539" s="136">
        <f t="shared" si="16"/>
        <v>1</v>
      </c>
      <c r="G539" s="137">
        <v>24</v>
      </c>
      <c r="H539" s="138" t="str">
        <f t="shared" si="17"/>
        <v>CONTINUO</v>
      </c>
    </row>
    <row r="540" spans="1:8" x14ac:dyDescent="0.25">
      <c r="A540" s="134">
        <v>324</v>
      </c>
      <c r="B540" s="135" t="s">
        <v>142</v>
      </c>
      <c r="C540" s="135" t="s">
        <v>4291</v>
      </c>
      <c r="D540" s="135" t="s">
        <v>2876</v>
      </c>
      <c r="E540" s="135" t="s">
        <v>4292</v>
      </c>
      <c r="F540" s="136">
        <f t="shared" si="16"/>
        <v>0.66770833333333324</v>
      </c>
      <c r="G540" s="137">
        <v>16.024999999999999</v>
      </c>
      <c r="H540" s="138" t="str">
        <f t="shared" si="17"/>
        <v>NO SATISFACTORIO</v>
      </c>
    </row>
    <row r="541" spans="1:8" x14ac:dyDescent="0.25">
      <c r="A541" s="134">
        <v>20641</v>
      </c>
      <c r="B541" s="135" t="s">
        <v>1110</v>
      </c>
      <c r="C541" s="135" t="s">
        <v>4291</v>
      </c>
      <c r="D541" s="135" t="s">
        <v>2876</v>
      </c>
      <c r="E541" s="135" t="s">
        <v>4292</v>
      </c>
      <c r="F541" s="136">
        <f t="shared" si="16"/>
        <v>0.98587962962962916</v>
      </c>
      <c r="G541" s="137">
        <v>23.661111111111101</v>
      </c>
      <c r="H541" s="138" t="str">
        <f t="shared" si="17"/>
        <v>CONTINUO</v>
      </c>
    </row>
    <row r="542" spans="1:8" x14ac:dyDescent="0.25">
      <c r="A542" s="134">
        <v>21818</v>
      </c>
      <c r="B542" s="135" t="s">
        <v>1420</v>
      </c>
      <c r="C542" s="135" t="s">
        <v>4291</v>
      </c>
      <c r="D542" s="135" t="s">
        <v>2876</v>
      </c>
      <c r="E542" s="135" t="s">
        <v>4292</v>
      </c>
      <c r="F542" s="136">
        <f t="shared" si="16"/>
        <v>0.63087637792185414</v>
      </c>
      <c r="G542" s="137">
        <v>15.1410330701245</v>
      </c>
      <c r="H542" s="138" t="str">
        <f t="shared" si="17"/>
        <v>NO SATISFACTORIO</v>
      </c>
    </row>
    <row r="543" spans="1:8" x14ac:dyDescent="0.25">
      <c r="A543" s="134">
        <v>2541</v>
      </c>
      <c r="B543" s="135" t="s">
        <v>620</v>
      </c>
      <c r="C543" s="135" t="s">
        <v>3305</v>
      </c>
      <c r="D543" s="135" t="s">
        <v>2876</v>
      </c>
      <c r="E543" s="135" t="s">
        <v>3306</v>
      </c>
      <c r="F543" s="136">
        <f t="shared" si="16"/>
        <v>0.98865740740740826</v>
      </c>
      <c r="G543" s="137">
        <v>23.727777777777799</v>
      </c>
      <c r="H543" s="138" t="str">
        <f t="shared" si="17"/>
        <v>CONTINUO</v>
      </c>
    </row>
    <row r="544" spans="1:8" x14ac:dyDescent="0.25">
      <c r="A544" s="134">
        <v>20457</v>
      </c>
      <c r="B544" s="135" t="s">
        <v>1043</v>
      </c>
      <c r="C544" s="135" t="s">
        <v>3580</v>
      </c>
      <c r="D544" s="135" t="s">
        <v>2876</v>
      </c>
      <c r="E544" s="135" t="s">
        <v>3581</v>
      </c>
      <c r="F544" s="136">
        <f t="shared" si="16"/>
        <v>0.98854166666666676</v>
      </c>
      <c r="G544" s="137">
        <v>23.725000000000001</v>
      </c>
      <c r="H544" s="138" t="str">
        <f t="shared" si="17"/>
        <v>CONTINUO</v>
      </c>
    </row>
    <row r="545" spans="1:8" x14ac:dyDescent="0.25">
      <c r="A545" s="134">
        <v>738</v>
      </c>
      <c r="B545" s="135" t="s">
        <v>238</v>
      </c>
      <c r="C545" s="135" t="s">
        <v>3003</v>
      </c>
      <c r="D545" s="135" t="s">
        <v>2876</v>
      </c>
      <c r="E545" s="135" t="s">
        <v>3004</v>
      </c>
      <c r="F545" s="136">
        <f t="shared" si="16"/>
        <v>0.98349197864092919</v>
      </c>
      <c r="G545" s="137">
        <v>23.603807487382301</v>
      </c>
      <c r="H545" s="138" t="str">
        <f t="shared" si="17"/>
        <v>CONTINUO</v>
      </c>
    </row>
    <row r="546" spans="1:8" x14ac:dyDescent="0.25">
      <c r="A546" s="134">
        <v>1457</v>
      </c>
      <c r="B546" s="135" t="s">
        <v>418</v>
      </c>
      <c r="C546" s="135" t="s">
        <v>3003</v>
      </c>
      <c r="D546" s="135" t="s">
        <v>2876</v>
      </c>
      <c r="E546" s="135" t="s">
        <v>3004</v>
      </c>
      <c r="F546" s="136">
        <f t="shared" si="16"/>
        <v>0.77083333333333337</v>
      </c>
      <c r="G546" s="137">
        <v>18.5</v>
      </c>
      <c r="H546" s="138" t="str">
        <f t="shared" si="17"/>
        <v>SUFICIENTE</v>
      </c>
    </row>
    <row r="547" spans="1:8" x14ac:dyDescent="0.25">
      <c r="A547" s="134">
        <v>739</v>
      </c>
      <c r="B547" s="135" t="s">
        <v>239</v>
      </c>
      <c r="C547" s="135" t="s">
        <v>3005</v>
      </c>
      <c r="D547" s="135" t="s">
        <v>2876</v>
      </c>
      <c r="E547" s="135" t="s">
        <v>3006</v>
      </c>
      <c r="F547" s="136">
        <f t="shared" si="16"/>
        <v>0.98213612274307927</v>
      </c>
      <c r="G547" s="137">
        <v>23.571266945833901</v>
      </c>
      <c r="H547" s="138" t="str">
        <f t="shared" si="17"/>
        <v>CONTINUO</v>
      </c>
    </row>
    <row r="548" spans="1:8" x14ac:dyDescent="0.25">
      <c r="A548" s="134">
        <v>20026</v>
      </c>
      <c r="B548" s="135" t="s">
        <v>925</v>
      </c>
      <c r="C548" s="135" t="s">
        <v>3481</v>
      </c>
      <c r="D548" s="135" t="s">
        <v>2876</v>
      </c>
      <c r="E548" s="135" t="s">
        <v>3482</v>
      </c>
      <c r="F548" s="136">
        <f t="shared" si="16"/>
        <v>0.6</v>
      </c>
      <c r="G548" s="137">
        <v>14.4</v>
      </c>
      <c r="H548" s="138" t="str">
        <f t="shared" si="17"/>
        <v>NO SATISFACTORIO</v>
      </c>
    </row>
    <row r="549" spans="1:8" x14ac:dyDescent="0.25">
      <c r="A549" s="134">
        <v>2992</v>
      </c>
      <c r="B549" s="135" t="s">
        <v>784</v>
      </c>
      <c r="C549" s="135" t="s">
        <v>3409</v>
      </c>
      <c r="D549" s="135" t="s">
        <v>2876</v>
      </c>
      <c r="E549" s="135" t="s">
        <v>3410</v>
      </c>
      <c r="F549" s="136">
        <f t="shared" si="16"/>
        <v>1</v>
      </c>
      <c r="G549" s="137">
        <v>24</v>
      </c>
      <c r="H549" s="138" t="str">
        <f t="shared" si="17"/>
        <v>CONTINUO</v>
      </c>
    </row>
    <row r="550" spans="1:8" x14ac:dyDescent="0.25">
      <c r="A550" s="134">
        <v>2604</v>
      </c>
      <c r="B550" s="135" t="s">
        <v>644</v>
      </c>
      <c r="C550" s="135" t="s">
        <v>3326</v>
      </c>
      <c r="D550" s="135" t="s">
        <v>2876</v>
      </c>
      <c r="E550" s="135" t="s">
        <v>3052</v>
      </c>
      <c r="F550" s="136">
        <f t="shared" si="16"/>
        <v>0.98854166666666676</v>
      </c>
      <c r="G550" s="137">
        <v>23.725000000000001</v>
      </c>
      <c r="H550" s="138" t="str">
        <f t="shared" si="17"/>
        <v>CONTINUO</v>
      </c>
    </row>
    <row r="551" spans="1:8" x14ac:dyDescent="0.25">
      <c r="A551" s="134">
        <v>2526</v>
      </c>
      <c r="B551" s="135" t="s">
        <v>614</v>
      </c>
      <c r="C551" s="135" t="s">
        <v>3297</v>
      </c>
      <c r="D551" s="135" t="s">
        <v>2876</v>
      </c>
      <c r="E551" s="135" t="s">
        <v>3298</v>
      </c>
      <c r="F551" s="136">
        <f t="shared" si="16"/>
        <v>0.75</v>
      </c>
      <c r="G551" s="137">
        <v>18</v>
      </c>
      <c r="H551" s="138" t="str">
        <f t="shared" si="17"/>
        <v>NO SATISFACTORIO</v>
      </c>
    </row>
    <row r="552" spans="1:8" x14ac:dyDescent="0.25">
      <c r="A552" s="134">
        <v>3285</v>
      </c>
      <c r="B552" s="135" t="s">
        <v>867</v>
      </c>
      <c r="C552" s="135" t="s">
        <v>3429</v>
      </c>
      <c r="D552" s="135" t="s">
        <v>2876</v>
      </c>
      <c r="E552" s="135" t="s">
        <v>3430</v>
      </c>
      <c r="F552" s="136">
        <f t="shared" si="16"/>
        <v>0.9135416666666667</v>
      </c>
      <c r="G552" s="137">
        <v>21.925000000000001</v>
      </c>
      <c r="H552" s="138" t="str">
        <f t="shared" si="17"/>
        <v>SUFICIENTE</v>
      </c>
    </row>
    <row r="553" spans="1:8" x14ac:dyDescent="0.25">
      <c r="A553" s="134">
        <v>20892</v>
      </c>
      <c r="B553" s="135" t="s">
        <v>1191</v>
      </c>
      <c r="C553" s="135" t="s">
        <v>3656</v>
      </c>
      <c r="D553" s="135" t="s">
        <v>2876</v>
      </c>
      <c r="E553" s="135" t="s">
        <v>3657</v>
      </c>
      <c r="F553" s="136">
        <f t="shared" si="16"/>
        <v>0.97222222222222088</v>
      </c>
      <c r="G553" s="137">
        <v>23.3333333333333</v>
      </c>
      <c r="H553" s="138" t="str">
        <f t="shared" si="17"/>
        <v>CONTINUO</v>
      </c>
    </row>
    <row r="554" spans="1:8" x14ac:dyDescent="0.25">
      <c r="A554" s="134">
        <v>2516</v>
      </c>
      <c r="B554" s="135" t="s">
        <v>609</v>
      </c>
      <c r="C554" s="135" t="s">
        <v>3289</v>
      </c>
      <c r="D554" s="135" t="s">
        <v>2876</v>
      </c>
      <c r="E554" s="135" t="s">
        <v>3290</v>
      </c>
      <c r="F554" s="136">
        <f t="shared" si="16"/>
        <v>0.98854166666666676</v>
      </c>
      <c r="G554" s="137">
        <v>23.725000000000001</v>
      </c>
      <c r="H554" s="138" t="str">
        <f t="shared" si="17"/>
        <v>CONTINUO</v>
      </c>
    </row>
    <row r="555" spans="1:8" x14ac:dyDescent="0.25">
      <c r="A555" s="134">
        <v>1827</v>
      </c>
      <c r="B555" s="135" t="s">
        <v>475</v>
      </c>
      <c r="C555" s="135" t="s">
        <v>3417</v>
      </c>
      <c r="D555" s="135" t="s">
        <v>2876</v>
      </c>
      <c r="E555" s="135" t="s">
        <v>3418</v>
      </c>
      <c r="F555" s="136">
        <f t="shared" si="16"/>
        <v>0.19999999999999998</v>
      </c>
      <c r="G555" s="137">
        <v>4.8</v>
      </c>
      <c r="H555" s="138" t="str">
        <f t="shared" si="17"/>
        <v>INSUFICIENTE</v>
      </c>
    </row>
    <row r="556" spans="1:8" x14ac:dyDescent="0.25">
      <c r="A556" s="134">
        <v>48243</v>
      </c>
      <c r="B556" s="135" t="s">
        <v>2666</v>
      </c>
      <c r="C556" s="135" t="s">
        <v>3417</v>
      </c>
      <c r="D556" s="135" t="s">
        <v>2876</v>
      </c>
      <c r="E556" s="135" t="s">
        <v>3418</v>
      </c>
      <c r="F556" s="136">
        <f t="shared" si="16"/>
        <v>0.17376543209876541</v>
      </c>
      <c r="G556" s="137">
        <v>4.1703703703703701</v>
      </c>
      <c r="H556" s="138" t="str">
        <f t="shared" si="17"/>
        <v>INSUFICIENTE</v>
      </c>
    </row>
    <row r="557" spans="1:8" x14ac:dyDescent="0.25">
      <c r="A557" s="134">
        <v>3156</v>
      </c>
      <c r="B557" s="135" t="s">
        <v>828</v>
      </c>
      <c r="C557" s="135" t="s">
        <v>4418</v>
      </c>
      <c r="D557" s="135" t="s">
        <v>3237</v>
      </c>
      <c r="E557" s="135" t="s">
        <v>4419</v>
      </c>
      <c r="F557" s="136">
        <f t="shared" si="16"/>
        <v>1</v>
      </c>
      <c r="G557" s="137">
        <v>24</v>
      </c>
      <c r="H557" s="138" t="str">
        <f t="shared" si="17"/>
        <v>CONTINUO</v>
      </c>
    </row>
    <row r="558" spans="1:8" x14ac:dyDescent="0.25">
      <c r="A558" s="134">
        <v>26544</v>
      </c>
      <c r="B558" s="135" t="s">
        <v>2360</v>
      </c>
      <c r="C558" s="135" t="s">
        <v>4418</v>
      </c>
      <c r="D558" s="135" t="s">
        <v>3237</v>
      </c>
      <c r="E558" s="135" t="s">
        <v>4419</v>
      </c>
      <c r="F558" s="136">
        <f t="shared" si="16"/>
        <v>0.87886789537779164</v>
      </c>
      <c r="G558" s="137">
        <v>21.092829489067</v>
      </c>
      <c r="H558" s="138" t="str">
        <f t="shared" si="17"/>
        <v>SUFICIENTE</v>
      </c>
    </row>
    <row r="559" spans="1:8" x14ac:dyDescent="0.25">
      <c r="A559" s="134">
        <v>2214</v>
      </c>
      <c r="B559" s="135" t="s">
        <v>532</v>
      </c>
      <c r="C559" s="135" t="s">
        <v>3236</v>
      </c>
      <c r="D559" s="135" t="s">
        <v>3237</v>
      </c>
      <c r="E559" s="135" t="s">
        <v>3238</v>
      </c>
      <c r="F559" s="136">
        <f t="shared" si="16"/>
        <v>0.71250000000000002</v>
      </c>
      <c r="G559" s="137">
        <v>17.100000000000001</v>
      </c>
      <c r="H559" s="138" t="str">
        <f t="shared" si="17"/>
        <v>NO SATISFACTORIO</v>
      </c>
    </row>
    <row r="560" spans="1:8" x14ac:dyDescent="0.25">
      <c r="A560" s="134">
        <v>28411</v>
      </c>
      <c r="B560" s="135" t="s">
        <v>2466</v>
      </c>
      <c r="C560" s="135" t="s">
        <v>4191</v>
      </c>
      <c r="D560" s="135" t="s">
        <v>3237</v>
      </c>
      <c r="E560" s="135" t="s">
        <v>4192</v>
      </c>
      <c r="F560" s="136">
        <f t="shared" si="16"/>
        <v>0.9910353535353541</v>
      </c>
      <c r="G560" s="137">
        <v>23.784848484848499</v>
      </c>
      <c r="H560" s="138" t="str">
        <f t="shared" si="17"/>
        <v>CONTINUO</v>
      </c>
    </row>
    <row r="561" spans="1:8" x14ac:dyDescent="0.25">
      <c r="A561" s="134">
        <v>1759</v>
      </c>
      <c r="B561" s="135" t="s">
        <v>462</v>
      </c>
      <c r="C561" s="135" t="s">
        <v>4912</v>
      </c>
      <c r="D561" s="135" t="s">
        <v>3237</v>
      </c>
      <c r="E561" s="135" t="s">
        <v>4913</v>
      </c>
      <c r="F561" s="136">
        <f t="shared" si="16"/>
        <v>0.89807098765432081</v>
      </c>
      <c r="G561" s="137">
        <v>21.5537037037037</v>
      </c>
      <c r="H561" s="138" t="str">
        <f t="shared" si="17"/>
        <v>SUFICIENTE</v>
      </c>
    </row>
    <row r="562" spans="1:8" x14ac:dyDescent="0.25">
      <c r="A562" s="134">
        <v>23138</v>
      </c>
      <c r="B562" s="135" t="s">
        <v>1764</v>
      </c>
      <c r="C562" s="135" t="s">
        <v>3950</v>
      </c>
      <c r="D562" s="135" t="s">
        <v>3237</v>
      </c>
      <c r="E562" s="135" t="s">
        <v>3951</v>
      </c>
      <c r="F562" s="136">
        <f t="shared" si="16"/>
        <v>0.9972222222222209</v>
      </c>
      <c r="G562" s="137">
        <v>23.933333333333302</v>
      </c>
      <c r="H562" s="138" t="str">
        <f t="shared" si="17"/>
        <v>CONTINUO</v>
      </c>
    </row>
    <row r="563" spans="1:8" x14ac:dyDescent="0.25">
      <c r="A563" s="134">
        <v>732</v>
      </c>
      <c r="B563" s="135" t="s">
        <v>234</v>
      </c>
      <c r="C563" s="135" t="s">
        <v>2998</v>
      </c>
      <c r="D563" s="135" t="s">
        <v>2999</v>
      </c>
      <c r="E563" s="135" t="s">
        <v>3000</v>
      </c>
      <c r="F563" s="136">
        <f t="shared" si="16"/>
        <v>0.99871286001946247</v>
      </c>
      <c r="G563" s="137">
        <v>23.969108640467098</v>
      </c>
      <c r="H563" s="138" t="str">
        <f t="shared" si="17"/>
        <v>CONTINUO</v>
      </c>
    </row>
    <row r="564" spans="1:8" x14ac:dyDescent="0.25">
      <c r="A564" s="134">
        <v>330</v>
      </c>
      <c r="B564" s="135" t="s">
        <v>146</v>
      </c>
      <c r="C564" s="135" t="s">
        <v>4748</v>
      </c>
      <c r="D564" s="135" t="s">
        <v>2999</v>
      </c>
      <c r="E564" s="135" t="s">
        <v>3158</v>
      </c>
      <c r="F564" s="136">
        <f t="shared" si="16"/>
        <v>0.99953703703703756</v>
      </c>
      <c r="G564" s="137">
        <v>23.988888888888901</v>
      </c>
      <c r="H564" s="138" t="str">
        <f t="shared" si="17"/>
        <v>CONTINUO</v>
      </c>
    </row>
    <row r="565" spans="1:8" x14ac:dyDescent="0.25">
      <c r="A565" s="134">
        <v>3247</v>
      </c>
      <c r="B565" s="135" t="s">
        <v>853</v>
      </c>
      <c r="C565" s="135" t="s">
        <v>3423</v>
      </c>
      <c r="D565" s="135" t="s">
        <v>2999</v>
      </c>
      <c r="E565" s="135" t="s">
        <v>3424</v>
      </c>
      <c r="F565" s="136">
        <f t="shared" si="16"/>
        <v>1</v>
      </c>
      <c r="G565" s="137">
        <v>24</v>
      </c>
      <c r="H565" s="138" t="str">
        <f t="shared" si="17"/>
        <v>CONTINUO</v>
      </c>
    </row>
    <row r="566" spans="1:8" x14ac:dyDescent="0.25">
      <c r="A566" s="134">
        <v>330</v>
      </c>
      <c r="B566" s="135" t="s">
        <v>146</v>
      </c>
      <c r="C566" s="135" t="s">
        <v>4468</v>
      </c>
      <c r="D566" s="135" t="s">
        <v>2999</v>
      </c>
      <c r="E566" s="135" t="s">
        <v>4469</v>
      </c>
      <c r="F566" s="136">
        <f t="shared" si="16"/>
        <v>0.98732462979067492</v>
      </c>
      <c r="G566" s="137">
        <v>23.695791114976199</v>
      </c>
      <c r="H566" s="138" t="str">
        <f t="shared" si="17"/>
        <v>CONTINUO</v>
      </c>
    </row>
    <row r="567" spans="1:8" x14ac:dyDescent="0.25">
      <c r="A567" s="134">
        <v>2530</v>
      </c>
      <c r="B567" s="135" t="s">
        <v>618</v>
      </c>
      <c r="C567" s="135" t="s">
        <v>4809</v>
      </c>
      <c r="D567" s="135" t="s">
        <v>2999</v>
      </c>
      <c r="E567" s="135" t="s">
        <v>3332</v>
      </c>
      <c r="F567" s="136">
        <f t="shared" si="16"/>
        <v>0.99696969696969584</v>
      </c>
      <c r="G567" s="137">
        <v>23.927272727272701</v>
      </c>
      <c r="H567" s="138" t="str">
        <f t="shared" si="17"/>
        <v>CONTINUO</v>
      </c>
    </row>
    <row r="568" spans="1:8" x14ac:dyDescent="0.25">
      <c r="A568" s="134">
        <v>330</v>
      </c>
      <c r="B568" s="135" t="s">
        <v>146</v>
      </c>
      <c r="C568" s="135" t="s">
        <v>4490</v>
      </c>
      <c r="D568" s="135" t="s">
        <v>2999</v>
      </c>
      <c r="E568" s="135" t="s">
        <v>4491</v>
      </c>
      <c r="F568" s="136">
        <f t="shared" si="16"/>
        <v>0.99101321219062077</v>
      </c>
      <c r="G568" s="137">
        <v>23.784317092574899</v>
      </c>
      <c r="H568" s="138" t="str">
        <f t="shared" si="17"/>
        <v>CONTINUO</v>
      </c>
    </row>
    <row r="569" spans="1:8" x14ac:dyDescent="0.25">
      <c r="A569" s="134">
        <v>330</v>
      </c>
      <c r="B569" s="135" t="s">
        <v>146</v>
      </c>
      <c r="C569" s="135" t="s">
        <v>4654</v>
      </c>
      <c r="D569" s="135" t="s">
        <v>2999</v>
      </c>
      <c r="E569" s="135" t="s">
        <v>4655</v>
      </c>
      <c r="F569" s="136">
        <f t="shared" si="16"/>
        <v>0.99494576624687914</v>
      </c>
      <c r="G569" s="137">
        <v>23.878698389925098</v>
      </c>
      <c r="H569" s="138" t="str">
        <f t="shared" si="17"/>
        <v>CONTINUO</v>
      </c>
    </row>
    <row r="570" spans="1:8" x14ac:dyDescent="0.25">
      <c r="A570" s="134">
        <v>330</v>
      </c>
      <c r="B570" s="135" t="s">
        <v>146</v>
      </c>
      <c r="C570" s="135" t="s">
        <v>4749</v>
      </c>
      <c r="D570" s="135" t="s">
        <v>2999</v>
      </c>
      <c r="E570" s="135" t="s">
        <v>4750</v>
      </c>
      <c r="F570" s="136">
        <f t="shared" si="16"/>
        <v>0.98953221591637919</v>
      </c>
      <c r="G570" s="137">
        <v>23.748773181993101</v>
      </c>
      <c r="H570" s="138" t="str">
        <f t="shared" si="17"/>
        <v>CONTINUO</v>
      </c>
    </row>
    <row r="571" spans="1:8" x14ac:dyDescent="0.25">
      <c r="A571" s="134">
        <v>330</v>
      </c>
      <c r="B571" s="135" t="s">
        <v>146</v>
      </c>
      <c r="C571" s="135" t="s">
        <v>4627</v>
      </c>
      <c r="D571" s="135" t="s">
        <v>2999</v>
      </c>
      <c r="E571" s="135" t="s">
        <v>4628</v>
      </c>
      <c r="F571" s="136">
        <f t="shared" si="16"/>
        <v>0.97555175749726664</v>
      </c>
      <c r="G571" s="137">
        <v>23.4132421799344</v>
      </c>
      <c r="H571" s="138" t="str">
        <f t="shared" si="17"/>
        <v>CONTINUO</v>
      </c>
    </row>
    <row r="572" spans="1:8" x14ac:dyDescent="0.25">
      <c r="A572" s="134">
        <v>330</v>
      </c>
      <c r="B572" s="135" t="s">
        <v>146</v>
      </c>
      <c r="C572" s="135" t="s">
        <v>4656</v>
      </c>
      <c r="D572" s="135" t="s">
        <v>2999</v>
      </c>
      <c r="E572" s="135" t="s">
        <v>4657</v>
      </c>
      <c r="F572" s="136">
        <f t="shared" si="16"/>
        <v>0.99523516055277506</v>
      </c>
      <c r="G572" s="137">
        <v>23.8856438532666</v>
      </c>
      <c r="H572" s="138" t="str">
        <f t="shared" si="17"/>
        <v>CONTINUO</v>
      </c>
    </row>
    <row r="573" spans="1:8" x14ac:dyDescent="0.25">
      <c r="A573" s="134">
        <v>330</v>
      </c>
      <c r="B573" s="135" t="s">
        <v>146</v>
      </c>
      <c r="C573" s="135" t="s">
        <v>4751</v>
      </c>
      <c r="D573" s="135" t="s">
        <v>2999</v>
      </c>
      <c r="E573" s="135" t="s">
        <v>4752</v>
      </c>
      <c r="F573" s="136">
        <f t="shared" si="16"/>
        <v>0.99789485465600414</v>
      </c>
      <c r="G573" s="137">
        <v>23.949476511744098</v>
      </c>
      <c r="H573" s="138" t="str">
        <f t="shared" si="17"/>
        <v>CONTINUO</v>
      </c>
    </row>
    <row r="574" spans="1:8" x14ac:dyDescent="0.25">
      <c r="A574" s="134">
        <v>330</v>
      </c>
      <c r="B574" s="135" t="s">
        <v>146</v>
      </c>
      <c r="C574" s="135" t="s">
        <v>4470</v>
      </c>
      <c r="D574" s="135" t="s">
        <v>2999</v>
      </c>
      <c r="E574" s="135" t="s">
        <v>4471</v>
      </c>
      <c r="F574" s="136">
        <f t="shared" si="16"/>
        <v>0.98551638176638334</v>
      </c>
      <c r="G574" s="137">
        <v>23.652393162393199</v>
      </c>
      <c r="H574" s="138" t="str">
        <f t="shared" si="17"/>
        <v>CONTINUO</v>
      </c>
    </row>
    <row r="575" spans="1:8" x14ac:dyDescent="0.25">
      <c r="A575" s="134">
        <v>332</v>
      </c>
      <c r="B575" s="135" t="s">
        <v>147</v>
      </c>
      <c r="C575" s="135" t="s">
        <v>2884</v>
      </c>
      <c r="D575" s="135" t="s">
        <v>2867</v>
      </c>
      <c r="E575" s="135" t="s">
        <v>2885</v>
      </c>
      <c r="F575" s="136">
        <f t="shared" si="16"/>
        <v>1</v>
      </c>
      <c r="G575" s="137">
        <v>24</v>
      </c>
      <c r="H575" s="138" t="str">
        <f t="shared" si="17"/>
        <v>CONTINUO</v>
      </c>
    </row>
    <row r="576" spans="1:8" x14ac:dyDescent="0.25">
      <c r="A576" s="134">
        <v>2374</v>
      </c>
      <c r="B576" s="135" t="s">
        <v>564</v>
      </c>
      <c r="C576" s="135" t="s">
        <v>4379</v>
      </c>
      <c r="D576" s="135" t="s">
        <v>2867</v>
      </c>
      <c r="E576" s="135" t="s">
        <v>4380</v>
      </c>
      <c r="F576" s="136">
        <f t="shared" si="16"/>
        <v>0.96981481481481657</v>
      </c>
      <c r="G576" s="137">
        <v>23.275555555555599</v>
      </c>
      <c r="H576" s="138" t="str">
        <f t="shared" si="17"/>
        <v>CONTINUO</v>
      </c>
    </row>
    <row r="577" spans="1:8" x14ac:dyDescent="0.25">
      <c r="A577" s="134">
        <v>333</v>
      </c>
      <c r="B577" s="135" t="s">
        <v>148</v>
      </c>
      <c r="C577" s="135" t="s">
        <v>2886</v>
      </c>
      <c r="D577" s="135" t="s">
        <v>2867</v>
      </c>
      <c r="E577" s="135" t="s">
        <v>2887</v>
      </c>
      <c r="F577" s="136">
        <f t="shared" si="16"/>
        <v>1</v>
      </c>
      <c r="G577" s="137">
        <v>24</v>
      </c>
      <c r="H577" s="138" t="str">
        <f t="shared" si="17"/>
        <v>CONTINUO</v>
      </c>
    </row>
    <row r="578" spans="1:8" x14ac:dyDescent="0.25">
      <c r="A578" s="134">
        <v>23470</v>
      </c>
      <c r="B578" s="135" t="s">
        <v>1861</v>
      </c>
      <c r="C578" s="135" t="s">
        <v>2886</v>
      </c>
      <c r="D578" s="135" t="s">
        <v>2867</v>
      </c>
      <c r="E578" s="135" t="s">
        <v>2887</v>
      </c>
      <c r="F578" s="136">
        <f t="shared" si="16"/>
        <v>1</v>
      </c>
      <c r="G578" s="137">
        <v>24</v>
      </c>
      <c r="H578" s="138" t="str">
        <f t="shared" si="17"/>
        <v>CONTINUO</v>
      </c>
    </row>
    <row r="579" spans="1:8" x14ac:dyDescent="0.25">
      <c r="A579" s="134">
        <v>335</v>
      </c>
      <c r="B579" s="135" t="s">
        <v>150</v>
      </c>
      <c r="C579" s="135" t="s">
        <v>2892</v>
      </c>
      <c r="D579" s="135" t="s">
        <v>2867</v>
      </c>
      <c r="E579" s="135" t="s">
        <v>2893</v>
      </c>
      <c r="F579" s="136">
        <f t="shared" si="16"/>
        <v>1</v>
      </c>
      <c r="G579" s="137">
        <v>24</v>
      </c>
      <c r="H579" s="138" t="str">
        <f t="shared" si="17"/>
        <v>CONTINUO</v>
      </c>
    </row>
    <row r="580" spans="1:8" x14ac:dyDescent="0.25">
      <c r="A580" s="134">
        <v>729</v>
      </c>
      <c r="B580" s="135" t="s">
        <v>231</v>
      </c>
      <c r="C580" s="135" t="s">
        <v>2994</v>
      </c>
      <c r="D580" s="135" t="s">
        <v>2867</v>
      </c>
      <c r="E580" s="135" t="s">
        <v>2995</v>
      </c>
      <c r="F580" s="136">
        <f t="shared" si="16"/>
        <v>0.99409722222222074</v>
      </c>
      <c r="G580" s="137">
        <v>23.858333333333299</v>
      </c>
      <c r="H580" s="138" t="str">
        <f t="shared" si="17"/>
        <v>CONTINUO</v>
      </c>
    </row>
    <row r="581" spans="1:8" x14ac:dyDescent="0.25">
      <c r="A581" s="134">
        <v>290</v>
      </c>
      <c r="B581" s="135" t="s">
        <v>133</v>
      </c>
      <c r="C581" s="135" t="s">
        <v>2866</v>
      </c>
      <c r="D581" s="135" t="s">
        <v>2867</v>
      </c>
      <c r="E581" s="135" t="s">
        <v>2868</v>
      </c>
      <c r="F581" s="136">
        <f t="shared" si="16"/>
        <v>1</v>
      </c>
      <c r="G581" s="137">
        <v>24</v>
      </c>
      <c r="H581" s="138" t="str">
        <f t="shared" si="17"/>
        <v>CONTINUO</v>
      </c>
    </row>
    <row r="582" spans="1:8" x14ac:dyDescent="0.25">
      <c r="A582" s="134">
        <v>337</v>
      </c>
      <c r="B582" s="135" t="s">
        <v>152</v>
      </c>
      <c r="C582" s="135" t="s">
        <v>2894</v>
      </c>
      <c r="D582" s="135" t="s">
        <v>2867</v>
      </c>
      <c r="E582" s="135" t="s">
        <v>2895</v>
      </c>
      <c r="F582" s="136">
        <f t="shared" si="16"/>
        <v>0.99583333333333324</v>
      </c>
      <c r="G582" s="137">
        <v>23.9</v>
      </c>
      <c r="H582" s="138" t="str">
        <f t="shared" si="17"/>
        <v>CONTINUO</v>
      </c>
    </row>
    <row r="583" spans="1:8" x14ac:dyDescent="0.25">
      <c r="A583" s="134">
        <v>333</v>
      </c>
      <c r="B583" s="135" t="s">
        <v>148</v>
      </c>
      <c r="C583" s="135" t="s">
        <v>2888</v>
      </c>
      <c r="D583" s="135" t="s">
        <v>2867</v>
      </c>
      <c r="E583" s="135" t="s">
        <v>2889</v>
      </c>
      <c r="F583" s="136">
        <f t="shared" si="16"/>
        <v>0.97346324461343336</v>
      </c>
      <c r="G583" s="137">
        <v>23.363117870722402</v>
      </c>
      <c r="H583" s="138" t="str">
        <f t="shared" si="17"/>
        <v>CONTINUO</v>
      </c>
    </row>
    <row r="584" spans="1:8" x14ac:dyDescent="0.25">
      <c r="A584" s="134">
        <v>2075</v>
      </c>
      <c r="B584" s="135" t="s">
        <v>497</v>
      </c>
      <c r="C584" s="135" t="s">
        <v>2888</v>
      </c>
      <c r="D584" s="135" t="s">
        <v>2867</v>
      </c>
      <c r="E584" s="135" t="s">
        <v>2889</v>
      </c>
      <c r="F584" s="136">
        <f t="shared" si="16"/>
        <v>0.99460904069041245</v>
      </c>
      <c r="G584" s="137">
        <v>23.870616976569899</v>
      </c>
      <c r="H584" s="138" t="str">
        <f t="shared" si="17"/>
        <v>CONTINUO</v>
      </c>
    </row>
    <row r="585" spans="1:8" x14ac:dyDescent="0.25">
      <c r="A585" s="134">
        <v>812</v>
      </c>
      <c r="B585" s="135" t="s">
        <v>262</v>
      </c>
      <c r="C585" s="135" t="s">
        <v>3029</v>
      </c>
      <c r="D585" s="135" t="s">
        <v>2867</v>
      </c>
      <c r="E585" s="135" t="s">
        <v>3030</v>
      </c>
      <c r="F585" s="136">
        <f t="shared" ref="F585:F648" si="18">G585/24</f>
        <v>0.99548611111111251</v>
      </c>
      <c r="G585" s="137">
        <v>23.891666666666701</v>
      </c>
      <c r="H585" s="138" t="str">
        <f t="shared" ref="H585:H648" si="19">IF(G585&lt;10.1,"INSUFICIENTE",IF(AND(G585&gt;=10.1,G585&lt;18.1),"NO SATISFACTORIO",IF(AND(G585&gt;=18.1,G585&lt;23.1),"SUFICIENTE",IF(G585&gt;=23.1,"CONTINUO",0))))</f>
        <v>CONTINUO</v>
      </c>
    </row>
    <row r="586" spans="1:8" x14ac:dyDescent="0.25">
      <c r="A586" s="134">
        <v>731</v>
      </c>
      <c r="B586" s="135" t="s">
        <v>233</v>
      </c>
      <c r="C586" s="135" t="s">
        <v>2996</v>
      </c>
      <c r="D586" s="135" t="s">
        <v>2867</v>
      </c>
      <c r="E586" s="135" t="s">
        <v>2997</v>
      </c>
      <c r="F586" s="136">
        <f t="shared" si="18"/>
        <v>0.93261327110201664</v>
      </c>
      <c r="G586" s="137">
        <v>22.382718506448398</v>
      </c>
      <c r="H586" s="138" t="str">
        <f t="shared" si="19"/>
        <v>SUFICIENTE</v>
      </c>
    </row>
    <row r="587" spans="1:8" x14ac:dyDescent="0.25">
      <c r="A587" s="134">
        <v>20077</v>
      </c>
      <c r="B587" s="135" t="s">
        <v>943</v>
      </c>
      <c r="C587" s="135" t="s">
        <v>3490</v>
      </c>
      <c r="D587" s="135" t="s">
        <v>2897</v>
      </c>
      <c r="E587" s="135" t="s">
        <v>3491</v>
      </c>
      <c r="F587" s="136">
        <f t="shared" si="18"/>
        <v>0.9972222222222209</v>
      </c>
      <c r="G587" s="137">
        <v>23.933333333333302</v>
      </c>
      <c r="H587" s="138" t="str">
        <f t="shared" si="19"/>
        <v>CONTINUO</v>
      </c>
    </row>
    <row r="588" spans="1:8" x14ac:dyDescent="0.25">
      <c r="A588" s="134">
        <v>1875</v>
      </c>
      <c r="B588" s="135" t="s">
        <v>480</v>
      </c>
      <c r="C588" s="135" t="s">
        <v>4422</v>
      </c>
      <c r="D588" s="135" t="s">
        <v>2897</v>
      </c>
      <c r="E588" s="135" t="s">
        <v>4423</v>
      </c>
      <c r="F588" s="136">
        <f t="shared" si="18"/>
        <v>0.94393939393939574</v>
      </c>
      <c r="G588" s="137">
        <v>22.654545454545499</v>
      </c>
      <c r="H588" s="138" t="str">
        <f t="shared" si="19"/>
        <v>SUFICIENTE</v>
      </c>
    </row>
    <row r="589" spans="1:8" x14ac:dyDescent="0.25">
      <c r="A589" s="134">
        <v>23436</v>
      </c>
      <c r="B589" s="135" t="s">
        <v>1847</v>
      </c>
      <c r="C589" s="135" t="s">
        <v>3999</v>
      </c>
      <c r="D589" s="135" t="s">
        <v>2897</v>
      </c>
      <c r="E589" s="135" t="s">
        <v>4000</v>
      </c>
      <c r="F589" s="136">
        <f t="shared" si="18"/>
        <v>0.53405803453570833</v>
      </c>
      <c r="G589" s="137">
        <v>12.817392828857001</v>
      </c>
      <c r="H589" s="138" t="str">
        <f t="shared" si="19"/>
        <v>NO SATISFACTORIO</v>
      </c>
    </row>
    <row r="590" spans="1:8" x14ac:dyDescent="0.25">
      <c r="A590" s="134">
        <v>20530</v>
      </c>
      <c r="B590" s="135" t="s">
        <v>1067</v>
      </c>
      <c r="C590" s="135" t="s">
        <v>4424</v>
      </c>
      <c r="D590" s="135" t="s">
        <v>2897</v>
      </c>
      <c r="E590" s="135" t="s">
        <v>4425</v>
      </c>
      <c r="F590" s="136">
        <f t="shared" si="18"/>
        <v>0.99610445998556252</v>
      </c>
      <c r="G590" s="137">
        <v>23.906507039653501</v>
      </c>
      <c r="H590" s="138" t="str">
        <f t="shared" si="19"/>
        <v>CONTINUO</v>
      </c>
    </row>
    <row r="591" spans="1:8" x14ac:dyDescent="0.25">
      <c r="A591" s="134">
        <v>346</v>
      </c>
      <c r="B591" s="135" t="s">
        <v>155</v>
      </c>
      <c r="C591" s="135" t="s">
        <v>2896</v>
      </c>
      <c r="D591" s="135" t="s">
        <v>2897</v>
      </c>
      <c r="E591" s="135" t="s">
        <v>2898</v>
      </c>
      <c r="F591" s="136">
        <f t="shared" si="18"/>
        <v>0.9972222222222209</v>
      </c>
      <c r="G591" s="137">
        <v>23.933333333333302</v>
      </c>
      <c r="H591" s="138" t="str">
        <f t="shared" si="19"/>
        <v>CONTINUO</v>
      </c>
    </row>
    <row r="592" spans="1:8" x14ac:dyDescent="0.25">
      <c r="A592" s="134">
        <v>341</v>
      </c>
      <c r="B592" s="135" t="s">
        <v>154</v>
      </c>
      <c r="C592" s="135" t="s">
        <v>4293</v>
      </c>
      <c r="D592" s="135" t="s">
        <v>2897</v>
      </c>
      <c r="E592" s="135" t="s">
        <v>4294</v>
      </c>
      <c r="F592" s="136">
        <f t="shared" si="18"/>
        <v>0.99686162995039995</v>
      </c>
      <c r="G592" s="137">
        <v>23.9246791188096</v>
      </c>
      <c r="H592" s="138" t="str">
        <f t="shared" si="19"/>
        <v>CONTINUO</v>
      </c>
    </row>
    <row r="593" spans="1:8" x14ac:dyDescent="0.25">
      <c r="A593" s="134">
        <v>22512</v>
      </c>
      <c r="B593" s="135" t="s">
        <v>1577</v>
      </c>
      <c r="C593" s="135" t="s">
        <v>3798</v>
      </c>
      <c r="D593" s="135" t="s">
        <v>2897</v>
      </c>
      <c r="E593" s="135" t="s">
        <v>2975</v>
      </c>
      <c r="F593" s="136">
        <f t="shared" si="18"/>
        <v>0.9972222222222209</v>
      </c>
      <c r="G593" s="137">
        <v>23.933333333333302</v>
      </c>
      <c r="H593" s="138" t="str">
        <f t="shared" si="19"/>
        <v>CONTINUO</v>
      </c>
    </row>
    <row r="594" spans="1:8" x14ac:dyDescent="0.25">
      <c r="A594" s="134">
        <v>2653</v>
      </c>
      <c r="B594" s="135" t="s">
        <v>657</v>
      </c>
      <c r="C594" s="135" t="s">
        <v>3342</v>
      </c>
      <c r="D594" s="135" t="s">
        <v>2897</v>
      </c>
      <c r="E594" s="135" t="s">
        <v>3343</v>
      </c>
      <c r="F594" s="136">
        <f t="shared" si="18"/>
        <v>0.98611111111111249</v>
      </c>
      <c r="G594" s="137">
        <v>23.6666666666667</v>
      </c>
      <c r="H594" s="138" t="str">
        <f t="shared" si="19"/>
        <v>CONTINUO</v>
      </c>
    </row>
    <row r="595" spans="1:8" x14ac:dyDescent="0.25">
      <c r="A595" s="134">
        <v>347</v>
      </c>
      <c r="B595" s="135" t="s">
        <v>156</v>
      </c>
      <c r="C595" s="135" t="s">
        <v>2899</v>
      </c>
      <c r="D595" s="135" t="s">
        <v>2897</v>
      </c>
      <c r="E595" s="135" t="s">
        <v>2900</v>
      </c>
      <c r="F595" s="136">
        <f t="shared" si="18"/>
        <v>0.86469907407407509</v>
      </c>
      <c r="G595" s="137">
        <v>20.752777777777801</v>
      </c>
      <c r="H595" s="138" t="str">
        <f t="shared" si="19"/>
        <v>SUFICIENTE</v>
      </c>
    </row>
    <row r="596" spans="1:8" x14ac:dyDescent="0.25">
      <c r="A596" s="134">
        <v>861</v>
      </c>
      <c r="B596" s="135" t="s">
        <v>278</v>
      </c>
      <c r="C596" s="135" t="s">
        <v>3049</v>
      </c>
      <c r="D596" s="135" t="s">
        <v>2897</v>
      </c>
      <c r="E596" s="135" t="s">
        <v>3050</v>
      </c>
      <c r="F596" s="136">
        <f t="shared" si="18"/>
        <v>0.98842592592592504</v>
      </c>
      <c r="G596" s="137">
        <v>23.7222222222222</v>
      </c>
      <c r="H596" s="138" t="str">
        <f t="shared" si="19"/>
        <v>CONTINUO</v>
      </c>
    </row>
    <row r="597" spans="1:8" x14ac:dyDescent="0.25">
      <c r="A597" s="134">
        <v>1703</v>
      </c>
      <c r="B597" s="135" t="s">
        <v>449</v>
      </c>
      <c r="C597" s="135" t="s">
        <v>3192</v>
      </c>
      <c r="D597" s="135" t="s">
        <v>2897</v>
      </c>
      <c r="E597" s="135" t="s">
        <v>3193</v>
      </c>
      <c r="F597" s="136">
        <f t="shared" si="18"/>
        <v>1</v>
      </c>
      <c r="G597" s="137">
        <v>24</v>
      </c>
      <c r="H597" s="138" t="str">
        <f t="shared" si="19"/>
        <v>CONTINUO</v>
      </c>
    </row>
    <row r="598" spans="1:8" x14ac:dyDescent="0.25">
      <c r="A598" s="134">
        <v>1652</v>
      </c>
      <c r="B598" s="135" t="s">
        <v>444</v>
      </c>
      <c r="C598" s="135" t="s">
        <v>3186</v>
      </c>
      <c r="D598" s="135" t="s">
        <v>2897</v>
      </c>
      <c r="E598" s="135" t="s">
        <v>3187</v>
      </c>
      <c r="F598" s="136">
        <f t="shared" si="18"/>
        <v>0.93344907407407496</v>
      </c>
      <c r="G598" s="137">
        <v>22.4027777777778</v>
      </c>
      <c r="H598" s="138" t="str">
        <f t="shared" si="19"/>
        <v>SUFICIENTE</v>
      </c>
    </row>
    <row r="599" spans="1:8" x14ac:dyDescent="0.25">
      <c r="A599" s="134">
        <v>2844</v>
      </c>
      <c r="B599" s="135" t="s">
        <v>722</v>
      </c>
      <c r="C599" s="135" t="s">
        <v>3363</v>
      </c>
      <c r="D599" s="135" t="s">
        <v>2897</v>
      </c>
      <c r="E599" s="135" t="s">
        <v>3364</v>
      </c>
      <c r="F599" s="136">
        <f t="shared" si="18"/>
        <v>0.9972222222222209</v>
      </c>
      <c r="G599" s="137">
        <v>23.933333333333302</v>
      </c>
      <c r="H599" s="138" t="str">
        <f t="shared" si="19"/>
        <v>CONTINUO</v>
      </c>
    </row>
    <row r="600" spans="1:8" x14ac:dyDescent="0.25">
      <c r="A600" s="134">
        <v>20942</v>
      </c>
      <c r="B600" s="135" t="s">
        <v>1206</v>
      </c>
      <c r="C600" s="135" t="s">
        <v>3664</v>
      </c>
      <c r="D600" s="135" t="s">
        <v>2897</v>
      </c>
      <c r="E600" s="135" t="s">
        <v>3665</v>
      </c>
      <c r="F600" s="136">
        <f t="shared" si="18"/>
        <v>0.98611111111111249</v>
      </c>
      <c r="G600" s="137">
        <v>23.6666666666667</v>
      </c>
      <c r="H600" s="138" t="str">
        <f t="shared" si="19"/>
        <v>CONTINUO</v>
      </c>
    </row>
    <row r="601" spans="1:8" x14ac:dyDescent="0.25">
      <c r="A601" s="134">
        <v>1568</v>
      </c>
      <c r="B601" s="135" t="s">
        <v>437</v>
      </c>
      <c r="C601" s="135" t="s">
        <v>3181</v>
      </c>
      <c r="D601" s="135" t="s">
        <v>2897</v>
      </c>
      <c r="E601" s="135" t="s">
        <v>3182</v>
      </c>
      <c r="F601" s="136">
        <f t="shared" si="18"/>
        <v>1</v>
      </c>
      <c r="G601" s="137">
        <v>24</v>
      </c>
      <c r="H601" s="138" t="str">
        <f t="shared" si="19"/>
        <v>CONTINUO</v>
      </c>
    </row>
    <row r="602" spans="1:8" x14ac:dyDescent="0.25">
      <c r="A602" s="134">
        <v>1000</v>
      </c>
      <c r="B602" s="135" t="s">
        <v>314</v>
      </c>
      <c r="C602" s="135" t="s">
        <v>3082</v>
      </c>
      <c r="D602" s="135" t="s">
        <v>2897</v>
      </c>
      <c r="E602" s="135" t="s">
        <v>3083</v>
      </c>
      <c r="F602" s="136">
        <f t="shared" si="18"/>
        <v>1</v>
      </c>
      <c r="G602" s="137">
        <v>24</v>
      </c>
      <c r="H602" s="138" t="str">
        <f t="shared" si="19"/>
        <v>CONTINUO</v>
      </c>
    </row>
    <row r="603" spans="1:8" x14ac:dyDescent="0.25">
      <c r="A603" s="134">
        <v>2926</v>
      </c>
      <c r="B603" s="135" t="s">
        <v>756</v>
      </c>
      <c r="C603" s="135" t="s">
        <v>3389</v>
      </c>
      <c r="D603" s="135" t="s">
        <v>2897</v>
      </c>
      <c r="E603" s="135" t="s">
        <v>3390</v>
      </c>
      <c r="F603" s="136">
        <f t="shared" si="18"/>
        <v>0.98611111111111249</v>
      </c>
      <c r="G603" s="137">
        <v>23.6666666666667</v>
      </c>
      <c r="H603" s="138" t="str">
        <f t="shared" si="19"/>
        <v>CONTINUO</v>
      </c>
    </row>
    <row r="604" spans="1:8" x14ac:dyDescent="0.25">
      <c r="A604" s="134">
        <v>872</v>
      </c>
      <c r="B604" s="135" t="s">
        <v>282</v>
      </c>
      <c r="C604" s="135" t="s">
        <v>3057</v>
      </c>
      <c r="D604" s="135" t="s">
        <v>2897</v>
      </c>
      <c r="E604" s="135" t="s">
        <v>3058</v>
      </c>
      <c r="F604" s="136">
        <f t="shared" si="18"/>
        <v>0.96296296296296247</v>
      </c>
      <c r="G604" s="137">
        <v>23.1111111111111</v>
      </c>
      <c r="H604" s="138" t="str">
        <f t="shared" si="19"/>
        <v>CONTINUO</v>
      </c>
    </row>
    <row r="605" spans="1:8" x14ac:dyDescent="0.25">
      <c r="A605" s="134">
        <v>1717</v>
      </c>
      <c r="B605" s="135" t="s">
        <v>452</v>
      </c>
      <c r="C605" s="135" t="s">
        <v>4259</v>
      </c>
      <c r="D605" s="135" t="s">
        <v>2897</v>
      </c>
      <c r="E605" s="135" t="s">
        <v>4260</v>
      </c>
      <c r="F605" s="136">
        <f t="shared" si="18"/>
        <v>1</v>
      </c>
      <c r="G605" s="137">
        <v>24</v>
      </c>
      <c r="H605" s="138" t="str">
        <f t="shared" si="19"/>
        <v>CONTINUO</v>
      </c>
    </row>
    <row r="606" spans="1:8" x14ac:dyDescent="0.25">
      <c r="A606" s="134">
        <v>22558</v>
      </c>
      <c r="B606" s="135" t="s">
        <v>1594</v>
      </c>
      <c r="C606" s="135" t="s">
        <v>3811</v>
      </c>
      <c r="D606" s="135" t="s">
        <v>2897</v>
      </c>
      <c r="E606" s="135" t="s">
        <v>3812</v>
      </c>
      <c r="F606" s="136">
        <f t="shared" si="18"/>
        <v>0.99456018518518341</v>
      </c>
      <c r="G606" s="137">
        <v>23.869444444444401</v>
      </c>
      <c r="H606" s="138" t="str">
        <f t="shared" si="19"/>
        <v>CONTINUO</v>
      </c>
    </row>
    <row r="607" spans="1:8" x14ac:dyDescent="0.25">
      <c r="A607" s="134">
        <v>20838</v>
      </c>
      <c r="B607" s="135" t="s">
        <v>1180</v>
      </c>
      <c r="C607" s="135" t="s">
        <v>3646</v>
      </c>
      <c r="D607" s="135" t="s">
        <v>2897</v>
      </c>
      <c r="E607" s="135" t="s">
        <v>2836</v>
      </c>
      <c r="F607" s="136">
        <f t="shared" si="18"/>
        <v>0.9972222222222209</v>
      </c>
      <c r="G607" s="137">
        <v>23.933333333333302</v>
      </c>
      <c r="H607" s="138" t="str">
        <f t="shared" si="19"/>
        <v>CONTINUO</v>
      </c>
    </row>
    <row r="608" spans="1:8" x14ac:dyDescent="0.25">
      <c r="A608" s="134">
        <v>22892</v>
      </c>
      <c r="B608" s="135" t="s">
        <v>1675</v>
      </c>
      <c r="C608" s="135" t="s">
        <v>3881</v>
      </c>
      <c r="D608" s="135" t="s">
        <v>2897</v>
      </c>
      <c r="E608" s="135" t="s">
        <v>3882</v>
      </c>
      <c r="F608" s="136">
        <f t="shared" si="18"/>
        <v>0.9394675925925916</v>
      </c>
      <c r="G608" s="137">
        <v>22.547222222222199</v>
      </c>
      <c r="H608" s="138" t="str">
        <f t="shared" si="19"/>
        <v>SUFICIENTE</v>
      </c>
    </row>
    <row r="609" spans="1:8" x14ac:dyDescent="0.25">
      <c r="A609" s="134">
        <v>26772</v>
      </c>
      <c r="B609" s="135" t="s">
        <v>2407</v>
      </c>
      <c r="C609" s="135" t="s">
        <v>4171</v>
      </c>
      <c r="D609" s="135" t="s">
        <v>2897</v>
      </c>
      <c r="E609" s="135" t="s">
        <v>4172</v>
      </c>
      <c r="F609" s="136">
        <f t="shared" si="18"/>
        <v>0.9972222222222209</v>
      </c>
      <c r="G609" s="137">
        <v>23.933333333333302</v>
      </c>
      <c r="H609" s="138" t="str">
        <f t="shared" si="19"/>
        <v>CONTINUO</v>
      </c>
    </row>
    <row r="610" spans="1:8" x14ac:dyDescent="0.25">
      <c r="A610" s="134">
        <v>20839</v>
      </c>
      <c r="B610" s="135" t="s">
        <v>1181</v>
      </c>
      <c r="C610" s="135" t="s">
        <v>3647</v>
      </c>
      <c r="D610" s="135" t="s">
        <v>2897</v>
      </c>
      <c r="E610" s="135" t="s">
        <v>3648</v>
      </c>
      <c r="F610" s="136">
        <f t="shared" si="18"/>
        <v>1</v>
      </c>
      <c r="G610" s="137">
        <v>24</v>
      </c>
      <c r="H610" s="138" t="str">
        <f t="shared" si="19"/>
        <v>CONTINUO</v>
      </c>
    </row>
    <row r="611" spans="1:8" x14ac:dyDescent="0.25">
      <c r="A611" s="134">
        <v>341</v>
      </c>
      <c r="B611" s="135" t="s">
        <v>154</v>
      </c>
      <c r="C611" s="135" t="s">
        <v>4295</v>
      </c>
      <c r="D611" s="135" t="s">
        <v>2897</v>
      </c>
      <c r="E611" s="135" t="s">
        <v>4296</v>
      </c>
      <c r="F611" s="136">
        <f t="shared" si="18"/>
        <v>0.99650444823172502</v>
      </c>
      <c r="G611" s="137">
        <v>23.916106757561401</v>
      </c>
      <c r="H611" s="138" t="str">
        <f t="shared" si="19"/>
        <v>CONTINUO</v>
      </c>
    </row>
    <row r="612" spans="1:8" x14ac:dyDescent="0.25">
      <c r="A612" s="134">
        <v>1737</v>
      </c>
      <c r="B612" s="135" t="s">
        <v>457</v>
      </c>
      <c r="C612" s="135" t="s">
        <v>4295</v>
      </c>
      <c r="D612" s="135" t="s">
        <v>2897</v>
      </c>
      <c r="E612" s="135" t="s">
        <v>4296</v>
      </c>
      <c r="F612" s="136">
        <f t="shared" si="18"/>
        <v>0.99578965758210825</v>
      </c>
      <c r="G612" s="137">
        <v>23.898951781970599</v>
      </c>
      <c r="H612" s="138" t="str">
        <f t="shared" si="19"/>
        <v>CONTINUO</v>
      </c>
    </row>
    <row r="613" spans="1:8" x14ac:dyDescent="0.25">
      <c r="A613" s="134">
        <v>341</v>
      </c>
      <c r="B613" s="135" t="s">
        <v>154</v>
      </c>
      <c r="C613" s="135" t="s">
        <v>4297</v>
      </c>
      <c r="D613" s="135" t="s">
        <v>2897</v>
      </c>
      <c r="E613" s="135" t="s">
        <v>4298</v>
      </c>
      <c r="F613" s="136">
        <f t="shared" si="18"/>
        <v>0.99721412037037094</v>
      </c>
      <c r="G613" s="137">
        <v>23.933138888888902</v>
      </c>
      <c r="H613" s="138" t="str">
        <f t="shared" si="19"/>
        <v>CONTINUO</v>
      </c>
    </row>
    <row r="614" spans="1:8" x14ac:dyDescent="0.25">
      <c r="A614" s="134">
        <v>1737</v>
      </c>
      <c r="B614" s="135" t="s">
        <v>457</v>
      </c>
      <c r="C614" s="135" t="s">
        <v>4297</v>
      </c>
      <c r="D614" s="135" t="s">
        <v>2897</v>
      </c>
      <c r="E614" s="135" t="s">
        <v>4298</v>
      </c>
      <c r="F614" s="136">
        <f t="shared" si="18"/>
        <v>0.9972222222222209</v>
      </c>
      <c r="G614" s="137">
        <v>23.933333333333302</v>
      </c>
      <c r="H614" s="138" t="str">
        <f t="shared" si="19"/>
        <v>CONTINUO</v>
      </c>
    </row>
    <row r="615" spans="1:8" x14ac:dyDescent="0.25">
      <c r="A615" s="134">
        <v>20121</v>
      </c>
      <c r="B615" s="135" t="s">
        <v>959</v>
      </c>
      <c r="C615" s="135" t="s">
        <v>3508</v>
      </c>
      <c r="D615" s="135" t="s">
        <v>2897</v>
      </c>
      <c r="E615" s="135" t="s">
        <v>3509</v>
      </c>
      <c r="F615" s="136">
        <f t="shared" si="18"/>
        <v>1</v>
      </c>
      <c r="G615" s="137">
        <v>24</v>
      </c>
      <c r="H615" s="138" t="str">
        <f t="shared" si="19"/>
        <v>CONTINUO</v>
      </c>
    </row>
    <row r="616" spans="1:8" x14ac:dyDescent="0.25">
      <c r="A616" s="134">
        <v>26688</v>
      </c>
      <c r="B616" s="135" t="s">
        <v>2390</v>
      </c>
      <c r="C616" s="135" t="s">
        <v>4160</v>
      </c>
      <c r="D616" s="135" t="s">
        <v>2897</v>
      </c>
      <c r="E616" s="135" t="s">
        <v>3957</v>
      </c>
      <c r="F616" s="136">
        <f t="shared" si="18"/>
        <v>1</v>
      </c>
      <c r="G616" s="137">
        <v>24</v>
      </c>
      <c r="H616" s="138" t="str">
        <f t="shared" si="19"/>
        <v>CONTINUO</v>
      </c>
    </row>
    <row r="617" spans="1:8" x14ac:dyDescent="0.25">
      <c r="A617" s="134">
        <v>23513</v>
      </c>
      <c r="B617" s="135" t="s">
        <v>1877</v>
      </c>
      <c r="C617" s="135" t="s">
        <v>4557</v>
      </c>
      <c r="D617" s="135" t="s">
        <v>2897</v>
      </c>
      <c r="E617" s="135" t="s">
        <v>4558</v>
      </c>
      <c r="F617" s="136">
        <f t="shared" si="18"/>
        <v>1</v>
      </c>
      <c r="G617" s="137">
        <v>24</v>
      </c>
      <c r="H617" s="138" t="str">
        <f t="shared" si="19"/>
        <v>CONTINUO</v>
      </c>
    </row>
    <row r="618" spans="1:8" x14ac:dyDescent="0.25">
      <c r="A618" s="134">
        <v>20599</v>
      </c>
      <c r="B618" s="135" t="s">
        <v>1097</v>
      </c>
      <c r="C618" s="135" t="s">
        <v>3619</v>
      </c>
      <c r="D618" s="135" t="s">
        <v>2897</v>
      </c>
      <c r="E618" s="135" t="s">
        <v>3620</v>
      </c>
      <c r="F618" s="136">
        <f t="shared" si="18"/>
        <v>0.91087962962962921</v>
      </c>
      <c r="G618" s="137">
        <v>21.8611111111111</v>
      </c>
      <c r="H618" s="138" t="str">
        <f t="shared" si="19"/>
        <v>SUFICIENTE</v>
      </c>
    </row>
    <row r="619" spans="1:8" x14ac:dyDescent="0.25">
      <c r="A619" s="134">
        <v>350</v>
      </c>
      <c r="B619" s="135" t="s">
        <v>158</v>
      </c>
      <c r="C619" s="135" t="s">
        <v>4753</v>
      </c>
      <c r="D619" s="135" t="s">
        <v>2897</v>
      </c>
      <c r="E619" s="135" t="s">
        <v>4754</v>
      </c>
      <c r="F619" s="136">
        <f t="shared" si="18"/>
        <v>0.87203431372549167</v>
      </c>
      <c r="G619" s="137">
        <v>20.928823529411801</v>
      </c>
      <c r="H619" s="138" t="str">
        <f t="shared" si="19"/>
        <v>SUFICIENTE</v>
      </c>
    </row>
    <row r="620" spans="1:8" x14ac:dyDescent="0.25">
      <c r="A620" s="134">
        <v>3822</v>
      </c>
      <c r="B620" s="135" t="s">
        <v>908</v>
      </c>
      <c r="C620" s="135" t="s">
        <v>3444</v>
      </c>
      <c r="D620" s="135" t="s">
        <v>2897</v>
      </c>
      <c r="E620" s="135" t="s">
        <v>3445</v>
      </c>
      <c r="F620" s="136">
        <f t="shared" si="18"/>
        <v>0.98726851851851671</v>
      </c>
      <c r="G620" s="137">
        <v>23.6944444444444</v>
      </c>
      <c r="H620" s="138" t="str">
        <f t="shared" si="19"/>
        <v>CONTINUO</v>
      </c>
    </row>
    <row r="621" spans="1:8" x14ac:dyDescent="0.25">
      <c r="A621" s="134">
        <v>20773</v>
      </c>
      <c r="B621" s="135" t="s">
        <v>1155</v>
      </c>
      <c r="C621" s="135" t="s">
        <v>3640</v>
      </c>
      <c r="D621" s="135" t="s">
        <v>2897</v>
      </c>
      <c r="E621" s="135" t="s">
        <v>3641</v>
      </c>
      <c r="F621" s="136">
        <f t="shared" si="18"/>
        <v>1</v>
      </c>
      <c r="G621" s="137">
        <v>24</v>
      </c>
      <c r="H621" s="138" t="str">
        <f t="shared" si="19"/>
        <v>CONTINUO</v>
      </c>
    </row>
    <row r="622" spans="1:8" x14ac:dyDescent="0.25">
      <c r="A622" s="134">
        <v>23325</v>
      </c>
      <c r="B622" s="135" t="s">
        <v>1815</v>
      </c>
      <c r="C622" s="135" t="s">
        <v>3981</v>
      </c>
      <c r="D622" s="135" t="s">
        <v>2897</v>
      </c>
      <c r="E622" s="135" t="s">
        <v>3982</v>
      </c>
      <c r="F622" s="136">
        <f t="shared" si="18"/>
        <v>1</v>
      </c>
      <c r="G622" s="137">
        <v>24</v>
      </c>
      <c r="H622" s="138" t="str">
        <f t="shared" si="19"/>
        <v>CONTINUO</v>
      </c>
    </row>
    <row r="623" spans="1:8" x14ac:dyDescent="0.25">
      <c r="A623" s="134">
        <v>721</v>
      </c>
      <c r="B623" s="135" t="s">
        <v>229</v>
      </c>
      <c r="C623" s="135" t="s">
        <v>2990</v>
      </c>
      <c r="D623" s="135" t="s">
        <v>2897</v>
      </c>
      <c r="E623" s="135" t="s">
        <v>2991</v>
      </c>
      <c r="F623" s="136">
        <f t="shared" si="18"/>
        <v>0.9287997905119334</v>
      </c>
      <c r="G623" s="137">
        <v>22.291194972286402</v>
      </c>
      <c r="H623" s="138" t="str">
        <f t="shared" si="19"/>
        <v>SUFICIENTE</v>
      </c>
    </row>
    <row r="624" spans="1:8" x14ac:dyDescent="0.25">
      <c r="A624" s="134">
        <v>21346</v>
      </c>
      <c r="B624" s="135" t="s">
        <v>1312</v>
      </c>
      <c r="C624" s="135" t="s">
        <v>3684</v>
      </c>
      <c r="D624" s="135" t="s">
        <v>2897</v>
      </c>
      <c r="E624" s="135" t="s">
        <v>3685</v>
      </c>
      <c r="F624" s="136">
        <f t="shared" si="18"/>
        <v>0.98611111111111249</v>
      </c>
      <c r="G624" s="137">
        <v>23.6666666666667</v>
      </c>
      <c r="H624" s="138" t="str">
        <f t="shared" si="19"/>
        <v>CONTINUO</v>
      </c>
    </row>
    <row r="625" spans="1:8" x14ac:dyDescent="0.25">
      <c r="A625" s="134">
        <v>1001</v>
      </c>
      <c r="B625" s="135" t="s">
        <v>315</v>
      </c>
      <c r="C625" s="135" t="s">
        <v>3084</v>
      </c>
      <c r="D625" s="135" t="s">
        <v>2897</v>
      </c>
      <c r="E625" s="135" t="s">
        <v>3085</v>
      </c>
      <c r="F625" s="136">
        <f t="shared" si="18"/>
        <v>0.62908936302611251</v>
      </c>
      <c r="G625" s="137">
        <v>15.0981447126267</v>
      </c>
      <c r="H625" s="138" t="str">
        <f t="shared" si="19"/>
        <v>NO SATISFACTORIO</v>
      </c>
    </row>
    <row r="626" spans="1:8" x14ac:dyDescent="0.25">
      <c r="A626" s="134">
        <v>23306</v>
      </c>
      <c r="B626" s="135" t="s">
        <v>1810</v>
      </c>
      <c r="C626" s="135" t="s">
        <v>3978</v>
      </c>
      <c r="D626" s="135" t="s">
        <v>2897</v>
      </c>
      <c r="E626" s="135" t="s">
        <v>3979</v>
      </c>
      <c r="F626" s="136">
        <f t="shared" si="18"/>
        <v>0.99699074074074157</v>
      </c>
      <c r="G626" s="137">
        <v>23.927777777777798</v>
      </c>
      <c r="H626" s="138" t="str">
        <f t="shared" si="19"/>
        <v>CONTINUO</v>
      </c>
    </row>
    <row r="627" spans="1:8" x14ac:dyDescent="0.25">
      <c r="A627" s="134">
        <v>25539</v>
      </c>
      <c r="B627" s="135" t="s">
        <v>2228</v>
      </c>
      <c r="C627" s="135" t="s">
        <v>4089</v>
      </c>
      <c r="D627" s="135" t="s">
        <v>2897</v>
      </c>
      <c r="E627" s="135" t="s">
        <v>4090</v>
      </c>
      <c r="F627" s="136">
        <f t="shared" si="18"/>
        <v>1</v>
      </c>
      <c r="G627" s="137">
        <v>24</v>
      </c>
      <c r="H627" s="138" t="str">
        <f t="shared" si="19"/>
        <v>CONTINUO</v>
      </c>
    </row>
    <row r="628" spans="1:8" x14ac:dyDescent="0.25">
      <c r="A628" s="134">
        <v>2340</v>
      </c>
      <c r="B628" s="135" t="s">
        <v>557</v>
      </c>
      <c r="C628" s="135" t="s">
        <v>3252</v>
      </c>
      <c r="D628" s="135" t="s">
        <v>2897</v>
      </c>
      <c r="E628" s="135" t="s">
        <v>3253</v>
      </c>
      <c r="F628" s="136">
        <f t="shared" si="18"/>
        <v>1</v>
      </c>
      <c r="G628" s="137">
        <v>24</v>
      </c>
      <c r="H628" s="138" t="str">
        <f t="shared" si="19"/>
        <v>CONTINUO</v>
      </c>
    </row>
    <row r="629" spans="1:8" x14ac:dyDescent="0.25">
      <c r="A629" s="134">
        <v>24933</v>
      </c>
      <c r="B629" s="135" t="s">
        <v>2136</v>
      </c>
      <c r="C629" s="135" t="s">
        <v>4066</v>
      </c>
      <c r="D629" s="135" t="s">
        <v>2897</v>
      </c>
      <c r="E629" s="135" t="s">
        <v>4067</v>
      </c>
      <c r="F629" s="136">
        <f t="shared" si="18"/>
        <v>0.98544472502805835</v>
      </c>
      <c r="G629" s="137">
        <v>23.650673400673401</v>
      </c>
      <c r="H629" s="138" t="str">
        <f t="shared" si="19"/>
        <v>CONTINUO</v>
      </c>
    </row>
    <row r="630" spans="1:8" x14ac:dyDescent="0.25">
      <c r="A630" s="134">
        <v>1737</v>
      </c>
      <c r="B630" s="135" t="s">
        <v>457</v>
      </c>
      <c r="C630" s="135" t="s">
        <v>3243</v>
      </c>
      <c r="D630" s="135" t="s">
        <v>2897</v>
      </c>
      <c r="E630" s="135" t="s">
        <v>3244</v>
      </c>
      <c r="F630" s="136">
        <f t="shared" si="18"/>
        <v>0.9972222222222209</v>
      </c>
      <c r="G630" s="137">
        <v>23.933333333333302</v>
      </c>
      <c r="H630" s="138" t="str">
        <f t="shared" si="19"/>
        <v>CONTINUO</v>
      </c>
    </row>
    <row r="631" spans="1:8" x14ac:dyDescent="0.25">
      <c r="A631" s="134">
        <v>2271</v>
      </c>
      <c r="B631" s="135" t="s">
        <v>542</v>
      </c>
      <c r="C631" s="135" t="s">
        <v>3243</v>
      </c>
      <c r="D631" s="135" t="s">
        <v>2897</v>
      </c>
      <c r="E631" s="135" t="s">
        <v>3244</v>
      </c>
      <c r="F631" s="136">
        <f t="shared" si="18"/>
        <v>0.9944444444444458</v>
      </c>
      <c r="G631" s="137">
        <v>23.866666666666699</v>
      </c>
      <c r="H631" s="138" t="str">
        <f t="shared" si="19"/>
        <v>CONTINUO</v>
      </c>
    </row>
    <row r="632" spans="1:8" x14ac:dyDescent="0.25">
      <c r="A632" s="134">
        <v>34793</v>
      </c>
      <c r="B632" s="135" t="s">
        <v>2528</v>
      </c>
      <c r="C632" s="135" t="s">
        <v>3243</v>
      </c>
      <c r="D632" s="135" t="s">
        <v>2897</v>
      </c>
      <c r="E632" s="135" t="s">
        <v>3244</v>
      </c>
      <c r="F632" s="136">
        <f t="shared" si="18"/>
        <v>0.9972222222222209</v>
      </c>
      <c r="G632" s="137">
        <v>23.933333333333302</v>
      </c>
      <c r="H632" s="138" t="str">
        <f t="shared" si="19"/>
        <v>CONTINUO</v>
      </c>
    </row>
    <row r="633" spans="1:8" x14ac:dyDescent="0.25">
      <c r="A633" s="134">
        <v>2300</v>
      </c>
      <c r="B633" s="135" t="s">
        <v>547</v>
      </c>
      <c r="C633" s="135" t="s">
        <v>4371</v>
      </c>
      <c r="D633" s="135" t="s">
        <v>2897</v>
      </c>
      <c r="E633" s="135" t="s">
        <v>4372</v>
      </c>
      <c r="F633" s="136">
        <f t="shared" si="18"/>
        <v>0.94444444444444586</v>
      </c>
      <c r="G633" s="137">
        <v>22.6666666666667</v>
      </c>
      <c r="H633" s="138" t="str">
        <f t="shared" si="19"/>
        <v>SUFICIENTE</v>
      </c>
    </row>
    <row r="634" spans="1:8" x14ac:dyDescent="0.25">
      <c r="A634" s="134">
        <v>2910</v>
      </c>
      <c r="B634" s="135" t="s">
        <v>750</v>
      </c>
      <c r="C634" s="135" t="s">
        <v>3387</v>
      </c>
      <c r="D634" s="135" t="s">
        <v>2897</v>
      </c>
      <c r="E634" s="135" t="s">
        <v>3388</v>
      </c>
      <c r="F634" s="136">
        <f t="shared" si="18"/>
        <v>0.95000000000000007</v>
      </c>
      <c r="G634" s="137">
        <v>22.8</v>
      </c>
      <c r="H634" s="138" t="str">
        <f t="shared" si="19"/>
        <v>SUFICIENTE</v>
      </c>
    </row>
    <row r="635" spans="1:8" x14ac:dyDescent="0.25">
      <c r="A635" s="134">
        <v>20536</v>
      </c>
      <c r="B635" s="135" t="s">
        <v>1070</v>
      </c>
      <c r="C635" s="135" t="s">
        <v>3608</v>
      </c>
      <c r="D635" s="135" t="s">
        <v>2897</v>
      </c>
      <c r="E635" s="135" t="s">
        <v>3609</v>
      </c>
      <c r="F635" s="136">
        <f t="shared" si="18"/>
        <v>1</v>
      </c>
      <c r="G635" s="137">
        <v>24</v>
      </c>
      <c r="H635" s="138" t="str">
        <f t="shared" si="19"/>
        <v>CONTINUO</v>
      </c>
    </row>
    <row r="636" spans="1:8" x14ac:dyDescent="0.25">
      <c r="A636" s="134">
        <v>23428</v>
      </c>
      <c r="B636" s="135" t="s">
        <v>1845</v>
      </c>
      <c r="C636" s="135" t="s">
        <v>3997</v>
      </c>
      <c r="D636" s="135" t="s">
        <v>2897</v>
      </c>
      <c r="E636" s="135" t="s">
        <v>3998</v>
      </c>
      <c r="F636" s="136">
        <f t="shared" si="18"/>
        <v>0.75</v>
      </c>
      <c r="G636" s="137">
        <v>18</v>
      </c>
      <c r="H636" s="138" t="str">
        <f t="shared" si="19"/>
        <v>NO SATISFACTORIO</v>
      </c>
    </row>
    <row r="637" spans="1:8" x14ac:dyDescent="0.25">
      <c r="A637" s="134">
        <v>354</v>
      </c>
      <c r="B637" s="135" t="s">
        <v>160</v>
      </c>
      <c r="C637" s="135" t="s">
        <v>2905</v>
      </c>
      <c r="D637" s="135" t="s">
        <v>2897</v>
      </c>
      <c r="E637" s="135" t="s">
        <v>2906</v>
      </c>
      <c r="F637" s="136">
        <f t="shared" si="18"/>
        <v>1</v>
      </c>
      <c r="G637" s="137">
        <v>24</v>
      </c>
      <c r="H637" s="138" t="str">
        <f t="shared" si="19"/>
        <v>CONTINUO</v>
      </c>
    </row>
    <row r="638" spans="1:8" x14ac:dyDescent="0.25">
      <c r="A638" s="134">
        <v>1644</v>
      </c>
      <c r="B638" s="135" t="s">
        <v>443</v>
      </c>
      <c r="C638" s="135" t="s">
        <v>3184</v>
      </c>
      <c r="D638" s="135" t="s">
        <v>2897</v>
      </c>
      <c r="E638" s="135" t="s">
        <v>3185</v>
      </c>
      <c r="F638" s="136">
        <f t="shared" si="18"/>
        <v>0.61982323232323333</v>
      </c>
      <c r="G638" s="137">
        <v>14.8757575757576</v>
      </c>
      <c r="H638" s="138" t="str">
        <f t="shared" si="19"/>
        <v>NO SATISFACTORIO</v>
      </c>
    </row>
    <row r="639" spans="1:8" x14ac:dyDescent="0.25">
      <c r="A639" s="134">
        <v>722</v>
      </c>
      <c r="B639" s="135" t="s">
        <v>230</v>
      </c>
      <c r="C639" s="135" t="s">
        <v>2992</v>
      </c>
      <c r="D639" s="135" t="s">
        <v>2897</v>
      </c>
      <c r="E639" s="135" t="s">
        <v>2993</v>
      </c>
      <c r="F639" s="136">
        <f t="shared" si="18"/>
        <v>0.98418536646735422</v>
      </c>
      <c r="G639" s="137">
        <v>23.6204487952165</v>
      </c>
      <c r="H639" s="138" t="str">
        <f t="shared" si="19"/>
        <v>CONTINUO</v>
      </c>
    </row>
    <row r="640" spans="1:8" x14ac:dyDescent="0.25">
      <c r="A640" s="134">
        <v>20141</v>
      </c>
      <c r="B640" s="135" t="s">
        <v>968</v>
      </c>
      <c r="C640" s="135" t="s">
        <v>3513</v>
      </c>
      <c r="D640" s="135" t="s">
        <v>2897</v>
      </c>
      <c r="E640" s="135" t="s">
        <v>3514</v>
      </c>
      <c r="F640" s="136">
        <f t="shared" si="18"/>
        <v>0.98611111111111249</v>
      </c>
      <c r="G640" s="137">
        <v>23.6666666666667</v>
      </c>
      <c r="H640" s="138" t="str">
        <f t="shared" si="19"/>
        <v>CONTINUO</v>
      </c>
    </row>
    <row r="641" spans="1:8" x14ac:dyDescent="0.25">
      <c r="A641" s="134">
        <v>22212</v>
      </c>
      <c r="B641" s="135" t="s">
        <v>1486</v>
      </c>
      <c r="C641" s="135" t="s">
        <v>3658</v>
      </c>
      <c r="D641" s="135" t="s">
        <v>2897</v>
      </c>
      <c r="E641" s="135" t="s">
        <v>3659</v>
      </c>
      <c r="F641" s="136">
        <f t="shared" si="18"/>
        <v>0.99259259259259169</v>
      </c>
      <c r="G641" s="137">
        <v>23.822222222222202</v>
      </c>
      <c r="H641" s="138" t="str">
        <f t="shared" si="19"/>
        <v>CONTINUO</v>
      </c>
    </row>
    <row r="642" spans="1:8" x14ac:dyDescent="0.25">
      <c r="A642" s="134">
        <v>20621</v>
      </c>
      <c r="B642" s="135" t="s">
        <v>1104</v>
      </c>
      <c r="C642" s="135" t="s">
        <v>3621</v>
      </c>
      <c r="D642" s="135" t="s">
        <v>2897</v>
      </c>
      <c r="E642" s="135" t="s">
        <v>3622</v>
      </c>
      <c r="F642" s="136">
        <f t="shared" si="18"/>
        <v>0.9972222222222209</v>
      </c>
      <c r="G642" s="137">
        <v>23.933333333333302</v>
      </c>
      <c r="H642" s="138" t="str">
        <f t="shared" si="19"/>
        <v>CONTINUO</v>
      </c>
    </row>
    <row r="643" spans="1:8" x14ac:dyDescent="0.25">
      <c r="A643" s="134">
        <v>25671</v>
      </c>
      <c r="B643" s="135" t="s">
        <v>2243</v>
      </c>
      <c r="C643" s="135" t="s">
        <v>4096</v>
      </c>
      <c r="D643" s="135" t="s">
        <v>2897</v>
      </c>
      <c r="E643" s="135" t="s">
        <v>4097</v>
      </c>
      <c r="F643" s="136">
        <f t="shared" si="18"/>
        <v>1</v>
      </c>
      <c r="G643" s="137">
        <v>24</v>
      </c>
      <c r="H643" s="138" t="str">
        <f t="shared" si="19"/>
        <v>CONTINUO</v>
      </c>
    </row>
    <row r="644" spans="1:8" x14ac:dyDescent="0.25">
      <c r="A644" s="134">
        <v>22900</v>
      </c>
      <c r="B644" s="135" t="s">
        <v>1677</v>
      </c>
      <c r="C644" s="135" t="s">
        <v>3883</v>
      </c>
      <c r="D644" s="135" t="s">
        <v>2897</v>
      </c>
      <c r="E644" s="135" t="s">
        <v>3884</v>
      </c>
      <c r="F644" s="136">
        <f t="shared" si="18"/>
        <v>1</v>
      </c>
      <c r="G644" s="137">
        <v>24</v>
      </c>
      <c r="H644" s="138" t="str">
        <f t="shared" si="19"/>
        <v>CONTINUO</v>
      </c>
    </row>
    <row r="645" spans="1:8" x14ac:dyDescent="0.25">
      <c r="A645" s="134">
        <v>26684</v>
      </c>
      <c r="B645" s="135" t="s">
        <v>2388</v>
      </c>
      <c r="C645" s="135" t="s">
        <v>4865</v>
      </c>
      <c r="D645" s="135" t="s">
        <v>2897</v>
      </c>
      <c r="E645" s="135" t="s">
        <v>4866</v>
      </c>
      <c r="F645" s="136">
        <f t="shared" si="18"/>
        <v>0.84037229011196668</v>
      </c>
      <c r="G645" s="137">
        <v>20.168934962687199</v>
      </c>
      <c r="H645" s="138" t="str">
        <f t="shared" si="19"/>
        <v>SUFICIENTE</v>
      </c>
    </row>
    <row r="646" spans="1:8" x14ac:dyDescent="0.25">
      <c r="A646" s="134">
        <v>824</v>
      </c>
      <c r="B646" s="135" t="s">
        <v>266</v>
      </c>
      <c r="C646" s="135" t="s">
        <v>3035</v>
      </c>
      <c r="D646" s="135" t="s">
        <v>2897</v>
      </c>
      <c r="E646" s="135" t="s">
        <v>3036</v>
      </c>
      <c r="F646" s="136">
        <f t="shared" si="18"/>
        <v>0.99884259259259167</v>
      </c>
      <c r="G646" s="137">
        <v>23.9722222222222</v>
      </c>
      <c r="H646" s="138" t="str">
        <f t="shared" si="19"/>
        <v>CONTINUO</v>
      </c>
    </row>
    <row r="647" spans="1:8" x14ac:dyDescent="0.25">
      <c r="A647" s="134">
        <v>1498</v>
      </c>
      <c r="B647" s="135" t="s">
        <v>428</v>
      </c>
      <c r="C647" s="135" t="s">
        <v>3171</v>
      </c>
      <c r="D647" s="135" t="s">
        <v>2897</v>
      </c>
      <c r="E647" s="135" t="s">
        <v>3172</v>
      </c>
      <c r="F647" s="136">
        <f t="shared" si="18"/>
        <v>1</v>
      </c>
      <c r="G647" s="137">
        <v>24</v>
      </c>
      <c r="H647" s="138" t="str">
        <f t="shared" si="19"/>
        <v>CONTINUO</v>
      </c>
    </row>
    <row r="648" spans="1:8" x14ac:dyDescent="0.25">
      <c r="A648" s="134">
        <v>2184</v>
      </c>
      <c r="B648" s="135" t="s">
        <v>524</v>
      </c>
      <c r="C648" s="135" t="s">
        <v>3230</v>
      </c>
      <c r="D648" s="135" t="s">
        <v>2897</v>
      </c>
      <c r="E648" s="135" t="s">
        <v>3231</v>
      </c>
      <c r="F648" s="136">
        <f t="shared" si="18"/>
        <v>0.56430214068604168</v>
      </c>
      <c r="G648" s="137">
        <v>13.543251376464999</v>
      </c>
      <c r="H648" s="138" t="str">
        <f t="shared" si="19"/>
        <v>NO SATISFACTORIO</v>
      </c>
    </row>
    <row r="649" spans="1:8" x14ac:dyDescent="0.25">
      <c r="A649" s="134">
        <v>2945</v>
      </c>
      <c r="B649" s="135" t="s">
        <v>763</v>
      </c>
      <c r="C649" s="135" t="s">
        <v>3393</v>
      </c>
      <c r="D649" s="135" t="s">
        <v>2897</v>
      </c>
      <c r="E649" s="135" t="s">
        <v>3394</v>
      </c>
      <c r="F649" s="136">
        <f t="shared" ref="F649:F712" si="20">G649/24</f>
        <v>0.98611111111111249</v>
      </c>
      <c r="G649" s="137">
        <v>23.6666666666667</v>
      </c>
      <c r="H649" s="138" t="str">
        <f t="shared" ref="H649:H712" si="21">IF(G649&lt;10.1,"INSUFICIENTE",IF(AND(G649&gt;=10.1,G649&lt;18.1),"NO SATISFACTORIO",IF(AND(G649&gt;=18.1,G649&lt;23.1),"SUFICIENTE",IF(G649&gt;=23.1,"CONTINUO",0))))</f>
        <v>CONTINUO</v>
      </c>
    </row>
    <row r="650" spans="1:8" x14ac:dyDescent="0.25">
      <c r="A650" s="134">
        <v>20060</v>
      </c>
      <c r="B650" s="135" t="s">
        <v>939</v>
      </c>
      <c r="C650" s="135" t="s">
        <v>3486</v>
      </c>
      <c r="D650" s="135" t="s">
        <v>2897</v>
      </c>
      <c r="E650" s="135" t="s">
        <v>3487</v>
      </c>
      <c r="F650" s="136">
        <f t="shared" si="20"/>
        <v>0.75</v>
      </c>
      <c r="G650" s="137">
        <v>18</v>
      </c>
      <c r="H650" s="138" t="str">
        <f t="shared" si="21"/>
        <v>NO SATISFACTORIO</v>
      </c>
    </row>
    <row r="651" spans="1:8" x14ac:dyDescent="0.25">
      <c r="A651" s="134">
        <v>1821</v>
      </c>
      <c r="B651" s="135" t="s">
        <v>473</v>
      </c>
      <c r="C651" s="135" t="s">
        <v>4074</v>
      </c>
      <c r="D651" s="135" t="s">
        <v>2897</v>
      </c>
      <c r="E651" s="135" t="s">
        <v>4075</v>
      </c>
      <c r="F651" s="136">
        <f t="shared" si="20"/>
        <v>0.94791666666666663</v>
      </c>
      <c r="G651" s="137">
        <v>22.75</v>
      </c>
      <c r="H651" s="138" t="str">
        <f t="shared" si="21"/>
        <v>SUFICIENTE</v>
      </c>
    </row>
    <row r="652" spans="1:8" x14ac:dyDescent="0.25">
      <c r="A652" s="134">
        <v>25876</v>
      </c>
      <c r="B652" s="135" t="s">
        <v>2267</v>
      </c>
      <c r="C652" s="135" t="s">
        <v>3156</v>
      </c>
      <c r="D652" s="135" t="s">
        <v>3157</v>
      </c>
      <c r="E652" s="135" t="s">
        <v>3158</v>
      </c>
      <c r="F652" s="136">
        <f t="shared" si="20"/>
        <v>0.15446223987679375</v>
      </c>
      <c r="G652" s="137">
        <v>3.70709375704305</v>
      </c>
      <c r="H652" s="138" t="str">
        <f t="shared" si="21"/>
        <v>INSUFICIENTE</v>
      </c>
    </row>
    <row r="653" spans="1:8" x14ac:dyDescent="0.25">
      <c r="A653" s="134">
        <v>26546</v>
      </c>
      <c r="B653" s="135" t="s">
        <v>2362</v>
      </c>
      <c r="C653" s="135" t="s">
        <v>4139</v>
      </c>
      <c r="D653" s="135" t="s">
        <v>3157</v>
      </c>
      <c r="E653" s="135" t="s">
        <v>4140</v>
      </c>
      <c r="F653" s="136">
        <f t="shared" si="20"/>
        <v>0.71851851851851667</v>
      </c>
      <c r="G653" s="137">
        <v>17.244444444444401</v>
      </c>
      <c r="H653" s="138" t="str">
        <f t="shared" si="21"/>
        <v>NO SATISFACTORIO</v>
      </c>
    </row>
    <row r="654" spans="1:8" x14ac:dyDescent="0.25">
      <c r="A654" s="134">
        <v>3255</v>
      </c>
      <c r="B654" s="135" t="s">
        <v>857</v>
      </c>
      <c r="C654" s="135" t="s">
        <v>4659</v>
      </c>
      <c r="D654" s="135" t="s">
        <v>3157</v>
      </c>
      <c r="E654" s="135" t="s">
        <v>4660</v>
      </c>
      <c r="F654" s="136">
        <f t="shared" si="20"/>
        <v>0.98016193140739161</v>
      </c>
      <c r="G654" s="137">
        <v>23.523886353777399</v>
      </c>
      <c r="H654" s="138" t="str">
        <f t="shared" si="21"/>
        <v>CONTINUO</v>
      </c>
    </row>
    <row r="655" spans="1:8" x14ac:dyDescent="0.25">
      <c r="A655" s="134">
        <v>905</v>
      </c>
      <c r="B655" s="135" t="s">
        <v>292</v>
      </c>
      <c r="C655" s="135" t="s">
        <v>4638</v>
      </c>
      <c r="D655" s="135" t="s">
        <v>3157</v>
      </c>
      <c r="E655" s="135" t="s">
        <v>4639</v>
      </c>
      <c r="F655" s="136">
        <f t="shared" si="20"/>
        <v>0.44248130822343335</v>
      </c>
      <c r="G655" s="137">
        <v>10.6195513973624</v>
      </c>
      <c r="H655" s="138" t="str">
        <f t="shared" si="21"/>
        <v>NO SATISFACTORIO</v>
      </c>
    </row>
    <row r="656" spans="1:8" x14ac:dyDescent="0.25">
      <c r="A656" s="134">
        <v>3255</v>
      </c>
      <c r="B656" s="135" t="s">
        <v>857</v>
      </c>
      <c r="C656" s="135" t="s">
        <v>3638</v>
      </c>
      <c r="D656" s="135" t="s">
        <v>3157</v>
      </c>
      <c r="E656" s="135" t="s">
        <v>3639</v>
      </c>
      <c r="F656" s="136">
        <f t="shared" si="20"/>
        <v>0.45772733546315836</v>
      </c>
      <c r="G656" s="137">
        <v>10.985456051115801</v>
      </c>
      <c r="H656" s="138" t="str">
        <f t="shared" si="21"/>
        <v>NO SATISFACTORIO</v>
      </c>
    </row>
    <row r="657" spans="1:8" x14ac:dyDescent="0.25">
      <c r="A657" s="134">
        <v>23393</v>
      </c>
      <c r="B657" s="135" t="s">
        <v>1832</v>
      </c>
      <c r="C657" s="135" t="s">
        <v>4858</v>
      </c>
      <c r="D657" s="135" t="s">
        <v>3157</v>
      </c>
      <c r="E657" s="135" t="s">
        <v>4532</v>
      </c>
      <c r="F657" s="136">
        <f t="shared" si="20"/>
        <v>0.23371463752206001</v>
      </c>
      <c r="G657" s="137">
        <v>5.6091513005294402</v>
      </c>
      <c r="H657" s="138" t="str">
        <f t="shared" si="21"/>
        <v>INSUFICIENTE</v>
      </c>
    </row>
    <row r="658" spans="1:8" x14ac:dyDescent="0.25">
      <c r="A658" s="134">
        <v>22327</v>
      </c>
      <c r="B658" s="135" t="s">
        <v>1515</v>
      </c>
      <c r="C658" s="135" t="s">
        <v>4839</v>
      </c>
      <c r="D658" s="135" t="s">
        <v>3157</v>
      </c>
      <c r="E658" s="135" t="s">
        <v>4840</v>
      </c>
      <c r="F658" s="136">
        <f t="shared" si="20"/>
        <v>0.99814814814814989</v>
      </c>
      <c r="G658" s="137">
        <v>23.955555555555598</v>
      </c>
      <c r="H658" s="138" t="str">
        <f t="shared" si="21"/>
        <v>CONTINUO</v>
      </c>
    </row>
    <row r="659" spans="1:8" x14ac:dyDescent="0.25">
      <c r="A659" s="134">
        <v>3255</v>
      </c>
      <c r="B659" s="135" t="s">
        <v>857</v>
      </c>
      <c r="C659" s="135" t="s">
        <v>4563</v>
      </c>
      <c r="D659" s="135" t="s">
        <v>3157</v>
      </c>
      <c r="E659" s="135" t="s">
        <v>4564</v>
      </c>
      <c r="F659" s="136">
        <f t="shared" si="20"/>
        <v>0.83965773535954591</v>
      </c>
      <c r="G659" s="137">
        <v>20.151785648629101</v>
      </c>
      <c r="H659" s="138" t="str">
        <f t="shared" si="21"/>
        <v>SUFICIENTE</v>
      </c>
    </row>
    <row r="660" spans="1:8" x14ac:dyDescent="0.25">
      <c r="A660" s="134">
        <v>415</v>
      </c>
      <c r="B660" s="135" t="s">
        <v>168</v>
      </c>
      <c r="C660" s="135" t="s">
        <v>4303</v>
      </c>
      <c r="D660" s="135" t="s">
        <v>2912</v>
      </c>
      <c r="E660" s="135" t="s">
        <v>4304</v>
      </c>
      <c r="F660" s="136">
        <f t="shared" si="20"/>
        <v>0.96759259259259167</v>
      </c>
      <c r="G660" s="137">
        <v>23.2222222222222</v>
      </c>
      <c r="H660" s="138" t="str">
        <f t="shared" si="21"/>
        <v>CONTINUO</v>
      </c>
    </row>
    <row r="661" spans="1:8" x14ac:dyDescent="0.25">
      <c r="A661" s="134">
        <v>23007</v>
      </c>
      <c r="B661" s="135" t="s">
        <v>1713</v>
      </c>
      <c r="C661" s="135" t="s">
        <v>3913</v>
      </c>
      <c r="D661" s="135" t="s">
        <v>2912</v>
      </c>
      <c r="E661" s="135" t="s">
        <v>3914</v>
      </c>
      <c r="F661" s="136">
        <f t="shared" si="20"/>
        <v>0.99930555555555411</v>
      </c>
      <c r="G661" s="137">
        <v>23.983333333333299</v>
      </c>
      <c r="H661" s="138" t="str">
        <f t="shared" si="21"/>
        <v>CONTINUO</v>
      </c>
    </row>
    <row r="662" spans="1:8" x14ac:dyDescent="0.25">
      <c r="A662" s="134">
        <v>2660</v>
      </c>
      <c r="B662" s="135" t="s">
        <v>661</v>
      </c>
      <c r="C662" s="135" t="s">
        <v>3346</v>
      </c>
      <c r="D662" s="135" t="s">
        <v>2912</v>
      </c>
      <c r="E662" s="135" t="s">
        <v>3347</v>
      </c>
      <c r="F662" s="136">
        <f t="shared" si="20"/>
        <v>0.9972222222222209</v>
      </c>
      <c r="G662" s="137">
        <v>23.933333333333302</v>
      </c>
      <c r="H662" s="138" t="str">
        <f t="shared" si="21"/>
        <v>CONTINUO</v>
      </c>
    </row>
    <row r="663" spans="1:8" x14ac:dyDescent="0.25">
      <c r="A663" s="134">
        <v>26087</v>
      </c>
      <c r="B663" s="135" t="s">
        <v>2318</v>
      </c>
      <c r="C663" s="135" t="s">
        <v>3163</v>
      </c>
      <c r="D663" s="135" t="s">
        <v>2912</v>
      </c>
      <c r="E663" s="135" t="s">
        <v>3164</v>
      </c>
      <c r="F663" s="136">
        <f t="shared" si="20"/>
        <v>0.87847222222222088</v>
      </c>
      <c r="G663" s="137">
        <v>21.0833333333333</v>
      </c>
      <c r="H663" s="138" t="str">
        <f t="shared" si="21"/>
        <v>SUFICIENTE</v>
      </c>
    </row>
    <row r="664" spans="1:8" x14ac:dyDescent="0.25">
      <c r="A664" s="134">
        <v>22128</v>
      </c>
      <c r="B664" s="135" t="s">
        <v>1467</v>
      </c>
      <c r="C664" s="135" t="s">
        <v>3756</v>
      </c>
      <c r="D664" s="135" t="s">
        <v>2912</v>
      </c>
      <c r="E664" s="135" t="s">
        <v>3757</v>
      </c>
      <c r="F664" s="136">
        <f t="shared" si="20"/>
        <v>0.98189709148327919</v>
      </c>
      <c r="G664" s="137">
        <v>23.565530195598701</v>
      </c>
      <c r="H664" s="138" t="str">
        <f t="shared" si="21"/>
        <v>CONTINUO</v>
      </c>
    </row>
    <row r="665" spans="1:8" x14ac:dyDescent="0.25">
      <c r="A665" s="134">
        <v>23438</v>
      </c>
      <c r="B665" s="135" t="s">
        <v>1848</v>
      </c>
      <c r="C665" s="135" t="s">
        <v>4001</v>
      </c>
      <c r="D665" s="135" t="s">
        <v>2912</v>
      </c>
      <c r="E665" s="135" t="s">
        <v>4002</v>
      </c>
      <c r="F665" s="136">
        <f t="shared" si="20"/>
        <v>0.96666666666666667</v>
      </c>
      <c r="G665" s="137">
        <v>23.2</v>
      </c>
      <c r="H665" s="138" t="str">
        <f t="shared" si="21"/>
        <v>CONTINUO</v>
      </c>
    </row>
    <row r="666" spans="1:8" x14ac:dyDescent="0.25">
      <c r="A666" s="134">
        <v>1780</v>
      </c>
      <c r="B666" s="135" t="s">
        <v>468</v>
      </c>
      <c r="C666" s="135" t="s">
        <v>3196</v>
      </c>
      <c r="D666" s="135" t="s">
        <v>2912</v>
      </c>
      <c r="E666" s="135" t="s">
        <v>3197</v>
      </c>
      <c r="F666" s="136">
        <f t="shared" si="20"/>
        <v>0.53025688847462915</v>
      </c>
      <c r="G666" s="137">
        <v>12.726165323391101</v>
      </c>
      <c r="H666" s="138" t="str">
        <f t="shared" si="21"/>
        <v>NO SATISFACTORIO</v>
      </c>
    </row>
    <row r="667" spans="1:8" x14ac:dyDescent="0.25">
      <c r="A667" s="134">
        <v>3252</v>
      </c>
      <c r="B667" s="135" t="s">
        <v>856</v>
      </c>
      <c r="C667" s="135" t="s">
        <v>3425</v>
      </c>
      <c r="D667" s="135" t="s">
        <v>2912</v>
      </c>
      <c r="E667" s="135" t="s">
        <v>3426</v>
      </c>
      <c r="F667" s="136">
        <f t="shared" si="20"/>
        <v>0.33333333333333331</v>
      </c>
      <c r="G667" s="137">
        <v>8</v>
      </c>
      <c r="H667" s="138" t="str">
        <f t="shared" si="21"/>
        <v>INSUFICIENTE</v>
      </c>
    </row>
    <row r="668" spans="1:8" x14ac:dyDescent="0.25">
      <c r="A668" s="134">
        <v>20260</v>
      </c>
      <c r="B668" s="135" t="s">
        <v>989</v>
      </c>
      <c r="C668" s="135" t="s">
        <v>3531</v>
      </c>
      <c r="D668" s="135" t="s">
        <v>2912</v>
      </c>
      <c r="E668" s="135" t="s">
        <v>3532</v>
      </c>
      <c r="F668" s="136">
        <f t="shared" si="20"/>
        <v>1</v>
      </c>
      <c r="G668" s="137">
        <v>24</v>
      </c>
      <c r="H668" s="138" t="str">
        <f t="shared" si="21"/>
        <v>CONTINUO</v>
      </c>
    </row>
    <row r="669" spans="1:8" x14ac:dyDescent="0.25">
      <c r="A669" s="134">
        <v>758</v>
      </c>
      <c r="B669" s="135" t="s">
        <v>246</v>
      </c>
      <c r="C669" s="135" t="s">
        <v>4770</v>
      </c>
      <c r="D669" s="135" t="s">
        <v>2912</v>
      </c>
      <c r="E669" s="135" t="s">
        <v>4771</v>
      </c>
      <c r="F669" s="136">
        <f t="shared" si="20"/>
        <v>0.96868416352560827</v>
      </c>
      <c r="G669" s="137">
        <v>23.248419924614598</v>
      </c>
      <c r="H669" s="138" t="str">
        <f t="shared" si="21"/>
        <v>CONTINUO</v>
      </c>
    </row>
    <row r="670" spans="1:8" x14ac:dyDescent="0.25">
      <c r="A670" s="134">
        <v>26709</v>
      </c>
      <c r="B670" s="135" t="s">
        <v>2393</v>
      </c>
      <c r="C670" s="135" t="s">
        <v>4161</v>
      </c>
      <c r="D670" s="135" t="s">
        <v>2912</v>
      </c>
      <c r="E670" s="135" t="s">
        <v>4162</v>
      </c>
      <c r="F670" s="136">
        <f t="shared" si="20"/>
        <v>1</v>
      </c>
      <c r="G670" s="137">
        <v>24</v>
      </c>
      <c r="H670" s="138" t="str">
        <f t="shared" si="21"/>
        <v>CONTINUO</v>
      </c>
    </row>
    <row r="671" spans="1:8" x14ac:dyDescent="0.25">
      <c r="A671" s="134">
        <v>424</v>
      </c>
      <c r="B671" s="135" t="s">
        <v>170</v>
      </c>
      <c r="C671" s="135" t="s">
        <v>2914</v>
      </c>
      <c r="D671" s="135" t="s">
        <v>2912</v>
      </c>
      <c r="E671" s="135" t="s">
        <v>2915</v>
      </c>
      <c r="F671" s="136">
        <f t="shared" si="20"/>
        <v>0.9907407407407417</v>
      </c>
      <c r="G671" s="137">
        <v>23.7777777777778</v>
      </c>
      <c r="H671" s="138" t="str">
        <f t="shared" si="21"/>
        <v>CONTINUO</v>
      </c>
    </row>
    <row r="672" spans="1:8" x14ac:dyDescent="0.25">
      <c r="A672" s="134">
        <v>425</v>
      </c>
      <c r="B672" s="135" t="s">
        <v>171</v>
      </c>
      <c r="C672" s="135" t="s">
        <v>2916</v>
      </c>
      <c r="D672" s="135" t="s">
        <v>2912</v>
      </c>
      <c r="E672" s="135" t="s">
        <v>2917</v>
      </c>
      <c r="F672" s="136">
        <f t="shared" si="20"/>
        <v>0.99988425925925828</v>
      </c>
      <c r="G672" s="137">
        <v>23.997222222222199</v>
      </c>
      <c r="H672" s="138" t="str">
        <f t="shared" si="21"/>
        <v>CONTINUO</v>
      </c>
    </row>
    <row r="673" spans="1:8" x14ac:dyDescent="0.25">
      <c r="A673" s="134">
        <v>426</v>
      </c>
      <c r="B673" s="135" t="s">
        <v>172</v>
      </c>
      <c r="C673" s="135" t="s">
        <v>4367</v>
      </c>
      <c r="D673" s="135" t="s">
        <v>2912</v>
      </c>
      <c r="E673" s="135" t="s">
        <v>4368</v>
      </c>
      <c r="F673" s="136">
        <f t="shared" si="20"/>
        <v>0.9920243055555541</v>
      </c>
      <c r="G673" s="137">
        <v>23.808583333333299</v>
      </c>
      <c r="H673" s="138" t="str">
        <f t="shared" si="21"/>
        <v>CONTINUO</v>
      </c>
    </row>
    <row r="674" spans="1:8" x14ac:dyDescent="0.25">
      <c r="A674" s="134">
        <v>23341</v>
      </c>
      <c r="B674" s="135" t="s">
        <v>1818</v>
      </c>
      <c r="C674" s="135" t="s">
        <v>3985</v>
      </c>
      <c r="D674" s="135" t="s">
        <v>2912</v>
      </c>
      <c r="E674" s="135" t="s">
        <v>3986</v>
      </c>
      <c r="F674" s="136">
        <f t="shared" si="20"/>
        <v>0.98703703703703749</v>
      </c>
      <c r="G674" s="137">
        <v>23.688888888888901</v>
      </c>
      <c r="H674" s="138" t="str">
        <f t="shared" si="21"/>
        <v>CONTINUO</v>
      </c>
    </row>
    <row r="675" spans="1:8" x14ac:dyDescent="0.25">
      <c r="A675" s="134">
        <v>25515</v>
      </c>
      <c r="B675" s="135" t="s">
        <v>2220</v>
      </c>
      <c r="C675" s="135" t="s">
        <v>4880</v>
      </c>
      <c r="D675" s="135" t="s">
        <v>2912</v>
      </c>
      <c r="E675" s="135" t="s">
        <v>4881</v>
      </c>
      <c r="F675" s="136">
        <f t="shared" si="20"/>
        <v>0.97256944444444582</v>
      </c>
      <c r="G675" s="137">
        <v>23.341666666666701</v>
      </c>
      <c r="H675" s="138" t="str">
        <f t="shared" si="21"/>
        <v>CONTINUO</v>
      </c>
    </row>
    <row r="676" spans="1:8" x14ac:dyDescent="0.25">
      <c r="A676" s="134">
        <v>34913</v>
      </c>
      <c r="B676" s="135" t="s">
        <v>2529</v>
      </c>
      <c r="C676" s="135" t="s">
        <v>4880</v>
      </c>
      <c r="D676" s="135" t="s">
        <v>2912</v>
      </c>
      <c r="E676" s="135" t="s">
        <v>4881</v>
      </c>
      <c r="F676" s="136">
        <f t="shared" si="20"/>
        <v>0.97789351851851658</v>
      </c>
      <c r="G676" s="137">
        <v>23.469444444444399</v>
      </c>
      <c r="H676" s="138" t="str">
        <f t="shared" si="21"/>
        <v>CONTINUO</v>
      </c>
    </row>
    <row r="677" spans="1:8" x14ac:dyDescent="0.25">
      <c r="A677" s="134">
        <v>104</v>
      </c>
      <c r="B677" s="135" t="s">
        <v>62</v>
      </c>
      <c r="C677" s="135" t="s">
        <v>4272</v>
      </c>
      <c r="D677" s="135" t="s">
        <v>2912</v>
      </c>
      <c r="E677" s="135" t="s">
        <v>4273</v>
      </c>
      <c r="F677" s="136">
        <f t="shared" si="20"/>
        <v>1</v>
      </c>
      <c r="G677" s="137">
        <v>24</v>
      </c>
      <c r="H677" s="138" t="str">
        <f t="shared" si="21"/>
        <v>CONTINUO</v>
      </c>
    </row>
    <row r="678" spans="1:8" x14ac:dyDescent="0.25">
      <c r="A678" s="134">
        <v>116</v>
      </c>
      <c r="B678" s="135" t="s">
        <v>72</v>
      </c>
      <c r="C678" s="135" t="s">
        <v>4272</v>
      </c>
      <c r="D678" s="135" t="s">
        <v>2912</v>
      </c>
      <c r="E678" s="135" t="s">
        <v>4273</v>
      </c>
      <c r="F678" s="136">
        <f t="shared" si="20"/>
        <v>0.99174366193727914</v>
      </c>
      <c r="G678" s="137">
        <v>23.801847886494699</v>
      </c>
      <c r="H678" s="138" t="str">
        <f t="shared" si="21"/>
        <v>CONTINUO</v>
      </c>
    </row>
    <row r="679" spans="1:8" x14ac:dyDescent="0.25">
      <c r="A679" s="134">
        <v>938</v>
      </c>
      <c r="B679" s="135" t="s">
        <v>296</v>
      </c>
      <c r="C679" s="135" t="s">
        <v>4272</v>
      </c>
      <c r="D679" s="135" t="s">
        <v>2912</v>
      </c>
      <c r="E679" s="135" t="s">
        <v>4273</v>
      </c>
      <c r="F679" s="136">
        <f t="shared" si="20"/>
        <v>0.97045454545454579</v>
      </c>
      <c r="G679" s="137">
        <v>23.2909090909091</v>
      </c>
      <c r="H679" s="138" t="str">
        <f t="shared" si="21"/>
        <v>CONTINUO</v>
      </c>
    </row>
    <row r="680" spans="1:8" x14ac:dyDescent="0.25">
      <c r="A680" s="134">
        <v>2306</v>
      </c>
      <c r="B680" s="135" t="s">
        <v>549</v>
      </c>
      <c r="C680" s="135" t="s">
        <v>4272</v>
      </c>
      <c r="D680" s="135" t="s">
        <v>2912</v>
      </c>
      <c r="E680" s="135" t="s">
        <v>4273</v>
      </c>
      <c r="F680" s="136">
        <f t="shared" si="20"/>
        <v>0.97916666666666663</v>
      </c>
      <c r="G680" s="137">
        <v>23.5</v>
      </c>
      <c r="H680" s="138" t="str">
        <f t="shared" si="21"/>
        <v>CONTINUO</v>
      </c>
    </row>
    <row r="681" spans="1:8" x14ac:dyDescent="0.25">
      <c r="A681" s="134">
        <v>20193</v>
      </c>
      <c r="B681" s="135" t="s">
        <v>978</v>
      </c>
      <c r="C681" s="135" t="s">
        <v>4272</v>
      </c>
      <c r="D681" s="135" t="s">
        <v>2912</v>
      </c>
      <c r="E681" s="135" t="s">
        <v>4273</v>
      </c>
      <c r="F681" s="136">
        <f t="shared" si="20"/>
        <v>0.94166666666666676</v>
      </c>
      <c r="G681" s="137">
        <v>22.6</v>
      </c>
      <c r="H681" s="138" t="str">
        <f t="shared" si="21"/>
        <v>SUFICIENTE</v>
      </c>
    </row>
    <row r="682" spans="1:8" x14ac:dyDescent="0.25">
      <c r="A682" s="134">
        <v>22440</v>
      </c>
      <c r="B682" s="135" t="s">
        <v>1551</v>
      </c>
      <c r="C682" s="135" t="s">
        <v>4272</v>
      </c>
      <c r="D682" s="135" t="s">
        <v>2912</v>
      </c>
      <c r="E682" s="135" t="s">
        <v>4273</v>
      </c>
      <c r="F682" s="136">
        <f t="shared" si="20"/>
        <v>1</v>
      </c>
      <c r="G682" s="137">
        <v>24</v>
      </c>
      <c r="H682" s="138" t="str">
        <f t="shared" si="21"/>
        <v>CONTINUO</v>
      </c>
    </row>
    <row r="683" spans="1:8" x14ac:dyDescent="0.25">
      <c r="A683" s="134">
        <v>45722</v>
      </c>
      <c r="B683" s="135" t="s">
        <v>2637</v>
      </c>
      <c r="C683" s="135" t="s">
        <v>4272</v>
      </c>
      <c r="D683" s="135" t="s">
        <v>2912</v>
      </c>
      <c r="E683" s="135" t="s">
        <v>4273</v>
      </c>
      <c r="F683" s="136">
        <f t="shared" si="20"/>
        <v>1</v>
      </c>
      <c r="G683" s="137">
        <v>24</v>
      </c>
      <c r="H683" s="138" t="str">
        <f t="shared" si="21"/>
        <v>CONTINUO</v>
      </c>
    </row>
    <row r="684" spans="1:8" x14ac:dyDescent="0.25">
      <c r="A684" s="134">
        <v>767</v>
      </c>
      <c r="B684" s="135" t="s">
        <v>250</v>
      </c>
      <c r="C684" s="135" t="s">
        <v>3011</v>
      </c>
      <c r="D684" s="135" t="s">
        <v>2912</v>
      </c>
      <c r="E684" s="135" t="s">
        <v>3012</v>
      </c>
      <c r="F684" s="136">
        <f t="shared" si="20"/>
        <v>0.99282407407407502</v>
      </c>
      <c r="G684" s="137">
        <v>23.827777777777801</v>
      </c>
      <c r="H684" s="138" t="str">
        <f t="shared" si="21"/>
        <v>CONTINUO</v>
      </c>
    </row>
    <row r="685" spans="1:8" x14ac:dyDescent="0.25">
      <c r="A685" s="134">
        <v>429</v>
      </c>
      <c r="B685" s="135" t="s">
        <v>173</v>
      </c>
      <c r="C685" s="135" t="s">
        <v>2918</v>
      </c>
      <c r="D685" s="135" t="s">
        <v>2912</v>
      </c>
      <c r="E685" s="135" t="s">
        <v>2919</v>
      </c>
      <c r="F685" s="136">
        <f t="shared" si="20"/>
        <v>0.99317108922834996</v>
      </c>
      <c r="G685" s="137">
        <v>23.8361061414804</v>
      </c>
      <c r="H685" s="138" t="str">
        <f t="shared" si="21"/>
        <v>CONTINUO</v>
      </c>
    </row>
    <row r="686" spans="1:8" x14ac:dyDescent="0.25">
      <c r="A686" s="134">
        <v>431</v>
      </c>
      <c r="B686" s="135" t="s">
        <v>174</v>
      </c>
      <c r="C686" s="135" t="s">
        <v>4399</v>
      </c>
      <c r="D686" s="135" t="s">
        <v>2912</v>
      </c>
      <c r="E686" s="135" t="s">
        <v>4400</v>
      </c>
      <c r="F686" s="136">
        <f t="shared" si="20"/>
        <v>0.86600330820397087</v>
      </c>
      <c r="G686" s="137">
        <v>20.784079396895301</v>
      </c>
      <c r="H686" s="138" t="str">
        <f t="shared" si="21"/>
        <v>SUFICIENTE</v>
      </c>
    </row>
    <row r="687" spans="1:8" x14ac:dyDescent="0.25">
      <c r="A687" s="134">
        <v>756</v>
      </c>
      <c r="B687" s="135" t="s">
        <v>245</v>
      </c>
      <c r="C687" s="135" t="s">
        <v>4399</v>
      </c>
      <c r="D687" s="135" t="s">
        <v>2912</v>
      </c>
      <c r="E687" s="135" t="s">
        <v>4400</v>
      </c>
      <c r="F687" s="136">
        <f t="shared" si="20"/>
        <v>1</v>
      </c>
      <c r="G687" s="137">
        <v>24</v>
      </c>
      <c r="H687" s="138" t="str">
        <f t="shared" si="21"/>
        <v>CONTINUO</v>
      </c>
    </row>
    <row r="688" spans="1:8" x14ac:dyDescent="0.25">
      <c r="A688" s="134">
        <v>26606</v>
      </c>
      <c r="B688" s="135" t="s">
        <v>2373</v>
      </c>
      <c r="C688" s="135" t="s">
        <v>3431</v>
      </c>
      <c r="D688" s="135" t="s">
        <v>2912</v>
      </c>
      <c r="E688" s="135" t="s">
        <v>3432</v>
      </c>
      <c r="F688" s="136">
        <f t="shared" si="20"/>
        <v>0.9972222222222209</v>
      </c>
      <c r="G688" s="137">
        <v>23.933333333333302</v>
      </c>
      <c r="H688" s="138" t="str">
        <f t="shared" si="21"/>
        <v>CONTINUO</v>
      </c>
    </row>
    <row r="689" spans="1:8" x14ac:dyDescent="0.25">
      <c r="A689" s="134">
        <v>1473</v>
      </c>
      <c r="B689" s="135" t="s">
        <v>423</v>
      </c>
      <c r="C689" s="135" t="s">
        <v>3161</v>
      </c>
      <c r="D689" s="135" t="s">
        <v>2912</v>
      </c>
      <c r="E689" s="135" t="s">
        <v>3162</v>
      </c>
      <c r="F689" s="136">
        <f t="shared" si="20"/>
        <v>0.97130130947152493</v>
      </c>
      <c r="G689" s="137">
        <v>23.311231427316599</v>
      </c>
      <c r="H689" s="138" t="str">
        <f t="shared" si="21"/>
        <v>CONTINUO</v>
      </c>
    </row>
    <row r="690" spans="1:8" x14ac:dyDescent="0.25">
      <c r="A690" s="134">
        <v>766</v>
      </c>
      <c r="B690" s="135" t="s">
        <v>249</v>
      </c>
      <c r="C690" s="135" t="s">
        <v>4305</v>
      </c>
      <c r="D690" s="135" t="s">
        <v>2912</v>
      </c>
      <c r="E690" s="135" t="s">
        <v>4306</v>
      </c>
      <c r="F690" s="136">
        <f t="shared" si="20"/>
        <v>0.99375000000000002</v>
      </c>
      <c r="G690" s="137">
        <v>23.85</v>
      </c>
      <c r="H690" s="138" t="str">
        <f t="shared" si="21"/>
        <v>CONTINUO</v>
      </c>
    </row>
    <row r="691" spans="1:8" x14ac:dyDescent="0.25">
      <c r="A691" s="134">
        <v>21975</v>
      </c>
      <c r="B691" s="135" t="s">
        <v>1446</v>
      </c>
      <c r="C691" s="135" t="s">
        <v>3218</v>
      </c>
      <c r="D691" s="135" t="s">
        <v>2912</v>
      </c>
      <c r="E691" s="135" t="s">
        <v>3219</v>
      </c>
      <c r="F691" s="136">
        <f t="shared" si="20"/>
        <v>1</v>
      </c>
      <c r="G691" s="137">
        <v>24</v>
      </c>
      <c r="H691" s="138" t="str">
        <f t="shared" si="21"/>
        <v>CONTINUO</v>
      </c>
    </row>
    <row r="692" spans="1:8" x14ac:dyDescent="0.25">
      <c r="A692" s="134">
        <v>790</v>
      </c>
      <c r="B692" s="135" t="s">
        <v>255</v>
      </c>
      <c r="C692" s="135" t="s">
        <v>3021</v>
      </c>
      <c r="D692" s="135" t="s">
        <v>2912</v>
      </c>
      <c r="E692" s="135" t="s">
        <v>3022</v>
      </c>
      <c r="F692" s="136">
        <f t="shared" si="20"/>
        <v>0.66666666666666663</v>
      </c>
      <c r="G692" s="137">
        <v>16</v>
      </c>
      <c r="H692" s="138" t="str">
        <f t="shared" si="21"/>
        <v>NO SATISFACTORIO</v>
      </c>
    </row>
    <row r="693" spans="1:8" x14ac:dyDescent="0.25">
      <c r="A693" s="134">
        <v>434</v>
      </c>
      <c r="B693" s="135" t="s">
        <v>176</v>
      </c>
      <c r="C693" s="135" t="s">
        <v>2920</v>
      </c>
      <c r="D693" s="135" t="s">
        <v>2912</v>
      </c>
      <c r="E693" s="135" t="s">
        <v>2921</v>
      </c>
      <c r="F693" s="136">
        <f t="shared" si="20"/>
        <v>0.98831018518518332</v>
      </c>
      <c r="G693" s="137">
        <v>23.719444444444399</v>
      </c>
      <c r="H693" s="138" t="str">
        <f t="shared" si="21"/>
        <v>CONTINUO</v>
      </c>
    </row>
    <row r="694" spans="1:8" x14ac:dyDescent="0.25">
      <c r="A694" s="134">
        <v>22833</v>
      </c>
      <c r="B694" s="135" t="s">
        <v>1657</v>
      </c>
      <c r="C694" s="135" t="s">
        <v>3856</v>
      </c>
      <c r="D694" s="135" t="s">
        <v>2912</v>
      </c>
      <c r="E694" s="135" t="s">
        <v>3857</v>
      </c>
      <c r="F694" s="136">
        <f t="shared" si="20"/>
        <v>1</v>
      </c>
      <c r="G694" s="137">
        <v>24</v>
      </c>
      <c r="H694" s="138" t="str">
        <f t="shared" si="21"/>
        <v>CONTINUO</v>
      </c>
    </row>
    <row r="695" spans="1:8" x14ac:dyDescent="0.25">
      <c r="A695" s="134">
        <v>1460</v>
      </c>
      <c r="B695" s="135" t="s">
        <v>419</v>
      </c>
      <c r="C695" s="135" t="s">
        <v>3154</v>
      </c>
      <c r="D695" s="135" t="s">
        <v>2912</v>
      </c>
      <c r="E695" s="135" t="s">
        <v>3155</v>
      </c>
      <c r="F695" s="136">
        <f t="shared" si="20"/>
        <v>0.97222222222222088</v>
      </c>
      <c r="G695" s="137">
        <v>23.3333333333333</v>
      </c>
      <c r="H695" s="138" t="str">
        <f t="shared" si="21"/>
        <v>CONTINUO</v>
      </c>
    </row>
    <row r="696" spans="1:8" x14ac:dyDescent="0.25">
      <c r="A696" s="134">
        <v>22964</v>
      </c>
      <c r="B696" s="135" t="s">
        <v>1700</v>
      </c>
      <c r="C696" s="135" t="s">
        <v>3904</v>
      </c>
      <c r="D696" s="135" t="s">
        <v>2912</v>
      </c>
      <c r="E696" s="135" t="s">
        <v>3905</v>
      </c>
      <c r="F696" s="136">
        <f t="shared" si="20"/>
        <v>8.3333333333333329E-2</v>
      </c>
      <c r="G696" s="137">
        <v>2</v>
      </c>
      <c r="H696" s="138" t="str">
        <f t="shared" si="21"/>
        <v>INSUFICIENTE</v>
      </c>
    </row>
    <row r="697" spans="1:8" x14ac:dyDescent="0.25">
      <c r="A697" s="134">
        <v>768</v>
      </c>
      <c r="B697" s="135" t="s">
        <v>251</v>
      </c>
      <c r="C697" s="135" t="s">
        <v>3013</v>
      </c>
      <c r="D697" s="135" t="s">
        <v>2912</v>
      </c>
      <c r="E697" s="135" t="s">
        <v>3014</v>
      </c>
      <c r="F697" s="136">
        <f t="shared" si="20"/>
        <v>1</v>
      </c>
      <c r="G697" s="137">
        <v>24</v>
      </c>
      <c r="H697" s="138" t="str">
        <f t="shared" si="21"/>
        <v>CONTINUO</v>
      </c>
    </row>
    <row r="698" spans="1:8" x14ac:dyDescent="0.25">
      <c r="A698" s="134">
        <v>2979</v>
      </c>
      <c r="B698" s="135" t="s">
        <v>778</v>
      </c>
      <c r="C698" s="135" t="s">
        <v>3401</v>
      </c>
      <c r="D698" s="135" t="s">
        <v>2912</v>
      </c>
      <c r="E698" s="135" t="s">
        <v>3402</v>
      </c>
      <c r="F698" s="136">
        <f t="shared" si="20"/>
        <v>0.99101498616859585</v>
      </c>
      <c r="G698" s="137">
        <v>23.784359668046299</v>
      </c>
      <c r="H698" s="138" t="str">
        <f t="shared" si="21"/>
        <v>CONTINUO</v>
      </c>
    </row>
    <row r="699" spans="1:8" x14ac:dyDescent="0.25">
      <c r="A699" s="134">
        <v>20574</v>
      </c>
      <c r="B699" s="135" t="s">
        <v>1089</v>
      </c>
      <c r="C699" s="135" t="s">
        <v>3615</v>
      </c>
      <c r="D699" s="135" t="s">
        <v>2912</v>
      </c>
      <c r="E699" s="135" t="s">
        <v>3616</v>
      </c>
      <c r="F699" s="136">
        <f t="shared" si="20"/>
        <v>1</v>
      </c>
      <c r="G699" s="137">
        <v>24</v>
      </c>
      <c r="H699" s="138" t="str">
        <f t="shared" si="21"/>
        <v>CONTINUO</v>
      </c>
    </row>
    <row r="700" spans="1:8" x14ac:dyDescent="0.25">
      <c r="A700" s="134">
        <v>1477</v>
      </c>
      <c r="B700" s="135" t="s">
        <v>425</v>
      </c>
      <c r="C700" s="135" t="s">
        <v>3165</v>
      </c>
      <c r="D700" s="135" t="s">
        <v>2912</v>
      </c>
      <c r="E700" s="135" t="s">
        <v>3166</v>
      </c>
      <c r="F700" s="136">
        <f t="shared" si="20"/>
        <v>1</v>
      </c>
      <c r="G700" s="137">
        <v>24</v>
      </c>
      <c r="H700" s="138" t="str">
        <f t="shared" si="21"/>
        <v>CONTINUO</v>
      </c>
    </row>
    <row r="701" spans="1:8" x14ac:dyDescent="0.25">
      <c r="A701" s="134">
        <v>443</v>
      </c>
      <c r="B701" s="135" t="s">
        <v>177</v>
      </c>
      <c r="C701" s="135" t="s">
        <v>4529</v>
      </c>
      <c r="D701" s="135" t="s">
        <v>3438</v>
      </c>
      <c r="E701" s="135" t="s">
        <v>4530</v>
      </c>
      <c r="F701" s="136">
        <f t="shared" si="20"/>
        <v>0.99668981481481678</v>
      </c>
      <c r="G701" s="137">
        <v>23.920555555555602</v>
      </c>
      <c r="H701" s="138" t="str">
        <f t="shared" si="21"/>
        <v>CONTINUO</v>
      </c>
    </row>
    <row r="702" spans="1:8" x14ac:dyDescent="0.25">
      <c r="A702" s="134">
        <v>443</v>
      </c>
      <c r="B702" s="135" t="s">
        <v>177</v>
      </c>
      <c r="C702" s="135" t="s">
        <v>4755</v>
      </c>
      <c r="D702" s="135" t="s">
        <v>3438</v>
      </c>
      <c r="E702" s="135" t="s">
        <v>4756</v>
      </c>
      <c r="F702" s="136">
        <f t="shared" si="20"/>
        <v>0.99596064814815</v>
      </c>
      <c r="G702" s="137">
        <v>23.9030555555556</v>
      </c>
      <c r="H702" s="138" t="str">
        <f t="shared" si="21"/>
        <v>CONTINUO</v>
      </c>
    </row>
    <row r="703" spans="1:8" x14ac:dyDescent="0.25">
      <c r="A703" s="134">
        <v>443</v>
      </c>
      <c r="B703" s="135" t="s">
        <v>177</v>
      </c>
      <c r="C703" s="135" t="s">
        <v>4307</v>
      </c>
      <c r="D703" s="135" t="s">
        <v>3438</v>
      </c>
      <c r="E703" s="135" t="s">
        <v>4308</v>
      </c>
      <c r="F703" s="136">
        <f t="shared" si="20"/>
        <v>0.99608796296296254</v>
      </c>
      <c r="G703" s="137">
        <v>23.906111111111102</v>
      </c>
      <c r="H703" s="138" t="str">
        <f t="shared" si="21"/>
        <v>CONTINUO</v>
      </c>
    </row>
    <row r="704" spans="1:8" x14ac:dyDescent="0.25">
      <c r="A704" s="134">
        <v>443</v>
      </c>
      <c r="B704" s="135" t="s">
        <v>177</v>
      </c>
      <c r="C704" s="135" t="s">
        <v>4486</v>
      </c>
      <c r="D704" s="135" t="s">
        <v>3438</v>
      </c>
      <c r="E704" s="135" t="s">
        <v>3560</v>
      </c>
      <c r="F704" s="136">
        <f t="shared" si="20"/>
        <v>0.9972222222222209</v>
      </c>
      <c r="G704" s="137">
        <v>23.933333333333302</v>
      </c>
      <c r="H704" s="138" t="str">
        <f t="shared" si="21"/>
        <v>CONTINUO</v>
      </c>
    </row>
    <row r="705" spans="1:8" x14ac:dyDescent="0.25">
      <c r="A705" s="134">
        <v>443</v>
      </c>
      <c r="B705" s="135" t="s">
        <v>177</v>
      </c>
      <c r="C705" s="135" t="s">
        <v>4549</v>
      </c>
      <c r="D705" s="135" t="s">
        <v>3438</v>
      </c>
      <c r="E705" s="135" t="s">
        <v>2786</v>
      </c>
      <c r="F705" s="136">
        <f t="shared" si="20"/>
        <v>0.99687500000000007</v>
      </c>
      <c r="G705" s="137">
        <v>23.925000000000001</v>
      </c>
      <c r="H705" s="138" t="str">
        <f t="shared" si="21"/>
        <v>CONTINUO</v>
      </c>
    </row>
    <row r="706" spans="1:8" x14ac:dyDescent="0.25">
      <c r="A706" s="134">
        <v>443</v>
      </c>
      <c r="B706" s="135" t="s">
        <v>177</v>
      </c>
      <c r="C706" s="135" t="s">
        <v>4314</v>
      </c>
      <c r="D706" s="135" t="s">
        <v>3438</v>
      </c>
      <c r="E706" s="135" t="s">
        <v>4315</v>
      </c>
      <c r="F706" s="136">
        <f t="shared" si="20"/>
        <v>0.99474537037037081</v>
      </c>
      <c r="G706" s="137">
        <v>23.873888888888899</v>
      </c>
      <c r="H706" s="138" t="str">
        <f t="shared" si="21"/>
        <v>CONTINUO</v>
      </c>
    </row>
    <row r="707" spans="1:8" x14ac:dyDescent="0.25">
      <c r="A707" s="134">
        <v>443</v>
      </c>
      <c r="B707" s="135" t="s">
        <v>177</v>
      </c>
      <c r="C707" s="135" t="s">
        <v>4309</v>
      </c>
      <c r="D707" s="135" t="s">
        <v>3438</v>
      </c>
      <c r="E707" s="135" t="s">
        <v>4310</v>
      </c>
      <c r="F707" s="136">
        <f t="shared" si="20"/>
        <v>0.9972222222222209</v>
      </c>
      <c r="G707" s="137">
        <v>23.933333333333302</v>
      </c>
      <c r="H707" s="138" t="str">
        <f t="shared" si="21"/>
        <v>CONTINUO</v>
      </c>
    </row>
    <row r="708" spans="1:8" x14ac:dyDescent="0.25">
      <c r="A708" s="134">
        <v>2274</v>
      </c>
      <c r="B708" s="135" t="s">
        <v>543</v>
      </c>
      <c r="C708" s="135" t="s">
        <v>4369</v>
      </c>
      <c r="D708" s="135" t="s">
        <v>3438</v>
      </c>
      <c r="E708" s="135" t="s">
        <v>4370</v>
      </c>
      <c r="F708" s="136">
        <f t="shared" si="20"/>
        <v>1</v>
      </c>
      <c r="G708" s="137">
        <v>24</v>
      </c>
      <c r="H708" s="138" t="str">
        <f t="shared" si="21"/>
        <v>CONTINUO</v>
      </c>
    </row>
    <row r="709" spans="1:8" x14ac:dyDescent="0.25">
      <c r="A709" s="134">
        <v>2438</v>
      </c>
      <c r="B709" s="135" t="s">
        <v>584</v>
      </c>
      <c r="C709" s="135" t="s">
        <v>4369</v>
      </c>
      <c r="D709" s="135" t="s">
        <v>3438</v>
      </c>
      <c r="E709" s="135" t="s">
        <v>4370</v>
      </c>
      <c r="F709" s="136">
        <f t="shared" si="20"/>
        <v>0.9972222222222209</v>
      </c>
      <c r="G709" s="137">
        <v>23.933333333333302</v>
      </c>
      <c r="H709" s="138" t="str">
        <f t="shared" si="21"/>
        <v>CONTINUO</v>
      </c>
    </row>
    <row r="710" spans="1:8" x14ac:dyDescent="0.25">
      <c r="A710" s="134">
        <v>2613</v>
      </c>
      <c r="B710" s="135" t="s">
        <v>646</v>
      </c>
      <c r="C710" s="135" t="s">
        <v>4369</v>
      </c>
      <c r="D710" s="135" t="s">
        <v>3438</v>
      </c>
      <c r="E710" s="135" t="s">
        <v>4370</v>
      </c>
      <c r="F710" s="136">
        <f t="shared" si="20"/>
        <v>1</v>
      </c>
      <c r="G710" s="137">
        <v>24</v>
      </c>
      <c r="H710" s="138" t="str">
        <f t="shared" si="21"/>
        <v>CONTINUO</v>
      </c>
    </row>
    <row r="711" spans="1:8" x14ac:dyDescent="0.25">
      <c r="A711" s="134">
        <v>1743</v>
      </c>
      <c r="B711" s="135" t="s">
        <v>458</v>
      </c>
      <c r="C711" s="135" t="s">
        <v>4640</v>
      </c>
      <c r="D711" s="135" t="s">
        <v>3438</v>
      </c>
      <c r="E711" s="135" t="s">
        <v>4641</v>
      </c>
      <c r="F711" s="136">
        <f t="shared" si="20"/>
        <v>1</v>
      </c>
      <c r="G711" s="137">
        <v>24</v>
      </c>
      <c r="H711" s="138" t="str">
        <f t="shared" si="21"/>
        <v>CONTINUO</v>
      </c>
    </row>
    <row r="712" spans="1:8" x14ac:dyDescent="0.25">
      <c r="A712" s="134">
        <v>443</v>
      </c>
      <c r="B712" s="135" t="s">
        <v>177</v>
      </c>
      <c r="C712" s="135" t="s">
        <v>3437</v>
      </c>
      <c r="D712" s="135" t="s">
        <v>3438</v>
      </c>
      <c r="E712" s="135" t="s">
        <v>3439</v>
      </c>
      <c r="F712" s="136">
        <f t="shared" si="20"/>
        <v>0.94192129629629584</v>
      </c>
      <c r="G712" s="137">
        <v>22.606111111111101</v>
      </c>
      <c r="H712" s="138" t="str">
        <f t="shared" si="21"/>
        <v>SUFICIENTE</v>
      </c>
    </row>
    <row r="713" spans="1:8" x14ac:dyDescent="0.25">
      <c r="A713" s="134">
        <v>450</v>
      </c>
      <c r="B713" s="135" t="s">
        <v>179</v>
      </c>
      <c r="C713" s="135" t="s">
        <v>3437</v>
      </c>
      <c r="D713" s="135" t="s">
        <v>3438</v>
      </c>
      <c r="E713" s="135" t="s">
        <v>3439</v>
      </c>
      <c r="F713" s="136">
        <f t="shared" ref="F713:F760" si="22">G713/24</f>
        <v>0.85320884205294589</v>
      </c>
      <c r="G713" s="137">
        <v>20.477012209270701</v>
      </c>
      <c r="H713" s="138" t="str">
        <f t="shared" ref="H713:H760" si="23">IF(G713&lt;10.1,"INSUFICIENTE",IF(AND(G713&gt;=10.1,G713&lt;18.1),"NO SATISFACTORIO",IF(AND(G713&gt;=18.1,G713&lt;23.1),"SUFICIENTE",IF(G713&gt;=23.1,"CONTINUO",0))))</f>
        <v>SUFICIENTE</v>
      </c>
    </row>
    <row r="714" spans="1:8" x14ac:dyDescent="0.25">
      <c r="A714" s="134">
        <v>1572</v>
      </c>
      <c r="B714" s="135" t="s">
        <v>438</v>
      </c>
      <c r="C714" s="135" t="s">
        <v>3437</v>
      </c>
      <c r="D714" s="135" t="s">
        <v>3438</v>
      </c>
      <c r="E714" s="135" t="s">
        <v>3439</v>
      </c>
      <c r="F714" s="136">
        <f t="shared" si="22"/>
        <v>0.98382419955309164</v>
      </c>
      <c r="G714" s="137">
        <v>23.611780789274199</v>
      </c>
      <c r="H714" s="138" t="str">
        <f t="shared" si="23"/>
        <v>CONTINUO</v>
      </c>
    </row>
    <row r="715" spans="1:8" x14ac:dyDescent="0.25">
      <c r="A715" s="134">
        <v>2438</v>
      </c>
      <c r="B715" s="135" t="s">
        <v>584</v>
      </c>
      <c r="C715" s="135" t="s">
        <v>3437</v>
      </c>
      <c r="D715" s="135" t="s">
        <v>3438</v>
      </c>
      <c r="E715" s="135" t="s">
        <v>3439</v>
      </c>
      <c r="F715" s="136">
        <f t="shared" si="22"/>
        <v>0.9972222222222209</v>
      </c>
      <c r="G715" s="137">
        <v>23.933333333333302</v>
      </c>
      <c r="H715" s="138" t="str">
        <f t="shared" si="23"/>
        <v>CONTINUO</v>
      </c>
    </row>
    <row r="716" spans="1:8" x14ac:dyDescent="0.25">
      <c r="A716" s="134">
        <v>443</v>
      </c>
      <c r="B716" s="135" t="s">
        <v>177</v>
      </c>
      <c r="C716" s="135" t="s">
        <v>4365</v>
      </c>
      <c r="D716" s="135" t="s">
        <v>3438</v>
      </c>
      <c r="E716" s="135" t="s">
        <v>4366</v>
      </c>
      <c r="F716" s="136">
        <f t="shared" si="22"/>
        <v>0.9937384259259251</v>
      </c>
      <c r="G716" s="137">
        <v>23.849722222222201</v>
      </c>
      <c r="H716" s="138" t="str">
        <f t="shared" si="23"/>
        <v>CONTINUO</v>
      </c>
    </row>
    <row r="717" spans="1:8" x14ac:dyDescent="0.25">
      <c r="A717" s="134">
        <v>443</v>
      </c>
      <c r="B717" s="135" t="s">
        <v>177</v>
      </c>
      <c r="C717" s="135" t="s">
        <v>4572</v>
      </c>
      <c r="D717" s="135" t="s">
        <v>3438</v>
      </c>
      <c r="E717" s="135" t="s">
        <v>4573</v>
      </c>
      <c r="F717" s="136">
        <f t="shared" si="22"/>
        <v>0.99721064814815008</v>
      </c>
      <c r="G717" s="137">
        <v>23.933055555555601</v>
      </c>
      <c r="H717" s="138" t="str">
        <f t="shared" si="23"/>
        <v>CONTINUO</v>
      </c>
    </row>
    <row r="718" spans="1:8" x14ac:dyDescent="0.25">
      <c r="A718" s="134">
        <v>443</v>
      </c>
      <c r="B718" s="135" t="s">
        <v>177</v>
      </c>
      <c r="C718" s="135" t="s">
        <v>4757</v>
      </c>
      <c r="D718" s="135" t="s">
        <v>3438</v>
      </c>
      <c r="E718" s="135" t="s">
        <v>4758</v>
      </c>
      <c r="F718" s="136">
        <f t="shared" si="22"/>
        <v>0.99719907407407504</v>
      </c>
      <c r="G718" s="137">
        <v>23.932777777777801</v>
      </c>
      <c r="H718" s="138" t="str">
        <f t="shared" si="23"/>
        <v>CONTINUO</v>
      </c>
    </row>
    <row r="719" spans="1:8" x14ac:dyDescent="0.25">
      <c r="A719" s="134">
        <v>443</v>
      </c>
      <c r="B719" s="135" t="s">
        <v>177</v>
      </c>
      <c r="C719" s="135" t="s">
        <v>4375</v>
      </c>
      <c r="D719" s="135" t="s">
        <v>3438</v>
      </c>
      <c r="E719" s="135" t="s">
        <v>4376</v>
      </c>
      <c r="F719" s="136">
        <f t="shared" si="22"/>
        <v>0.99068287037037084</v>
      </c>
      <c r="G719" s="137">
        <v>23.776388888888899</v>
      </c>
      <c r="H719" s="138" t="str">
        <f t="shared" si="23"/>
        <v>CONTINUO</v>
      </c>
    </row>
    <row r="720" spans="1:8" x14ac:dyDescent="0.25">
      <c r="A720" s="134">
        <v>443</v>
      </c>
      <c r="B720" s="135" t="s">
        <v>177</v>
      </c>
      <c r="C720" s="135" t="s">
        <v>4574</v>
      </c>
      <c r="D720" s="135" t="s">
        <v>3438</v>
      </c>
      <c r="E720" s="135" t="s">
        <v>4575</v>
      </c>
      <c r="F720" s="136">
        <f t="shared" si="22"/>
        <v>0.99621527777777918</v>
      </c>
      <c r="G720" s="137">
        <v>23.9091666666667</v>
      </c>
      <c r="H720" s="138" t="str">
        <f t="shared" si="23"/>
        <v>CONTINUO</v>
      </c>
    </row>
    <row r="721" spans="1:8" x14ac:dyDescent="0.25">
      <c r="A721" s="134">
        <v>443</v>
      </c>
      <c r="B721" s="135" t="s">
        <v>177</v>
      </c>
      <c r="C721" s="135" t="s">
        <v>4759</v>
      </c>
      <c r="D721" s="135" t="s">
        <v>3438</v>
      </c>
      <c r="E721" s="135" t="s">
        <v>4760</v>
      </c>
      <c r="F721" s="136">
        <f t="shared" si="22"/>
        <v>0.99082175925925842</v>
      </c>
      <c r="G721" s="137">
        <v>23.779722222222201</v>
      </c>
      <c r="H721" s="138" t="str">
        <f t="shared" si="23"/>
        <v>CONTINUO</v>
      </c>
    </row>
    <row r="722" spans="1:8" x14ac:dyDescent="0.25">
      <c r="A722" s="134">
        <v>443</v>
      </c>
      <c r="B722" s="135" t="s">
        <v>177</v>
      </c>
      <c r="C722" s="135" t="s">
        <v>4578</v>
      </c>
      <c r="D722" s="135" t="s">
        <v>3438</v>
      </c>
      <c r="E722" s="135" t="s">
        <v>4579</v>
      </c>
      <c r="F722" s="136">
        <f t="shared" si="22"/>
        <v>0.99026620370370422</v>
      </c>
      <c r="G722" s="137">
        <v>23.766388888888901</v>
      </c>
      <c r="H722" s="138" t="str">
        <f t="shared" si="23"/>
        <v>CONTINUO</v>
      </c>
    </row>
    <row r="723" spans="1:8" x14ac:dyDescent="0.25">
      <c r="A723" s="134">
        <v>443</v>
      </c>
      <c r="B723" s="135" t="s">
        <v>177</v>
      </c>
      <c r="C723" s="135" t="s">
        <v>4588</v>
      </c>
      <c r="D723" s="135" t="s">
        <v>3438</v>
      </c>
      <c r="E723" s="135" t="s">
        <v>4589</v>
      </c>
      <c r="F723" s="136">
        <f t="shared" si="22"/>
        <v>0.99490740740740835</v>
      </c>
      <c r="G723" s="137">
        <v>23.877777777777801</v>
      </c>
      <c r="H723" s="138" t="str">
        <f t="shared" si="23"/>
        <v>CONTINUO</v>
      </c>
    </row>
    <row r="724" spans="1:8" x14ac:dyDescent="0.25">
      <c r="A724" s="134">
        <v>2323</v>
      </c>
      <c r="B724" s="135" t="s">
        <v>551</v>
      </c>
      <c r="C724" s="135" t="s">
        <v>4802</v>
      </c>
      <c r="D724" s="135" t="s">
        <v>3438</v>
      </c>
      <c r="E724" s="135" t="s">
        <v>4803</v>
      </c>
      <c r="F724" s="136">
        <f t="shared" si="22"/>
        <v>0.9972222222222209</v>
      </c>
      <c r="G724" s="137">
        <v>23.933333333333302</v>
      </c>
      <c r="H724" s="138" t="str">
        <f t="shared" si="23"/>
        <v>CONTINUO</v>
      </c>
    </row>
    <row r="725" spans="1:8" x14ac:dyDescent="0.25">
      <c r="A725" s="134">
        <v>443</v>
      </c>
      <c r="B725" s="135" t="s">
        <v>177</v>
      </c>
      <c r="C725" s="135" t="s">
        <v>3440</v>
      </c>
      <c r="D725" s="135" t="s">
        <v>3438</v>
      </c>
      <c r="E725" s="135" t="s">
        <v>3441</v>
      </c>
      <c r="F725" s="136">
        <f t="shared" si="22"/>
        <v>0.99714120370370418</v>
      </c>
      <c r="G725" s="137">
        <v>23.9313888888889</v>
      </c>
      <c r="H725" s="138" t="str">
        <f t="shared" si="23"/>
        <v>CONTINUO</v>
      </c>
    </row>
    <row r="726" spans="1:8" x14ac:dyDescent="0.25">
      <c r="A726" s="134">
        <v>1746</v>
      </c>
      <c r="B726" s="135" t="s">
        <v>459</v>
      </c>
      <c r="C726" s="135" t="s">
        <v>3440</v>
      </c>
      <c r="D726" s="135" t="s">
        <v>3438</v>
      </c>
      <c r="E726" s="135" t="s">
        <v>3441</v>
      </c>
      <c r="F726" s="136">
        <f t="shared" si="22"/>
        <v>0.99672024952837912</v>
      </c>
      <c r="G726" s="137">
        <v>23.921285988681099</v>
      </c>
      <c r="H726" s="138" t="str">
        <f t="shared" si="23"/>
        <v>CONTINUO</v>
      </c>
    </row>
    <row r="727" spans="1:8" x14ac:dyDescent="0.25">
      <c r="A727" s="134">
        <v>3364</v>
      </c>
      <c r="B727" s="135" t="s">
        <v>895</v>
      </c>
      <c r="C727" s="135" t="s">
        <v>3440</v>
      </c>
      <c r="D727" s="135" t="s">
        <v>3438</v>
      </c>
      <c r="E727" s="135" t="s">
        <v>3441</v>
      </c>
      <c r="F727" s="136">
        <f t="shared" si="22"/>
        <v>0.99313657407407507</v>
      </c>
      <c r="G727" s="137">
        <v>23.835277777777801</v>
      </c>
      <c r="H727" s="138" t="str">
        <f t="shared" si="23"/>
        <v>CONTINUO</v>
      </c>
    </row>
    <row r="728" spans="1:8" x14ac:dyDescent="0.25">
      <c r="A728" s="134">
        <v>20529</v>
      </c>
      <c r="B728" s="135" t="s">
        <v>1066</v>
      </c>
      <c r="C728" s="135" t="s">
        <v>3440</v>
      </c>
      <c r="D728" s="135" t="s">
        <v>3438</v>
      </c>
      <c r="E728" s="135" t="s">
        <v>3441</v>
      </c>
      <c r="F728" s="136">
        <f t="shared" si="22"/>
        <v>0.9972222222222209</v>
      </c>
      <c r="G728" s="137">
        <v>23.933333333333302</v>
      </c>
      <c r="H728" s="138" t="str">
        <f t="shared" si="23"/>
        <v>CONTINUO</v>
      </c>
    </row>
    <row r="729" spans="1:8" x14ac:dyDescent="0.25">
      <c r="A729" s="134">
        <v>33893</v>
      </c>
      <c r="B729" s="135" t="s">
        <v>2521</v>
      </c>
      <c r="C729" s="135" t="s">
        <v>3440</v>
      </c>
      <c r="D729" s="135" t="s">
        <v>3438</v>
      </c>
      <c r="E729" s="135" t="s">
        <v>3441</v>
      </c>
      <c r="F729" s="136">
        <f t="shared" si="22"/>
        <v>0.9972222222222209</v>
      </c>
      <c r="G729" s="137">
        <v>23.933333333333302</v>
      </c>
      <c r="H729" s="138" t="str">
        <f t="shared" si="23"/>
        <v>CONTINUO</v>
      </c>
    </row>
    <row r="730" spans="1:8" x14ac:dyDescent="0.25">
      <c r="A730" s="134">
        <v>38621</v>
      </c>
      <c r="B730" s="135" t="s">
        <v>2563</v>
      </c>
      <c r="C730" s="135" t="s">
        <v>3440</v>
      </c>
      <c r="D730" s="135" t="s">
        <v>3438</v>
      </c>
      <c r="E730" s="135" t="s">
        <v>3441</v>
      </c>
      <c r="F730" s="136">
        <f t="shared" si="22"/>
        <v>0.99212962962962914</v>
      </c>
      <c r="G730" s="137">
        <v>23.811111111111099</v>
      </c>
      <c r="H730" s="138" t="str">
        <f t="shared" si="23"/>
        <v>CONTINUO</v>
      </c>
    </row>
    <row r="731" spans="1:8" x14ac:dyDescent="0.25">
      <c r="A731" s="134">
        <v>443</v>
      </c>
      <c r="B731" s="135" t="s">
        <v>177</v>
      </c>
      <c r="C731" s="135" t="s">
        <v>4432</v>
      </c>
      <c r="D731" s="135" t="s">
        <v>3438</v>
      </c>
      <c r="E731" s="135" t="s">
        <v>4433</v>
      </c>
      <c r="F731" s="136">
        <f t="shared" si="22"/>
        <v>0.99680555555555417</v>
      </c>
      <c r="G731" s="137">
        <v>23.9233333333333</v>
      </c>
      <c r="H731" s="138" t="str">
        <f t="shared" si="23"/>
        <v>CONTINUO</v>
      </c>
    </row>
    <row r="732" spans="1:8" x14ac:dyDescent="0.25">
      <c r="A732" s="134">
        <v>443</v>
      </c>
      <c r="B732" s="135" t="s">
        <v>177</v>
      </c>
      <c r="C732" s="135" t="s">
        <v>4496</v>
      </c>
      <c r="D732" s="135" t="s">
        <v>3438</v>
      </c>
      <c r="E732" s="135" t="s">
        <v>2813</v>
      </c>
      <c r="F732" s="136">
        <f t="shared" si="22"/>
        <v>0.9957754629629626</v>
      </c>
      <c r="G732" s="137">
        <v>23.898611111111101</v>
      </c>
      <c r="H732" s="138" t="str">
        <f t="shared" si="23"/>
        <v>CONTINUO</v>
      </c>
    </row>
    <row r="733" spans="1:8" x14ac:dyDescent="0.25">
      <c r="A733" s="134">
        <v>443</v>
      </c>
      <c r="B733" s="135" t="s">
        <v>177</v>
      </c>
      <c r="C733" s="135" t="s">
        <v>4761</v>
      </c>
      <c r="D733" s="135" t="s">
        <v>3438</v>
      </c>
      <c r="E733" s="135" t="s">
        <v>3687</v>
      </c>
      <c r="F733" s="136">
        <f t="shared" si="22"/>
        <v>0.99690972222222085</v>
      </c>
      <c r="G733" s="137">
        <v>23.925833333333301</v>
      </c>
      <c r="H733" s="138" t="str">
        <f t="shared" si="23"/>
        <v>CONTINUO</v>
      </c>
    </row>
    <row r="734" spans="1:8" x14ac:dyDescent="0.25">
      <c r="A734" s="134">
        <v>443</v>
      </c>
      <c r="B734" s="135" t="s">
        <v>177</v>
      </c>
      <c r="C734" s="135" t="s">
        <v>4576</v>
      </c>
      <c r="D734" s="135" t="s">
        <v>3438</v>
      </c>
      <c r="E734" s="135" t="s">
        <v>4577</v>
      </c>
      <c r="F734" s="136">
        <f t="shared" si="22"/>
        <v>0.9972222222222209</v>
      </c>
      <c r="G734" s="137">
        <v>23.933333333333302</v>
      </c>
      <c r="H734" s="138" t="str">
        <f t="shared" si="23"/>
        <v>CONTINUO</v>
      </c>
    </row>
    <row r="735" spans="1:8" x14ac:dyDescent="0.25">
      <c r="A735" s="134">
        <v>1911</v>
      </c>
      <c r="B735" s="135" t="s">
        <v>483</v>
      </c>
      <c r="C735" s="135" t="s">
        <v>4383</v>
      </c>
      <c r="D735" s="135" t="s">
        <v>3438</v>
      </c>
      <c r="E735" s="135" t="s">
        <v>4384</v>
      </c>
      <c r="F735" s="136">
        <f t="shared" si="22"/>
        <v>0.9972222222222209</v>
      </c>
      <c r="G735" s="137">
        <v>23.933333333333302</v>
      </c>
      <c r="H735" s="138" t="str">
        <f t="shared" si="23"/>
        <v>CONTINUO</v>
      </c>
    </row>
    <row r="736" spans="1:8" x14ac:dyDescent="0.25">
      <c r="A736" s="134">
        <v>2438</v>
      </c>
      <c r="B736" s="135" t="s">
        <v>584</v>
      </c>
      <c r="C736" s="135" t="s">
        <v>4383</v>
      </c>
      <c r="D736" s="135" t="s">
        <v>3438</v>
      </c>
      <c r="E736" s="135" t="s">
        <v>4384</v>
      </c>
      <c r="F736" s="136">
        <f t="shared" si="22"/>
        <v>0.9972222222222209</v>
      </c>
      <c r="G736" s="137">
        <v>23.933333333333302</v>
      </c>
      <c r="H736" s="138" t="str">
        <f t="shared" si="23"/>
        <v>CONTINUO</v>
      </c>
    </row>
    <row r="737" spans="1:8" x14ac:dyDescent="0.25">
      <c r="A737" s="134">
        <v>26722</v>
      </c>
      <c r="B737" s="135" t="s">
        <v>2396</v>
      </c>
      <c r="C737" s="135" t="s">
        <v>4383</v>
      </c>
      <c r="D737" s="135" t="s">
        <v>3438</v>
      </c>
      <c r="E737" s="135" t="s">
        <v>4384</v>
      </c>
      <c r="F737" s="136">
        <f t="shared" si="22"/>
        <v>0.99714853678752491</v>
      </c>
      <c r="G737" s="137">
        <v>23.931564882900599</v>
      </c>
      <c r="H737" s="138" t="str">
        <f t="shared" si="23"/>
        <v>CONTINUO</v>
      </c>
    </row>
    <row r="738" spans="1:8" x14ac:dyDescent="0.25">
      <c r="A738" s="134">
        <v>27171</v>
      </c>
      <c r="B738" s="135" t="s">
        <v>2438</v>
      </c>
      <c r="C738" s="135" t="s">
        <v>4383</v>
      </c>
      <c r="D738" s="135" t="s">
        <v>3438</v>
      </c>
      <c r="E738" s="135" t="s">
        <v>4384</v>
      </c>
      <c r="F738" s="136">
        <f t="shared" si="22"/>
        <v>1</v>
      </c>
      <c r="G738" s="137">
        <v>24</v>
      </c>
      <c r="H738" s="138" t="str">
        <f t="shared" si="23"/>
        <v>CONTINUO</v>
      </c>
    </row>
    <row r="739" spans="1:8" x14ac:dyDescent="0.25">
      <c r="A739" s="134">
        <v>443</v>
      </c>
      <c r="B739" s="135" t="s">
        <v>177</v>
      </c>
      <c r="C739" s="135" t="s">
        <v>4762</v>
      </c>
      <c r="D739" s="135" t="s">
        <v>3438</v>
      </c>
      <c r="E739" s="135" t="s">
        <v>4763</v>
      </c>
      <c r="F739" s="136">
        <f t="shared" si="22"/>
        <v>0.99407407407407511</v>
      </c>
      <c r="G739" s="137">
        <v>23.857777777777802</v>
      </c>
      <c r="H739" s="138" t="str">
        <f t="shared" si="23"/>
        <v>CONTINUO</v>
      </c>
    </row>
    <row r="740" spans="1:8" x14ac:dyDescent="0.25">
      <c r="A740" s="134">
        <v>443</v>
      </c>
      <c r="B740" s="135" t="s">
        <v>177</v>
      </c>
      <c r="C740" s="135" t="s">
        <v>4311</v>
      </c>
      <c r="D740" s="135" t="s">
        <v>3438</v>
      </c>
      <c r="E740" s="135" t="s">
        <v>3079</v>
      </c>
      <c r="F740" s="136">
        <f t="shared" si="22"/>
        <v>0.99619212962962911</v>
      </c>
      <c r="G740" s="137">
        <v>23.908611111111099</v>
      </c>
      <c r="H740" s="138" t="str">
        <f t="shared" si="23"/>
        <v>CONTINUO</v>
      </c>
    </row>
    <row r="741" spans="1:8" x14ac:dyDescent="0.25">
      <c r="A741" s="134">
        <v>443</v>
      </c>
      <c r="B741" s="135" t="s">
        <v>177</v>
      </c>
      <c r="C741" s="135" t="s">
        <v>3954</v>
      </c>
      <c r="D741" s="135" t="s">
        <v>3438</v>
      </c>
      <c r="E741" s="135" t="s">
        <v>3955</v>
      </c>
      <c r="F741" s="136">
        <f t="shared" si="22"/>
        <v>0.99622685185185</v>
      </c>
      <c r="G741" s="137">
        <v>23.9094444444444</v>
      </c>
      <c r="H741" s="138" t="str">
        <f t="shared" si="23"/>
        <v>CONTINUO</v>
      </c>
    </row>
    <row r="742" spans="1:8" x14ac:dyDescent="0.25">
      <c r="A742" s="134">
        <v>443</v>
      </c>
      <c r="B742" s="135" t="s">
        <v>177</v>
      </c>
      <c r="C742" s="135" t="s">
        <v>4541</v>
      </c>
      <c r="D742" s="135" t="s">
        <v>3438</v>
      </c>
      <c r="E742" s="135" t="s">
        <v>4542</v>
      </c>
      <c r="F742" s="136">
        <f t="shared" si="22"/>
        <v>0.99621527777777918</v>
      </c>
      <c r="G742" s="137">
        <v>23.9091666666667</v>
      </c>
      <c r="H742" s="138" t="str">
        <f t="shared" si="23"/>
        <v>CONTINUO</v>
      </c>
    </row>
    <row r="743" spans="1:8" x14ac:dyDescent="0.25">
      <c r="A743" s="134">
        <v>443</v>
      </c>
      <c r="B743" s="135" t="s">
        <v>177</v>
      </c>
      <c r="C743" s="135" t="s">
        <v>4531</v>
      </c>
      <c r="D743" s="135" t="s">
        <v>3438</v>
      </c>
      <c r="E743" s="135" t="s">
        <v>4532</v>
      </c>
      <c r="F743" s="136">
        <f t="shared" si="22"/>
        <v>0.9957407407407417</v>
      </c>
      <c r="G743" s="137">
        <v>23.897777777777801</v>
      </c>
      <c r="H743" s="138" t="str">
        <f t="shared" si="23"/>
        <v>CONTINUO</v>
      </c>
    </row>
    <row r="744" spans="1:8" x14ac:dyDescent="0.25">
      <c r="A744" s="134">
        <v>443</v>
      </c>
      <c r="B744" s="135" t="s">
        <v>177</v>
      </c>
      <c r="C744" s="135" t="s">
        <v>4448</v>
      </c>
      <c r="D744" s="135" t="s">
        <v>3438</v>
      </c>
      <c r="E744" s="135" t="s">
        <v>4449</v>
      </c>
      <c r="F744" s="136">
        <f t="shared" si="22"/>
        <v>0.9972222222222209</v>
      </c>
      <c r="G744" s="137">
        <v>23.933333333333302</v>
      </c>
      <c r="H744" s="138" t="str">
        <f t="shared" si="23"/>
        <v>CONTINUO</v>
      </c>
    </row>
    <row r="745" spans="1:8" x14ac:dyDescent="0.25">
      <c r="A745" s="134">
        <v>443</v>
      </c>
      <c r="B745" s="135" t="s">
        <v>177</v>
      </c>
      <c r="C745" s="135" t="s">
        <v>4413</v>
      </c>
      <c r="D745" s="135" t="s">
        <v>3438</v>
      </c>
      <c r="E745" s="135" t="s">
        <v>4414</v>
      </c>
      <c r="F745" s="136">
        <f t="shared" si="22"/>
        <v>0.99556712962962912</v>
      </c>
      <c r="G745" s="137">
        <v>23.893611111111099</v>
      </c>
      <c r="H745" s="138" t="str">
        <f t="shared" si="23"/>
        <v>CONTINUO</v>
      </c>
    </row>
    <row r="746" spans="1:8" x14ac:dyDescent="0.25">
      <c r="A746" s="134">
        <v>443</v>
      </c>
      <c r="B746" s="135" t="s">
        <v>177</v>
      </c>
      <c r="C746" s="135" t="s">
        <v>4316</v>
      </c>
      <c r="D746" s="135" t="s">
        <v>3438</v>
      </c>
      <c r="E746" s="135" t="s">
        <v>4317</v>
      </c>
      <c r="F746" s="136">
        <f t="shared" si="22"/>
        <v>0.99495370370370406</v>
      </c>
      <c r="G746" s="137">
        <v>23.878888888888898</v>
      </c>
      <c r="H746" s="138" t="str">
        <f t="shared" si="23"/>
        <v>CONTINUO</v>
      </c>
    </row>
    <row r="747" spans="1:8" x14ac:dyDescent="0.25">
      <c r="A747" s="134">
        <v>2852</v>
      </c>
      <c r="B747" s="135" t="s">
        <v>725</v>
      </c>
      <c r="C747" s="135" t="s">
        <v>4332</v>
      </c>
      <c r="D747" s="135" t="s">
        <v>3438</v>
      </c>
      <c r="E747" s="135" t="s">
        <v>4333</v>
      </c>
      <c r="F747" s="136">
        <f t="shared" si="22"/>
        <v>0.9972222222222209</v>
      </c>
      <c r="G747" s="137">
        <v>23.933333333333302</v>
      </c>
      <c r="H747" s="138" t="str">
        <f t="shared" si="23"/>
        <v>CONTINUO</v>
      </c>
    </row>
    <row r="748" spans="1:8" x14ac:dyDescent="0.25">
      <c r="A748" s="134">
        <v>443</v>
      </c>
      <c r="B748" s="135" t="s">
        <v>177</v>
      </c>
      <c r="C748" s="135" t="s">
        <v>4312</v>
      </c>
      <c r="D748" s="135" t="s">
        <v>3438</v>
      </c>
      <c r="E748" s="135" t="s">
        <v>4313</v>
      </c>
      <c r="F748" s="136">
        <f t="shared" si="22"/>
        <v>0.9972222222222209</v>
      </c>
      <c r="G748" s="137">
        <v>23.933333333333302</v>
      </c>
      <c r="H748" s="138" t="str">
        <f t="shared" si="23"/>
        <v>CONTINUO</v>
      </c>
    </row>
    <row r="749" spans="1:8" x14ac:dyDescent="0.25">
      <c r="A749" s="134">
        <v>21783</v>
      </c>
      <c r="B749" s="135" t="s">
        <v>1413</v>
      </c>
      <c r="C749" s="135" t="s">
        <v>3725</v>
      </c>
      <c r="D749" s="135" t="s">
        <v>3438</v>
      </c>
      <c r="E749" s="135" t="s">
        <v>3726</v>
      </c>
      <c r="F749" s="136">
        <f t="shared" si="22"/>
        <v>1</v>
      </c>
      <c r="G749" s="137">
        <v>24</v>
      </c>
      <c r="H749" s="138" t="str">
        <f t="shared" si="23"/>
        <v>CONTINUO</v>
      </c>
    </row>
    <row r="750" spans="1:8" x14ac:dyDescent="0.25">
      <c r="A750" s="134">
        <v>443</v>
      </c>
      <c r="B750" s="135" t="s">
        <v>177</v>
      </c>
      <c r="C750" s="135" t="s">
        <v>4764</v>
      </c>
      <c r="D750" s="135" t="s">
        <v>3438</v>
      </c>
      <c r="E750" s="135" t="s">
        <v>4765</v>
      </c>
      <c r="F750" s="136">
        <f t="shared" si="22"/>
        <v>0.94302083333333331</v>
      </c>
      <c r="G750" s="137">
        <v>22.6325</v>
      </c>
      <c r="H750" s="138" t="str">
        <f t="shared" si="23"/>
        <v>SUFICIENTE</v>
      </c>
    </row>
    <row r="751" spans="1:8" x14ac:dyDescent="0.25">
      <c r="A751" s="134">
        <v>443</v>
      </c>
      <c r="B751" s="135" t="s">
        <v>177</v>
      </c>
      <c r="C751" s="135" t="s">
        <v>4590</v>
      </c>
      <c r="D751" s="135" t="s">
        <v>3438</v>
      </c>
      <c r="E751" s="135" t="s">
        <v>4591</v>
      </c>
      <c r="F751" s="136">
        <f t="shared" si="22"/>
        <v>0.99512731481481664</v>
      </c>
      <c r="G751" s="137">
        <v>23.8830555555556</v>
      </c>
      <c r="H751" s="138" t="str">
        <f t="shared" si="23"/>
        <v>CONTINUO</v>
      </c>
    </row>
    <row r="752" spans="1:8" x14ac:dyDescent="0.25">
      <c r="A752" s="134">
        <v>837</v>
      </c>
      <c r="B752" s="135" t="s">
        <v>269</v>
      </c>
      <c r="C752" s="135" t="s">
        <v>4373</v>
      </c>
      <c r="D752" s="135" t="s">
        <v>3438</v>
      </c>
      <c r="E752" s="135" t="s">
        <v>4374</v>
      </c>
      <c r="F752" s="136">
        <f t="shared" si="22"/>
        <v>0.16648515523917376</v>
      </c>
      <c r="G752" s="137">
        <v>3.99564372574017</v>
      </c>
      <c r="H752" s="138" t="str">
        <f t="shared" si="23"/>
        <v>INSUFICIENTE</v>
      </c>
    </row>
    <row r="753" spans="1:8" x14ac:dyDescent="0.25">
      <c r="A753" s="134">
        <v>2438</v>
      </c>
      <c r="B753" s="135" t="s">
        <v>584</v>
      </c>
      <c r="C753" s="135" t="s">
        <v>4373</v>
      </c>
      <c r="D753" s="135" t="s">
        <v>3438</v>
      </c>
      <c r="E753" s="135" t="s">
        <v>4374</v>
      </c>
      <c r="F753" s="136">
        <f t="shared" si="22"/>
        <v>0.9972222222222209</v>
      </c>
      <c r="G753" s="137">
        <v>23.933333333333302</v>
      </c>
      <c r="H753" s="138" t="str">
        <f t="shared" si="23"/>
        <v>CONTINUO</v>
      </c>
    </row>
    <row r="754" spans="1:8" x14ac:dyDescent="0.25">
      <c r="A754" s="134">
        <v>3251</v>
      </c>
      <c r="B754" s="135" t="s">
        <v>855</v>
      </c>
      <c r="C754" s="135" t="s">
        <v>4373</v>
      </c>
      <c r="D754" s="135" t="s">
        <v>3438</v>
      </c>
      <c r="E754" s="135" t="s">
        <v>4374</v>
      </c>
      <c r="F754" s="136">
        <f t="shared" si="22"/>
        <v>0.9962962962962959</v>
      </c>
      <c r="G754" s="137">
        <v>23.911111111111101</v>
      </c>
      <c r="H754" s="138" t="str">
        <f t="shared" si="23"/>
        <v>CONTINUO</v>
      </c>
    </row>
    <row r="755" spans="1:8" x14ac:dyDescent="0.25">
      <c r="A755" s="134">
        <v>443</v>
      </c>
      <c r="B755" s="135" t="s">
        <v>177</v>
      </c>
      <c r="C755" s="135" t="s">
        <v>4584</v>
      </c>
      <c r="D755" s="135" t="s">
        <v>3438</v>
      </c>
      <c r="E755" s="135" t="s">
        <v>4585</v>
      </c>
      <c r="F755" s="136">
        <f t="shared" si="22"/>
        <v>0.99667824074074174</v>
      </c>
      <c r="G755" s="137">
        <v>23.920277777777802</v>
      </c>
      <c r="H755" s="138" t="str">
        <f t="shared" si="23"/>
        <v>CONTINUO</v>
      </c>
    </row>
    <row r="756" spans="1:8" x14ac:dyDescent="0.25">
      <c r="A756" s="134">
        <v>20217</v>
      </c>
      <c r="B756" s="135" t="s">
        <v>986</v>
      </c>
      <c r="C756" s="135" t="s">
        <v>3527</v>
      </c>
      <c r="D756" s="135" t="s">
        <v>3310</v>
      </c>
      <c r="E756" s="135" t="s">
        <v>3528</v>
      </c>
      <c r="F756" s="136">
        <f t="shared" si="22"/>
        <v>0.296064814814815</v>
      </c>
      <c r="G756" s="137">
        <v>7.1055555555555596</v>
      </c>
      <c r="H756" s="138" t="str">
        <f t="shared" si="23"/>
        <v>INSUFICIENTE</v>
      </c>
    </row>
    <row r="757" spans="1:8" x14ac:dyDescent="0.25">
      <c r="A757" s="134">
        <v>2554</v>
      </c>
      <c r="B757" s="135" t="s">
        <v>626</v>
      </c>
      <c r="C757" s="135" t="s">
        <v>3309</v>
      </c>
      <c r="D757" s="135" t="s">
        <v>3310</v>
      </c>
      <c r="E757" s="135" t="s">
        <v>3311</v>
      </c>
      <c r="F757" s="136">
        <f t="shared" si="22"/>
        <v>1</v>
      </c>
      <c r="G757" s="137">
        <v>24</v>
      </c>
      <c r="H757" s="138" t="str">
        <f t="shared" si="23"/>
        <v>CONTINUO</v>
      </c>
    </row>
    <row r="758" spans="1:8" x14ac:dyDescent="0.25">
      <c r="A758" s="134">
        <v>20154</v>
      </c>
      <c r="B758" s="135" t="s">
        <v>970</v>
      </c>
      <c r="C758" s="135" t="s">
        <v>3515</v>
      </c>
      <c r="D758" s="135" t="s">
        <v>3310</v>
      </c>
      <c r="E758" s="135" t="s">
        <v>3516</v>
      </c>
      <c r="F758" s="136">
        <f t="shared" si="22"/>
        <v>0.23888888888888873</v>
      </c>
      <c r="G758" s="137">
        <v>5.7333333333333298</v>
      </c>
      <c r="H758" s="138" t="str">
        <f t="shared" si="23"/>
        <v>INSUFICIENTE</v>
      </c>
    </row>
    <row r="759" spans="1:8" x14ac:dyDescent="0.25">
      <c r="A759" s="134">
        <v>2426</v>
      </c>
      <c r="B759" s="135" t="s">
        <v>580</v>
      </c>
      <c r="C759" s="135" t="s">
        <v>3261</v>
      </c>
      <c r="D759" s="135" t="s">
        <v>3262</v>
      </c>
      <c r="E759" s="135" t="s">
        <v>3263</v>
      </c>
      <c r="F759" s="136">
        <f t="shared" si="22"/>
        <v>4.4444444444444585E-2</v>
      </c>
      <c r="G759" s="137">
        <v>1.06666666666667</v>
      </c>
      <c r="H759" s="138" t="str">
        <f t="shared" si="23"/>
        <v>INSUFICIENTE</v>
      </c>
    </row>
    <row r="760" spans="1:8" ht="15.75" thickBot="1" x14ac:dyDescent="0.3">
      <c r="A760" s="139">
        <v>2957</v>
      </c>
      <c r="B760" s="140" t="s">
        <v>768</v>
      </c>
      <c r="C760" s="140" t="s">
        <v>4409</v>
      </c>
      <c r="D760" s="140" t="s">
        <v>3262</v>
      </c>
      <c r="E760" s="140" t="s">
        <v>4410</v>
      </c>
      <c r="F760" s="141">
        <f t="shared" si="22"/>
        <v>0.38838383838383833</v>
      </c>
      <c r="G760" s="142">
        <v>9.3212121212121204</v>
      </c>
      <c r="H760" s="143" t="str">
        <f t="shared" si="23"/>
        <v>INSUFICIENTE</v>
      </c>
    </row>
  </sheetData>
  <autoFilter ref="A8:H760"/>
  <mergeCells count="3">
    <mergeCell ref="A6:H6"/>
    <mergeCell ref="A7:H7"/>
    <mergeCell ref="B1:H4"/>
  </mergeCells>
  <pageMargins left="0.7" right="0.7" top="0.75" bottom="0.75" header="0.51180555555555496" footer="0.51180555555555496"/>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72"/>
  <sheetViews>
    <sheetView zoomScale="75" zoomScaleNormal="75" workbookViewId="0">
      <selection activeCell="D32" sqref="D32"/>
    </sheetView>
  </sheetViews>
  <sheetFormatPr baseColWidth="10" defaultColWidth="11.5703125" defaultRowHeight="15" x14ac:dyDescent="0.25"/>
  <cols>
    <col min="1" max="1" width="17" style="54" customWidth="1"/>
    <col min="2" max="2" width="127.42578125" style="55" customWidth="1"/>
    <col min="3" max="3" width="12.7109375" style="55" bestFit="1" customWidth="1"/>
    <col min="4" max="4" width="20.140625" style="55" customWidth="1"/>
    <col min="5" max="5" width="28.85546875" style="56" bestFit="1" customWidth="1"/>
    <col min="6" max="6" width="14.140625" style="55" customWidth="1"/>
    <col min="7" max="1024" width="11.5703125" style="55"/>
  </cols>
  <sheetData>
    <row r="1" spans="1:12" ht="15" customHeight="1" x14ac:dyDescent="0.25">
      <c r="A1" s="29"/>
      <c r="B1" s="303" t="s">
        <v>7084</v>
      </c>
      <c r="C1" s="303"/>
      <c r="D1" s="303"/>
      <c r="E1" s="303"/>
      <c r="F1" s="303"/>
      <c r="G1" s="303"/>
      <c r="H1" s="303"/>
      <c r="I1" s="303"/>
      <c r="J1" s="303"/>
      <c r="K1" s="303"/>
      <c r="L1" s="297"/>
    </row>
    <row r="2" spans="1:12" ht="23.25" customHeight="1" x14ac:dyDescent="0.35">
      <c r="A2" s="31"/>
      <c r="B2" s="304"/>
      <c r="C2" s="304"/>
      <c r="D2" s="304"/>
      <c r="E2" s="304"/>
      <c r="F2" s="304"/>
      <c r="G2" s="304"/>
      <c r="H2" s="304"/>
      <c r="I2" s="304"/>
      <c r="J2" s="304"/>
      <c r="K2" s="304"/>
      <c r="L2" s="305"/>
    </row>
    <row r="3" spans="1:12" ht="23.25" customHeight="1" x14ac:dyDescent="0.35">
      <c r="A3" s="31"/>
      <c r="B3" s="304"/>
      <c r="C3" s="304"/>
      <c r="D3" s="304"/>
      <c r="E3" s="304"/>
      <c r="F3" s="304"/>
      <c r="G3" s="304"/>
      <c r="H3" s="304"/>
      <c r="I3" s="304"/>
      <c r="J3" s="304"/>
      <c r="K3" s="304"/>
      <c r="L3" s="305"/>
    </row>
    <row r="4" spans="1:12" ht="23.25" customHeight="1" x14ac:dyDescent="0.35">
      <c r="A4" s="31"/>
      <c r="B4" s="304"/>
      <c r="C4" s="304"/>
      <c r="D4" s="304"/>
      <c r="E4" s="304"/>
      <c r="F4" s="304"/>
      <c r="G4" s="304"/>
      <c r="H4" s="304"/>
      <c r="I4" s="304"/>
      <c r="J4" s="304"/>
      <c r="K4" s="304"/>
      <c r="L4" s="305"/>
    </row>
    <row r="5" spans="1:12" ht="20.25" customHeight="1" x14ac:dyDescent="0.25">
      <c r="A5" s="32"/>
      <c r="B5" s="314"/>
      <c r="C5" s="314"/>
      <c r="D5" s="314"/>
      <c r="E5" s="314"/>
      <c r="F5" s="314"/>
      <c r="G5" s="314"/>
      <c r="H5" s="314"/>
      <c r="I5" s="314"/>
      <c r="J5" s="314"/>
      <c r="K5" s="314"/>
      <c r="L5" s="315"/>
    </row>
    <row r="6" spans="1:12" ht="24" customHeight="1" thickBot="1" x14ac:dyDescent="0.4">
      <c r="A6" s="306" t="s">
        <v>7104</v>
      </c>
      <c r="B6" s="306"/>
      <c r="C6" s="306"/>
      <c r="D6" s="306"/>
      <c r="E6" s="306"/>
      <c r="F6" s="306"/>
      <c r="G6" s="306"/>
      <c r="H6" s="306"/>
      <c r="I6" s="306"/>
      <c r="J6" s="306"/>
      <c r="K6" s="306"/>
      <c r="L6" s="298"/>
    </row>
    <row r="7" spans="1:12" ht="15.75" thickTop="1" x14ac:dyDescent="0.25">
      <c r="A7" s="63"/>
      <c r="B7" s="58"/>
      <c r="C7" s="58"/>
      <c r="D7" s="58"/>
      <c r="E7" s="64"/>
      <c r="F7" s="58"/>
      <c r="G7" s="58"/>
      <c r="H7" s="58"/>
      <c r="I7" s="58"/>
      <c r="J7" s="58"/>
      <c r="K7" s="58"/>
      <c r="L7" s="65"/>
    </row>
    <row r="8" spans="1:12" ht="15.75" customHeight="1" x14ac:dyDescent="0.25">
      <c r="A8" s="316" t="s">
        <v>7</v>
      </c>
      <c r="B8" s="317" t="s">
        <v>8</v>
      </c>
      <c r="C8" s="317" t="s">
        <v>2767</v>
      </c>
      <c r="D8" s="317" t="s">
        <v>2768</v>
      </c>
      <c r="E8" s="317" t="s">
        <v>2769</v>
      </c>
      <c r="F8" s="318" t="s">
        <v>5211</v>
      </c>
      <c r="G8" s="318"/>
      <c r="H8" s="318"/>
      <c r="I8" s="318"/>
      <c r="J8" s="318"/>
      <c r="K8" s="318"/>
      <c r="L8" s="318"/>
    </row>
    <row r="9" spans="1:12" s="57" customFormat="1" ht="31.35" customHeight="1" thickBot="1" x14ac:dyDescent="0.25">
      <c r="A9" s="316"/>
      <c r="B9" s="317"/>
      <c r="C9" s="317"/>
      <c r="D9" s="317"/>
      <c r="E9" s="317"/>
      <c r="F9" s="73" t="s">
        <v>5212</v>
      </c>
      <c r="G9" s="73" t="s">
        <v>5213</v>
      </c>
      <c r="H9" s="73" t="s">
        <v>5214</v>
      </c>
      <c r="I9" s="73" t="s">
        <v>5215</v>
      </c>
      <c r="J9" s="73" t="s">
        <v>5216</v>
      </c>
      <c r="K9" s="73" t="s">
        <v>5217</v>
      </c>
      <c r="L9" s="286" t="s">
        <v>5218</v>
      </c>
    </row>
    <row r="10" spans="1:12" ht="15" customHeight="1" x14ac:dyDescent="0.25">
      <c r="A10" s="287">
        <v>4</v>
      </c>
      <c r="B10" s="288" t="s">
        <v>15</v>
      </c>
      <c r="C10" s="289" t="s">
        <v>2771</v>
      </c>
      <c r="D10" s="290" t="s">
        <v>2772</v>
      </c>
      <c r="E10" s="290" t="s">
        <v>2773</v>
      </c>
      <c r="F10" s="290">
        <v>11.77</v>
      </c>
      <c r="G10" s="290">
        <v>12.81</v>
      </c>
      <c r="H10" s="290">
        <v>11.8</v>
      </c>
      <c r="I10" s="290">
        <v>10.98</v>
      </c>
      <c r="J10" s="290">
        <v>16.39</v>
      </c>
      <c r="K10" s="290"/>
      <c r="L10" s="291"/>
    </row>
    <row r="11" spans="1:12" ht="15" customHeight="1" x14ac:dyDescent="0.25">
      <c r="A11" s="292">
        <v>6</v>
      </c>
      <c r="B11" s="293" t="s">
        <v>4995</v>
      </c>
      <c r="C11" s="294" t="s">
        <v>2774</v>
      </c>
      <c r="D11" s="295" t="s">
        <v>2775</v>
      </c>
      <c r="E11" s="295" t="s">
        <v>2776</v>
      </c>
      <c r="F11" s="295">
        <v>12.73</v>
      </c>
      <c r="G11" s="295">
        <v>11.63</v>
      </c>
      <c r="H11" s="295">
        <v>13.85</v>
      </c>
      <c r="I11" s="295">
        <v>16.2</v>
      </c>
      <c r="J11" s="295"/>
      <c r="K11" s="295"/>
      <c r="L11" s="296"/>
    </row>
    <row r="12" spans="1:12" ht="15" customHeight="1" x14ac:dyDescent="0.25">
      <c r="A12" s="292">
        <v>9</v>
      </c>
      <c r="B12" s="293" t="s">
        <v>31</v>
      </c>
      <c r="C12" s="294" t="s">
        <v>4262</v>
      </c>
      <c r="D12" s="295" t="s">
        <v>2775</v>
      </c>
      <c r="E12" s="295" t="s">
        <v>4263</v>
      </c>
      <c r="F12" s="295">
        <v>13.79</v>
      </c>
      <c r="G12" s="295">
        <v>6.6</v>
      </c>
      <c r="H12" s="295">
        <v>13.48</v>
      </c>
      <c r="I12" s="295">
        <v>17.420000000000002</v>
      </c>
      <c r="J12" s="295">
        <v>15.23</v>
      </c>
      <c r="K12" s="295"/>
      <c r="L12" s="296"/>
    </row>
    <row r="13" spans="1:12" ht="15" customHeight="1" x14ac:dyDescent="0.25">
      <c r="A13" s="292">
        <v>10</v>
      </c>
      <c r="B13" s="293" t="s">
        <v>34</v>
      </c>
      <c r="C13" s="294" t="s">
        <v>4566</v>
      </c>
      <c r="D13" s="295" t="s">
        <v>2772</v>
      </c>
      <c r="E13" s="295" t="s">
        <v>4567</v>
      </c>
      <c r="F13" s="295">
        <v>10.02</v>
      </c>
      <c r="G13" s="295">
        <v>8.89</v>
      </c>
      <c r="H13" s="295">
        <v>10.25</v>
      </c>
      <c r="I13" s="295">
        <v>10.63</v>
      </c>
      <c r="J13" s="295">
        <v>8.94</v>
      </c>
      <c r="K13" s="295">
        <v>28.16</v>
      </c>
      <c r="L13" s="296"/>
    </row>
    <row r="14" spans="1:12" ht="15" customHeight="1" x14ac:dyDescent="0.25">
      <c r="A14" s="292">
        <v>10</v>
      </c>
      <c r="B14" s="293" t="s">
        <v>34</v>
      </c>
      <c r="C14" s="294" t="s">
        <v>4568</v>
      </c>
      <c r="D14" s="295" t="s">
        <v>2772</v>
      </c>
      <c r="E14" s="295" t="s">
        <v>4569</v>
      </c>
      <c r="F14" s="295">
        <v>8.7899999999999991</v>
      </c>
      <c r="G14" s="295">
        <v>9.58</v>
      </c>
      <c r="H14" s="295">
        <v>9.11</v>
      </c>
      <c r="I14" s="295">
        <v>8.2899999999999991</v>
      </c>
      <c r="J14" s="295">
        <v>7.8</v>
      </c>
      <c r="K14" s="295">
        <v>58.11</v>
      </c>
      <c r="L14" s="296"/>
    </row>
    <row r="15" spans="1:12" ht="15" customHeight="1" x14ac:dyDescent="0.25">
      <c r="A15" s="292">
        <v>10</v>
      </c>
      <c r="B15" s="293" t="s">
        <v>34</v>
      </c>
      <c r="C15" s="294" t="s">
        <v>4570</v>
      </c>
      <c r="D15" s="295" t="s">
        <v>2772</v>
      </c>
      <c r="E15" s="295" t="s">
        <v>4571</v>
      </c>
      <c r="F15" s="295">
        <v>9.36</v>
      </c>
      <c r="G15" s="295">
        <v>9.48</v>
      </c>
      <c r="H15" s="295">
        <v>9.43</v>
      </c>
      <c r="I15" s="295">
        <v>8.94</v>
      </c>
      <c r="J15" s="295">
        <v>12.04</v>
      </c>
      <c r="K15" s="295">
        <v>25.92</v>
      </c>
      <c r="L15" s="296"/>
    </row>
    <row r="16" spans="1:12" ht="15" customHeight="1" x14ac:dyDescent="0.25">
      <c r="A16" s="292">
        <v>10</v>
      </c>
      <c r="B16" s="293" t="s">
        <v>34</v>
      </c>
      <c r="C16" s="294" t="s">
        <v>4559</v>
      </c>
      <c r="D16" s="295" t="s">
        <v>2772</v>
      </c>
      <c r="E16" s="295" t="s">
        <v>4560</v>
      </c>
      <c r="F16" s="295">
        <v>13.36</v>
      </c>
      <c r="G16" s="295">
        <v>13.2</v>
      </c>
      <c r="H16" s="295">
        <v>13.85</v>
      </c>
      <c r="I16" s="295">
        <v>13.47</v>
      </c>
      <c r="J16" s="295">
        <v>12.03</v>
      </c>
      <c r="K16" s="295">
        <v>13.01</v>
      </c>
      <c r="L16" s="296"/>
    </row>
    <row r="17" spans="1:12" ht="15" customHeight="1" x14ac:dyDescent="0.25">
      <c r="A17" s="292">
        <v>10</v>
      </c>
      <c r="B17" s="293" t="s">
        <v>34</v>
      </c>
      <c r="C17" s="294" t="s">
        <v>4539</v>
      </c>
      <c r="D17" s="295" t="s">
        <v>2772</v>
      </c>
      <c r="E17" s="295" t="s">
        <v>4540</v>
      </c>
      <c r="F17" s="295">
        <v>7.56</v>
      </c>
      <c r="G17" s="295">
        <v>7.56</v>
      </c>
      <c r="H17" s="295">
        <v>7.8</v>
      </c>
      <c r="I17" s="295">
        <v>7.25</v>
      </c>
      <c r="J17" s="295"/>
      <c r="K17" s="295"/>
      <c r="L17" s="296"/>
    </row>
    <row r="18" spans="1:12" ht="15" customHeight="1" x14ac:dyDescent="0.25">
      <c r="A18" s="292">
        <v>10</v>
      </c>
      <c r="B18" s="293" t="s">
        <v>34</v>
      </c>
      <c r="C18" s="294" t="s">
        <v>4724</v>
      </c>
      <c r="D18" s="295" t="s">
        <v>2772</v>
      </c>
      <c r="E18" s="295" t="s">
        <v>4725</v>
      </c>
      <c r="F18" s="295">
        <v>16.170000000000002</v>
      </c>
      <c r="G18" s="295">
        <v>18.5</v>
      </c>
      <c r="H18" s="295">
        <v>14.1</v>
      </c>
      <c r="I18" s="295">
        <v>15.96</v>
      </c>
      <c r="J18" s="295">
        <v>38.44</v>
      </c>
      <c r="K18" s="295">
        <v>35.76</v>
      </c>
      <c r="L18" s="296">
        <v>27.9</v>
      </c>
    </row>
    <row r="19" spans="1:12" ht="15" customHeight="1" x14ac:dyDescent="0.25">
      <c r="A19" s="292">
        <v>10</v>
      </c>
      <c r="B19" s="293" t="s">
        <v>34</v>
      </c>
      <c r="C19" s="294" t="s">
        <v>4599</v>
      </c>
      <c r="D19" s="295" t="s">
        <v>2772</v>
      </c>
      <c r="E19" s="295" t="s">
        <v>4600</v>
      </c>
      <c r="F19" s="295">
        <v>7.49</v>
      </c>
      <c r="G19" s="295">
        <v>7.14</v>
      </c>
      <c r="H19" s="295">
        <v>7.34</v>
      </c>
      <c r="I19" s="295">
        <v>8.09</v>
      </c>
      <c r="J19" s="295">
        <v>9.26</v>
      </c>
      <c r="K19" s="295"/>
      <c r="L19" s="296"/>
    </row>
    <row r="20" spans="1:12" ht="15" customHeight="1" x14ac:dyDescent="0.25">
      <c r="A20" s="292">
        <v>10</v>
      </c>
      <c r="B20" s="293" t="s">
        <v>34</v>
      </c>
      <c r="C20" s="294" t="s">
        <v>4726</v>
      </c>
      <c r="D20" s="295" t="s">
        <v>2772</v>
      </c>
      <c r="E20" s="295" t="s">
        <v>4727</v>
      </c>
      <c r="F20" s="295">
        <v>21.73</v>
      </c>
      <c r="G20" s="295">
        <v>21.21</v>
      </c>
      <c r="H20" s="295">
        <v>22.03</v>
      </c>
      <c r="I20" s="295">
        <v>17.96</v>
      </c>
      <c r="J20" s="295">
        <v>5.56</v>
      </c>
      <c r="K20" s="295"/>
      <c r="L20" s="296"/>
    </row>
    <row r="21" spans="1:12" ht="15" customHeight="1" x14ac:dyDescent="0.25">
      <c r="A21" s="292">
        <v>10</v>
      </c>
      <c r="B21" s="293" t="s">
        <v>34</v>
      </c>
      <c r="C21" s="294" t="s">
        <v>4728</v>
      </c>
      <c r="D21" s="295" t="s">
        <v>2772</v>
      </c>
      <c r="E21" s="295" t="s">
        <v>4729</v>
      </c>
      <c r="F21" s="295">
        <v>8.4</v>
      </c>
      <c r="G21" s="295">
        <v>7.58</v>
      </c>
      <c r="H21" s="295">
        <v>8.82</v>
      </c>
      <c r="I21" s="295">
        <v>8.9700000000000006</v>
      </c>
      <c r="J21" s="295">
        <v>9.2200000000000006</v>
      </c>
      <c r="K21" s="295"/>
      <c r="L21" s="296"/>
    </row>
    <row r="22" spans="1:12" ht="15" customHeight="1" x14ac:dyDescent="0.25">
      <c r="A22" s="292">
        <v>10</v>
      </c>
      <c r="B22" s="293" t="s">
        <v>34</v>
      </c>
      <c r="C22" s="294" t="s">
        <v>4041</v>
      </c>
      <c r="D22" s="295" t="s">
        <v>2772</v>
      </c>
      <c r="E22" s="295" t="s">
        <v>4042</v>
      </c>
      <c r="F22" s="295">
        <v>4.8600000000000003</v>
      </c>
      <c r="G22" s="295">
        <v>4.37</v>
      </c>
      <c r="H22" s="295">
        <v>5.18</v>
      </c>
      <c r="I22" s="295">
        <v>3.7</v>
      </c>
      <c r="J22" s="295"/>
      <c r="K22" s="295"/>
      <c r="L22" s="296"/>
    </row>
    <row r="23" spans="1:12" ht="15" customHeight="1" x14ac:dyDescent="0.25">
      <c r="A23" s="292">
        <v>10</v>
      </c>
      <c r="B23" s="293" t="s">
        <v>34</v>
      </c>
      <c r="C23" s="294" t="s">
        <v>4661</v>
      </c>
      <c r="D23" s="295" t="s">
        <v>2772</v>
      </c>
      <c r="E23" s="295" t="s">
        <v>4662</v>
      </c>
      <c r="F23" s="295">
        <v>10.45</v>
      </c>
      <c r="G23" s="295">
        <v>10.74</v>
      </c>
      <c r="H23" s="295">
        <v>10.42</v>
      </c>
      <c r="I23" s="295">
        <v>10.43</v>
      </c>
      <c r="J23" s="295">
        <v>5.9</v>
      </c>
      <c r="K23" s="295"/>
      <c r="L23" s="296">
        <v>61.41</v>
      </c>
    </row>
    <row r="24" spans="1:12" ht="15" customHeight="1" x14ac:dyDescent="0.25">
      <c r="A24" s="292">
        <v>10</v>
      </c>
      <c r="B24" s="293" t="s">
        <v>34</v>
      </c>
      <c r="C24" s="294" t="s">
        <v>4441</v>
      </c>
      <c r="D24" s="295" t="s">
        <v>2772</v>
      </c>
      <c r="E24" s="295" t="s">
        <v>4337</v>
      </c>
      <c r="F24" s="295">
        <v>11.09</v>
      </c>
      <c r="G24" s="295">
        <v>10.85</v>
      </c>
      <c r="H24" s="295">
        <v>11.43</v>
      </c>
      <c r="I24" s="295">
        <v>10.84</v>
      </c>
      <c r="J24" s="295">
        <v>9.74</v>
      </c>
      <c r="K24" s="295">
        <v>19.66</v>
      </c>
      <c r="L24" s="296"/>
    </row>
    <row r="25" spans="1:12" ht="15" customHeight="1" x14ac:dyDescent="0.25">
      <c r="A25" s="292">
        <v>10</v>
      </c>
      <c r="B25" s="293" t="s">
        <v>34</v>
      </c>
      <c r="C25" s="294" t="s">
        <v>4537</v>
      </c>
      <c r="D25" s="295" t="s">
        <v>2772</v>
      </c>
      <c r="E25" s="295" t="s">
        <v>4538</v>
      </c>
      <c r="F25" s="295">
        <v>9.5399999999999991</v>
      </c>
      <c r="G25" s="295">
        <v>9.9700000000000006</v>
      </c>
      <c r="H25" s="295">
        <v>9.65</v>
      </c>
      <c r="I25" s="295">
        <v>9.35</v>
      </c>
      <c r="J25" s="295">
        <v>5.87</v>
      </c>
      <c r="K25" s="295"/>
      <c r="L25" s="296"/>
    </row>
    <row r="26" spans="1:12" ht="15" customHeight="1" x14ac:dyDescent="0.25">
      <c r="A26" s="292">
        <v>10</v>
      </c>
      <c r="B26" s="293" t="s">
        <v>34</v>
      </c>
      <c r="C26" s="294" t="s">
        <v>4565</v>
      </c>
      <c r="D26" s="295" t="s">
        <v>2772</v>
      </c>
      <c r="E26" s="295" t="s">
        <v>2867</v>
      </c>
      <c r="F26" s="295">
        <v>8.2200000000000006</v>
      </c>
      <c r="G26" s="295">
        <v>9.7200000000000006</v>
      </c>
      <c r="H26" s="295">
        <v>7.89</v>
      </c>
      <c r="I26" s="295">
        <v>7.55</v>
      </c>
      <c r="J26" s="295">
        <v>9.19</v>
      </c>
      <c r="K26" s="295">
        <v>6.75</v>
      </c>
      <c r="L26" s="296">
        <v>8.24</v>
      </c>
    </row>
    <row r="27" spans="1:12" ht="15" customHeight="1" x14ac:dyDescent="0.25">
      <c r="A27" s="292">
        <v>10</v>
      </c>
      <c r="B27" s="293" t="s">
        <v>34</v>
      </c>
      <c r="C27" s="294" t="s">
        <v>4623</v>
      </c>
      <c r="D27" s="295" t="s">
        <v>2772</v>
      </c>
      <c r="E27" s="295" t="s">
        <v>4624</v>
      </c>
      <c r="F27" s="295">
        <v>8.4700000000000006</v>
      </c>
      <c r="G27" s="295">
        <v>8.25</v>
      </c>
      <c r="H27" s="295">
        <v>8.2200000000000006</v>
      </c>
      <c r="I27" s="295">
        <v>9.2200000000000006</v>
      </c>
      <c r="J27" s="295">
        <v>11.05</v>
      </c>
      <c r="K27" s="295"/>
      <c r="L27" s="296"/>
    </row>
    <row r="28" spans="1:12" ht="15" customHeight="1" x14ac:dyDescent="0.25">
      <c r="A28" s="292">
        <v>10</v>
      </c>
      <c r="B28" s="293" t="s">
        <v>34</v>
      </c>
      <c r="C28" s="294" t="s">
        <v>4550</v>
      </c>
      <c r="D28" s="295" t="s">
        <v>2772</v>
      </c>
      <c r="E28" s="295" t="s">
        <v>4551</v>
      </c>
      <c r="F28" s="295">
        <v>7.77</v>
      </c>
      <c r="G28" s="295">
        <v>6.9</v>
      </c>
      <c r="H28" s="295">
        <v>7.79</v>
      </c>
      <c r="I28" s="295">
        <v>8.83</v>
      </c>
      <c r="J28" s="295"/>
      <c r="K28" s="295"/>
      <c r="L28" s="296"/>
    </row>
    <row r="29" spans="1:12" ht="15" customHeight="1" x14ac:dyDescent="0.25">
      <c r="A29" s="292">
        <v>10</v>
      </c>
      <c r="B29" s="293" t="s">
        <v>34</v>
      </c>
      <c r="C29" s="294" t="s">
        <v>4554</v>
      </c>
      <c r="D29" s="295" t="s">
        <v>2772</v>
      </c>
      <c r="E29" s="295" t="s">
        <v>4555</v>
      </c>
      <c r="F29" s="295">
        <v>9.02</v>
      </c>
      <c r="G29" s="295">
        <v>10.19</v>
      </c>
      <c r="H29" s="295">
        <v>8.6</v>
      </c>
      <c r="I29" s="295">
        <v>5.21</v>
      </c>
      <c r="J29" s="295"/>
      <c r="K29" s="295"/>
      <c r="L29" s="296"/>
    </row>
    <row r="30" spans="1:12" ht="15" customHeight="1" x14ac:dyDescent="0.25">
      <c r="A30" s="292">
        <v>10</v>
      </c>
      <c r="B30" s="293" t="s">
        <v>34</v>
      </c>
      <c r="C30" s="294" t="s">
        <v>4552</v>
      </c>
      <c r="D30" s="295" t="s">
        <v>2772</v>
      </c>
      <c r="E30" s="295" t="s">
        <v>4553</v>
      </c>
      <c r="F30" s="295">
        <v>12.41</v>
      </c>
      <c r="G30" s="295">
        <v>15.17</v>
      </c>
      <c r="H30" s="295">
        <v>12.24</v>
      </c>
      <c r="I30" s="295">
        <v>12.27</v>
      </c>
      <c r="J30" s="295">
        <v>35.21</v>
      </c>
      <c r="K30" s="295"/>
      <c r="L30" s="296">
        <v>20.49</v>
      </c>
    </row>
    <row r="31" spans="1:12" ht="15" customHeight="1" x14ac:dyDescent="0.25">
      <c r="A31" s="292">
        <v>10</v>
      </c>
      <c r="B31" s="293" t="s">
        <v>34</v>
      </c>
      <c r="C31" s="294" t="s">
        <v>4730</v>
      </c>
      <c r="D31" s="295" t="s">
        <v>2772</v>
      </c>
      <c r="E31" s="295" t="s">
        <v>4731</v>
      </c>
      <c r="F31" s="295">
        <v>8.3000000000000007</v>
      </c>
      <c r="G31" s="295">
        <v>7.82</v>
      </c>
      <c r="H31" s="295">
        <v>8.56</v>
      </c>
      <c r="I31" s="295">
        <v>8.7100000000000009</v>
      </c>
      <c r="J31" s="295">
        <v>13.6</v>
      </c>
      <c r="K31" s="295">
        <v>44.35</v>
      </c>
      <c r="L31" s="296"/>
    </row>
    <row r="32" spans="1:12" ht="15" customHeight="1" x14ac:dyDescent="0.25">
      <c r="A32" s="292">
        <v>10</v>
      </c>
      <c r="B32" s="293" t="s">
        <v>34</v>
      </c>
      <c r="C32" s="294" t="s">
        <v>4340</v>
      </c>
      <c r="D32" s="295" t="s">
        <v>2772</v>
      </c>
      <c r="E32" s="295" t="s">
        <v>4341</v>
      </c>
      <c r="F32" s="295">
        <v>13.83</v>
      </c>
      <c r="G32" s="295">
        <v>14.06</v>
      </c>
      <c r="H32" s="295">
        <v>13.35</v>
      </c>
      <c r="I32" s="295">
        <v>13.48</v>
      </c>
      <c r="J32" s="295">
        <v>16.690000000000001</v>
      </c>
      <c r="K32" s="295">
        <v>11.57</v>
      </c>
      <c r="L32" s="296"/>
    </row>
    <row r="33" spans="1:12" ht="15" customHeight="1" x14ac:dyDescent="0.25">
      <c r="A33" s="292">
        <v>20</v>
      </c>
      <c r="B33" s="293" t="s">
        <v>38</v>
      </c>
      <c r="C33" s="294" t="s">
        <v>2777</v>
      </c>
      <c r="D33" s="295" t="s">
        <v>2775</v>
      </c>
      <c r="E33" s="295" t="s">
        <v>2778</v>
      </c>
      <c r="F33" s="295">
        <v>7.45</v>
      </c>
      <c r="G33" s="295">
        <v>6.67</v>
      </c>
      <c r="H33" s="295">
        <v>7.73</v>
      </c>
      <c r="I33" s="295">
        <v>4.75</v>
      </c>
      <c r="J33" s="295">
        <v>8.36</v>
      </c>
      <c r="K33" s="295"/>
      <c r="L33" s="296"/>
    </row>
    <row r="34" spans="1:12" ht="15" customHeight="1" x14ac:dyDescent="0.25">
      <c r="A34" s="292">
        <v>28</v>
      </c>
      <c r="B34" s="293" t="s">
        <v>4997</v>
      </c>
      <c r="C34" s="294" t="s">
        <v>2779</v>
      </c>
      <c r="D34" s="295" t="s">
        <v>2775</v>
      </c>
      <c r="E34" s="295" t="s">
        <v>2780</v>
      </c>
      <c r="F34" s="295">
        <v>10.36</v>
      </c>
      <c r="G34" s="295">
        <v>8.5299999999999994</v>
      </c>
      <c r="H34" s="295">
        <v>9.59</v>
      </c>
      <c r="I34" s="295">
        <v>14.3</v>
      </c>
      <c r="J34" s="295">
        <v>22.16</v>
      </c>
      <c r="K34" s="295"/>
      <c r="L34" s="296"/>
    </row>
    <row r="35" spans="1:12" ht="15" customHeight="1" x14ac:dyDescent="0.25">
      <c r="A35" s="292">
        <v>39</v>
      </c>
      <c r="B35" s="293" t="s">
        <v>4998</v>
      </c>
      <c r="C35" s="294" t="s">
        <v>2781</v>
      </c>
      <c r="D35" s="295" t="s">
        <v>2775</v>
      </c>
      <c r="E35" s="295" t="s">
        <v>2782</v>
      </c>
      <c r="F35" s="295">
        <v>8.75</v>
      </c>
      <c r="G35" s="295">
        <v>8.75</v>
      </c>
      <c r="H35" s="295"/>
      <c r="I35" s="295"/>
      <c r="J35" s="295"/>
      <c r="K35" s="295"/>
      <c r="L35" s="296"/>
    </row>
    <row r="36" spans="1:12" ht="15" customHeight="1" x14ac:dyDescent="0.25">
      <c r="A36" s="292">
        <v>40</v>
      </c>
      <c r="B36" s="293" t="s">
        <v>43</v>
      </c>
      <c r="C36" s="294" t="s">
        <v>4504</v>
      </c>
      <c r="D36" s="295" t="s">
        <v>2775</v>
      </c>
      <c r="E36" s="295" t="s">
        <v>4505</v>
      </c>
      <c r="F36" s="295">
        <v>9.0399999999999991</v>
      </c>
      <c r="G36" s="295">
        <v>9.44</v>
      </c>
      <c r="H36" s="295">
        <v>9.17</v>
      </c>
      <c r="I36" s="295">
        <v>8.7899999999999991</v>
      </c>
      <c r="J36" s="295">
        <v>9.0399999999999991</v>
      </c>
      <c r="K36" s="295">
        <v>8.2799999999999994</v>
      </c>
      <c r="L36" s="296"/>
    </row>
    <row r="37" spans="1:12" ht="15" customHeight="1" x14ac:dyDescent="0.25">
      <c r="A37" s="292">
        <v>51</v>
      </c>
      <c r="B37" s="293" t="s">
        <v>4999</v>
      </c>
      <c r="C37" s="294" t="s">
        <v>2783</v>
      </c>
      <c r="D37" s="295" t="s">
        <v>2775</v>
      </c>
      <c r="E37" s="295" t="s">
        <v>2784</v>
      </c>
      <c r="F37" s="295">
        <v>31.43</v>
      </c>
      <c r="G37" s="295">
        <v>31.43</v>
      </c>
      <c r="H37" s="295"/>
      <c r="I37" s="295"/>
      <c r="J37" s="295"/>
      <c r="K37" s="295"/>
      <c r="L37" s="296"/>
    </row>
    <row r="38" spans="1:12" ht="15" customHeight="1" x14ac:dyDescent="0.25">
      <c r="A38" s="292">
        <v>56</v>
      </c>
      <c r="B38" s="293" t="s">
        <v>45</v>
      </c>
      <c r="C38" s="294" t="s">
        <v>4732</v>
      </c>
      <c r="D38" s="295" t="s">
        <v>2786</v>
      </c>
      <c r="E38" s="295" t="s">
        <v>4733</v>
      </c>
      <c r="F38" s="295">
        <v>12.97</v>
      </c>
      <c r="G38" s="295">
        <v>11.66</v>
      </c>
      <c r="H38" s="295">
        <v>13.42</v>
      </c>
      <c r="I38" s="295">
        <v>13.35</v>
      </c>
      <c r="J38" s="295">
        <v>15.58</v>
      </c>
      <c r="K38" s="295">
        <v>13.8</v>
      </c>
      <c r="L38" s="296">
        <v>15.21</v>
      </c>
    </row>
    <row r="39" spans="1:12" ht="15" customHeight="1" x14ac:dyDescent="0.25">
      <c r="A39" s="292">
        <v>56</v>
      </c>
      <c r="B39" s="293" t="s">
        <v>45</v>
      </c>
      <c r="C39" s="294" t="s">
        <v>4457</v>
      </c>
      <c r="D39" s="295" t="s">
        <v>2786</v>
      </c>
      <c r="E39" s="295" t="s">
        <v>4458</v>
      </c>
      <c r="F39" s="295">
        <v>8.73</v>
      </c>
      <c r="G39" s="295"/>
      <c r="H39" s="295">
        <v>11.71</v>
      </c>
      <c r="I39" s="295">
        <v>4.32</v>
      </c>
      <c r="J39" s="295"/>
      <c r="K39" s="295"/>
      <c r="L39" s="296"/>
    </row>
    <row r="40" spans="1:12" ht="15" customHeight="1" x14ac:dyDescent="0.25">
      <c r="A40" s="292">
        <v>70</v>
      </c>
      <c r="B40" s="293" t="s">
        <v>5000</v>
      </c>
      <c r="C40" s="294" t="s">
        <v>4476</v>
      </c>
      <c r="D40" s="295" t="s">
        <v>4477</v>
      </c>
      <c r="E40" s="295" t="s">
        <v>4477</v>
      </c>
      <c r="F40" s="295">
        <v>9.6199999999999992</v>
      </c>
      <c r="G40" s="295">
        <v>10.94</v>
      </c>
      <c r="H40" s="295">
        <v>10.69</v>
      </c>
      <c r="I40" s="295">
        <v>8.92</v>
      </c>
      <c r="J40" s="295">
        <v>8.57</v>
      </c>
      <c r="K40" s="295">
        <v>9.2799999999999994</v>
      </c>
      <c r="L40" s="296">
        <v>9.92</v>
      </c>
    </row>
    <row r="41" spans="1:12" ht="15" customHeight="1" x14ac:dyDescent="0.25">
      <c r="A41" s="292">
        <v>70</v>
      </c>
      <c r="B41" s="293" t="s">
        <v>5000</v>
      </c>
      <c r="C41" s="294" t="s">
        <v>4264</v>
      </c>
      <c r="D41" s="295" t="s">
        <v>2827</v>
      </c>
      <c r="E41" s="295" t="s">
        <v>4265</v>
      </c>
      <c r="F41" s="295">
        <v>11.94</v>
      </c>
      <c r="G41" s="295">
        <v>1.64</v>
      </c>
      <c r="H41" s="295">
        <v>11.95</v>
      </c>
      <c r="I41" s="295"/>
      <c r="J41" s="295"/>
      <c r="K41" s="295"/>
      <c r="L41" s="296"/>
    </row>
    <row r="42" spans="1:12" ht="15" customHeight="1" x14ac:dyDescent="0.25">
      <c r="A42" s="292">
        <v>70</v>
      </c>
      <c r="B42" s="293" t="s">
        <v>5000</v>
      </c>
      <c r="C42" s="294" t="s">
        <v>4351</v>
      </c>
      <c r="D42" s="295" t="s">
        <v>2827</v>
      </c>
      <c r="E42" s="295" t="s">
        <v>4352</v>
      </c>
      <c r="F42" s="295">
        <v>4.54</v>
      </c>
      <c r="G42" s="295">
        <v>6.08</v>
      </c>
      <c r="H42" s="295">
        <v>5.38</v>
      </c>
      <c r="I42" s="295">
        <v>4.0599999999999996</v>
      </c>
      <c r="J42" s="295"/>
      <c r="K42" s="295"/>
      <c r="L42" s="296"/>
    </row>
    <row r="43" spans="1:12" ht="15" customHeight="1" x14ac:dyDescent="0.25">
      <c r="A43" s="292">
        <v>76</v>
      </c>
      <c r="B43" s="293" t="s">
        <v>5001</v>
      </c>
      <c r="C43" s="294" t="s">
        <v>2788</v>
      </c>
      <c r="D43" s="295" t="s">
        <v>2789</v>
      </c>
      <c r="E43" s="295" t="s">
        <v>2790</v>
      </c>
      <c r="F43" s="295">
        <v>5.56</v>
      </c>
      <c r="G43" s="295">
        <v>6.35</v>
      </c>
      <c r="H43" s="295">
        <v>5.71</v>
      </c>
      <c r="I43" s="295">
        <v>5.0599999999999996</v>
      </c>
      <c r="J43" s="295"/>
      <c r="K43" s="295"/>
      <c r="L43" s="296"/>
    </row>
    <row r="44" spans="1:12" ht="15" customHeight="1" x14ac:dyDescent="0.25">
      <c r="A44" s="292">
        <v>77</v>
      </c>
      <c r="B44" s="293" t="s">
        <v>51</v>
      </c>
      <c r="C44" s="294" t="s">
        <v>2791</v>
      </c>
      <c r="D44" s="295" t="s">
        <v>2789</v>
      </c>
      <c r="E44" s="295" t="s">
        <v>2792</v>
      </c>
      <c r="F44" s="295">
        <v>13.18</v>
      </c>
      <c r="G44" s="295">
        <v>13.77</v>
      </c>
      <c r="H44" s="295">
        <v>12.89</v>
      </c>
      <c r="I44" s="295">
        <v>12.63</v>
      </c>
      <c r="J44" s="295"/>
      <c r="K44" s="295"/>
      <c r="L44" s="296"/>
    </row>
    <row r="45" spans="1:12" ht="15" customHeight="1" x14ac:dyDescent="0.25">
      <c r="A45" s="292">
        <v>79</v>
      </c>
      <c r="B45" s="293" t="s">
        <v>54</v>
      </c>
      <c r="C45" s="294" t="s">
        <v>4320</v>
      </c>
      <c r="D45" s="295" t="s">
        <v>2789</v>
      </c>
      <c r="E45" s="295" t="s">
        <v>2906</v>
      </c>
      <c r="F45" s="295">
        <v>15.91</v>
      </c>
      <c r="G45" s="295">
        <v>16.559999999999999</v>
      </c>
      <c r="H45" s="295">
        <v>16.41</v>
      </c>
      <c r="I45" s="295">
        <v>14.01</v>
      </c>
      <c r="J45" s="295">
        <v>44.84</v>
      </c>
      <c r="K45" s="295">
        <v>10.52</v>
      </c>
      <c r="L45" s="296">
        <v>27.86</v>
      </c>
    </row>
    <row r="46" spans="1:12" ht="15" customHeight="1" x14ac:dyDescent="0.25">
      <c r="A46" s="292">
        <v>82</v>
      </c>
      <c r="B46" s="293" t="s">
        <v>55</v>
      </c>
      <c r="C46" s="294" t="s">
        <v>2796</v>
      </c>
      <c r="D46" s="295" t="s">
        <v>2794</v>
      </c>
      <c r="E46" s="295" t="s">
        <v>2797</v>
      </c>
      <c r="F46" s="295">
        <v>15.02</v>
      </c>
      <c r="G46" s="295">
        <v>15.63</v>
      </c>
      <c r="H46" s="295">
        <v>14.17</v>
      </c>
      <c r="I46" s="295">
        <v>14.54</v>
      </c>
      <c r="J46" s="295">
        <v>14.72</v>
      </c>
      <c r="K46" s="295">
        <v>14.39</v>
      </c>
      <c r="L46" s="296">
        <v>18.600000000000001</v>
      </c>
    </row>
    <row r="47" spans="1:12" ht="15" customHeight="1" x14ac:dyDescent="0.25">
      <c r="A47" s="292">
        <v>82</v>
      </c>
      <c r="B47" s="293" t="s">
        <v>55</v>
      </c>
      <c r="C47" s="294" t="s">
        <v>2793</v>
      </c>
      <c r="D47" s="295" t="s">
        <v>2794</v>
      </c>
      <c r="E47" s="295" t="s">
        <v>2795</v>
      </c>
      <c r="F47" s="295">
        <v>13.56</v>
      </c>
      <c r="G47" s="295">
        <v>14.68</v>
      </c>
      <c r="H47" s="295">
        <v>11.95</v>
      </c>
      <c r="I47" s="295">
        <v>13.03</v>
      </c>
      <c r="J47" s="295"/>
      <c r="K47" s="295"/>
      <c r="L47" s="296"/>
    </row>
    <row r="48" spans="1:12" ht="15" customHeight="1" x14ac:dyDescent="0.25">
      <c r="A48" s="292">
        <v>82</v>
      </c>
      <c r="B48" s="293" t="s">
        <v>55</v>
      </c>
      <c r="C48" s="294" t="s">
        <v>2798</v>
      </c>
      <c r="D48" s="295" t="s">
        <v>2794</v>
      </c>
      <c r="E48" s="295" t="s">
        <v>2799</v>
      </c>
      <c r="F48" s="295">
        <v>11.93</v>
      </c>
      <c r="G48" s="295">
        <v>11.49</v>
      </c>
      <c r="H48" s="295">
        <v>13.12</v>
      </c>
      <c r="I48" s="295">
        <v>10.84</v>
      </c>
      <c r="J48" s="295">
        <v>28.81</v>
      </c>
      <c r="K48" s="295"/>
      <c r="L48" s="296"/>
    </row>
    <row r="49" spans="1:12" ht="15" customHeight="1" x14ac:dyDescent="0.25">
      <c r="A49" s="292">
        <v>82</v>
      </c>
      <c r="B49" s="293" t="s">
        <v>55</v>
      </c>
      <c r="C49" s="294" t="s">
        <v>4268</v>
      </c>
      <c r="D49" s="295" t="s">
        <v>2794</v>
      </c>
      <c r="E49" s="295" t="s">
        <v>4269</v>
      </c>
      <c r="F49" s="295">
        <v>16.079999999999998</v>
      </c>
      <c r="G49" s="295">
        <v>14.72</v>
      </c>
      <c r="H49" s="295">
        <v>12.88</v>
      </c>
      <c r="I49" s="295">
        <v>17.75</v>
      </c>
      <c r="J49" s="295">
        <v>17.899999999999999</v>
      </c>
      <c r="K49" s="295">
        <v>27.06</v>
      </c>
      <c r="L49" s="296">
        <v>32.57</v>
      </c>
    </row>
    <row r="50" spans="1:12" ht="15" customHeight="1" x14ac:dyDescent="0.25">
      <c r="A50" s="292">
        <v>82</v>
      </c>
      <c r="B50" s="293" t="s">
        <v>55</v>
      </c>
      <c r="C50" s="294" t="s">
        <v>2802</v>
      </c>
      <c r="D50" s="295" t="s">
        <v>2794</v>
      </c>
      <c r="E50" s="295" t="s">
        <v>2803</v>
      </c>
      <c r="F50" s="295">
        <v>11.6</v>
      </c>
      <c r="G50" s="295">
        <v>12.87</v>
      </c>
      <c r="H50" s="295">
        <v>10.54</v>
      </c>
      <c r="I50" s="295">
        <v>11.12</v>
      </c>
      <c r="J50" s="295"/>
      <c r="K50" s="295"/>
      <c r="L50" s="296"/>
    </row>
    <row r="51" spans="1:12" ht="15" customHeight="1" x14ac:dyDescent="0.25">
      <c r="A51" s="292">
        <v>82</v>
      </c>
      <c r="B51" s="293" t="s">
        <v>55</v>
      </c>
      <c r="C51" s="294" t="s">
        <v>4910</v>
      </c>
      <c r="D51" s="295" t="s">
        <v>2794</v>
      </c>
      <c r="E51" s="295" t="s">
        <v>4911</v>
      </c>
      <c r="F51" s="295">
        <v>8.02</v>
      </c>
      <c r="G51" s="295">
        <v>7.78</v>
      </c>
      <c r="H51" s="295">
        <v>10.55</v>
      </c>
      <c r="I51" s="295">
        <v>3.06</v>
      </c>
      <c r="J51" s="295"/>
      <c r="K51" s="295"/>
      <c r="L51" s="296"/>
    </row>
    <row r="52" spans="1:12" ht="15" customHeight="1" x14ac:dyDescent="0.25">
      <c r="A52" s="292">
        <v>82</v>
      </c>
      <c r="B52" s="293" t="s">
        <v>55</v>
      </c>
      <c r="C52" s="294" t="s">
        <v>4510</v>
      </c>
      <c r="D52" s="295" t="s">
        <v>2794</v>
      </c>
      <c r="E52" s="295" t="s">
        <v>4511</v>
      </c>
      <c r="F52" s="295">
        <v>15.4</v>
      </c>
      <c r="G52" s="295">
        <v>18.78</v>
      </c>
      <c r="H52" s="295">
        <v>10.55</v>
      </c>
      <c r="I52" s="295">
        <v>11.08</v>
      </c>
      <c r="J52" s="295">
        <v>4.84</v>
      </c>
      <c r="K52" s="295"/>
      <c r="L52" s="296"/>
    </row>
    <row r="53" spans="1:12" ht="15" customHeight="1" x14ac:dyDescent="0.25">
      <c r="A53" s="292">
        <v>82</v>
      </c>
      <c r="B53" s="293" t="s">
        <v>55</v>
      </c>
      <c r="C53" s="294" t="s">
        <v>4506</v>
      </c>
      <c r="D53" s="295" t="s">
        <v>2794</v>
      </c>
      <c r="E53" s="295" t="s">
        <v>4507</v>
      </c>
      <c r="F53" s="295">
        <v>13.95</v>
      </c>
      <c r="G53" s="295">
        <v>14.3</v>
      </c>
      <c r="H53" s="295">
        <v>12.22</v>
      </c>
      <c r="I53" s="295">
        <v>31.64</v>
      </c>
      <c r="J53" s="295">
        <v>20.6</v>
      </c>
      <c r="K53" s="295"/>
      <c r="L53" s="296"/>
    </row>
    <row r="54" spans="1:12" ht="15" customHeight="1" x14ac:dyDescent="0.25">
      <c r="A54" s="292">
        <v>82</v>
      </c>
      <c r="B54" s="293" t="s">
        <v>55</v>
      </c>
      <c r="C54" s="294" t="s">
        <v>2804</v>
      </c>
      <c r="D54" s="295" t="s">
        <v>2794</v>
      </c>
      <c r="E54" s="295" t="s">
        <v>2805</v>
      </c>
      <c r="F54" s="295">
        <v>17.64</v>
      </c>
      <c r="G54" s="295">
        <v>19.649999999999999</v>
      </c>
      <c r="H54" s="295">
        <v>13.74</v>
      </c>
      <c r="I54" s="295">
        <v>15.26</v>
      </c>
      <c r="J54" s="295">
        <v>15.77</v>
      </c>
      <c r="K54" s="295">
        <v>16.079999999999998</v>
      </c>
      <c r="L54" s="296">
        <v>42.76</v>
      </c>
    </row>
    <row r="55" spans="1:12" ht="15" customHeight="1" x14ac:dyDescent="0.25">
      <c r="A55" s="292">
        <v>82</v>
      </c>
      <c r="B55" s="293" t="s">
        <v>55</v>
      </c>
      <c r="C55" s="294" t="s">
        <v>4734</v>
      </c>
      <c r="D55" s="295" t="s">
        <v>2794</v>
      </c>
      <c r="E55" s="295" t="s">
        <v>4735</v>
      </c>
      <c r="F55" s="295">
        <v>9.17</v>
      </c>
      <c r="G55" s="295">
        <v>9.7799999999999994</v>
      </c>
      <c r="H55" s="295">
        <v>8.27</v>
      </c>
      <c r="I55" s="295">
        <v>8.66</v>
      </c>
      <c r="J55" s="295"/>
      <c r="K55" s="295"/>
      <c r="L55" s="296"/>
    </row>
    <row r="56" spans="1:12" ht="15" customHeight="1" x14ac:dyDescent="0.25">
      <c r="A56" s="292">
        <v>82</v>
      </c>
      <c r="B56" s="293" t="s">
        <v>55</v>
      </c>
      <c r="C56" s="294" t="s">
        <v>2806</v>
      </c>
      <c r="D56" s="295" t="s">
        <v>2794</v>
      </c>
      <c r="E56" s="295" t="s">
        <v>2807</v>
      </c>
      <c r="F56" s="295">
        <v>17.14</v>
      </c>
      <c r="G56" s="295">
        <v>21.45</v>
      </c>
      <c r="H56" s="295">
        <v>9.93</v>
      </c>
      <c r="I56" s="295">
        <v>9.59</v>
      </c>
      <c r="J56" s="295">
        <v>13.34</v>
      </c>
      <c r="K56" s="295"/>
      <c r="L56" s="296"/>
    </row>
    <row r="57" spans="1:12" ht="15" customHeight="1" x14ac:dyDescent="0.25">
      <c r="A57" s="292">
        <v>82</v>
      </c>
      <c r="B57" s="293" t="s">
        <v>55</v>
      </c>
      <c r="C57" s="294" t="s">
        <v>4736</v>
      </c>
      <c r="D57" s="295" t="s">
        <v>2794</v>
      </c>
      <c r="E57" s="295" t="s">
        <v>4737</v>
      </c>
      <c r="F57" s="295">
        <v>10.38</v>
      </c>
      <c r="G57" s="295">
        <v>12.97</v>
      </c>
      <c r="H57" s="295">
        <v>8.2899999999999991</v>
      </c>
      <c r="I57" s="295">
        <v>9.69</v>
      </c>
      <c r="J57" s="295">
        <v>16.86</v>
      </c>
      <c r="K57" s="295"/>
      <c r="L57" s="296"/>
    </row>
    <row r="58" spans="1:12" ht="15" customHeight="1" x14ac:dyDescent="0.25">
      <c r="A58" s="292">
        <v>82</v>
      </c>
      <c r="B58" s="293" t="s">
        <v>55</v>
      </c>
      <c r="C58" s="294" t="s">
        <v>2808</v>
      </c>
      <c r="D58" s="295" t="s">
        <v>2794</v>
      </c>
      <c r="E58" s="295" t="s">
        <v>2809</v>
      </c>
      <c r="F58" s="295">
        <v>13.04</v>
      </c>
      <c r="G58" s="295">
        <v>14.12</v>
      </c>
      <c r="H58" s="295">
        <v>12.26</v>
      </c>
      <c r="I58" s="295">
        <v>10.89</v>
      </c>
      <c r="J58" s="295"/>
      <c r="K58" s="295"/>
      <c r="L58" s="296"/>
    </row>
    <row r="59" spans="1:12" ht="15" customHeight="1" x14ac:dyDescent="0.25">
      <c r="A59" s="292">
        <v>82</v>
      </c>
      <c r="B59" s="293" t="s">
        <v>55</v>
      </c>
      <c r="C59" s="294" t="s">
        <v>2810</v>
      </c>
      <c r="D59" s="295" t="s">
        <v>2794</v>
      </c>
      <c r="E59" s="295" t="s">
        <v>2811</v>
      </c>
      <c r="F59" s="295">
        <v>21.61</v>
      </c>
      <c r="G59" s="295">
        <v>15.25</v>
      </c>
      <c r="H59" s="295">
        <v>13.48</v>
      </c>
      <c r="I59" s="295">
        <v>23.54</v>
      </c>
      <c r="J59" s="295">
        <v>43.34</v>
      </c>
      <c r="K59" s="295"/>
      <c r="L59" s="296"/>
    </row>
    <row r="60" spans="1:12" ht="15" customHeight="1" x14ac:dyDescent="0.25">
      <c r="A60" s="292">
        <v>82</v>
      </c>
      <c r="B60" s="293" t="s">
        <v>55</v>
      </c>
      <c r="C60" s="294" t="s">
        <v>4738</v>
      </c>
      <c r="D60" s="295" t="s">
        <v>2794</v>
      </c>
      <c r="E60" s="295" t="s">
        <v>4739</v>
      </c>
      <c r="F60" s="295">
        <v>11.38</v>
      </c>
      <c r="G60" s="295">
        <v>11.65</v>
      </c>
      <c r="H60" s="295">
        <v>10.85</v>
      </c>
      <c r="I60" s="295">
        <v>12.11</v>
      </c>
      <c r="J60" s="295"/>
      <c r="K60" s="295"/>
      <c r="L60" s="296"/>
    </row>
    <row r="61" spans="1:12" ht="15" customHeight="1" x14ac:dyDescent="0.25">
      <c r="A61" s="292">
        <v>85</v>
      </c>
      <c r="B61" s="293" t="s">
        <v>5002</v>
      </c>
      <c r="C61" s="294" t="s">
        <v>4270</v>
      </c>
      <c r="D61" s="295" t="s">
        <v>2789</v>
      </c>
      <c r="E61" s="295" t="s">
        <v>4271</v>
      </c>
      <c r="F61" s="295">
        <v>9.75</v>
      </c>
      <c r="G61" s="295">
        <v>11.91</v>
      </c>
      <c r="H61" s="295">
        <v>7.49</v>
      </c>
      <c r="I61" s="295">
        <v>12.11</v>
      </c>
      <c r="J61" s="295"/>
      <c r="K61" s="295"/>
      <c r="L61" s="296"/>
    </row>
    <row r="62" spans="1:12" ht="15" customHeight="1" x14ac:dyDescent="0.25">
      <c r="A62" s="292">
        <v>91</v>
      </c>
      <c r="B62" s="293" t="s">
        <v>60</v>
      </c>
      <c r="C62" s="294" t="s">
        <v>2812</v>
      </c>
      <c r="D62" s="295" t="s">
        <v>2789</v>
      </c>
      <c r="E62" s="295" t="s">
        <v>2813</v>
      </c>
      <c r="F62" s="295">
        <v>11.61</v>
      </c>
      <c r="G62" s="295">
        <v>12.47</v>
      </c>
      <c r="H62" s="295">
        <v>11.68</v>
      </c>
      <c r="I62" s="295">
        <v>10.91</v>
      </c>
      <c r="J62" s="295">
        <v>22.95</v>
      </c>
      <c r="K62" s="295"/>
      <c r="L62" s="296"/>
    </row>
    <row r="63" spans="1:12" ht="15" customHeight="1" x14ac:dyDescent="0.25">
      <c r="A63" s="292">
        <v>96</v>
      </c>
      <c r="B63" s="293" t="s">
        <v>5003</v>
      </c>
      <c r="C63" s="294" t="s">
        <v>2814</v>
      </c>
      <c r="D63" s="295" t="s">
        <v>2789</v>
      </c>
      <c r="E63" s="295" t="s">
        <v>2815</v>
      </c>
      <c r="F63" s="295">
        <v>13.23</v>
      </c>
      <c r="G63" s="295">
        <v>12.91</v>
      </c>
      <c r="H63" s="295">
        <v>15.26</v>
      </c>
      <c r="I63" s="295">
        <v>12.34</v>
      </c>
      <c r="J63" s="295">
        <v>8.49</v>
      </c>
      <c r="K63" s="295"/>
      <c r="L63" s="296"/>
    </row>
    <row r="64" spans="1:12" ht="15" customHeight="1" x14ac:dyDescent="0.25">
      <c r="A64" s="292">
        <v>110</v>
      </c>
      <c r="B64" s="293" t="s">
        <v>67</v>
      </c>
      <c r="C64" s="294" t="s">
        <v>4274</v>
      </c>
      <c r="D64" s="295" t="s">
        <v>2789</v>
      </c>
      <c r="E64" s="295" t="s">
        <v>4275</v>
      </c>
      <c r="F64" s="295">
        <v>11.68</v>
      </c>
      <c r="G64" s="295">
        <v>11.28</v>
      </c>
      <c r="H64" s="295">
        <v>11.67</v>
      </c>
      <c r="I64" s="295">
        <v>15.77</v>
      </c>
      <c r="J64" s="295"/>
      <c r="K64" s="295"/>
      <c r="L64" s="296"/>
    </row>
    <row r="65" spans="1:12" ht="15" customHeight="1" x14ac:dyDescent="0.25">
      <c r="A65" s="292">
        <v>116</v>
      </c>
      <c r="B65" s="293" t="s">
        <v>72</v>
      </c>
      <c r="C65" s="294" t="s">
        <v>4272</v>
      </c>
      <c r="D65" s="295" t="s">
        <v>2912</v>
      </c>
      <c r="E65" s="295" t="s">
        <v>4273</v>
      </c>
      <c r="F65" s="295">
        <v>9.93</v>
      </c>
      <c r="G65" s="295">
        <v>11.7</v>
      </c>
      <c r="H65" s="295">
        <v>11.01</v>
      </c>
      <c r="I65" s="295">
        <v>8.75</v>
      </c>
      <c r="J65" s="295">
        <v>7.87</v>
      </c>
      <c r="K65" s="295">
        <v>8.34</v>
      </c>
      <c r="L65" s="296">
        <v>19.440000000000001</v>
      </c>
    </row>
    <row r="66" spans="1:12" ht="15" customHeight="1" x14ac:dyDescent="0.25">
      <c r="A66" s="292">
        <v>121</v>
      </c>
      <c r="B66" s="293" t="s">
        <v>73</v>
      </c>
      <c r="C66" s="294" t="s">
        <v>4535</v>
      </c>
      <c r="D66" s="295" t="s">
        <v>2817</v>
      </c>
      <c r="E66" s="295" t="s">
        <v>4536</v>
      </c>
      <c r="F66" s="295">
        <v>8.5500000000000007</v>
      </c>
      <c r="G66" s="295">
        <v>7.4</v>
      </c>
      <c r="H66" s="295">
        <v>7.96</v>
      </c>
      <c r="I66" s="295">
        <v>8.24</v>
      </c>
      <c r="J66" s="295">
        <v>10.27</v>
      </c>
      <c r="K66" s="295">
        <v>11.39</v>
      </c>
      <c r="L66" s="296">
        <v>14.37</v>
      </c>
    </row>
    <row r="67" spans="1:12" ht="15" customHeight="1" x14ac:dyDescent="0.25">
      <c r="A67" s="292">
        <v>123</v>
      </c>
      <c r="B67" s="293" t="s">
        <v>74</v>
      </c>
      <c r="C67" s="294" t="s">
        <v>4278</v>
      </c>
      <c r="D67" s="295" t="s">
        <v>2817</v>
      </c>
      <c r="E67" s="295" t="s">
        <v>4279</v>
      </c>
      <c r="F67" s="295">
        <v>13.03</v>
      </c>
      <c r="G67" s="295">
        <v>11.88</v>
      </c>
      <c r="H67" s="295">
        <v>13.46</v>
      </c>
      <c r="I67" s="295">
        <v>13.68</v>
      </c>
      <c r="J67" s="295">
        <v>22.53</v>
      </c>
      <c r="K67" s="295"/>
      <c r="L67" s="296"/>
    </row>
    <row r="68" spans="1:12" ht="15" customHeight="1" x14ac:dyDescent="0.25">
      <c r="A68" s="292">
        <v>124</v>
      </c>
      <c r="B68" s="293" t="s">
        <v>75</v>
      </c>
      <c r="C68" s="294" t="s">
        <v>2816</v>
      </c>
      <c r="D68" s="295" t="s">
        <v>2817</v>
      </c>
      <c r="E68" s="295" t="s">
        <v>2818</v>
      </c>
      <c r="F68" s="295">
        <v>15.81</v>
      </c>
      <c r="G68" s="295">
        <v>15.71</v>
      </c>
      <c r="H68" s="295">
        <v>15.98</v>
      </c>
      <c r="I68" s="295">
        <v>15.43</v>
      </c>
      <c r="J68" s="295"/>
      <c r="K68" s="295"/>
      <c r="L68" s="296"/>
    </row>
    <row r="69" spans="1:12" ht="15" customHeight="1" x14ac:dyDescent="0.25">
      <c r="A69" s="292">
        <v>125</v>
      </c>
      <c r="B69" s="293" t="s">
        <v>76</v>
      </c>
      <c r="C69" s="294" t="s">
        <v>4278</v>
      </c>
      <c r="D69" s="295" t="s">
        <v>2817</v>
      </c>
      <c r="E69" s="295" t="s">
        <v>4279</v>
      </c>
      <c r="F69" s="295">
        <v>15.97</v>
      </c>
      <c r="G69" s="295"/>
      <c r="H69" s="295">
        <v>15.97</v>
      </c>
      <c r="I69" s="295"/>
      <c r="J69" s="295"/>
      <c r="K69" s="295"/>
      <c r="L69" s="296"/>
    </row>
    <row r="70" spans="1:12" ht="15" customHeight="1" x14ac:dyDescent="0.25">
      <c r="A70" s="292">
        <v>125</v>
      </c>
      <c r="B70" s="293" t="s">
        <v>76</v>
      </c>
      <c r="C70" s="294" t="s">
        <v>4280</v>
      </c>
      <c r="D70" s="295" t="s">
        <v>2817</v>
      </c>
      <c r="E70" s="295" t="s">
        <v>4281</v>
      </c>
      <c r="F70" s="295">
        <v>69.459999999999994</v>
      </c>
      <c r="G70" s="295">
        <v>69.459999999999994</v>
      </c>
      <c r="H70" s="295"/>
      <c r="I70" s="295"/>
      <c r="J70" s="295"/>
      <c r="K70" s="295"/>
      <c r="L70" s="296"/>
    </row>
    <row r="71" spans="1:12" ht="15" customHeight="1" x14ac:dyDescent="0.25">
      <c r="A71" s="292">
        <v>125</v>
      </c>
      <c r="B71" s="293" t="s">
        <v>76</v>
      </c>
      <c r="C71" s="294" t="s">
        <v>4282</v>
      </c>
      <c r="D71" s="295" t="s">
        <v>2817</v>
      </c>
      <c r="E71" s="295" t="s">
        <v>4283</v>
      </c>
      <c r="F71" s="295">
        <v>15.64</v>
      </c>
      <c r="G71" s="295">
        <v>15.4</v>
      </c>
      <c r="H71" s="295">
        <v>15.76</v>
      </c>
      <c r="I71" s="295">
        <v>15.66</v>
      </c>
      <c r="J71" s="295"/>
      <c r="K71" s="295"/>
      <c r="L71" s="296"/>
    </row>
    <row r="72" spans="1:12" ht="15" customHeight="1" x14ac:dyDescent="0.25">
      <c r="A72" s="292">
        <v>125</v>
      </c>
      <c r="B72" s="293" t="s">
        <v>76</v>
      </c>
      <c r="C72" s="294" t="s">
        <v>4143</v>
      </c>
      <c r="D72" s="295" t="s">
        <v>2817</v>
      </c>
      <c r="E72" s="295" t="s">
        <v>4144</v>
      </c>
      <c r="F72" s="295">
        <v>13.79</v>
      </c>
      <c r="G72" s="295">
        <v>13.79</v>
      </c>
      <c r="H72" s="295"/>
      <c r="I72" s="295"/>
      <c r="J72" s="295"/>
      <c r="K72" s="295"/>
      <c r="L72" s="296"/>
    </row>
    <row r="73" spans="1:12" ht="15" customHeight="1" x14ac:dyDescent="0.25">
      <c r="A73" s="292">
        <v>128</v>
      </c>
      <c r="B73" s="293" t="s">
        <v>77</v>
      </c>
      <c r="C73" s="294" t="s">
        <v>2819</v>
      </c>
      <c r="D73" s="295" t="s">
        <v>2817</v>
      </c>
      <c r="E73" s="295" t="s">
        <v>2820</v>
      </c>
      <c r="F73" s="295">
        <v>12.15</v>
      </c>
      <c r="G73" s="295">
        <v>12.41</v>
      </c>
      <c r="H73" s="295">
        <v>11.75</v>
      </c>
      <c r="I73" s="295">
        <v>12.66</v>
      </c>
      <c r="J73" s="295">
        <v>14.91</v>
      </c>
      <c r="K73" s="295"/>
      <c r="L73" s="296"/>
    </row>
    <row r="74" spans="1:12" ht="15" customHeight="1" x14ac:dyDescent="0.25">
      <c r="A74" s="292">
        <v>129</v>
      </c>
      <c r="B74" s="293" t="s">
        <v>78</v>
      </c>
      <c r="C74" s="294" t="s">
        <v>4663</v>
      </c>
      <c r="D74" s="295" t="s">
        <v>2822</v>
      </c>
      <c r="E74" s="295" t="s">
        <v>4664</v>
      </c>
      <c r="F74" s="295">
        <v>16.23</v>
      </c>
      <c r="G74" s="295">
        <v>14.91</v>
      </c>
      <c r="H74" s="295">
        <v>16.72</v>
      </c>
      <c r="I74" s="295">
        <v>16.260000000000002</v>
      </c>
      <c r="J74" s="295">
        <v>18.350000000000001</v>
      </c>
      <c r="K74" s="295">
        <v>17.34</v>
      </c>
      <c r="L74" s="296">
        <v>22.92</v>
      </c>
    </row>
    <row r="75" spans="1:12" ht="15" customHeight="1" x14ac:dyDescent="0.25">
      <c r="A75" s="292">
        <v>130</v>
      </c>
      <c r="B75" s="293" t="s">
        <v>79</v>
      </c>
      <c r="C75" s="294" t="s">
        <v>2821</v>
      </c>
      <c r="D75" s="295" t="s">
        <v>2822</v>
      </c>
      <c r="E75" s="295" t="s">
        <v>2823</v>
      </c>
      <c r="F75" s="295">
        <v>1.69</v>
      </c>
      <c r="G75" s="295"/>
      <c r="H75" s="295">
        <v>3.12</v>
      </c>
      <c r="I75" s="295">
        <v>7.12</v>
      </c>
      <c r="J75" s="295">
        <v>9.14</v>
      </c>
      <c r="K75" s="295"/>
      <c r="L75" s="296"/>
    </row>
    <row r="76" spans="1:12" ht="15" customHeight="1" x14ac:dyDescent="0.25">
      <c r="A76" s="292">
        <v>166</v>
      </c>
      <c r="B76" s="293" t="s">
        <v>87</v>
      </c>
      <c r="C76" s="294" t="s">
        <v>2826</v>
      </c>
      <c r="D76" s="295" t="s">
        <v>2827</v>
      </c>
      <c r="E76" s="295" t="s">
        <v>2828</v>
      </c>
      <c r="F76" s="295">
        <v>8.76</v>
      </c>
      <c r="G76" s="295">
        <v>12.22</v>
      </c>
      <c r="H76" s="295">
        <v>7.66</v>
      </c>
      <c r="I76" s="295">
        <v>7.69</v>
      </c>
      <c r="J76" s="295">
        <v>8.31</v>
      </c>
      <c r="K76" s="295">
        <v>8.5500000000000007</v>
      </c>
      <c r="L76" s="296">
        <v>18.75</v>
      </c>
    </row>
    <row r="77" spans="1:12" ht="15" customHeight="1" x14ac:dyDescent="0.25">
      <c r="A77" s="292">
        <v>167</v>
      </c>
      <c r="B77" s="293" t="s">
        <v>88</v>
      </c>
      <c r="C77" s="294" t="s">
        <v>2829</v>
      </c>
      <c r="D77" s="295" t="s">
        <v>2827</v>
      </c>
      <c r="E77" s="295" t="s">
        <v>2830</v>
      </c>
      <c r="F77" s="295">
        <v>12.52</v>
      </c>
      <c r="G77" s="295">
        <v>11.11</v>
      </c>
      <c r="H77" s="295">
        <v>13</v>
      </c>
      <c r="I77" s="295">
        <v>12.36</v>
      </c>
      <c r="J77" s="295"/>
      <c r="K77" s="295"/>
      <c r="L77" s="296"/>
    </row>
    <row r="78" spans="1:12" ht="15" customHeight="1" x14ac:dyDescent="0.25">
      <c r="A78" s="292">
        <v>168</v>
      </c>
      <c r="B78" s="293" t="s">
        <v>89</v>
      </c>
      <c r="C78" s="294" t="s">
        <v>2829</v>
      </c>
      <c r="D78" s="295" t="s">
        <v>2827</v>
      </c>
      <c r="E78" s="295" t="s">
        <v>2830</v>
      </c>
      <c r="F78" s="295">
        <v>10.8</v>
      </c>
      <c r="G78" s="295">
        <v>5.43</v>
      </c>
      <c r="H78" s="295">
        <v>11.33</v>
      </c>
      <c r="I78" s="295"/>
      <c r="J78" s="295"/>
      <c r="K78" s="295"/>
      <c r="L78" s="296"/>
    </row>
    <row r="79" spans="1:12" ht="15" customHeight="1" x14ac:dyDescent="0.25">
      <c r="A79" s="292">
        <v>169</v>
      </c>
      <c r="B79" s="293" t="s">
        <v>90</v>
      </c>
      <c r="C79" s="294" t="s">
        <v>2831</v>
      </c>
      <c r="D79" s="295" t="s">
        <v>2827</v>
      </c>
      <c r="E79" s="295" t="s">
        <v>2832</v>
      </c>
      <c r="F79" s="295">
        <v>19.5</v>
      </c>
      <c r="G79" s="295">
        <v>13.29</v>
      </c>
      <c r="H79" s="295">
        <v>19.12</v>
      </c>
      <c r="I79" s="295">
        <v>15.18</v>
      </c>
      <c r="J79" s="295">
        <v>60.92</v>
      </c>
      <c r="K79" s="295"/>
      <c r="L79" s="296"/>
    </row>
    <row r="80" spans="1:12" ht="15" customHeight="1" x14ac:dyDescent="0.25">
      <c r="A80" s="292">
        <v>170</v>
      </c>
      <c r="B80" s="293" t="s">
        <v>5004</v>
      </c>
      <c r="C80" s="294" t="s">
        <v>2833</v>
      </c>
      <c r="D80" s="295" t="s">
        <v>2827</v>
      </c>
      <c r="E80" s="295" t="s">
        <v>2834</v>
      </c>
      <c r="F80" s="295">
        <v>9.07</v>
      </c>
      <c r="G80" s="295">
        <v>7.76</v>
      </c>
      <c r="H80" s="295">
        <v>8.5299999999999994</v>
      </c>
      <c r="I80" s="295">
        <v>9.98</v>
      </c>
      <c r="J80" s="295">
        <v>14.26</v>
      </c>
      <c r="K80" s="295"/>
      <c r="L80" s="296"/>
    </row>
    <row r="81" spans="1:12" ht="15" customHeight="1" x14ac:dyDescent="0.25">
      <c r="A81" s="292">
        <v>171</v>
      </c>
      <c r="B81" s="293" t="s">
        <v>92</v>
      </c>
      <c r="C81" s="294" t="s">
        <v>2835</v>
      </c>
      <c r="D81" s="295" t="s">
        <v>2827</v>
      </c>
      <c r="E81" s="295" t="s">
        <v>5005</v>
      </c>
      <c r="F81" s="295">
        <v>9.06</v>
      </c>
      <c r="G81" s="295">
        <v>7.34</v>
      </c>
      <c r="H81" s="295">
        <v>10.210000000000001</v>
      </c>
      <c r="I81" s="295">
        <v>4.0999999999999996</v>
      </c>
      <c r="J81" s="295"/>
      <c r="K81" s="295"/>
      <c r="L81" s="296"/>
    </row>
    <row r="82" spans="1:12" ht="15" customHeight="1" x14ac:dyDescent="0.25">
      <c r="A82" s="292">
        <v>174</v>
      </c>
      <c r="B82" s="293" t="s">
        <v>94</v>
      </c>
      <c r="C82" s="294" t="s">
        <v>2837</v>
      </c>
      <c r="D82" s="295" t="s">
        <v>2827</v>
      </c>
      <c r="E82" s="295" t="s">
        <v>2838</v>
      </c>
      <c r="F82" s="295">
        <v>16.600000000000001</v>
      </c>
      <c r="G82" s="295">
        <v>13.45</v>
      </c>
      <c r="H82" s="295">
        <v>17.5</v>
      </c>
      <c r="I82" s="295">
        <v>17.12</v>
      </c>
      <c r="J82" s="295"/>
      <c r="K82" s="295"/>
      <c r="L82" s="296"/>
    </row>
    <row r="83" spans="1:12" ht="15" customHeight="1" x14ac:dyDescent="0.25">
      <c r="A83" s="292">
        <v>175</v>
      </c>
      <c r="B83" s="293" t="s">
        <v>96</v>
      </c>
      <c r="C83" s="294" t="s">
        <v>2839</v>
      </c>
      <c r="D83" s="295" t="s">
        <v>2827</v>
      </c>
      <c r="E83" s="295" t="s">
        <v>2840</v>
      </c>
      <c r="F83" s="295">
        <v>9.5500000000000007</v>
      </c>
      <c r="G83" s="295">
        <v>11.55</v>
      </c>
      <c r="H83" s="295">
        <v>11.92</v>
      </c>
      <c r="I83" s="295">
        <v>8.06</v>
      </c>
      <c r="J83" s="295"/>
      <c r="K83" s="295"/>
      <c r="L83" s="296"/>
    </row>
    <row r="84" spans="1:12" ht="15" customHeight="1" x14ac:dyDescent="0.25">
      <c r="A84" s="292">
        <v>176</v>
      </c>
      <c r="B84" s="293" t="s">
        <v>97</v>
      </c>
      <c r="C84" s="294" t="s">
        <v>2909</v>
      </c>
      <c r="D84" s="295" t="s">
        <v>2827</v>
      </c>
      <c r="E84" s="295" t="s">
        <v>2910</v>
      </c>
      <c r="F84" s="295">
        <v>26</v>
      </c>
      <c r="G84" s="295">
        <v>27.38</v>
      </c>
      <c r="H84" s="295">
        <v>26.06</v>
      </c>
      <c r="I84" s="295">
        <v>27.69</v>
      </c>
      <c r="J84" s="295">
        <v>24.49</v>
      </c>
      <c r="K84" s="295">
        <v>24.79</v>
      </c>
      <c r="L84" s="296">
        <v>23.38</v>
      </c>
    </row>
    <row r="85" spans="1:12" ht="15" customHeight="1" x14ac:dyDescent="0.25">
      <c r="A85" s="292">
        <v>178</v>
      </c>
      <c r="B85" s="293" t="s">
        <v>98</v>
      </c>
      <c r="C85" s="294" t="s">
        <v>4745</v>
      </c>
      <c r="D85" s="295" t="s">
        <v>2827</v>
      </c>
      <c r="E85" s="295" t="s">
        <v>4746</v>
      </c>
      <c r="F85" s="295">
        <v>14.79</v>
      </c>
      <c r="G85" s="295">
        <v>14.33</v>
      </c>
      <c r="H85" s="295">
        <v>14.04</v>
      </c>
      <c r="I85" s="295">
        <v>12.77</v>
      </c>
      <c r="J85" s="295">
        <v>14.89</v>
      </c>
      <c r="K85" s="295">
        <v>29.49</v>
      </c>
      <c r="L85" s="296">
        <v>34.17</v>
      </c>
    </row>
    <row r="86" spans="1:12" ht="15" customHeight="1" x14ac:dyDescent="0.25">
      <c r="A86" s="292">
        <v>178</v>
      </c>
      <c r="B86" s="293" t="s">
        <v>98</v>
      </c>
      <c r="C86" s="294" t="s">
        <v>4747</v>
      </c>
      <c r="D86" s="295" t="s">
        <v>2827</v>
      </c>
      <c r="E86" s="295" t="s">
        <v>3879</v>
      </c>
      <c r="F86" s="295">
        <v>13.64</v>
      </c>
      <c r="G86" s="295">
        <v>14.67</v>
      </c>
      <c r="H86" s="295">
        <v>11.85</v>
      </c>
      <c r="I86" s="295">
        <v>11.86</v>
      </c>
      <c r="J86" s="295">
        <v>13.32</v>
      </c>
      <c r="K86" s="295">
        <v>20.27</v>
      </c>
      <c r="L86" s="296">
        <v>20.88</v>
      </c>
    </row>
    <row r="87" spans="1:12" ht="15" customHeight="1" x14ac:dyDescent="0.25">
      <c r="A87" s="292">
        <v>178</v>
      </c>
      <c r="B87" s="293" t="s">
        <v>98</v>
      </c>
      <c r="C87" s="294" t="s">
        <v>4286</v>
      </c>
      <c r="D87" s="295" t="s">
        <v>2827</v>
      </c>
      <c r="E87" s="295" t="s">
        <v>4287</v>
      </c>
      <c r="F87" s="295">
        <v>16.39</v>
      </c>
      <c r="G87" s="295">
        <v>10.5</v>
      </c>
      <c r="H87" s="295">
        <v>18.66</v>
      </c>
      <c r="I87" s="295">
        <v>10.33</v>
      </c>
      <c r="J87" s="295">
        <v>1.88</v>
      </c>
      <c r="K87" s="295"/>
      <c r="L87" s="296"/>
    </row>
    <row r="88" spans="1:12" ht="15" customHeight="1" x14ac:dyDescent="0.25">
      <c r="A88" s="292">
        <v>180</v>
      </c>
      <c r="B88" s="293" t="s">
        <v>99</v>
      </c>
      <c r="C88" s="294" t="s">
        <v>2841</v>
      </c>
      <c r="D88" s="295" t="s">
        <v>2827</v>
      </c>
      <c r="E88" s="295" t="s">
        <v>2842</v>
      </c>
      <c r="F88" s="295">
        <v>9.4700000000000006</v>
      </c>
      <c r="G88" s="295">
        <v>8.76</v>
      </c>
      <c r="H88" s="295">
        <v>9.93</v>
      </c>
      <c r="I88" s="295">
        <v>14.21</v>
      </c>
      <c r="J88" s="295"/>
      <c r="K88" s="295"/>
      <c r="L88" s="296">
        <v>81.25</v>
      </c>
    </row>
    <row r="89" spans="1:12" ht="15" customHeight="1" x14ac:dyDescent="0.25">
      <c r="A89" s="292">
        <v>181</v>
      </c>
      <c r="B89" s="293" t="s">
        <v>100</v>
      </c>
      <c r="C89" s="294" t="s">
        <v>2843</v>
      </c>
      <c r="D89" s="295" t="s">
        <v>2827</v>
      </c>
      <c r="E89" s="295" t="s">
        <v>2844</v>
      </c>
      <c r="F89" s="295">
        <v>7.95</v>
      </c>
      <c r="G89" s="295">
        <v>9.82</v>
      </c>
      <c r="H89" s="295">
        <v>7.29</v>
      </c>
      <c r="I89" s="295">
        <v>8.34</v>
      </c>
      <c r="J89" s="295"/>
      <c r="K89" s="295"/>
      <c r="L89" s="296"/>
    </row>
    <row r="90" spans="1:12" ht="15" customHeight="1" x14ac:dyDescent="0.25">
      <c r="A90" s="292">
        <v>184</v>
      </c>
      <c r="B90" s="293" t="s">
        <v>101</v>
      </c>
      <c r="C90" s="294" t="s">
        <v>2845</v>
      </c>
      <c r="D90" s="295" t="s">
        <v>2827</v>
      </c>
      <c r="E90" s="295" t="s">
        <v>2846</v>
      </c>
      <c r="F90" s="295">
        <v>23.24</v>
      </c>
      <c r="G90" s="295">
        <v>14.49</v>
      </c>
      <c r="H90" s="295">
        <v>24.36</v>
      </c>
      <c r="I90" s="295">
        <v>19.61</v>
      </c>
      <c r="J90" s="295">
        <v>21.23</v>
      </c>
      <c r="K90" s="295"/>
      <c r="L90" s="296"/>
    </row>
    <row r="91" spans="1:12" ht="15" customHeight="1" x14ac:dyDescent="0.25">
      <c r="A91" s="292">
        <v>185</v>
      </c>
      <c r="B91" s="293" t="s">
        <v>102</v>
      </c>
      <c r="C91" s="294" t="s">
        <v>2847</v>
      </c>
      <c r="D91" s="295" t="s">
        <v>2827</v>
      </c>
      <c r="E91" s="295" t="s">
        <v>2848</v>
      </c>
      <c r="F91" s="295">
        <v>8.81</v>
      </c>
      <c r="G91" s="295">
        <v>9.85</v>
      </c>
      <c r="H91" s="295">
        <v>11.02</v>
      </c>
      <c r="I91" s="295">
        <v>7.1</v>
      </c>
      <c r="J91" s="295">
        <v>8.73</v>
      </c>
      <c r="K91" s="295"/>
      <c r="L91" s="296"/>
    </row>
    <row r="92" spans="1:12" ht="15" customHeight="1" x14ac:dyDescent="0.25">
      <c r="A92" s="292">
        <v>197</v>
      </c>
      <c r="B92" s="293" t="s">
        <v>108</v>
      </c>
      <c r="C92" s="294" t="s">
        <v>4288</v>
      </c>
      <c r="D92" s="295" t="s">
        <v>2827</v>
      </c>
      <c r="E92" s="295" t="s">
        <v>4166</v>
      </c>
      <c r="F92" s="295">
        <v>19.399999999999999</v>
      </c>
      <c r="G92" s="295">
        <v>12.62</v>
      </c>
      <c r="H92" s="295">
        <v>20.69</v>
      </c>
      <c r="I92" s="295">
        <v>19.97</v>
      </c>
      <c r="J92" s="295">
        <v>12.65</v>
      </c>
      <c r="K92" s="295"/>
      <c r="L92" s="296"/>
    </row>
    <row r="93" spans="1:12" ht="15" customHeight="1" x14ac:dyDescent="0.25">
      <c r="A93" s="292">
        <v>199</v>
      </c>
      <c r="B93" s="293" t="s">
        <v>110</v>
      </c>
      <c r="C93" s="294" t="s">
        <v>4351</v>
      </c>
      <c r="D93" s="295" t="s">
        <v>2827</v>
      </c>
      <c r="E93" s="295" t="s">
        <v>4352</v>
      </c>
      <c r="F93" s="295">
        <v>6.74</v>
      </c>
      <c r="G93" s="295">
        <v>8.85</v>
      </c>
      <c r="H93" s="295">
        <v>9.51</v>
      </c>
      <c r="I93" s="295">
        <v>6.6</v>
      </c>
      <c r="J93" s="295"/>
      <c r="K93" s="295"/>
      <c r="L93" s="296"/>
    </row>
    <row r="94" spans="1:12" ht="15" customHeight="1" x14ac:dyDescent="0.25">
      <c r="A94" s="292">
        <v>201</v>
      </c>
      <c r="B94" s="293" t="s">
        <v>111</v>
      </c>
      <c r="C94" s="294" t="s">
        <v>2851</v>
      </c>
      <c r="D94" s="295" t="s">
        <v>2827</v>
      </c>
      <c r="E94" s="295" t="s">
        <v>2852</v>
      </c>
      <c r="F94" s="295">
        <v>20.38</v>
      </c>
      <c r="G94" s="295">
        <v>20.190000000000001</v>
      </c>
      <c r="H94" s="295">
        <v>19.72</v>
      </c>
      <c r="I94" s="295">
        <v>22.61</v>
      </c>
      <c r="J94" s="295"/>
      <c r="K94" s="295"/>
      <c r="L94" s="296"/>
    </row>
    <row r="95" spans="1:12" ht="15" customHeight="1" x14ac:dyDescent="0.25">
      <c r="A95" s="292">
        <v>204</v>
      </c>
      <c r="B95" s="293" t="s">
        <v>113</v>
      </c>
      <c r="C95" s="294" t="s">
        <v>2853</v>
      </c>
      <c r="D95" s="295" t="s">
        <v>2827</v>
      </c>
      <c r="E95" s="295" t="s">
        <v>2854</v>
      </c>
      <c r="F95" s="295">
        <v>8.39</v>
      </c>
      <c r="G95" s="295">
        <v>4.13</v>
      </c>
      <c r="H95" s="295">
        <v>8.2100000000000009</v>
      </c>
      <c r="I95" s="295">
        <v>9.35</v>
      </c>
      <c r="J95" s="295"/>
      <c r="K95" s="295"/>
      <c r="L95" s="296"/>
    </row>
    <row r="96" spans="1:12" ht="15" customHeight="1" x14ac:dyDescent="0.25">
      <c r="A96" s="292">
        <v>209</v>
      </c>
      <c r="B96" s="293" t="s">
        <v>114</v>
      </c>
      <c r="C96" s="294" t="s">
        <v>3224</v>
      </c>
      <c r="D96" s="295" t="s">
        <v>2827</v>
      </c>
      <c r="E96" s="295" t="s">
        <v>3225</v>
      </c>
      <c r="F96" s="295">
        <v>16.82</v>
      </c>
      <c r="G96" s="295">
        <v>87.11</v>
      </c>
      <c r="H96" s="295">
        <v>12.84</v>
      </c>
      <c r="I96" s="295">
        <v>24.85</v>
      </c>
      <c r="J96" s="295">
        <v>24.9</v>
      </c>
      <c r="K96" s="295"/>
      <c r="L96" s="296"/>
    </row>
    <row r="97" spans="1:12" ht="15" customHeight="1" x14ac:dyDescent="0.25">
      <c r="A97" s="292">
        <v>216</v>
      </c>
      <c r="B97" s="293" t="s">
        <v>115</v>
      </c>
      <c r="C97" s="294" t="s">
        <v>4326</v>
      </c>
      <c r="D97" s="295" t="s">
        <v>2856</v>
      </c>
      <c r="E97" s="295" t="s">
        <v>4327</v>
      </c>
      <c r="F97" s="295">
        <v>28.83</v>
      </c>
      <c r="G97" s="295">
        <v>14.74</v>
      </c>
      <c r="H97" s="295"/>
      <c r="I97" s="295">
        <v>13.1</v>
      </c>
      <c r="J97" s="295"/>
      <c r="K97" s="295"/>
      <c r="L97" s="296"/>
    </row>
    <row r="98" spans="1:12" ht="15" customHeight="1" x14ac:dyDescent="0.25">
      <c r="A98" s="292">
        <v>219</v>
      </c>
      <c r="B98" s="293" t="s">
        <v>117</v>
      </c>
      <c r="C98" s="294" t="s">
        <v>4289</v>
      </c>
      <c r="D98" s="295" t="s">
        <v>2856</v>
      </c>
      <c r="E98" s="295" t="s">
        <v>4290</v>
      </c>
      <c r="F98" s="295">
        <v>15.19</v>
      </c>
      <c r="G98" s="295">
        <v>14.69</v>
      </c>
      <c r="H98" s="295">
        <v>16.850000000000001</v>
      </c>
      <c r="I98" s="295">
        <v>14.17</v>
      </c>
      <c r="J98" s="295"/>
      <c r="K98" s="295"/>
      <c r="L98" s="296"/>
    </row>
    <row r="99" spans="1:12" ht="15" customHeight="1" x14ac:dyDescent="0.25">
      <c r="A99" s="292">
        <v>248</v>
      </c>
      <c r="B99" s="293" t="s">
        <v>121</v>
      </c>
      <c r="C99" s="294" t="s">
        <v>2861</v>
      </c>
      <c r="D99" s="295" t="s">
        <v>2862</v>
      </c>
      <c r="E99" s="295" t="s">
        <v>2863</v>
      </c>
      <c r="F99" s="295">
        <v>18.93</v>
      </c>
      <c r="G99" s="295">
        <v>18.36</v>
      </c>
      <c r="H99" s="295">
        <v>19.5</v>
      </c>
      <c r="I99" s="295">
        <v>20</v>
      </c>
      <c r="J99" s="295"/>
      <c r="K99" s="295"/>
      <c r="L99" s="296"/>
    </row>
    <row r="100" spans="1:12" x14ac:dyDescent="0.25">
      <c r="A100" s="292">
        <v>260</v>
      </c>
      <c r="B100" s="293" t="s">
        <v>123</v>
      </c>
      <c r="C100" s="294" t="s">
        <v>4543</v>
      </c>
      <c r="D100" s="295" t="s">
        <v>5006</v>
      </c>
      <c r="E100" s="295" t="s">
        <v>4544</v>
      </c>
      <c r="F100" s="295">
        <v>9.64</v>
      </c>
      <c r="G100" s="295">
        <v>8.86</v>
      </c>
      <c r="H100" s="295">
        <v>10.4</v>
      </c>
      <c r="I100" s="295">
        <v>9.1</v>
      </c>
      <c r="J100" s="295">
        <v>9.91</v>
      </c>
      <c r="K100" s="295">
        <v>9.6999999999999993</v>
      </c>
      <c r="L100" s="296">
        <v>7.26</v>
      </c>
    </row>
    <row r="101" spans="1:12" ht="15" customHeight="1" x14ac:dyDescent="0.25">
      <c r="A101" s="292">
        <v>290</v>
      </c>
      <c r="B101" s="293" t="s">
        <v>133</v>
      </c>
      <c r="C101" s="294" t="s">
        <v>2866</v>
      </c>
      <c r="D101" s="295" t="s">
        <v>2867</v>
      </c>
      <c r="E101" s="295" t="s">
        <v>2868</v>
      </c>
      <c r="F101" s="295">
        <v>12.9</v>
      </c>
      <c r="G101" s="295">
        <v>14.09</v>
      </c>
      <c r="H101" s="295">
        <v>12.25</v>
      </c>
      <c r="I101" s="295">
        <v>12.04</v>
      </c>
      <c r="J101" s="295">
        <v>24.87</v>
      </c>
      <c r="K101" s="295">
        <v>33.04</v>
      </c>
      <c r="L101" s="296"/>
    </row>
    <row r="102" spans="1:12" ht="15" customHeight="1" x14ac:dyDescent="0.25">
      <c r="A102" s="292">
        <v>312</v>
      </c>
      <c r="B102" s="293" t="s">
        <v>5007</v>
      </c>
      <c r="C102" s="294" t="s">
        <v>2869</v>
      </c>
      <c r="D102" s="295" t="s">
        <v>5006</v>
      </c>
      <c r="E102" s="295" t="s">
        <v>2813</v>
      </c>
      <c r="F102" s="295">
        <v>6.03</v>
      </c>
      <c r="G102" s="295">
        <v>5.4</v>
      </c>
      <c r="H102" s="295">
        <v>7.48</v>
      </c>
      <c r="I102" s="295">
        <v>2.92</v>
      </c>
      <c r="J102" s="295"/>
      <c r="K102" s="295"/>
      <c r="L102" s="296"/>
    </row>
    <row r="103" spans="1:12" ht="15" customHeight="1" x14ac:dyDescent="0.25">
      <c r="A103" s="292">
        <v>320</v>
      </c>
      <c r="B103" s="293" t="s">
        <v>140</v>
      </c>
      <c r="C103" s="294" t="s">
        <v>2875</v>
      </c>
      <c r="D103" s="295" t="s">
        <v>2876</v>
      </c>
      <c r="E103" s="295" t="s">
        <v>2877</v>
      </c>
      <c r="F103" s="295">
        <v>17.37</v>
      </c>
      <c r="G103" s="295">
        <v>17.8</v>
      </c>
      <c r="H103" s="295">
        <v>16.32</v>
      </c>
      <c r="I103" s="295">
        <v>17.5</v>
      </c>
      <c r="J103" s="295">
        <v>6.25</v>
      </c>
      <c r="K103" s="295"/>
      <c r="L103" s="296"/>
    </row>
    <row r="104" spans="1:12" ht="15" customHeight="1" x14ac:dyDescent="0.25">
      <c r="A104" s="292">
        <v>324</v>
      </c>
      <c r="B104" s="293" t="s">
        <v>142</v>
      </c>
      <c r="C104" s="294" t="s">
        <v>4291</v>
      </c>
      <c r="D104" s="295" t="s">
        <v>2876</v>
      </c>
      <c r="E104" s="295" t="s">
        <v>4292</v>
      </c>
      <c r="F104" s="295">
        <v>12.99</v>
      </c>
      <c r="G104" s="295">
        <v>2.81</v>
      </c>
      <c r="H104" s="295">
        <v>12.25</v>
      </c>
      <c r="I104" s="295">
        <v>15.35</v>
      </c>
      <c r="J104" s="295"/>
      <c r="K104" s="295"/>
      <c r="L104" s="296"/>
    </row>
    <row r="105" spans="1:12" ht="15" customHeight="1" x14ac:dyDescent="0.25">
      <c r="A105" s="292">
        <v>328</v>
      </c>
      <c r="B105" s="293" t="s">
        <v>5008</v>
      </c>
      <c r="C105" s="294" t="s">
        <v>2880</v>
      </c>
      <c r="D105" s="295" t="s">
        <v>2876</v>
      </c>
      <c r="E105" s="295" t="s">
        <v>2881</v>
      </c>
      <c r="F105" s="295">
        <v>12.85</v>
      </c>
      <c r="G105" s="295">
        <v>12.13</v>
      </c>
      <c r="H105" s="295">
        <v>12.59</v>
      </c>
      <c r="I105" s="295">
        <v>14.93</v>
      </c>
      <c r="J105" s="295"/>
      <c r="K105" s="295"/>
      <c r="L105" s="296"/>
    </row>
    <row r="106" spans="1:12" ht="15" customHeight="1" x14ac:dyDescent="0.25">
      <c r="A106" s="292">
        <v>330</v>
      </c>
      <c r="B106" s="293" t="s">
        <v>5010</v>
      </c>
      <c r="C106" s="294" t="s">
        <v>4748</v>
      </c>
      <c r="D106" s="295" t="s">
        <v>2999</v>
      </c>
      <c r="E106" s="295" t="s">
        <v>3158</v>
      </c>
      <c r="F106" s="295">
        <v>11.06</v>
      </c>
      <c r="G106" s="295">
        <v>10.55</v>
      </c>
      <c r="H106" s="295">
        <v>10.06</v>
      </c>
      <c r="I106" s="295">
        <v>16.739999999999998</v>
      </c>
      <c r="J106" s="295"/>
      <c r="K106" s="295">
        <v>13.66</v>
      </c>
      <c r="L106" s="296"/>
    </row>
    <row r="107" spans="1:12" x14ac:dyDescent="0.25">
      <c r="A107" s="292">
        <v>330</v>
      </c>
      <c r="B107" s="293" t="s">
        <v>5010</v>
      </c>
      <c r="C107" s="294" t="s">
        <v>4468</v>
      </c>
      <c r="D107" s="295" t="s">
        <v>2999</v>
      </c>
      <c r="E107" s="295" t="s">
        <v>4469</v>
      </c>
      <c r="F107" s="295">
        <v>9.68</v>
      </c>
      <c r="G107" s="295">
        <v>9.1</v>
      </c>
      <c r="H107" s="295">
        <v>9.39</v>
      </c>
      <c r="I107" s="295">
        <v>9.8800000000000008</v>
      </c>
      <c r="J107" s="295">
        <v>14.84</v>
      </c>
      <c r="K107" s="295">
        <v>19.39</v>
      </c>
      <c r="L107" s="296">
        <v>16.23</v>
      </c>
    </row>
    <row r="108" spans="1:12" ht="15" customHeight="1" x14ac:dyDescent="0.25">
      <c r="A108" s="292">
        <v>330</v>
      </c>
      <c r="B108" s="293" t="s">
        <v>5010</v>
      </c>
      <c r="C108" s="294" t="s">
        <v>4490</v>
      </c>
      <c r="D108" s="295" t="s">
        <v>2999</v>
      </c>
      <c r="E108" s="295" t="s">
        <v>4491</v>
      </c>
      <c r="F108" s="295">
        <v>10.17</v>
      </c>
      <c r="G108" s="295">
        <v>10.44</v>
      </c>
      <c r="H108" s="295">
        <v>9.4600000000000009</v>
      </c>
      <c r="I108" s="295">
        <v>10.67</v>
      </c>
      <c r="J108" s="295">
        <v>25.16</v>
      </c>
      <c r="K108" s="295">
        <v>84.72</v>
      </c>
      <c r="L108" s="296">
        <v>20.58</v>
      </c>
    </row>
    <row r="109" spans="1:12" ht="15" customHeight="1" x14ac:dyDescent="0.25">
      <c r="A109" s="292">
        <v>330</v>
      </c>
      <c r="B109" s="293" t="s">
        <v>5010</v>
      </c>
      <c r="C109" s="294" t="s">
        <v>4654</v>
      </c>
      <c r="D109" s="295" t="s">
        <v>2999</v>
      </c>
      <c r="E109" s="295" t="s">
        <v>4655</v>
      </c>
      <c r="F109" s="295">
        <v>11.16</v>
      </c>
      <c r="G109" s="295">
        <v>11.01</v>
      </c>
      <c r="H109" s="295">
        <v>11.24</v>
      </c>
      <c r="I109" s="295">
        <v>11.14</v>
      </c>
      <c r="J109" s="295"/>
      <c r="K109" s="295"/>
      <c r="L109" s="296"/>
    </row>
    <row r="110" spans="1:12" ht="15" customHeight="1" x14ac:dyDescent="0.25">
      <c r="A110" s="292">
        <v>330</v>
      </c>
      <c r="B110" s="293" t="s">
        <v>5010</v>
      </c>
      <c r="C110" s="294" t="s">
        <v>4749</v>
      </c>
      <c r="D110" s="295" t="s">
        <v>2999</v>
      </c>
      <c r="E110" s="295" t="s">
        <v>4750</v>
      </c>
      <c r="F110" s="295">
        <v>11.76</v>
      </c>
      <c r="G110" s="295">
        <v>12.52</v>
      </c>
      <c r="H110" s="295">
        <v>11.71</v>
      </c>
      <c r="I110" s="295">
        <v>10.42</v>
      </c>
      <c r="J110" s="295">
        <v>7.84</v>
      </c>
      <c r="K110" s="295">
        <v>15.16</v>
      </c>
      <c r="L110" s="296">
        <v>18.809999999999999</v>
      </c>
    </row>
    <row r="111" spans="1:12" ht="15" customHeight="1" x14ac:dyDescent="0.25">
      <c r="A111" s="292">
        <v>330</v>
      </c>
      <c r="B111" s="293" t="s">
        <v>5010</v>
      </c>
      <c r="C111" s="294" t="s">
        <v>4627</v>
      </c>
      <c r="D111" s="295" t="s">
        <v>2999</v>
      </c>
      <c r="E111" s="295" t="s">
        <v>4628</v>
      </c>
      <c r="F111" s="295">
        <v>10.14</v>
      </c>
      <c r="G111" s="295">
        <v>9.2100000000000009</v>
      </c>
      <c r="H111" s="295">
        <v>10.57</v>
      </c>
      <c r="I111" s="295">
        <v>10.76</v>
      </c>
      <c r="J111" s="295">
        <v>9.1199999999999992</v>
      </c>
      <c r="K111" s="295">
        <v>17.3</v>
      </c>
      <c r="L111" s="296">
        <v>18.37</v>
      </c>
    </row>
    <row r="112" spans="1:12" ht="15" customHeight="1" x14ac:dyDescent="0.25">
      <c r="A112" s="292">
        <v>330</v>
      </c>
      <c r="B112" s="293" t="s">
        <v>5010</v>
      </c>
      <c r="C112" s="294" t="s">
        <v>4656</v>
      </c>
      <c r="D112" s="295" t="s">
        <v>2999</v>
      </c>
      <c r="E112" s="295" t="s">
        <v>4657</v>
      </c>
      <c r="F112" s="295">
        <v>13.59</v>
      </c>
      <c r="G112" s="295">
        <v>13.03</v>
      </c>
      <c r="H112" s="295">
        <v>19.920000000000002</v>
      </c>
      <c r="I112" s="295">
        <v>19.03</v>
      </c>
      <c r="J112" s="295"/>
      <c r="K112" s="295"/>
      <c r="L112" s="296"/>
    </row>
    <row r="113" spans="1:12" ht="15" customHeight="1" x14ac:dyDescent="0.25">
      <c r="A113" s="292">
        <v>330</v>
      </c>
      <c r="B113" s="293" t="s">
        <v>5010</v>
      </c>
      <c r="C113" s="294" t="s">
        <v>4751</v>
      </c>
      <c r="D113" s="295" t="s">
        <v>2999</v>
      </c>
      <c r="E113" s="295" t="s">
        <v>4752</v>
      </c>
      <c r="F113" s="295">
        <v>11.53</v>
      </c>
      <c r="G113" s="295">
        <v>11.94</v>
      </c>
      <c r="H113" s="295">
        <v>11.38</v>
      </c>
      <c r="I113" s="295">
        <v>11.64</v>
      </c>
      <c r="J113" s="295">
        <v>18.059999999999999</v>
      </c>
      <c r="K113" s="295">
        <v>5.37</v>
      </c>
      <c r="L113" s="296">
        <v>22.52</v>
      </c>
    </row>
    <row r="114" spans="1:12" ht="15" customHeight="1" x14ac:dyDescent="0.25">
      <c r="A114" s="292">
        <v>330</v>
      </c>
      <c r="B114" s="293" t="s">
        <v>5010</v>
      </c>
      <c r="C114" s="294" t="s">
        <v>4470</v>
      </c>
      <c r="D114" s="295" t="s">
        <v>2999</v>
      </c>
      <c r="E114" s="295" t="s">
        <v>4471</v>
      </c>
      <c r="F114" s="295">
        <v>11.95</v>
      </c>
      <c r="G114" s="295">
        <v>13.83</v>
      </c>
      <c r="H114" s="295">
        <v>11.5</v>
      </c>
      <c r="I114" s="295">
        <v>13.25</v>
      </c>
      <c r="J114" s="295">
        <v>8.9</v>
      </c>
      <c r="K114" s="295">
        <v>11.75</v>
      </c>
      <c r="L114" s="296"/>
    </row>
    <row r="115" spans="1:12" ht="15" customHeight="1" x14ac:dyDescent="0.25">
      <c r="A115" s="292">
        <v>332</v>
      </c>
      <c r="B115" s="293" t="s">
        <v>5011</v>
      </c>
      <c r="C115" s="294" t="s">
        <v>2884</v>
      </c>
      <c r="D115" s="295" t="s">
        <v>2867</v>
      </c>
      <c r="E115" s="295" t="s">
        <v>2885</v>
      </c>
      <c r="F115" s="295">
        <v>27.78</v>
      </c>
      <c r="G115" s="295">
        <v>41.21</v>
      </c>
      <c r="H115" s="295">
        <v>25.8</v>
      </c>
      <c r="I115" s="295">
        <v>26.26</v>
      </c>
      <c r="J115" s="295">
        <v>21.58</v>
      </c>
      <c r="K115" s="295"/>
      <c r="L115" s="296"/>
    </row>
    <row r="116" spans="1:12" ht="15" customHeight="1" x14ac:dyDescent="0.25">
      <c r="A116" s="292">
        <v>333</v>
      </c>
      <c r="B116" s="293" t="s">
        <v>148</v>
      </c>
      <c r="C116" s="294" t="s">
        <v>2888</v>
      </c>
      <c r="D116" s="295" t="s">
        <v>2867</v>
      </c>
      <c r="E116" s="295" t="s">
        <v>2889</v>
      </c>
      <c r="F116" s="295">
        <v>17.66</v>
      </c>
      <c r="G116" s="295"/>
      <c r="H116" s="295"/>
      <c r="I116" s="295"/>
      <c r="J116" s="295">
        <v>15.53</v>
      </c>
      <c r="K116" s="295">
        <v>19.079999999999998</v>
      </c>
      <c r="L116" s="296">
        <v>18.68</v>
      </c>
    </row>
    <row r="117" spans="1:12" ht="15" customHeight="1" x14ac:dyDescent="0.25">
      <c r="A117" s="292">
        <v>333</v>
      </c>
      <c r="B117" s="293" t="s">
        <v>148</v>
      </c>
      <c r="C117" s="294" t="s">
        <v>2886</v>
      </c>
      <c r="D117" s="295" t="s">
        <v>2867</v>
      </c>
      <c r="E117" s="295" t="s">
        <v>2887</v>
      </c>
      <c r="F117" s="295">
        <v>10.07</v>
      </c>
      <c r="G117" s="295">
        <v>8.85</v>
      </c>
      <c r="H117" s="295">
        <v>12.45</v>
      </c>
      <c r="I117" s="295">
        <v>10.039999999999999</v>
      </c>
      <c r="J117" s="295">
        <v>9.2899999999999991</v>
      </c>
      <c r="K117" s="295">
        <v>22.12</v>
      </c>
      <c r="L117" s="296">
        <v>18.12</v>
      </c>
    </row>
    <row r="118" spans="1:12" ht="15" customHeight="1" x14ac:dyDescent="0.25">
      <c r="A118" s="292">
        <v>334</v>
      </c>
      <c r="B118" s="293" t="s">
        <v>149</v>
      </c>
      <c r="C118" s="294" t="s">
        <v>2890</v>
      </c>
      <c r="D118" s="295" t="s">
        <v>2867</v>
      </c>
      <c r="E118" s="295" t="s">
        <v>2891</v>
      </c>
      <c r="F118" s="295">
        <v>9.67</v>
      </c>
      <c r="G118" s="295">
        <v>9.19</v>
      </c>
      <c r="H118" s="295">
        <v>9.5299999999999994</v>
      </c>
      <c r="I118" s="295">
        <v>10.45</v>
      </c>
      <c r="J118" s="295">
        <v>55.07</v>
      </c>
      <c r="K118" s="295"/>
      <c r="L118" s="296"/>
    </row>
    <row r="119" spans="1:12" ht="15" customHeight="1" x14ac:dyDescent="0.25">
      <c r="A119" s="292">
        <v>335</v>
      </c>
      <c r="B119" s="293" t="s">
        <v>150</v>
      </c>
      <c r="C119" s="294" t="s">
        <v>2892</v>
      </c>
      <c r="D119" s="295" t="s">
        <v>2867</v>
      </c>
      <c r="E119" s="295" t="s">
        <v>2893</v>
      </c>
      <c r="F119" s="295">
        <v>10.38</v>
      </c>
      <c r="G119" s="295">
        <v>7.68</v>
      </c>
      <c r="H119" s="295">
        <v>10.75</v>
      </c>
      <c r="I119" s="295">
        <v>12.32</v>
      </c>
      <c r="J119" s="295">
        <v>11.57</v>
      </c>
      <c r="K119" s="295"/>
      <c r="L119" s="296"/>
    </row>
    <row r="120" spans="1:12" ht="15" customHeight="1" x14ac:dyDescent="0.25">
      <c r="A120" s="292">
        <v>337</v>
      </c>
      <c r="B120" s="293" t="s">
        <v>152</v>
      </c>
      <c r="C120" s="294" t="s">
        <v>2894</v>
      </c>
      <c r="D120" s="295" t="s">
        <v>2867</v>
      </c>
      <c r="E120" s="295" t="s">
        <v>2895</v>
      </c>
      <c r="F120" s="295">
        <v>11.43</v>
      </c>
      <c r="G120" s="295">
        <v>11.35</v>
      </c>
      <c r="H120" s="295">
        <v>11.13</v>
      </c>
      <c r="I120" s="295">
        <v>11.65</v>
      </c>
      <c r="J120" s="295">
        <v>20.010000000000002</v>
      </c>
      <c r="K120" s="295"/>
      <c r="L120" s="296"/>
    </row>
    <row r="121" spans="1:12" ht="15" customHeight="1" x14ac:dyDescent="0.25">
      <c r="A121" s="292">
        <v>338</v>
      </c>
      <c r="B121" s="293" t="s">
        <v>153</v>
      </c>
      <c r="C121" s="294" t="s">
        <v>4498</v>
      </c>
      <c r="D121" s="295" t="s">
        <v>2867</v>
      </c>
      <c r="E121" s="295" t="s">
        <v>4499</v>
      </c>
      <c r="F121" s="295">
        <v>10.81</v>
      </c>
      <c r="G121" s="295">
        <v>11.05</v>
      </c>
      <c r="H121" s="295">
        <v>10.37</v>
      </c>
      <c r="I121" s="295">
        <v>10.92</v>
      </c>
      <c r="J121" s="295">
        <v>12.99</v>
      </c>
      <c r="K121" s="295"/>
      <c r="L121" s="296"/>
    </row>
    <row r="122" spans="1:12" ht="15" customHeight="1" x14ac:dyDescent="0.25">
      <c r="A122" s="292">
        <v>341</v>
      </c>
      <c r="B122" s="293" t="s">
        <v>154</v>
      </c>
      <c r="C122" s="294" t="s">
        <v>4293</v>
      </c>
      <c r="D122" s="295" t="s">
        <v>2897</v>
      </c>
      <c r="E122" s="295" t="s">
        <v>4294</v>
      </c>
      <c r="F122" s="295">
        <v>13.45</v>
      </c>
      <c r="G122" s="295">
        <v>14.06</v>
      </c>
      <c r="H122" s="295">
        <v>14.4</v>
      </c>
      <c r="I122" s="295">
        <v>13.47</v>
      </c>
      <c r="J122" s="295">
        <v>12.71</v>
      </c>
      <c r="K122" s="295">
        <v>12.53</v>
      </c>
      <c r="L122" s="296">
        <v>14.72</v>
      </c>
    </row>
    <row r="123" spans="1:12" ht="15" customHeight="1" x14ac:dyDescent="0.25">
      <c r="A123" s="292">
        <v>341</v>
      </c>
      <c r="B123" s="293" t="s">
        <v>154</v>
      </c>
      <c r="C123" s="294" t="s">
        <v>4295</v>
      </c>
      <c r="D123" s="295" t="s">
        <v>2897</v>
      </c>
      <c r="E123" s="295" t="s">
        <v>4296</v>
      </c>
      <c r="F123" s="295">
        <v>13.48</v>
      </c>
      <c r="G123" s="295">
        <v>15.04</v>
      </c>
      <c r="H123" s="295">
        <v>14.19</v>
      </c>
      <c r="I123" s="295">
        <v>12.46</v>
      </c>
      <c r="J123" s="295">
        <v>12.65</v>
      </c>
      <c r="K123" s="295">
        <v>13.33</v>
      </c>
      <c r="L123" s="296">
        <v>21.31</v>
      </c>
    </row>
    <row r="124" spans="1:12" ht="15" customHeight="1" x14ac:dyDescent="0.25">
      <c r="A124" s="292">
        <v>341</v>
      </c>
      <c r="B124" s="293" t="s">
        <v>154</v>
      </c>
      <c r="C124" s="294" t="s">
        <v>4297</v>
      </c>
      <c r="D124" s="295" t="s">
        <v>2897</v>
      </c>
      <c r="E124" s="295" t="s">
        <v>4298</v>
      </c>
      <c r="F124" s="295">
        <v>13.35</v>
      </c>
      <c r="G124" s="295">
        <v>14.8</v>
      </c>
      <c r="H124" s="295">
        <v>13.06</v>
      </c>
      <c r="I124" s="295">
        <v>13.15</v>
      </c>
      <c r="J124" s="295">
        <v>12.02</v>
      </c>
      <c r="K124" s="295">
        <v>43.28</v>
      </c>
      <c r="L124" s="296">
        <v>17.46</v>
      </c>
    </row>
    <row r="125" spans="1:12" ht="15" customHeight="1" x14ac:dyDescent="0.25">
      <c r="A125" s="292">
        <v>346</v>
      </c>
      <c r="B125" s="293" t="s">
        <v>155</v>
      </c>
      <c r="C125" s="294" t="s">
        <v>2896</v>
      </c>
      <c r="D125" s="295" t="s">
        <v>2897</v>
      </c>
      <c r="E125" s="295" t="s">
        <v>2898</v>
      </c>
      <c r="F125" s="295">
        <v>9.83</v>
      </c>
      <c r="G125" s="295">
        <v>9.11</v>
      </c>
      <c r="H125" s="295">
        <v>10.119999999999999</v>
      </c>
      <c r="I125" s="295">
        <v>10.93</v>
      </c>
      <c r="J125" s="295">
        <v>45.42</v>
      </c>
      <c r="K125" s="295"/>
      <c r="L125" s="296"/>
    </row>
    <row r="126" spans="1:12" ht="15" customHeight="1" x14ac:dyDescent="0.25">
      <c r="A126" s="292">
        <v>347</v>
      </c>
      <c r="B126" s="293" t="s">
        <v>156</v>
      </c>
      <c r="C126" s="294" t="s">
        <v>2899</v>
      </c>
      <c r="D126" s="295" t="s">
        <v>2897</v>
      </c>
      <c r="E126" s="295" t="s">
        <v>2900</v>
      </c>
      <c r="F126" s="295">
        <v>13.56</v>
      </c>
      <c r="G126" s="295">
        <v>13.2</v>
      </c>
      <c r="H126" s="295">
        <v>13.76</v>
      </c>
      <c r="I126" s="295">
        <v>15.63</v>
      </c>
      <c r="J126" s="295"/>
      <c r="K126" s="295"/>
      <c r="L126" s="296"/>
    </row>
    <row r="127" spans="1:12" ht="15" customHeight="1" x14ac:dyDescent="0.25">
      <c r="A127" s="292">
        <v>348</v>
      </c>
      <c r="B127" s="293" t="s">
        <v>157</v>
      </c>
      <c r="C127" s="294" t="s">
        <v>2901</v>
      </c>
      <c r="D127" s="295" t="s">
        <v>2897</v>
      </c>
      <c r="E127" s="295" t="s">
        <v>2902</v>
      </c>
      <c r="F127" s="295">
        <v>1.37</v>
      </c>
      <c r="G127" s="295"/>
      <c r="H127" s="295">
        <v>1.37</v>
      </c>
      <c r="I127" s="295"/>
      <c r="J127" s="295"/>
      <c r="K127" s="295"/>
      <c r="L127" s="296"/>
    </row>
    <row r="128" spans="1:12" ht="15" customHeight="1" x14ac:dyDescent="0.25">
      <c r="A128" s="292">
        <v>350</v>
      </c>
      <c r="B128" s="293" t="s">
        <v>158</v>
      </c>
      <c r="C128" s="294" t="s">
        <v>4753</v>
      </c>
      <c r="D128" s="295" t="s">
        <v>2897</v>
      </c>
      <c r="E128" s="295" t="s">
        <v>5012</v>
      </c>
      <c r="F128" s="295">
        <v>11.48</v>
      </c>
      <c r="G128" s="295">
        <v>10.7</v>
      </c>
      <c r="H128" s="295">
        <v>13.35</v>
      </c>
      <c r="I128" s="295">
        <v>17.37</v>
      </c>
      <c r="J128" s="295"/>
      <c r="K128" s="295"/>
      <c r="L128" s="296"/>
    </row>
    <row r="129" spans="1:12" ht="15" customHeight="1" x14ac:dyDescent="0.25">
      <c r="A129" s="292">
        <v>352</v>
      </c>
      <c r="B129" s="293" t="s">
        <v>159</v>
      </c>
      <c r="C129" s="294" t="s">
        <v>2903</v>
      </c>
      <c r="D129" s="295" t="s">
        <v>2897</v>
      </c>
      <c r="E129" s="295" t="s">
        <v>2904</v>
      </c>
      <c r="F129" s="295">
        <v>11.1</v>
      </c>
      <c r="G129" s="295">
        <v>6.05</v>
      </c>
      <c r="H129" s="295">
        <v>11.43</v>
      </c>
      <c r="I129" s="295">
        <v>11.23</v>
      </c>
      <c r="J129" s="295">
        <v>73.66</v>
      </c>
      <c r="K129" s="295"/>
      <c r="L129" s="296">
        <v>21.46</v>
      </c>
    </row>
    <row r="130" spans="1:12" ht="15" customHeight="1" x14ac:dyDescent="0.25">
      <c r="A130" s="292">
        <v>354</v>
      </c>
      <c r="B130" s="293" t="s">
        <v>160</v>
      </c>
      <c r="C130" s="294" t="s">
        <v>2905</v>
      </c>
      <c r="D130" s="295" t="s">
        <v>2897</v>
      </c>
      <c r="E130" s="295" t="s">
        <v>2906</v>
      </c>
      <c r="F130" s="295">
        <v>14.19</v>
      </c>
      <c r="G130" s="295">
        <v>15.84</v>
      </c>
      <c r="H130" s="295">
        <v>14.86</v>
      </c>
      <c r="I130" s="295">
        <v>13.29</v>
      </c>
      <c r="J130" s="295">
        <v>14.88</v>
      </c>
      <c r="K130" s="295"/>
      <c r="L130" s="296"/>
    </row>
    <row r="131" spans="1:12" ht="15" customHeight="1" x14ac:dyDescent="0.25">
      <c r="A131" s="292">
        <v>400</v>
      </c>
      <c r="B131" s="293" t="s">
        <v>162</v>
      </c>
      <c r="C131" s="294" t="s">
        <v>2907</v>
      </c>
      <c r="D131" s="295" t="s">
        <v>2827</v>
      </c>
      <c r="E131" s="295" t="s">
        <v>2908</v>
      </c>
      <c r="F131" s="295">
        <v>20.309999999999999</v>
      </c>
      <c r="G131" s="295">
        <v>16.97</v>
      </c>
      <c r="H131" s="295">
        <v>20.58</v>
      </c>
      <c r="I131" s="295">
        <v>17.5</v>
      </c>
      <c r="J131" s="295"/>
      <c r="K131" s="295"/>
      <c r="L131" s="296"/>
    </row>
    <row r="132" spans="1:12" ht="15" customHeight="1" x14ac:dyDescent="0.25">
      <c r="A132" s="292">
        <v>403</v>
      </c>
      <c r="B132" s="293" t="s">
        <v>163</v>
      </c>
      <c r="C132" s="294" t="s">
        <v>2909</v>
      </c>
      <c r="D132" s="295" t="s">
        <v>2827</v>
      </c>
      <c r="E132" s="295" t="s">
        <v>2910</v>
      </c>
      <c r="F132" s="295">
        <v>9.1300000000000008</v>
      </c>
      <c r="G132" s="295">
        <v>10.37</v>
      </c>
      <c r="H132" s="295">
        <v>10.9</v>
      </c>
      <c r="I132" s="295">
        <v>9.17</v>
      </c>
      <c r="J132" s="295">
        <v>7.87</v>
      </c>
      <c r="K132" s="295">
        <v>9.4</v>
      </c>
      <c r="L132" s="296">
        <v>9.19</v>
      </c>
    </row>
    <row r="133" spans="1:12" x14ac:dyDescent="0.25">
      <c r="A133" s="292">
        <v>412</v>
      </c>
      <c r="B133" s="293" t="s">
        <v>166</v>
      </c>
      <c r="C133" s="294" t="s">
        <v>4301</v>
      </c>
      <c r="D133" s="295" t="s">
        <v>2772</v>
      </c>
      <c r="E133" s="295" t="s">
        <v>4302</v>
      </c>
      <c r="F133" s="295">
        <v>10.14</v>
      </c>
      <c r="G133" s="295">
        <v>10.119999999999999</v>
      </c>
      <c r="H133" s="295">
        <v>9.7799999999999994</v>
      </c>
      <c r="I133" s="295">
        <v>11.26</v>
      </c>
      <c r="J133" s="295"/>
      <c r="K133" s="295"/>
      <c r="L133" s="296"/>
    </row>
    <row r="134" spans="1:12" ht="15" customHeight="1" x14ac:dyDescent="0.25">
      <c r="A134" s="292">
        <v>424</v>
      </c>
      <c r="B134" s="293" t="s">
        <v>170</v>
      </c>
      <c r="C134" s="294" t="s">
        <v>2914</v>
      </c>
      <c r="D134" s="295" t="s">
        <v>2912</v>
      </c>
      <c r="E134" s="295" t="s">
        <v>2915</v>
      </c>
      <c r="F134" s="295">
        <v>42.14</v>
      </c>
      <c r="G134" s="295">
        <v>48.64</v>
      </c>
      <c r="H134" s="295">
        <v>65.86</v>
      </c>
      <c r="I134" s="295">
        <v>32.71</v>
      </c>
      <c r="J134" s="295"/>
      <c r="K134" s="295"/>
      <c r="L134" s="296"/>
    </row>
    <row r="135" spans="1:12" ht="15" customHeight="1" x14ac:dyDescent="0.25">
      <c r="A135" s="292">
        <v>425</v>
      </c>
      <c r="B135" s="293" t="s">
        <v>171</v>
      </c>
      <c r="C135" s="294" t="s">
        <v>2916</v>
      </c>
      <c r="D135" s="295" t="s">
        <v>2912</v>
      </c>
      <c r="E135" s="295" t="s">
        <v>2917</v>
      </c>
      <c r="F135" s="295">
        <v>15.22</v>
      </c>
      <c r="G135" s="295">
        <v>14.77</v>
      </c>
      <c r="H135" s="295">
        <v>15.3</v>
      </c>
      <c r="I135" s="295">
        <v>15.51</v>
      </c>
      <c r="J135" s="295"/>
      <c r="K135" s="295"/>
      <c r="L135" s="296"/>
    </row>
    <row r="136" spans="1:12" ht="15" customHeight="1" x14ac:dyDescent="0.25">
      <c r="A136" s="292">
        <v>426</v>
      </c>
      <c r="B136" s="293" t="s">
        <v>5013</v>
      </c>
      <c r="C136" s="294" t="s">
        <v>4367</v>
      </c>
      <c r="D136" s="295" t="s">
        <v>2912</v>
      </c>
      <c r="E136" s="295" t="s">
        <v>4368</v>
      </c>
      <c r="F136" s="295">
        <v>20.399999999999999</v>
      </c>
      <c r="G136" s="295">
        <v>19.829999999999998</v>
      </c>
      <c r="H136" s="295">
        <v>20.83</v>
      </c>
      <c r="I136" s="295">
        <v>19.36</v>
      </c>
      <c r="J136" s="295">
        <v>17.11</v>
      </c>
      <c r="K136" s="295">
        <v>11.2</v>
      </c>
      <c r="L136" s="296">
        <v>56.38</v>
      </c>
    </row>
    <row r="137" spans="1:12" ht="15" customHeight="1" x14ac:dyDescent="0.25">
      <c r="A137" s="292">
        <v>429</v>
      </c>
      <c r="B137" s="293" t="s">
        <v>173</v>
      </c>
      <c r="C137" s="294" t="s">
        <v>2918</v>
      </c>
      <c r="D137" s="295" t="s">
        <v>2912</v>
      </c>
      <c r="E137" s="295" t="s">
        <v>2919</v>
      </c>
      <c r="F137" s="295">
        <v>11.85</v>
      </c>
      <c r="G137" s="295">
        <v>11.36</v>
      </c>
      <c r="H137" s="295">
        <v>11.81</v>
      </c>
      <c r="I137" s="295">
        <v>12.22</v>
      </c>
      <c r="J137" s="295">
        <v>11.5</v>
      </c>
      <c r="K137" s="295"/>
      <c r="L137" s="296"/>
    </row>
    <row r="138" spans="1:12" ht="15" customHeight="1" x14ac:dyDescent="0.25">
      <c r="A138" s="292">
        <v>431</v>
      </c>
      <c r="B138" s="293" t="s">
        <v>174</v>
      </c>
      <c r="C138" s="294" t="s">
        <v>4399</v>
      </c>
      <c r="D138" s="295" t="s">
        <v>2912</v>
      </c>
      <c r="E138" s="295" t="s">
        <v>4400</v>
      </c>
      <c r="F138" s="295">
        <v>12.59</v>
      </c>
      <c r="G138" s="295">
        <v>12.52</v>
      </c>
      <c r="H138" s="295">
        <v>13.54</v>
      </c>
      <c r="I138" s="295">
        <v>11.41</v>
      </c>
      <c r="J138" s="295">
        <v>14.29</v>
      </c>
      <c r="K138" s="295">
        <v>7.34</v>
      </c>
      <c r="L138" s="296">
        <v>23.36</v>
      </c>
    </row>
    <row r="139" spans="1:12" ht="15" customHeight="1" x14ac:dyDescent="0.25">
      <c r="A139" s="292">
        <v>434</v>
      </c>
      <c r="B139" s="293" t="s">
        <v>5014</v>
      </c>
      <c r="C139" s="294" t="s">
        <v>2920</v>
      </c>
      <c r="D139" s="295" t="s">
        <v>2912</v>
      </c>
      <c r="E139" s="295" t="s">
        <v>2921</v>
      </c>
      <c r="F139" s="295">
        <v>12.84</v>
      </c>
      <c r="G139" s="295">
        <v>12.83</v>
      </c>
      <c r="H139" s="295">
        <v>12.78</v>
      </c>
      <c r="I139" s="295">
        <v>12.79</v>
      </c>
      <c r="J139" s="295">
        <v>33.65</v>
      </c>
      <c r="K139" s="295"/>
      <c r="L139" s="296"/>
    </row>
    <row r="140" spans="1:12" ht="15" customHeight="1" x14ac:dyDescent="0.25">
      <c r="A140" s="292">
        <v>443</v>
      </c>
      <c r="B140" s="293" t="s">
        <v>177</v>
      </c>
      <c r="C140" s="294" t="s">
        <v>4529</v>
      </c>
      <c r="D140" s="295" t="s">
        <v>3438</v>
      </c>
      <c r="E140" s="295" t="s">
        <v>4530</v>
      </c>
      <c r="F140" s="295">
        <v>12.8</v>
      </c>
      <c r="G140" s="295">
        <v>13.39</v>
      </c>
      <c r="H140" s="295">
        <v>12.55</v>
      </c>
      <c r="I140" s="295">
        <v>13.13</v>
      </c>
      <c r="J140" s="295">
        <v>2.54</v>
      </c>
      <c r="K140" s="295"/>
      <c r="L140" s="296"/>
    </row>
    <row r="141" spans="1:12" ht="15" customHeight="1" x14ac:dyDescent="0.25">
      <c r="A141" s="292">
        <v>443</v>
      </c>
      <c r="B141" s="293" t="s">
        <v>177</v>
      </c>
      <c r="C141" s="294" t="s">
        <v>4755</v>
      </c>
      <c r="D141" s="295" t="s">
        <v>3438</v>
      </c>
      <c r="E141" s="295" t="s">
        <v>4756</v>
      </c>
      <c r="F141" s="295">
        <v>13.95</v>
      </c>
      <c r="G141" s="295">
        <v>14.19</v>
      </c>
      <c r="H141" s="295">
        <v>13.65</v>
      </c>
      <c r="I141" s="295">
        <v>18.68</v>
      </c>
      <c r="J141" s="295">
        <v>29.81</v>
      </c>
      <c r="K141" s="295"/>
      <c r="L141" s="296"/>
    </row>
    <row r="142" spans="1:12" ht="15" customHeight="1" x14ac:dyDescent="0.25">
      <c r="A142" s="292">
        <v>443</v>
      </c>
      <c r="B142" s="293" t="s">
        <v>177</v>
      </c>
      <c r="C142" s="294" t="s">
        <v>4307</v>
      </c>
      <c r="D142" s="295" t="s">
        <v>3438</v>
      </c>
      <c r="E142" s="295" t="s">
        <v>4308</v>
      </c>
      <c r="F142" s="295">
        <v>14.14</v>
      </c>
      <c r="G142" s="295">
        <v>14.07</v>
      </c>
      <c r="H142" s="295">
        <v>13.05</v>
      </c>
      <c r="I142" s="295">
        <v>16.989999999999998</v>
      </c>
      <c r="J142" s="295">
        <v>98.6</v>
      </c>
      <c r="K142" s="295">
        <v>12.21</v>
      </c>
      <c r="L142" s="296"/>
    </row>
    <row r="143" spans="1:12" ht="15" customHeight="1" x14ac:dyDescent="0.25">
      <c r="A143" s="292">
        <v>443</v>
      </c>
      <c r="B143" s="293" t="s">
        <v>177</v>
      </c>
      <c r="C143" s="294" t="s">
        <v>4486</v>
      </c>
      <c r="D143" s="295" t="s">
        <v>3438</v>
      </c>
      <c r="E143" s="295" t="s">
        <v>3560</v>
      </c>
      <c r="F143" s="295">
        <v>11.13</v>
      </c>
      <c r="G143" s="295">
        <v>10.75</v>
      </c>
      <c r="H143" s="295">
        <v>10.83</v>
      </c>
      <c r="I143" s="295">
        <v>14.9</v>
      </c>
      <c r="J143" s="295"/>
      <c r="K143" s="295"/>
      <c r="L143" s="296"/>
    </row>
    <row r="144" spans="1:12" ht="15" customHeight="1" x14ac:dyDescent="0.25">
      <c r="A144" s="292">
        <v>443</v>
      </c>
      <c r="B144" s="293" t="s">
        <v>177</v>
      </c>
      <c r="C144" s="294" t="s">
        <v>4549</v>
      </c>
      <c r="D144" s="295" t="s">
        <v>3438</v>
      </c>
      <c r="E144" s="295" t="s">
        <v>2786</v>
      </c>
      <c r="F144" s="295">
        <v>10.98</v>
      </c>
      <c r="G144" s="295">
        <v>10.11</v>
      </c>
      <c r="H144" s="295">
        <v>11.15</v>
      </c>
      <c r="I144" s="295">
        <v>12.87</v>
      </c>
      <c r="J144" s="295">
        <v>43.06</v>
      </c>
      <c r="K144" s="295">
        <v>17.25</v>
      </c>
      <c r="L144" s="296"/>
    </row>
    <row r="145" spans="1:12" ht="15" customHeight="1" x14ac:dyDescent="0.25">
      <c r="A145" s="292">
        <v>443</v>
      </c>
      <c r="B145" s="293" t="s">
        <v>177</v>
      </c>
      <c r="C145" s="294" t="s">
        <v>4314</v>
      </c>
      <c r="D145" s="295" t="s">
        <v>3438</v>
      </c>
      <c r="E145" s="295" t="s">
        <v>4315</v>
      </c>
      <c r="F145" s="295">
        <v>12.32</v>
      </c>
      <c r="G145" s="295">
        <v>12.42</v>
      </c>
      <c r="H145" s="295">
        <v>12.3</v>
      </c>
      <c r="I145" s="295">
        <v>12.06</v>
      </c>
      <c r="J145" s="295"/>
      <c r="K145" s="295"/>
      <c r="L145" s="296">
        <v>18.41</v>
      </c>
    </row>
    <row r="146" spans="1:12" ht="15" customHeight="1" x14ac:dyDescent="0.25">
      <c r="A146" s="292">
        <v>443</v>
      </c>
      <c r="B146" s="293" t="s">
        <v>177</v>
      </c>
      <c r="C146" s="294" t="s">
        <v>4309</v>
      </c>
      <c r="D146" s="295" t="s">
        <v>3438</v>
      </c>
      <c r="E146" s="295" t="s">
        <v>4310</v>
      </c>
      <c r="F146" s="295">
        <v>12.79</v>
      </c>
      <c r="G146" s="295">
        <v>24.24</v>
      </c>
      <c r="H146" s="295">
        <v>14.31</v>
      </c>
      <c r="I146" s="295">
        <v>10.32</v>
      </c>
      <c r="J146" s="295">
        <v>9.93</v>
      </c>
      <c r="K146" s="295"/>
      <c r="L146" s="296">
        <v>41.84</v>
      </c>
    </row>
    <row r="147" spans="1:12" ht="15" customHeight="1" x14ac:dyDescent="0.25">
      <c r="A147" s="292">
        <v>443</v>
      </c>
      <c r="B147" s="293" t="s">
        <v>177</v>
      </c>
      <c r="C147" s="294" t="s">
        <v>3437</v>
      </c>
      <c r="D147" s="295" t="s">
        <v>3438</v>
      </c>
      <c r="E147" s="295" t="s">
        <v>3439</v>
      </c>
      <c r="F147" s="295">
        <v>13.46</v>
      </c>
      <c r="G147" s="295">
        <v>14.17</v>
      </c>
      <c r="H147" s="295">
        <v>13.3</v>
      </c>
      <c r="I147" s="295">
        <v>12.57</v>
      </c>
      <c r="J147" s="295">
        <v>19.989999999999998</v>
      </c>
      <c r="K147" s="295"/>
      <c r="L147" s="296"/>
    </row>
    <row r="148" spans="1:12" ht="15" customHeight="1" x14ac:dyDescent="0.25">
      <c r="A148" s="292">
        <v>443</v>
      </c>
      <c r="B148" s="293" t="s">
        <v>177</v>
      </c>
      <c r="C148" s="294" t="s">
        <v>4365</v>
      </c>
      <c r="D148" s="295" t="s">
        <v>3438</v>
      </c>
      <c r="E148" s="295" t="s">
        <v>4366</v>
      </c>
      <c r="F148" s="295">
        <v>13.94</v>
      </c>
      <c r="G148" s="295">
        <v>12.25</v>
      </c>
      <c r="H148" s="295">
        <v>13.57</v>
      </c>
      <c r="I148" s="295">
        <v>16.45</v>
      </c>
      <c r="J148" s="295">
        <v>30.4</v>
      </c>
      <c r="K148" s="295">
        <v>23.24</v>
      </c>
      <c r="L148" s="296">
        <v>25.89</v>
      </c>
    </row>
    <row r="149" spans="1:12" ht="15" customHeight="1" x14ac:dyDescent="0.25">
      <c r="A149" s="292">
        <v>443</v>
      </c>
      <c r="B149" s="293" t="s">
        <v>177</v>
      </c>
      <c r="C149" s="294" t="s">
        <v>4572</v>
      </c>
      <c r="D149" s="295" t="s">
        <v>3438</v>
      </c>
      <c r="E149" s="295" t="s">
        <v>4573</v>
      </c>
      <c r="F149" s="295">
        <v>10.14</v>
      </c>
      <c r="G149" s="295">
        <v>8.98</v>
      </c>
      <c r="H149" s="295">
        <v>11.16</v>
      </c>
      <c r="I149" s="295">
        <v>9.2200000000000006</v>
      </c>
      <c r="J149" s="295"/>
      <c r="K149" s="295"/>
      <c r="L149" s="296"/>
    </row>
    <row r="150" spans="1:12" ht="15" customHeight="1" x14ac:dyDescent="0.25">
      <c r="A150" s="292">
        <v>443</v>
      </c>
      <c r="B150" s="293" t="s">
        <v>177</v>
      </c>
      <c r="C150" s="294" t="s">
        <v>4757</v>
      </c>
      <c r="D150" s="295" t="s">
        <v>3438</v>
      </c>
      <c r="E150" s="295" t="s">
        <v>4758</v>
      </c>
      <c r="F150" s="295">
        <v>9.39</v>
      </c>
      <c r="G150" s="295">
        <v>8.1999999999999993</v>
      </c>
      <c r="H150" s="295">
        <v>10.09</v>
      </c>
      <c r="I150" s="295">
        <v>12.71</v>
      </c>
      <c r="J150" s="295"/>
      <c r="K150" s="295"/>
      <c r="L150" s="296"/>
    </row>
    <row r="151" spans="1:12" ht="15" customHeight="1" x14ac:dyDescent="0.25">
      <c r="A151" s="292">
        <v>443</v>
      </c>
      <c r="B151" s="293" t="s">
        <v>177</v>
      </c>
      <c r="C151" s="294" t="s">
        <v>4375</v>
      </c>
      <c r="D151" s="295" t="s">
        <v>3438</v>
      </c>
      <c r="E151" s="295" t="s">
        <v>4376</v>
      </c>
      <c r="F151" s="295">
        <v>14.5</v>
      </c>
      <c r="G151" s="295">
        <v>13.37</v>
      </c>
      <c r="H151" s="295">
        <v>14.96</v>
      </c>
      <c r="I151" s="295">
        <v>15.46</v>
      </c>
      <c r="J151" s="295">
        <v>34.4</v>
      </c>
      <c r="K151" s="295">
        <v>21.16</v>
      </c>
      <c r="L151" s="296">
        <v>32.71</v>
      </c>
    </row>
    <row r="152" spans="1:12" ht="15" customHeight="1" x14ac:dyDescent="0.25">
      <c r="A152" s="292">
        <v>443</v>
      </c>
      <c r="B152" s="293" t="s">
        <v>177</v>
      </c>
      <c r="C152" s="294" t="s">
        <v>4574</v>
      </c>
      <c r="D152" s="295" t="s">
        <v>3438</v>
      </c>
      <c r="E152" s="295" t="s">
        <v>4575</v>
      </c>
      <c r="F152" s="295">
        <v>12.06</v>
      </c>
      <c r="G152" s="295">
        <v>11.5</v>
      </c>
      <c r="H152" s="295">
        <v>12.39</v>
      </c>
      <c r="I152" s="295">
        <v>13.61</v>
      </c>
      <c r="J152" s="295">
        <v>16.27</v>
      </c>
      <c r="K152" s="295"/>
      <c r="L152" s="296"/>
    </row>
    <row r="153" spans="1:12" ht="15" customHeight="1" x14ac:dyDescent="0.25">
      <c r="A153" s="292">
        <v>443</v>
      </c>
      <c r="B153" s="293" t="s">
        <v>177</v>
      </c>
      <c r="C153" s="294" t="s">
        <v>4759</v>
      </c>
      <c r="D153" s="295" t="s">
        <v>3438</v>
      </c>
      <c r="E153" s="295" t="s">
        <v>4760</v>
      </c>
      <c r="F153" s="295">
        <v>15.64</v>
      </c>
      <c r="G153" s="295">
        <v>15.25</v>
      </c>
      <c r="H153" s="295">
        <v>16.3</v>
      </c>
      <c r="I153" s="295">
        <v>15.01</v>
      </c>
      <c r="J153" s="295"/>
      <c r="K153" s="295"/>
      <c r="L153" s="296"/>
    </row>
    <row r="154" spans="1:12" ht="15" customHeight="1" x14ac:dyDescent="0.25">
      <c r="A154" s="292">
        <v>443</v>
      </c>
      <c r="B154" s="293" t="s">
        <v>177</v>
      </c>
      <c r="C154" s="294" t="s">
        <v>4578</v>
      </c>
      <c r="D154" s="295" t="s">
        <v>3438</v>
      </c>
      <c r="E154" s="295" t="s">
        <v>4579</v>
      </c>
      <c r="F154" s="295">
        <v>14.91</v>
      </c>
      <c r="G154" s="295">
        <v>15.35</v>
      </c>
      <c r="H154" s="295">
        <v>14.21</v>
      </c>
      <c r="I154" s="295">
        <v>14.92</v>
      </c>
      <c r="J154" s="295">
        <v>39.619999999999997</v>
      </c>
      <c r="K154" s="295">
        <v>24.42</v>
      </c>
      <c r="L154" s="296">
        <v>20.170000000000002</v>
      </c>
    </row>
    <row r="155" spans="1:12" ht="15" customHeight="1" x14ac:dyDescent="0.25">
      <c r="A155" s="292">
        <v>443</v>
      </c>
      <c r="B155" s="293" t="s">
        <v>177</v>
      </c>
      <c r="C155" s="294" t="s">
        <v>4588</v>
      </c>
      <c r="D155" s="295" t="s">
        <v>3438</v>
      </c>
      <c r="E155" s="295" t="s">
        <v>4589</v>
      </c>
      <c r="F155" s="295">
        <v>14.46</v>
      </c>
      <c r="G155" s="295">
        <v>14.91</v>
      </c>
      <c r="H155" s="295">
        <v>14.08</v>
      </c>
      <c r="I155" s="295">
        <v>14.74</v>
      </c>
      <c r="J155" s="295">
        <v>44.77</v>
      </c>
      <c r="K155" s="295">
        <v>78.89</v>
      </c>
      <c r="L155" s="296">
        <v>60.06</v>
      </c>
    </row>
    <row r="156" spans="1:12" ht="15" customHeight="1" x14ac:dyDescent="0.25">
      <c r="A156" s="292">
        <v>443</v>
      </c>
      <c r="B156" s="293" t="s">
        <v>177</v>
      </c>
      <c r="C156" s="294" t="s">
        <v>3440</v>
      </c>
      <c r="D156" s="295" t="s">
        <v>3438</v>
      </c>
      <c r="E156" s="295" t="s">
        <v>3441</v>
      </c>
      <c r="F156" s="295">
        <v>13.67</v>
      </c>
      <c r="G156" s="295">
        <v>15.01</v>
      </c>
      <c r="H156" s="295">
        <v>12.62</v>
      </c>
      <c r="I156" s="295">
        <v>11.33</v>
      </c>
      <c r="J156" s="295">
        <v>18.22</v>
      </c>
      <c r="K156" s="295">
        <v>23.38</v>
      </c>
      <c r="L156" s="296">
        <v>35.08</v>
      </c>
    </row>
    <row r="157" spans="1:12" ht="15" customHeight="1" x14ac:dyDescent="0.25">
      <c r="A157" s="292">
        <v>443</v>
      </c>
      <c r="B157" s="293" t="s">
        <v>177</v>
      </c>
      <c r="C157" s="294" t="s">
        <v>4432</v>
      </c>
      <c r="D157" s="295" t="s">
        <v>3438</v>
      </c>
      <c r="E157" s="295" t="s">
        <v>4433</v>
      </c>
      <c r="F157" s="295">
        <v>13.61</v>
      </c>
      <c r="G157" s="295">
        <v>13.13</v>
      </c>
      <c r="H157" s="295">
        <v>13.45</v>
      </c>
      <c r="I157" s="295">
        <v>17.59</v>
      </c>
      <c r="J157" s="295">
        <v>12.07</v>
      </c>
      <c r="K157" s="295"/>
      <c r="L157" s="296"/>
    </row>
    <row r="158" spans="1:12" ht="15" customHeight="1" x14ac:dyDescent="0.25">
      <c r="A158" s="292">
        <v>443</v>
      </c>
      <c r="B158" s="293" t="s">
        <v>177</v>
      </c>
      <c r="C158" s="294" t="s">
        <v>4496</v>
      </c>
      <c r="D158" s="295" t="s">
        <v>3438</v>
      </c>
      <c r="E158" s="295" t="s">
        <v>2813</v>
      </c>
      <c r="F158" s="295">
        <v>12.49</v>
      </c>
      <c r="G158" s="295">
        <v>11.86</v>
      </c>
      <c r="H158" s="295">
        <v>12.83</v>
      </c>
      <c r="I158" s="295">
        <v>12.95</v>
      </c>
      <c r="J158" s="295">
        <v>12.28</v>
      </c>
      <c r="K158" s="295">
        <v>6.63</v>
      </c>
      <c r="L158" s="296"/>
    </row>
    <row r="159" spans="1:12" ht="15" customHeight="1" x14ac:dyDescent="0.25">
      <c r="A159" s="292">
        <v>443</v>
      </c>
      <c r="B159" s="293" t="s">
        <v>177</v>
      </c>
      <c r="C159" s="294" t="s">
        <v>4761</v>
      </c>
      <c r="D159" s="295" t="s">
        <v>3438</v>
      </c>
      <c r="E159" s="295" t="s">
        <v>3687</v>
      </c>
      <c r="F159" s="295">
        <v>12.7</v>
      </c>
      <c r="G159" s="295">
        <v>12.24</v>
      </c>
      <c r="H159" s="295">
        <v>11.86</v>
      </c>
      <c r="I159" s="295">
        <v>12.01</v>
      </c>
      <c r="J159" s="295">
        <v>15.98</v>
      </c>
      <c r="K159" s="295">
        <v>32.369999999999997</v>
      </c>
      <c r="L159" s="296"/>
    </row>
    <row r="160" spans="1:12" ht="15" customHeight="1" x14ac:dyDescent="0.25">
      <c r="A160" s="292">
        <v>443</v>
      </c>
      <c r="B160" s="293" t="s">
        <v>177</v>
      </c>
      <c r="C160" s="294" t="s">
        <v>4576</v>
      </c>
      <c r="D160" s="295" t="s">
        <v>3438</v>
      </c>
      <c r="E160" s="295" t="s">
        <v>4577</v>
      </c>
      <c r="F160" s="295">
        <v>12.77</v>
      </c>
      <c r="G160" s="295">
        <v>12.47</v>
      </c>
      <c r="H160" s="295">
        <v>12.59</v>
      </c>
      <c r="I160" s="295">
        <v>44.18</v>
      </c>
      <c r="J160" s="295">
        <v>22.97</v>
      </c>
      <c r="K160" s="295">
        <v>29.01</v>
      </c>
      <c r="L160" s="296">
        <v>54.23</v>
      </c>
    </row>
    <row r="161" spans="1:12" ht="15" customHeight="1" x14ac:dyDescent="0.25">
      <c r="A161" s="292">
        <v>443</v>
      </c>
      <c r="B161" s="293" t="s">
        <v>177</v>
      </c>
      <c r="C161" s="294" t="s">
        <v>4762</v>
      </c>
      <c r="D161" s="295" t="s">
        <v>3438</v>
      </c>
      <c r="E161" s="295" t="s">
        <v>4763</v>
      </c>
      <c r="F161" s="295">
        <v>13.27</v>
      </c>
      <c r="G161" s="295">
        <v>10.78</v>
      </c>
      <c r="H161" s="295">
        <v>13.8</v>
      </c>
      <c r="I161" s="295">
        <v>14.9</v>
      </c>
      <c r="J161" s="295">
        <v>26.88</v>
      </c>
      <c r="K161" s="295">
        <v>25.02</v>
      </c>
      <c r="L161" s="296"/>
    </row>
    <row r="162" spans="1:12" ht="15" customHeight="1" x14ac:dyDescent="0.25">
      <c r="A162" s="292">
        <v>443</v>
      </c>
      <c r="B162" s="293" t="s">
        <v>177</v>
      </c>
      <c r="C162" s="294" t="s">
        <v>4311</v>
      </c>
      <c r="D162" s="295" t="s">
        <v>3438</v>
      </c>
      <c r="E162" s="295" t="s">
        <v>3079</v>
      </c>
      <c r="F162" s="295">
        <v>14.1</v>
      </c>
      <c r="G162" s="295">
        <v>13.62</v>
      </c>
      <c r="H162" s="295">
        <v>13</v>
      </c>
      <c r="I162" s="295">
        <v>13.57</v>
      </c>
      <c r="J162" s="295">
        <v>31.5</v>
      </c>
      <c r="K162" s="295">
        <v>24.19</v>
      </c>
      <c r="L162" s="296"/>
    </row>
    <row r="163" spans="1:12" ht="15" customHeight="1" x14ac:dyDescent="0.25">
      <c r="A163" s="292">
        <v>443</v>
      </c>
      <c r="B163" s="293" t="s">
        <v>177</v>
      </c>
      <c r="C163" s="294" t="s">
        <v>3954</v>
      </c>
      <c r="D163" s="295" t="s">
        <v>3438</v>
      </c>
      <c r="E163" s="295" t="s">
        <v>3955</v>
      </c>
      <c r="F163" s="295">
        <v>11.54</v>
      </c>
      <c r="G163" s="295">
        <v>11.61</v>
      </c>
      <c r="H163" s="295">
        <v>11.41</v>
      </c>
      <c r="I163" s="295">
        <v>11.71</v>
      </c>
      <c r="J163" s="295"/>
      <c r="K163" s="295"/>
      <c r="L163" s="296"/>
    </row>
    <row r="164" spans="1:12" ht="15" customHeight="1" x14ac:dyDescent="0.25">
      <c r="A164" s="292">
        <v>443</v>
      </c>
      <c r="B164" s="293" t="s">
        <v>177</v>
      </c>
      <c r="C164" s="294" t="s">
        <v>4541</v>
      </c>
      <c r="D164" s="295" t="s">
        <v>3438</v>
      </c>
      <c r="E164" s="295" t="s">
        <v>4542</v>
      </c>
      <c r="F164" s="295">
        <v>11.26</v>
      </c>
      <c r="G164" s="295">
        <v>9.91</v>
      </c>
      <c r="H164" s="295">
        <v>11.23</v>
      </c>
      <c r="I164" s="295">
        <v>12.6</v>
      </c>
      <c r="J164" s="295">
        <v>19.670000000000002</v>
      </c>
      <c r="K164" s="295">
        <v>6.62</v>
      </c>
      <c r="L164" s="296"/>
    </row>
    <row r="165" spans="1:12" ht="15" customHeight="1" x14ac:dyDescent="0.25">
      <c r="A165" s="292">
        <v>443</v>
      </c>
      <c r="B165" s="293" t="s">
        <v>177</v>
      </c>
      <c r="C165" s="294" t="s">
        <v>4531</v>
      </c>
      <c r="D165" s="295" t="s">
        <v>3438</v>
      </c>
      <c r="E165" s="295" t="s">
        <v>4532</v>
      </c>
      <c r="F165" s="295">
        <v>14.83</v>
      </c>
      <c r="G165" s="295">
        <v>14.22</v>
      </c>
      <c r="H165" s="295">
        <v>14.76</v>
      </c>
      <c r="I165" s="295">
        <v>15.02</v>
      </c>
      <c r="J165" s="295">
        <v>27.98</v>
      </c>
      <c r="K165" s="295"/>
      <c r="L165" s="296"/>
    </row>
    <row r="166" spans="1:12" ht="15" customHeight="1" x14ac:dyDescent="0.25">
      <c r="A166" s="292">
        <v>443</v>
      </c>
      <c r="B166" s="293" t="s">
        <v>177</v>
      </c>
      <c r="C166" s="294" t="s">
        <v>4448</v>
      </c>
      <c r="D166" s="295" t="s">
        <v>3438</v>
      </c>
      <c r="E166" s="295" t="s">
        <v>4449</v>
      </c>
      <c r="F166" s="295">
        <v>10.17</v>
      </c>
      <c r="G166" s="295">
        <v>9.5399999999999991</v>
      </c>
      <c r="H166" s="295">
        <v>10.26</v>
      </c>
      <c r="I166" s="295">
        <v>10.55</v>
      </c>
      <c r="J166" s="295">
        <v>9.59</v>
      </c>
      <c r="K166" s="295"/>
      <c r="L166" s="296"/>
    </row>
    <row r="167" spans="1:12" ht="15" customHeight="1" x14ac:dyDescent="0.25">
      <c r="A167" s="292">
        <v>443</v>
      </c>
      <c r="B167" s="293" t="s">
        <v>177</v>
      </c>
      <c r="C167" s="294" t="s">
        <v>4413</v>
      </c>
      <c r="D167" s="295" t="s">
        <v>3438</v>
      </c>
      <c r="E167" s="295" t="s">
        <v>4414</v>
      </c>
      <c r="F167" s="295">
        <v>14.93</v>
      </c>
      <c r="G167" s="295">
        <v>11.71</v>
      </c>
      <c r="H167" s="295">
        <v>11.5</v>
      </c>
      <c r="I167" s="295">
        <v>12.38</v>
      </c>
      <c r="J167" s="295">
        <v>15.37</v>
      </c>
      <c r="K167" s="295"/>
      <c r="L167" s="296"/>
    </row>
    <row r="168" spans="1:12" ht="15" customHeight="1" x14ac:dyDescent="0.25">
      <c r="A168" s="292">
        <v>443</v>
      </c>
      <c r="B168" s="293" t="s">
        <v>177</v>
      </c>
      <c r="C168" s="294" t="s">
        <v>4316</v>
      </c>
      <c r="D168" s="295" t="s">
        <v>3438</v>
      </c>
      <c r="E168" s="295" t="s">
        <v>4317</v>
      </c>
      <c r="F168" s="295">
        <v>13.43</v>
      </c>
      <c r="G168" s="295">
        <v>13.01</v>
      </c>
      <c r="H168" s="295">
        <v>13.44</v>
      </c>
      <c r="I168" s="295">
        <v>13.82</v>
      </c>
      <c r="J168" s="295"/>
      <c r="K168" s="295"/>
      <c r="L168" s="296"/>
    </row>
    <row r="169" spans="1:12" ht="15" customHeight="1" x14ac:dyDescent="0.25">
      <c r="A169" s="292">
        <v>443</v>
      </c>
      <c r="B169" s="293" t="s">
        <v>177</v>
      </c>
      <c r="C169" s="294" t="s">
        <v>4312</v>
      </c>
      <c r="D169" s="295" t="s">
        <v>3438</v>
      </c>
      <c r="E169" s="295" t="s">
        <v>4313</v>
      </c>
      <c r="F169" s="295">
        <v>12</v>
      </c>
      <c r="G169" s="295">
        <v>11.28</v>
      </c>
      <c r="H169" s="295">
        <v>11.88</v>
      </c>
      <c r="I169" s="295">
        <v>13.77</v>
      </c>
      <c r="J169" s="295"/>
      <c r="K169" s="295"/>
      <c r="L169" s="296"/>
    </row>
    <row r="170" spans="1:12" ht="15" customHeight="1" x14ac:dyDescent="0.25">
      <c r="A170" s="292">
        <v>443</v>
      </c>
      <c r="B170" s="293" t="s">
        <v>177</v>
      </c>
      <c r="C170" s="294" t="s">
        <v>4764</v>
      </c>
      <c r="D170" s="295" t="s">
        <v>3438</v>
      </c>
      <c r="E170" s="295" t="s">
        <v>4765</v>
      </c>
      <c r="F170" s="295">
        <v>13.5</v>
      </c>
      <c r="G170" s="295">
        <v>15.64</v>
      </c>
      <c r="H170" s="295">
        <v>12.82</v>
      </c>
      <c r="I170" s="295">
        <v>15.41</v>
      </c>
      <c r="J170" s="295">
        <v>20.190000000000001</v>
      </c>
      <c r="K170" s="295"/>
      <c r="L170" s="296"/>
    </row>
    <row r="171" spans="1:12" ht="15" customHeight="1" x14ac:dyDescent="0.25">
      <c r="A171" s="292">
        <v>443</v>
      </c>
      <c r="B171" s="293" t="s">
        <v>177</v>
      </c>
      <c r="C171" s="294" t="s">
        <v>4590</v>
      </c>
      <c r="D171" s="295" t="s">
        <v>3438</v>
      </c>
      <c r="E171" s="295" t="s">
        <v>4591</v>
      </c>
      <c r="F171" s="295">
        <v>13.7</v>
      </c>
      <c r="G171" s="295">
        <v>14.71</v>
      </c>
      <c r="H171" s="295">
        <v>13.31</v>
      </c>
      <c r="I171" s="295">
        <v>13.33</v>
      </c>
      <c r="J171" s="295"/>
      <c r="K171" s="295"/>
      <c r="L171" s="296"/>
    </row>
    <row r="172" spans="1:12" ht="15" customHeight="1" x14ac:dyDescent="0.25">
      <c r="A172" s="292">
        <v>443</v>
      </c>
      <c r="B172" s="293" t="s">
        <v>177</v>
      </c>
      <c r="C172" s="294" t="s">
        <v>4584</v>
      </c>
      <c r="D172" s="295" t="s">
        <v>3438</v>
      </c>
      <c r="E172" s="295" t="s">
        <v>4585</v>
      </c>
      <c r="F172" s="295">
        <v>13.03</v>
      </c>
      <c r="G172" s="295">
        <v>12.96</v>
      </c>
      <c r="H172" s="295">
        <v>13.12</v>
      </c>
      <c r="I172" s="295">
        <v>12.6</v>
      </c>
      <c r="J172" s="295">
        <v>16.23</v>
      </c>
      <c r="K172" s="295">
        <v>65.87</v>
      </c>
      <c r="L172" s="296"/>
    </row>
    <row r="173" spans="1:12" ht="15" customHeight="1" x14ac:dyDescent="0.25">
      <c r="A173" s="292">
        <v>465</v>
      </c>
      <c r="B173" s="293" t="s">
        <v>182</v>
      </c>
      <c r="C173" s="294" t="s">
        <v>2922</v>
      </c>
      <c r="D173" s="295" t="s">
        <v>2923</v>
      </c>
      <c r="E173" s="295" t="s">
        <v>2923</v>
      </c>
      <c r="F173" s="295">
        <v>14.79</v>
      </c>
      <c r="G173" s="295">
        <v>14.15</v>
      </c>
      <c r="H173" s="295">
        <v>15.47</v>
      </c>
      <c r="I173" s="295">
        <v>15.77</v>
      </c>
      <c r="J173" s="295">
        <v>13.68</v>
      </c>
      <c r="K173" s="295"/>
      <c r="L173" s="296"/>
    </row>
    <row r="174" spans="1:12" ht="15" customHeight="1" x14ac:dyDescent="0.25">
      <c r="A174" s="292">
        <v>469</v>
      </c>
      <c r="B174" s="293" t="s">
        <v>183</v>
      </c>
      <c r="C174" s="294" t="s">
        <v>2924</v>
      </c>
      <c r="D174" s="295" t="s">
        <v>2923</v>
      </c>
      <c r="E174" s="295" t="s">
        <v>2925</v>
      </c>
      <c r="F174" s="295">
        <v>14.16</v>
      </c>
      <c r="G174" s="295">
        <v>13.92</v>
      </c>
      <c r="H174" s="295">
        <v>14.17</v>
      </c>
      <c r="I174" s="295">
        <v>14.93</v>
      </c>
      <c r="J174" s="295"/>
      <c r="K174" s="295"/>
      <c r="L174" s="296"/>
    </row>
    <row r="175" spans="1:12" ht="15" customHeight="1" x14ac:dyDescent="0.25">
      <c r="A175" s="292">
        <v>472</v>
      </c>
      <c r="B175" s="293" t="s">
        <v>184</v>
      </c>
      <c r="C175" s="294" t="s">
        <v>2926</v>
      </c>
      <c r="D175" s="295" t="s">
        <v>2927</v>
      </c>
      <c r="E175" s="295" t="s">
        <v>2928</v>
      </c>
      <c r="F175" s="295">
        <v>10.84</v>
      </c>
      <c r="G175" s="295">
        <v>10.95</v>
      </c>
      <c r="H175" s="295">
        <v>10.35</v>
      </c>
      <c r="I175" s="295">
        <v>12.87</v>
      </c>
      <c r="J175" s="295"/>
      <c r="K175" s="295"/>
      <c r="L175" s="296"/>
    </row>
    <row r="176" spans="1:12" ht="15" customHeight="1" x14ac:dyDescent="0.25">
      <c r="A176" s="292">
        <v>564</v>
      </c>
      <c r="B176" s="293" t="s">
        <v>5015</v>
      </c>
      <c r="C176" s="294" t="s">
        <v>4274</v>
      </c>
      <c r="D176" s="295" t="s">
        <v>2789</v>
      </c>
      <c r="E176" s="295" t="s">
        <v>4275</v>
      </c>
      <c r="F176" s="295">
        <v>3.73</v>
      </c>
      <c r="G176" s="295">
        <v>3.42</v>
      </c>
      <c r="H176" s="295">
        <v>3.58</v>
      </c>
      <c r="I176" s="295">
        <v>3.45</v>
      </c>
      <c r="J176" s="295">
        <v>2.9</v>
      </c>
      <c r="K176" s="295">
        <v>5.19</v>
      </c>
      <c r="L176" s="296">
        <v>6.34</v>
      </c>
    </row>
    <row r="177" spans="1:12" ht="15" customHeight="1" x14ac:dyDescent="0.25">
      <c r="A177" s="292">
        <v>564</v>
      </c>
      <c r="B177" s="293" t="s">
        <v>5015</v>
      </c>
      <c r="C177" s="294" t="s">
        <v>2814</v>
      </c>
      <c r="D177" s="295" t="s">
        <v>2789</v>
      </c>
      <c r="E177" s="295" t="s">
        <v>2815</v>
      </c>
      <c r="F177" s="295">
        <v>16.04</v>
      </c>
      <c r="G177" s="295"/>
      <c r="H177" s="295"/>
      <c r="I177" s="295">
        <v>18.39</v>
      </c>
      <c r="J177" s="295">
        <v>13.69</v>
      </c>
      <c r="K177" s="295"/>
      <c r="L177" s="296"/>
    </row>
    <row r="178" spans="1:12" ht="15" customHeight="1" x14ac:dyDescent="0.25">
      <c r="A178" s="292">
        <v>564</v>
      </c>
      <c r="B178" s="293" t="s">
        <v>5015</v>
      </c>
      <c r="C178" s="294" t="s">
        <v>4403</v>
      </c>
      <c r="D178" s="295" t="s">
        <v>2789</v>
      </c>
      <c r="E178" s="295" t="s">
        <v>4404</v>
      </c>
      <c r="F178" s="295">
        <v>10.75</v>
      </c>
      <c r="G178" s="295">
        <v>11.08</v>
      </c>
      <c r="H178" s="295">
        <v>10.73</v>
      </c>
      <c r="I178" s="295">
        <v>10.210000000000001</v>
      </c>
      <c r="J178" s="295">
        <v>23.13</v>
      </c>
      <c r="K178" s="295">
        <v>20.07</v>
      </c>
      <c r="L178" s="296">
        <v>29.86</v>
      </c>
    </row>
    <row r="179" spans="1:12" ht="15" customHeight="1" x14ac:dyDescent="0.25">
      <c r="A179" s="292">
        <v>564</v>
      </c>
      <c r="B179" s="293" t="s">
        <v>5015</v>
      </c>
      <c r="C179" s="294" t="s">
        <v>4321</v>
      </c>
      <c r="D179" s="295" t="s">
        <v>2789</v>
      </c>
      <c r="E179" s="295" t="s">
        <v>4322</v>
      </c>
      <c r="F179" s="295">
        <v>11.83</v>
      </c>
      <c r="G179" s="295">
        <v>11.33</v>
      </c>
      <c r="H179" s="295">
        <v>12.31</v>
      </c>
      <c r="I179" s="295">
        <v>11.48</v>
      </c>
      <c r="J179" s="295">
        <v>11.68</v>
      </c>
      <c r="K179" s="295">
        <v>11.6</v>
      </c>
      <c r="L179" s="296">
        <v>18.63</v>
      </c>
    </row>
    <row r="180" spans="1:12" ht="15" customHeight="1" x14ac:dyDescent="0.25">
      <c r="A180" s="292">
        <v>564</v>
      </c>
      <c r="B180" s="293" t="s">
        <v>5015</v>
      </c>
      <c r="C180" s="294" t="s">
        <v>4405</v>
      </c>
      <c r="D180" s="295" t="s">
        <v>2789</v>
      </c>
      <c r="E180" s="295" t="s">
        <v>4406</v>
      </c>
      <c r="F180" s="295">
        <v>11.71</v>
      </c>
      <c r="G180" s="295">
        <v>14.1</v>
      </c>
      <c r="H180" s="295">
        <v>11.37</v>
      </c>
      <c r="I180" s="295">
        <v>11.45</v>
      </c>
      <c r="J180" s="295">
        <v>18.36</v>
      </c>
      <c r="K180" s="295">
        <v>23.47</v>
      </c>
      <c r="L180" s="296">
        <v>35.42</v>
      </c>
    </row>
    <row r="181" spans="1:12" ht="15" customHeight="1" x14ac:dyDescent="0.25">
      <c r="A181" s="292">
        <v>564</v>
      </c>
      <c r="B181" s="293" t="s">
        <v>5015</v>
      </c>
      <c r="C181" s="294" t="s">
        <v>4420</v>
      </c>
      <c r="D181" s="295" t="s">
        <v>2789</v>
      </c>
      <c r="E181" s="295" t="s">
        <v>5016</v>
      </c>
      <c r="F181" s="295">
        <v>11.4</v>
      </c>
      <c r="G181" s="295">
        <v>12.17</v>
      </c>
      <c r="H181" s="295">
        <v>12.08</v>
      </c>
      <c r="I181" s="295">
        <v>11.05</v>
      </c>
      <c r="J181" s="295">
        <v>10.4</v>
      </c>
      <c r="K181" s="295"/>
      <c r="L181" s="296"/>
    </row>
    <row r="182" spans="1:12" ht="15" customHeight="1" x14ac:dyDescent="0.25">
      <c r="A182" s="292">
        <v>564</v>
      </c>
      <c r="B182" s="293" t="s">
        <v>5015</v>
      </c>
      <c r="C182" s="294" t="s">
        <v>4395</v>
      </c>
      <c r="D182" s="295" t="s">
        <v>2789</v>
      </c>
      <c r="E182" s="295" t="s">
        <v>4396</v>
      </c>
      <c r="F182" s="295">
        <v>11.07</v>
      </c>
      <c r="G182" s="295">
        <v>11.2</v>
      </c>
      <c r="H182" s="295">
        <v>11.7</v>
      </c>
      <c r="I182" s="295">
        <v>10.56</v>
      </c>
      <c r="J182" s="295">
        <v>11.09</v>
      </c>
      <c r="K182" s="295">
        <v>17.850000000000001</v>
      </c>
      <c r="L182" s="296">
        <v>3.64</v>
      </c>
    </row>
    <row r="183" spans="1:12" ht="15" customHeight="1" x14ac:dyDescent="0.25">
      <c r="A183" s="292">
        <v>564</v>
      </c>
      <c r="B183" s="293" t="s">
        <v>5015</v>
      </c>
      <c r="C183" s="294" t="s">
        <v>4320</v>
      </c>
      <c r="D183" s="295" t="s">
        <v>2789</v>
      </c>
      <c r="E183" s="295" t="s">
        <v>2906</v>
      </c>
      <c r="F183" s="295">
        <v>11.13</v>
      </c>
      <c r="G183" s="295">
        <v>13.98</v>
      </c>
      <c r="H183" s="295">
        <v>11.43</v>
      </c>
      <c r="I183" s="295">
        <v>11.31</v>
      </c>
      <c r="J183" s="295">
        <v>10.130000000000001</v>
      </c>
      <c r="K183" s="295">
        <v>10.49</v>
      </c>
      <c r="L183" s="296">
        <v>18.59</v>
      </c>
    </row>
    <row r="184" spans="1:12" ht="15" customHeight="1" x14ac:dyDescent="0.25">
      <c r="A184" s="292">
        <v>564</v>
      </c>
      <c r="B184" s="293" t="s">
        <v>5015</v>
      </c>
      <c r="C184" s="294" t="s">
        <v>4387</v>
      </c>
      <c r="D184" s="295" t="s">
        <v>2789</v>
      </c>
      <c r="E184" s="295" t="s">
        <v>4388</v>
      </c>
      <c r="F184" s="295">
        <v>10.19</v>
      </c>
      <c r="G184" s="295">
        <v>18.78</v>
      </c>
      <c r="H184" s="295">
        <v>10.35</v>
      </c>
      <c r="I184" s="295">
        <v>9.6</v>
      </c>
      <c r="J184" s="295">
        <v>10.86</v>
      </c>
      <c r="K184" s="295">
        <v>28.17</v>
      </c>
      <c r="L184" s="296"/>
    </row>
    <row r="185" spans="1:12" ht="15" customHeight="1" x14ac:dyDescent="0.25">
      <c r="A185" s="292">
        <v>565</v>
      </c>
      <c r="B185" s="293" t="s">
        <v>186</v>
      </c>
      <c r="C185" s="294" t="s">
        <v>2929</v>
      </c>
      <c r="D185" s="295" t="s">
        <v>2789</v>
      </c>
      <c r="E185" s="295" t="s">
        <v>2930</v>
      </c>
      <c r="F185" s="295">
        <v>21.37</v>
      </c>
      <c r="G185" s="295">
        <v>14.37</v>
      </c>
      <c r="H185" s="295">
        <v>23.37</v>
      </c>
      <c r="I185" s="295">
        <v>20.74</v>
      </c>
      <c r="J185" s="295">
        <v>13.74</v>
      </c>
      <c r="K185" s="295"/>
      <c r="L185" s="296"/>
    </row>
    <row r="186" spans="1:12" ht="15" customHeight="1" x14ac:dyDescent="0.25">
      <c r="A186" s="292">
        <v>569</v>
      </c>
      <c r="B186" s="293" t="s">
        <v>187</v>
      </c>
      <c r="C186" s="294" t="s">
        <v>2931</v>
      </c>
      <c r="D186" s="295" t="s">
        <v>2932</v>
      </c>
      <c r="E186" s="295" t="s">
        <v>2933</v>
      </c>
      <c r="F186" s="295">
        <v>12.79</v>
      </c>
      <c r="G186" s="295">
        <v>12.2</v>
      </c>
      <c r="H186" s="295">
        <v>15.59</v>
      </c>
      <c r="I186" s="295">
        <v>13.87</v>
      </c>
      <c r="J186" s="295"/>
      <c r="K186" s="295"/>
      <c r="L186" s="296"/>
    </row>
    <row r="187" spans="1:12" ht="15" customHeight="1" x14ac:dyDescent="0.25">
      <c r="A187" s="292">
        <v>571</v>
      </c>
      <c r="B187" s="293" t="s">
        <v>188</v>
      </c>
      <c r="C187" s="294" t="s">
        <v>2934</v>
      </c>
      <c r="D187" s="295" t="s">
        <v>2856</v>
      </c>
      <c r="E187" s="295" t="s">
        <v>2935</v>
      </c>
      <c r="F187" s="295">
        <v>14.77</v>
      </c>
      <c r="G187" s="295">
        <v>14.76</v>
      </c>
      <c r="H187" s="295">
        <v>14.73</v>
      </c>
      <c r="I187" s="295">
        <v>14.92</v>
      </c>
      <c r="J187" s="295">
        <v>4.05</v>
      </c>
      <c r="K187" s="295"/>
      <c r="L187" s="296"/>
    </row>
    <row r="188" spans="1:12" x14ac:dyDescent="0.25">
      <c r="A188" s="292">
        <v>575</v>
      </c>
      <c r="B188" s="293" t="s">
        <v>189</v>
      </c>
      <c r="C188" s="294" t="s">
        <v>2936</v>
      </c>
      <c r="D188" s="295" t="s">
        <v>5006</v>
      </c>
      <c r="E188" s="295" t="s">
        <v>2937</v>
      </c>
      <c r="F188" s="295">
        <v>11.4</v>
      </c>
      <c r="G188" s="295">
        <v>7.23</v>
      </c>
      <c r="H188" s="295">
        <v>12.37</v>
      </c>
      <c r="I188" s="295">
        <v>16</v>
      </c>
      <c r="J188" s="295"/>
      <c r="K188" s="295"/>
      <c r="L188" s="296"/>
    </row>
    <row r="189" spans="1:12" ht="15" customHeight="1" x14ac:dyDescent="0.25">
      <c r="A189" s="292">
        <v>582</v>
      </c>
      <c r="B189" s="293" t="s">
        <v>5017</v>
      </c>
      <c r="C189" s="294" t="s">
        <v>2938</v>
      </c>
      <c r="D189" s="295" t="s">
        <v>2789</v>
      </c>
      <c r="E189" s="295" t="s">
        <v>2939</v>
      </c>
      <c r="F189" s="295">
        <v>11.07</v>
      </c>
      <c r="G189" s="295">
        <v>12.84</v>
      </c>
      <c r="H189" s="295">
        <v>10.89</v>
      </c>
      <c r="I189" s="295">
        <v>10.79</v>
      </c>
      <c r="J189" s="295">
        <v>13.29</v>
      </c>
      <c r="K189" s="295"/>
      <c r="L189" s="296"/>
    </row>
    <row r="190" spans="1:12" ht="15" customHeight="1" x14ac:dyDescent="0.25">
      <c r="A190" s="292">
        <v>586</v>
      </c>
      <c r="B190" s="293" t="s">
        <v>191</v>
      </c>
      <c r="C190" s="294" t="s">
        <v>2940</v>
      </c>
      <c r="D190" s="295" t="s">
        <v>2927</v>
      </c>
      <c r="E190" s="295" t="s">
        <v>2941</v>
      </c>
      <c r="F190" s="295">
        <v>10.210000000000001</v>
      </c>
      <c r="G190" s="295">
        <v>10.49</v>
      </c>
      <c r="H190" s="295">
        <v>9.6</v>
      </c>
      <c r="I190" s="295"/>
      <c r="J190" s="295"/>
      <c r="K190" s="295"/>
      <c r="L190" s="296"/>
    </row>
    <row r="191" spans="1:12" ht="15" customHeight="1" x14ac:dyDescent="0.25">
      <c r="A191" s="292">
        <v>617</v>
      </c>
      <c r="B191" s="293" t="s">
        <v>192</v>
      </c>
      <c r="C191" s="294" t="s">
        <v>2888</v>
      </c>
      <c r="D191" s="295" t="s">
        <v>2867</v>
      </c>
      <c r="E191" s="295" t="s">
        <v>2889</v>
      </c>
      <c r="F191" s="295">
        <v>14.25</v>
      </c>
      <c r="G191" s="295">
        <v>11.48</v>
      </c>
      <c r="H191" s="295">
        <v>15.55</v>
      </c>
      <c r="I191" s="295">
        <v>17.34</v>
      </c>
      <c r="J191" s="295">
        <v>11.78</v>
      </c>
      <c r="K191" s="295"/>
      <c r="L191" s="296"/>
    </row>
    <row r="192" spans="1:12" ht="15" customHeight="1" x14ac:dyDescent="0.25">
      <c r="A192" s="292">
        <v>617</v>
      </c>
      <c r="B192" s="293" t="s">
        <v>192</v>
      </c>
      <c r="C192" s="294" t="s">
        <v>4766</v>
      </c>
      <c r="D192" s="295" t="s">
        <v>3438</v>
      </c>
      <c r="E192" s="295" t="s">
        <v>4767</v>
      </c>
      <c r="F192" s="295">
        <v>11.57</v>
      </c>
      <c r="G192" s="295">
        <v>12.01</v>
      </c>
      <c r="H192" s="295">
        <v>11.54</v>
      </c>
      <c r="I192" s="295">
        <v>11.36</v>
      </c>
      <c r="J192" s="295">
        <v>11.77</v>
      </c>
      <c r="K192" s="295">
        <v>12.09</v>
      </c>
      <c r="L192" s="296">
        <v>13.98</v>
      </c>
    </row>
    <row r="193" spans="1:12" ht="15" customHeight="1" x14ac:dyDescent="0.25">
      <c r="A193" s="292">
        <v>633</v>
      </c>
      <c r="B193" s="293" t="s">
        <v>196</v>
      </c>
      <c r="C193" s="294" t="s">
        <v>4318</v>
      </c>
      <c r="D193" s="295" t="s">
        <v>2786</v>
      </c>
      <c r="E193" s="295" t="s">
        <v>4319</v>
      </c>
      <c r="F193" s="295">
        <v>5.33</v>
      </c>
      <c r="G193" s="295">
        <v>5.33</v>
      </c>
      <c r="H193" s="295">
        <v>5.33</v>
      </c>
      <c r="I193" s="295"/>
      <c r="J193" s="295"/>
      <c r="K193" s="295"/>
      <c r="L193" s="296"/>
    </row>
    <row r="194" spans="1:12" ht="15" customHeight="1" x14ac:dyDescent="0.25">
      <c r="A194" s="292">
        <v>634</v>
      </c>
      <c r="B194" s="293" t="s">
        <v>197</v>
      </c>
      <c r="C194" s="294" t="s">
        <v>4548</v>
      </c>
      <c r="D194" s="295" t="s">
        <v>2932</v>
      </c>
      <c r="E194" s="295" t="s">
        <v>3583</v>
      </c>
      <c r="F194" s="295">
        <v>15.57</v>
      </c>
      <c r="G194" s="295">
        <v>13.18</v>
      </c>
      <c r="H194" s="295">
        <v>16.96</v>
      </c>
      <c r="I194" s="295">
        <v>18.989999999999998</v>
      </c>
      <c r="J194" s="295">
        <v>21.97</v>
      </c>
      <c r="K194" s="295"/>
      <c r="L194" s="296"/>
    </row>
    <row r="195" spans="1:12" ht="15" customHeight="1" x14ac:dyDescent="0.25">
      <c r="A195" s="292">
        <v>635</v>
      </c>
      <c r="B195" s="293" t="s">
        <v>198</v>
      </c>
      <c r="C195" s="294" t="s">
        <v>2946</v>
      </c>
      <c r="D195" s="295" t="s">
        <v>2775</v>
      </c>
      <c r="E195" s="295" t="s">
        <v>2947</v>
      </c>
      <c r="F195" s="295">
        <v>15.05</v>
      </c>
      <c r="G195" s="295">
        <v>12.58</v>
      </c>
      <c r="H195" s="295">
        <v>16.02</v>
      </c>
      <c r="I195" s="295">
        <v>16.13</v>
      </c>
      <c r="J195" s="295">
        <v>17.68</v>
      </c>
      <c r="K195" s="295">
        <v>21.71</v>
      </c>
      <c r="L195" s="296"/>
    </row>
    <row r="196" spans="1:12" ht="15" customHeight="1" x14ac:dyDescent="0.25">
      <c r="A196" s="292">
        <v>639</v>
      </c>
      <c r="B196" s="293" t="s">
        <v>199</v>
      </c>
      <c r="C196" s="294" t="s">
        <v>2948</v>
      </c>
      <c r="D196" s="295" t="s">
        <v>2927</v>
      </c>
      <c r="E196" s="295" t="s">
        <v>2949</v>
      </c>
      <c r="F196" s="295">
        <v>12.38</v>
      </c>
      <c r="G196" s="295">
        <v>11.96</v>
      </c>
      <c r="H196" s="295">
        <v>12.25</v>
      </c>
      <c r="I196" s="295">
        <v>13.88</v>
      </c>
      <c r="J196" s="295">
        <v>21.32</v>
      </c>
      <c r="K196" s="295"/>
      <c r="L196" s="296"/>
    </row>
    <row r="197" spans="1:12" ht="15" customHeight="1" x14ac:dyDescent="0.25">
      <c r="A197" s="292">
        <v>640</v>
      </c>
      <c r="B197" s="293" t="s">
        <v>5018</v>
      </c>
      <c r="C197" s="294" t="s">
        <v>4003</v>
      </c>
      <c r="D197" s="295" t="s">
        <v>2775</v>
      </c>
      <c r="E197" s="295" t="s">
        <v>4004</v>
      </c>
      <c r="F197" s="295">
        <v>11.08</v>
      </c>
      <c r="G197" s="295"/>
      <c r="H197" s="295"/>
      <c r="I197" s="295">
        <v>11.08</v>
      </c>
      <c r="J197" s="295"/>
      <c r="K197" s="295"/>
      <c r="L197" s="296"/>
    </row>
    <row r="198" spans="1:12" ht="15" customHeight="1" x14ac:dyDescent="0.25">
      <c r="A198" s="292">
        <v>640</v>
      </c>
      <c r="B198" s="293" t="s">
        <v>5018</v>
      </c>
      <c r="C198" s="294" t="s">
        <v>2950</v>
      </c>
      <c r="D198" s="295" t="s">
        <v>2775</v>
      </c>
      <c r="E198" s="295" t="s">
        <v>2951</v>
      </c>
      <c r="F198" s="295">
        <v>6.94</v>
      </c>
      <c r="G198" s="295">
        <v>7.81</v>
      </c>
      <c r="H198" s="295">
        <v>6.66</v>
      </c>
      <c r="I198" s="295">
        <v>6.89</v>
      </c>
      <c r="J198" s="295">
        <v>7.52</v>
      </c>
      <c r="K198" s="295">
        <v>21.24</v>
      </c>
      <c r="L198" s="296">
        <v>5.18</v>
      </c>
    </row>
    <row r="199" spans="1:12" ht="15" customHeight="1" x14ac:dyDescent="0.25">
      <c r="A199" s="292">
        <v>641</v>
      </c>
      <c r="B199" s="293" t="s">
        <v>5019</v>
      </c>
      <c r="C199" s="294" t="s">
        <v>2952</v>
      </c>
      <c r="D199" s="295" t="s">
        <v>2927</v>
      </c>
      <c r="E199" s="295" t="s">
        <v>2953</v>
      </c>
      <c r="F199" s="295">
        <v>15.07</v>
      </c>
      <c r="G199" s="295">
        <v>15.74</v>
      </c>
      <c r="H199" s="295">
        <v>14.56</v>
      </c>
      <c r="I199" s="295">
        <v>13.77</v>
      </c>
      <c r="J199" s="295">
        <v>7.44</v>
      </c>
      <c r="K199" s="295"/>
      <c r="L199" s="296"/>
    </row>
    <row r="200" spans="1:12" ht="15" customHeight="1" x14ac:dyDescent="0.25">
      <c r="A200" s="292">
        <v>643</v>
      </c>
      <c r="B200" s="293" t="s">
        <v>202</v>
      </c>
      <c r="C200" s="294" t="s">
        <v>2954</v>
      </c>
      <c r="D200" s="295" t="s">
        <v>2817</v>
      </c>
      <c r="E200" s="295" t="s">
        <v>2955</v>
      </c>
      <c r="F200" s="295">
        <v>12.39</v>
      </c>
      <c r="G200" s="295">
        <v>12.58</v>
      </c>
      <c r="H200" s="295">
        <v>11.93</v>
      </c>
      <c r="I200" s="295">
        <v>12.86</v>
      </c>
      <c r="J200" s="295">
        <v>13.78</v>
      </c>
      <c r="K200" s="295"/>
      <c r="L200" s="296"/>
    </row>
    <row r="201" spans="1:12" ht="15" customHeight="1" x14ac:dyDescent="0.25">
      <c r="A201" s="292">
        <v>646</v>
      </c>
      <c r="B201" s="293" t="s">
        <v>203</v>
      </c>
      <c r="C201" s="294" t="s">
        <v>2956</v>
      </c>
      <c r="D201" s="295" t="s">
        <v>2817</v>
      </c>
      <c r="E201" s="295" t="s">
        <v>5020</v>
      </c>
      <c r="F201" s="295">
        <v>10.23</v>
      </c>
      <c r="G201" s="295">
        <v>9.84</v>
      </c>
      <c r="H201" s="295">
        <v>10.24</v>
      </c>
      <c r="I201" s="295">
        <v>10.75</v>
      </c>
      <c r="J201" s="295"/>
      <c r="K201" s="295"/>
      <c r="L201" s="296"/>
    </row>
    <row r="202" spans="1:12" ht="15" customHeight="1" x14ac:dyDescent="0.25">
      <c r="A202" s="292">
        <v>649</v>
      </c>
      <c r="B202" s="293" t="s">
        <v>204</v>
      </c>
      <c r="C202" s="294" t="s">
        <v>2958</v>
      </c>
      <c r="D202" s="295" t="s">
        <v>2775</v>
      </c>
      <c r="E202" s="295" t="s">
        <v>2959</v>
      </c>
      <c r="F202" s="295">
        <v>20.03</v>
      </c>
      <c r="G202" s="295">
        <v>23.09</v>
      </c>
      <c r="H202" s="295">
        <v>21.26</v>
      </c>
      <c r="I202" s="295">
        <v>19.12</v>
      </c>
      <c r="J202" s="295">
        <v>18.329999999999998</v>
      </c>
      <c r="K202" s="295">
        <v>37.64</v>
      </c>
      <c r="L202" s="296"/>
    </row>
    <row r="203" spans="1:12" ht="15" customHeight="1" x14ac:dyDescent="0.25">
      <c r="A203" s="292">
        <v>650</v>
      </c>
      <c r="B203" s="293" t="s">
        <v>205</v>
      </c>
      <c r="C203" s="294" t="s">
        <v>2960</v>
      </c>
      <c r="D203" s="295" t="s">
        <v>2775</v>
      </c>
      <c r="E203" s="295" t="s">
        <v>2961</v>
      </c>
      <c r="F203" s="295">
        <v>8.32</v>
      </c>
      <c r="G203" s="295">
        <v>8.15</v>
      </c>
      <c r="H203" s="295">
        <v>8.26</v>
      </c>
      <c r="I203" s="295">
        <v>8.4600000000000009</v>
      </c>
      <c r="J203" s="295">
        <v>10.08</v>
      </c>
      <c r="K203" s="295"/>
      <c r="L203" s="296"/>
    </row>
    <row r="204" spans="1:12" ht="15" customHeight="1" x14ac:dyDescent="0.25">
      <c r="A204" s="292">
        <v>651</v>
      </c>
      <c r="B204" s="293" t="s">
        <v>206</v>
      </c>
      <c r="C204" s="294" t="s">
        <v>2962</v>
      </c>
      <c r="D204" s="295" t="s">
        <v>2775</v>
      </c>
      <c r="E204" s="295" t="s">
        <v>2963</v>
      </c>
      <c r="F204" s="295">
        <v>6.76</v>
      </c>
      <c r="G204" s="295">
        <v>8.02</v>
      </c>
      <c r="H204" s="295">
        <v>8.43</v>
      </c>
      <c r="I204" s="295">
        <v>9.31</v>
      </c>
      <c r="J204" s="295">
        <v>2.7</v>
      </c>
      <c r="K204" s="295"/>
      <c r="L204" s="296"/>
    </row>
    <row r="205" spans="1:12" ht="15" customHeight="1" x14ac:dyDescent="0.25">
      <c r="A205" s="292">
        <v>652</v>
      </c>
      <c r="B205" s="293" t="s">
        <v>207</v>
      </c>
      <c r="C205" s="294" t="s">
        <v>4533</v>
      </c>
      <c r="D205" s="295" t="s">
        <v>2822</v>
      </c>
      <c r="E205" s="295" t="s">
        <v>4534</v>
      </c>
      <c r="F205" s="295">
        <v>12.43</v>
      </c>
      <c r="G205" s="295">
        <v>12.35</v>
      </c>
      <c r="H205" s="295">
        <v>12.96</v>
      </c>
      <c r="I205" s="295">
        <v>10.210000000000001</v>
      </c>
      <c r="J205" s="295">
        <v>10.95</v>
      </c>
      <c r="K205" s="295"/>
      <c r="L205" s="296"/>
    </row>
    <row r="206" spans="1:12" ht="15" customHeight="1" x14ac:dyDescent="0.25">
      <c r="A206" s="292">
        <v>654</v>
      </c>
      <c r="B206" s="293" t="s">
        <v>208</v>
      </c>
      <c r="C206" s="294" t="s">
        <v>4768</v>
      </c>
      <c r="D206" s="295" t="s">
        <v>2822</v>
      </c>
      <c r="E206" s="295" t="s">
        <v>4769</v>
      </c>
      <c r="F206" s="295">
        <v>32.07</v>
      </c>
      <c r="G206" s="295">
        <v>29.23</v>
      </c>
      <c r="H206" s="295">
        <v>36.1</v>
      </c>
      <c r="I206" s="295"/>
      <c r="J206" s="295"/>
      <c r="K206" s="295"/>
      <c r="L206" s="296"/>
    </row>
    <row r="207" spans="1:12" ht="15" customHeight="1" x14ac:dyDescent="0.25">
      <c r="A207" s="292">
        <v>661</v>
      </c>
      <c r="B207" s="293" t="s">
        <v>210</v>
      </c>
      <c r="C207" s="294" t="s">
        <v>2964</v>
      </c>
      <c r="D207" s="295" t="s">
        <v>2827</v>
      </c>
      <c r="E207" s="295" t="s">
        <v>2965</v>
      </c>
      <c r="F207" s="295">
        <v>14.77</v>
      </c>
      <c r="G207" s="295">
        <v>10.029999999999999</v>
      </c>
      <c r="H207" s="295">
        <v>17.63</v>
      </c>
      <c r="I207" s="295"/>
      <c r="J207" s="295"/>
      <c r="K207" s="295"/>
      <c r="L207" s="296"/>
    </row>
    <row r="208" spans="1:12" ht="15" customHeight="1" x14ac:dyDescent="0.25">
      <c r="A208" s="292">
        <v>663</v>
      </c>
      <c r="B208" s="293" t="s">
        <v>211</v>
      </c>
      <c r="C208" s="294" t="s">
        <v>2966</v>
      </c>
      <c r="D208" s="295" t="s">
        <v>2827</v>
      </c>
      <c r="E208" s="295" t="s">
        <v>5021</v>
      </c>
      <c r="F208" s="295">
        <v>6.77</v>
      </c>
      <c r="G208" s="295">
        <v>6.42</v>
      </c>
      <c r="H208" s="295">
        <v>7.71</v>
      </c>
      <c r="I208" s="295">
        <v>6.38</v>
      </c>
      <c r="J208" s="295">
        <v>3.44</v>
      </c>
      <c r="K208" s="295"/>
      <c r="L208" s="296"/>
    </row>
    <row r="209" spans="1:12" ht="15" customHeight="1" x14ac:dyDescent="0.25">
      <c r="A209" s="292">
        <v>672</v>
      </c>
      <c r="B209" s="293" t="s">
        <v>5022</v>
      </c>
      <c r="C209" s="294" t="s">
        <v>4320</v>
      </c>
      <c r="D209" s="295" t="s">
        <v>2789</v>
      </c>
      <c r="E209" s="295" t="s">
        <v>2906</v>
      </c>
      <c r="F209" s="295">
        <v>15.71</v>
      </c>
      <c r="G209" s="295">
        <v>16.12</v>
      </c>
      <c r="H209" s="295">
        <v>17.05</v>
      </c>
      <c r="I209" s="295">
        <v>13.45</v>
      </c>
      <c r="J209" s="295">
        <v>31.48</v>
      </c>
      <c r="K209" s="295">
        <v>41.58</v>
      </c>
      <c r="L209" s="296">
        <v>28.81</v>
      </c>
    </row>
    <row r="210" spans="1:12" ht="15" customHeight="1" x14ac:dyDescent="0.25">
      <c r="A210" s="292">
        <v>676</v>
      </c>
      <c r="B210" s="293" t="s">
        <v>215</v>
      </c>
      <c r="C210" s="294" t="s">
        <v>2970</v>
      </c>
      <c r="D210" s="295" t="s">
        <v>2827</v>
      </c>
      <c r="E210" s="295" t="s">
        <v>2971</v>
      </c>
      <c r="F210" s="295">
        <v>11.78</v>
      </c>
      <c r="G210" s="295">
        <v>11.75</v>
      </c>
      <c r="H210" s="295">
        <v>12.1</v>
      </c>
      <c r="I210" s="295">
        <v>11.5</v>
      </c>
      <c r="J210" s="295"/>
      <c r="K210" s="295"/>
      <c r="L210" s="296"/>
    </row>
    <row r="211" spans="1:12" ht="15" customHeight="1" x14ac:dyDescent="0.25">
      <c r="A211" s="292">
        <v>677</v>
      </c>
      <c r="B211" s="293" t="s">
        <v>216</v>
      </c>
      <c r="C211" s="294" t="s">
        <v>3239</v>
      </c>
      <c r="D211" s="295" t="s">
        <v>2827</v>
      </c>
      <c r="E211" s="295" t="s">
        <v>3240</v>
      </c>
      <c r="F211" s="295">
        <v>19.399999999999999</v>
      </c>
      <c r="G211" s="295">
        <v>22.63</v>
      </c>
      <c r="H211" s="295">
        <v>20.29</v>
      </c>
      <c r="I211" s="295">
        <v>18.91</v>
      </c>
      <c r="J211" s="295">
        <v>17.07</v>
      </c>
      <c r="K211" s="295">
        <v>20.100000000000001</v>
      </c>
      <c r="L211" s="296">
        <v>10.35</v>
      </c>
    </row>
    <row r="212" spans="1:12" ht="15" customHeight="1" x14ac:dyDescent="0.25">
      <c r="A212" s="292">
        <v>679</v>
      </c>
      <c r="B212" s="293" t="s">
        <v>218</v>
      </c>
      <c r="C212" s="294" t="s">
        <v>2972</v>
      </c>
      <c r="D212" s="295" t="s">
        <v>2827</v>
      </c>
      <c r="E212" s="295" t="s">
        <v>2973</v>
      </c>
      <c r="F212" s="295">
        <v>11.84</v>
      </c>
      <c r="G212" s="295">
        <v>19.309999999999999</v>
      </c>
      <c r="H212" s="295">
        <v>9.93</v>
      </c>
      <c r="I212" s="295">
        <v>13.08</v>
      </c>
      <c r="J212" s="295">
        <v>10.9</v>
      </c>
      <c r="K212" s="295">
        <v>27.16</v>
      </c>
      <c r="L212" s="296">
        <v>11.81</v>
      </c>
    </row>
    <row r="213" spans="1:12" ht="15" customHeight="1" x14ac:dyDescent="0.25">
      <c r="A213" s="292">
        <v>680</v>
      </c>
      <c r="B213" s="293" t="s">
        <v>219</v>
      </c>
      <c r="C213" s="294" t="s">
        <v>4328</v>
      </c>
      <c r="D213" s="295" t="s">
        <v>2862</v>
      </c>
      <c r="E213" s="295" t="s">
        <v>4329</v>
      </c>
      <c r="F213" s="295">
        <v>8.99</v>
      </c>
      <c r="G213" s="295">
        <v>9.25</v>
      </c>
      <c r="H213" s="295">
        <v>8.68</v>
      </c>
      <c r="I213" s="295">
        <v>8.99</v>
      </c>
      <c r="J213" s="295">
        <v>9.44</v>
      </c>
      <c r="K213" s="295">
        <v>8.67</v>
      </c>
      <c r="L213" s="296">
        <v>8.27</v>
      </c>
    </row>
    <row r="214" spans="1:12" ht="15" customHeight="1" x14ac:dyDescent="0.25">
      <c r="A214" s="292">
        <v>686</v>
      </c>
      <c r="B214" s="293" t="s">
        <v>221</v>
      </c>
      <c r="C214" s="294" t="s">
        <v>2974</v>
      </c>
      <c r="D214" s="295" t="s">
        <v>2827</v>
      </c>
      <c r="E214" s="295" t="s">
        <v>2975</v>
      </c>
      <c r="F214" s="295">
        <v>9.6300000000000008</v>
      </c>
      <c r="G214" s="295">
        <v>11.54</v>
      </c>
      <c r="H214" s="295">
        <v>9.5500000000000007</v>
      </c>
      <c r="I214" s="295"/>
      <c r="J214" s="295"/>
      <c r="K214" s="295"/>
      <c r="L214" s="296"/>
    </row>
    <row r="215" spans="1:12" x14ac:dyDescent="0.25">
      <c r="A215" s="292">
        <v>688</v>
      </c>
      <c r="B215" s="293" t="s">
        <v>222</v>
      </c>
      <c r="C215" s="294" t="s">
        <v>2976</v>
      </c>
      <c r="D215" s="295" t="s">
        <v>2827</v>
      </c>
      <c r="E215" s="295" t="s">
        <v>2977</v>
      </c>
      <c r="F215" s="295">
        <v>20.98</v>
      </c>
      <c r="G215" s="295">
        <v>14.79</v>
      </c>
      <c r="H215" s="295">
        <v>22.21</v>
      </c>
      <c r="I215" s="295">
        <v>22.62</v>
      </c>
      <c r="J215" s="295"/>
      <c r="K215" s="295"/>
      <c r="L215" s="296"/>
    </row>
    <row r="216" spans="1:12" ht="15" customHeight="1" x14ac:dyDescent="0.25">
      <c r="A216" s="292">
        <v>697</v>
      </c>
      <c r="B216" s="293" t="s">
        <v>223</v>
      </c>
      <c r="C216" s="294" t="s">
        <v>2978</v>
      </c>
      <c r="D216" s="295" t="s">
        <v>2789</v>
      </c>
      <c r="E216" s="295" t="s">
        <v>2979</v>
      </c>
      <c r="F216" s="295">
        <v>9.9700000000000006</v>
      </c>
      <c r="G216" s="295">
        <v>10.210000000000001</v>
      </c>
      <c r="H216" s="295">
        <v>10.38</v>
      </c>
      <c r="I216" s="295">
        <v>8.25</v>
      </c>
      <c r="J216" s="295"/>
      <c r="K216" s="295"/>
      <c r="L216" s="296">
        <v>42.37</v>
      </c>
    </row>
    <row r="217" spans="1:12" ht="15" customHeight="1" x14ac:dyDescent="0.25">
      <c r="A217" s="292">
        <v>704</v>
      </c>
      <c r="B217" s="293" t="s">
        <v>224</v>
      </c>
      <c r="C217" s="294" t="s">
        <v>2980</v>
      </c>
      <c r="D217" s="295" t="s">
        <v>2789</v>
      </c>
      <c r="E217" s="295" t="s">
        <v>2981</v>
      </c>
      <c r="F217" s="295">
        <v>10.94</v>
      </c>
      <c r="G217" s="295">
        <v>11.29</v>
      </c>
      <c r="H217" s="295">
        <v>10.86</v>
      </c>
      <c r="I217" s="295">
        <v>10.56</v>
      </c>
      <c r="J217" s="295">
        <v>14.58</v>
      </c>
      <c r="K217" s="295"/>
      <c r="L217" s="296"/>
    </row>
    <row r="218" spans="1:12" ht="15" customHeight="1" x14ac:dyDescent="0.25">
      <c r="A218" s="292">
        <v>705</v>
      </c>
      <c r="B218" s="293" t="s">
        <v>225</v>
      </c>
      <c r="C218" s="294" t="s">
        <v>2982</v>
      </c>
      <c r="D218" s="295" t="s">
        <v>2827</v>
      </c>
      <c r="E218" s="295" t="s">
        <v>2983</v>
      </c>
      <c r="F218" s="295">
        <v>11.44</v>
      </c>
      <c r="G218" s="295">
        <v>11.61</v>
      </c>
      <c r="H218" s="295">
        <v>10.09</v>
      </c>
      <c r="I218" s="295"/>
      <c r="J218" s="295"/>
      <c r="K218" s="295"/>
      <c r="L218" s="296"/>
    </row>
    <row r="219" spans="1:12" ht="15" customHeight="1" x14ac:dyDescent="0.25">
      <c r="A219" s="292">
        <v>710</v>
      </c>
      <c r="B219" s="293" t="s">
        <v>5023</v>
      </c>
      <c r="C219" s="294" t="s">
        <v>2984</v>
      </c>
      <c r="D219" s="295" t="s">
        <v>2827</v>
      </c>
      <c r="E219" s="295" t="s">
        <v>2985</v>
      </c>
      <c r="F219" s="295">
        <v>12.68</v>
      </c>
      <c r="G219" s="295">
        <v>11.48</v>
      </c>
      <c r="H219" s="295">
        <v>15.11</v>
      </c>
      <c r="I219" s="295">
        <v>14.44</v>
      </c>
      <c r="J219" s="295"/>
      <c r="K219" s="295"/>
      <c r="L219" s="296"/>
    </row>
    <row r="220" spans="1:12" ht="15" customHeight="1" x14ac:dyDescent="0.25">
      <c r="A220" s="292">
        <v>711</v>
      </c>
      <c r="B220" s="293" t="s">
        <v>227</v>
      </c>
      <c r="C220" s="294" t="s">
        <v>2986</v>
      </c>
      <c r="D220" s="295" t="s">
        <v>2856</v>
      </c>
      <c r="E220" s="295" t="s">
        <v>2987</v>
      </c>
      <c r="F220" s="295">
        <v>12.19</v>
      </c>
      <c r="G220" s="295">
        <v>11.2</v>
      </c>
      <c r="H220" s="295">
        <v>12.65</v>
      </c>
      <c r="I220" s="295">
        <v>12.57</v>
      </c>
      <c r="J220" s="295">
        <v>25.53</v>
      </c>
      <c r="K220" s="295"/>
      <c r="L220" s="296"/>
    </row>
    <row r="221" spans="1:12" ht="15" customHeight="1" x14ac:dyDescent="0.25">
      <c r="A221" s="292">
        <v>714</v>
      </c>
      <c r="B221" s="293" t="s">
        <v>228</v>
      </c>
      <c r="C221" s="294" t="s">
        <v>2988</v>
      </c>
      <c r="D221" s="295" t="s">
        <v>5006</v>
      </c>
      <c r="E221" s="295" t="s">
        <v>2989</v>
      </c>
      <c r="F221" s="295">
        <v>12.01</v>
      </c>
      <c r="G221" s="295"/>
      <c r="H221" s="295">
        <v>12.12</v>
      </c>
      <c r="I221" s="295">
        <v>11.62</v>
      </c>
      <c r="J221" s="295">
        <v>11.2</v>
      </c>
      <c r="K221" s="295"/>
      <c r="L221" s="296"/>
    </row>
    <row r="222" spans="1:12" ht="15" customHeight="1" x14ac:dyDescent="0.25">
      <c r="A222" s="292">
        <v>721</v>
      </c>
      <c r="B222" s="293" t="s">
        <v>229</v>
      </c>
      <c r="C222" s="294" t="s">
        <v>2990</v>
      </c>
      <c r="D222" s="295" t="s">
        <v>2897</v>
      </c>
      <c r="E222" s="295" t="s">
        <v>2991</v>
      </c>
      <c r="F222" s="295">
        <v>16.29</v>
      </c>
      <c r="G222" s="295">
        <v>13.67</v>
      </c>
      <c r="H222" s="295">
        <v>17.100000000000001</v>
      </c>
      <c r="I222" s="295">
        <v>16.489999999999998</v>
      </c>
      <c r="J222" s="295">
        <v>55.8</v>
      </c>
      <c r="K222" s="295"/>
      <c r="L222" s="296"/>
    </row>
    <row r="223" spans="1:12" ht="15" customHeight="1" x14ac:dyDescent="0.25">
      <c r="A223" s="292">
        <v>722</v>
      </c>
      <c r="B223" s="293" t="s">
        <v>230</v>
      </c>
      <c r="C223" s="294" t="s">
        <v>2992</v>
      </c>
      <c r="D223" s="295" t="s">
        <v>2897</v>
      </c>
      <c r="E223" s="295" t="s">
        <v>2993</v>
      </c>
      <c r="F223" s="295">
        <v>10.84</v>
      </c>
      <c r="G223" s="295">
        <v>9.68</v>
      </c>
      <c r="H223" s="295">
        <v>11.19</v>
      </c>
      <c r="I223" s="295">
        <v>10.81</v>
      </c>
      <c r="J223" s="295">
        <v>9.75</v>
      </c>
      <c r="K223" s="295">
        <v>13.69</v>
      </c>
      <c r="L223" s="296"/>
    </row>
    <row r="224" spans="1:12" ht="15" customHeight="1" x14ac:dyDescent="0.25">
      <c r="A224" s="292">
        <v>729</v>
      </c>
      <c r="B224" s="293" t="s">
        <v>5024</v>
      </c>
      <c r="C224" s="294" t="s">
        <v>2994</v>
      </c>
      <c r="D224" s="295" t="s">
        <v>2867</v>
      </c>
      <c r="E224" s="295" t="s">
        <v>2995</v>
      </c>
      <c r="F224" s="295">
        <v>12.04</v>
      </c>
      <c r="G224" s="295">
        <v>12.38</v>
      </c>
      <c r="H224" s="295">
        <v>12.6</v>
      </c>
      <c r="I224" s="295">
        <v>11.49</v>
      </c>
      <c r="J224" s="295">
        <v>12.71</v>
      </c>
      <c r="K224" s="295"/>
      <c r="L224" s="296"/>
    </row>
    <row r="225" spans="1:12" ht="15" customHeight="1" x14ac:dyDescent="0.25">
      <c r="A225" s="292">
        <v>730</v>
      </c>
      <c r="B225" s="293" t="s">
        <v>5025</v>
      </c>
      <c r="C225" s="294" t="s">
        <v>2886</v>
      </c>
      <c r="D225" s="295" t="s">
        <v>2867</v>
      </c>
      <c r="E225" s="295" t="s">
        <v>2887</v>
      </c>
      <c r="F225" s="295">
        <v>5.97</v>
      </c>
      <c r="G225" s="295">
        <v>5.42</v>
      </c>
      <c r="H225" s="295">
        <v>6.36</v>
      </c>
      <c r="I225" s="295">
        <v>5.87</v>
      </c>
      <c r="J225" s="295">
        <v>5.88</v>
      </c>
      <c r="K225" s="295"/>
      <c r="L225" s="296"/>
    </row>
    <row r="226" spans="1:12" ht="15" customHeight="1" x14ac:dyDescent="0.25">
      <c r="A226" s="292">
        <v>731</v>
      </c>
      <c r="B226" s="293" t="s">
        <v>233</v>
      </c>
      <c r="C226" s="294" t="s">
        <v>2996</v>
      </c>
      <c r="D226" s="295" t="s">
        <v>2867</v>
      </c>
      <c r="E226" s="295" t="s">
        <v>2997</v>
      </c>
      <c r="F226" s="295">
        <v>11.88</v>
      </c>
      <c r="G226" s="295">
        <v>11.63</v>
      </c>
      <c r="H226" s="295">
        <v>11.53</v>
      </c>
      <c r="I226" s="295">
        <v>12.3</v>
      </c>
      <c r="J226" s="295">
        <v>11.56</v>
      </c>
      <c r="K226" s="295">
        <v>12.42</v>
      </c>
      <c r="L226" s="296">
        <v>18</v>
      </c>
    </row>
    <row r="227" spans="1:12" ht="15" customHeight="1" x14ac:dyDescent="0.25">
      <c r="A227" s="292">
        <v>732</v>
      </c>
      <c r="B227" s="293" t="s">
        <v>234</v>
      </c>
      <c r="C227" s="294" t="s">
        <v>2998</v>
      </c>
      <c r="D227" s="295" t="s">
        <v>2999</v>
      </c>
      <c r="E227" s="295" t="s">
        <v>3000</v>
      </c>
      <c r="F227" s="295">
        <v>10.99</v>
      </c>
      <c r="G227" s="295">
        <v>11.45</v>
      </c>
      <c r="H227" s="295">
        <v>11.71</v>
      </c>
      <c r="I227" s="295">
        <v>11.45</v>
      </c>
      <c r="J227" s="295">
        <v>9.86</v>
      </c>
      <c r="K227" s="295">
        <v>8.7100000000000009</v>
      </c>
      <c r="L227" s="296">
        <v>12.76</v>
      </c>
    </row>
    <row r="228" spans="1:12" ht="15" customHeight="1" x14ac:dyDescent="0.25">
      <c r="A228" s="292">
        <v>735</v>
      </c>
      <c r="B228" s="293" t="s">
        <v>236</v>
      </c>
      <c r="C228" s="294" t="s">
        <v>3001</v>
      </c>
      <c r="D228" s="295" t="s">
        <v>2876</v>
      </c>
      <c r="E228" s="295" t="s">
        <v>3002</v>
      </c>
      <c r="F228" s="295">
        <v>13.22</v>
      </c>
      <c r="G228" s="295">
        <v>9.27</v>
      </c>
      <c r="H228" s="295">
        <v>14.13</v>
      </c>
      <c r="I228" s="295">
        <v>18.64</v>
      </c>
      <c r="J228" s="295"/>
      <c r="K228" s="295"/>
      <c r="L228" s="296"/>
    </row>
    <row r="229" spans="1:12" ht="15" customHeight="1" x14ac:dyDescent="0.25">
      <c r="A229" s="292">
        <v>738</v>
      </c>
      <c r="B229" s="293" t="s">
        <v>238</v>
      </c>
      <c r="C229" s="294" t="s">
        <v>3003</v>
      </c>
      <c r="D229" s="295" t="s">
        <v>2876</v>
      </c>
      <c r="E229" s="295" t="s">
        <v>5026</v>
      </c>
      <c r="F229" s="295">
        <v>12.59</v>
      </c>
      <c r="G229" s="295">
        <v>12.24</v>
      </c>
      <c r="H229" s="295">
        <v>12.68</v>
      </c>
      <c r="I229" s="295">
        <v>12.53</v>
      </c>
      <c r="J229" s="295">
        <v>14.75</v>
      </c>
      <c r="K229" s="295"/>
      <c r="L229" s="296"/>
    </row>
    <row r="230" spans="1:12" ht="15" customHeight="1" x14ac:dyDescent="0.25">
      <c r="A230" s="292">
        <v>739</v>
      </c>
      <c r="B230" s="293" t="s">
        <v>239</v>
      </c>
      <c r="C230" s="294" t="s">
        <v>3005</v>
      </c>
      <c r="D230" s="295" t="s">
        <v>2876</v>
      </c>
      <c r="E230" s="295" t="s">
        <v>3006</v>
      </c>
      <c r="F230" s="295">
        <v>9.94</v>
      </c>
      <c r="G230" s="295">
        <v>10.33</v>
      </c>
      <c r="H230" s="295">
        <v>10.06</v>
      </c>
      <c r="I230" s="295">
        <v>9.81</v>
      </c>
      <c r="J230" s="295">
        <v>9.2200000000000006</v>
      </c>
      <c r="K230" s="295"/>
      <c r="L230" s="296"/>
    </row>
    <row r="231" spans="1:12" ht="15" customHeight="1" x14ac:dyDescent="0.25">
      <c r="A231" s="292">
        <v>740</v>
      </c>
      <c r="B231" s="293" t="s">
        <v>240</v>
      </c>
      <c r="C231" s="294" t="s">
        <v>3007</v>
      </c>
      <c r="D231" s="295" t="s">
        <v>5006</v>
      </c>
      <c r="E231" s="295" t="s">
        <v>3008</v>
      </c>
      <c r="F231" s="295">
        <v>9.24</v>
      </c>
      <c r="G231" s="295">
        <v>7.69</v>
      </c>
      <c r="H231" s="295">
        <v>10.199999999999999</v>
      </c>
      <c r="I231" s="295">
        <v>14.39</v>
      </c>
      <c r="J231" s="295"/>
      <c r="K231" s="295"/>
      <c r="L231" s="296"/>
    </row>
    <row r="232" spans="1:12" ht="15" customHeight="1" x14ac:dyDescent="0.25">
      <c r="A232" s="292">
        <v>754</v>
      </c>
      <c r="B232" s="293" t="s">
        <v>244</v>
      </c>
      <c r="C232" s="294" t="s">
        <v>4363</v>
      </c>
      <c r="D232" s="295" t="s">
        <v>2827</v>
      </c>
      <c r="E232" s="295" t="s">
        <v>4364</v>
      </c>
      <c r="F232" s="295">
        <v>19.88</v>
      </c>
      <c r="G232" s="295">
        <v>22.42</v>
      </c>
      <c r="H232" s="295">
        <v>18.12</v>
      </c>
      <c r="I232" s="295">
        <v>18.059999999999999</v>
      </c>
      <c r="J232" s="295">
        <v>22.7</v>
      </c>
      <c r="K232" s="295">
        <v>20.75</v>
      </c>
      <c r="L232" s="296">
        <v>37.94</v>
      </c>
    </row>
    <row r="233" spans="1:12" ht="15" customHeight="1" x14ac:dyDescent="0.25">
      <c r="A233" s="292">
        <v>756</v>
      </c>
      <c r="B233" s="293" t="s">
        <v>245</v>
      </c>
      <c r="C233" s="294" t="s">
        <v>4399</v>
      </c>
      <c r="D233" s="295" t="s">
        <v>2912</v>
      </c>
      <c r="E233" s="295" t="s">
        <v>4400</v>
      </c>
      <c r="F233" s="295">
        <v>13.31</v>
      </c>
      <c r="G233" s="295"/>
      <c r="H233" s="295"/>
      <c r="I233" s="295"/>
      <c r="J233" s="295">
        <v>11.4</v>
      </c>
      <c r="K233" s="295">
        <v>13.5</v>
      </c>
      <c r="L233" s="296"/>
    </row>
    <row r="234" spans="1:12" ht="15" customHeight="1" x14ac:dyDescent="0.25">
      <c r="A234" s="292">
        <v>758</v>
      </c>
      <c r="B234" s="293" t="s">
        <v>246</v>
      </c>
      <c r="C234" s="294" t="s">
        <v>4770</v>
      </c>
      <c r="D234" s="295" t="s">
        <v>2912</v>
      </c>
      <c r="E234" s="295" t="s">
        <v>4771</v>
      </c>
      <c r="F234" s="295">
        <v>15.03</v>
      </c>
      <c r="G234" s="295">
        <v>15.71</v>
      </c>
      <c r="H234" s="295">
        <v>14.94</v>
      </c>
      <c r="I234" s="295">
        <v>14.95</v>
      </c>
      <c r="J234" s="295">
        <v>13.38</v>
      </c>
      <c r="K234" s="295">
        <v>35.020000000000003</v>
      </c>
      <c r="L234" s="296">
        <v>23.25</v>
      </c>
    </row>
    <row r="235" spans="1:12" ht="15" customHeight="1" x14ac:dyDescent="0.25">
      <c r="A235" s="292">
        <v>762</v>
      </c>
      <c r="B235" s="293" t="s">
        <v>247</v>
      </c>
      <c r="C235" s="294" t="s">
        <v>4050</v>
      </c>
      <c r="D235" s="295" t="s">
        <v>2856</v>
      </c>
      <c r="E235" s="295" t="s">
        <v>4051</v>
      </c>
      <c r="F235" s="295">
        <v>13.91</v>
      </c>
      <c r="G235" s="295">
        <v>15.29</v>
      </c>
      <c r="H235" s="295">
        <v>8.9600000000000009</v>
      </c>
      <c r="I235" s="295"/>
      <c r="J235" s="295"/>
      <c r="K235" s="295"/>
      <c r="L235" s="296"/>
    </row>
    <row r="236" spans="1:12" ht="15" customHeight="1" x14ac:dyDescent="0.25">
      <c r="A236" s="292">
        <v>764</v>
      </c>
      <c r="B236" s="293" t="s">
        <v>248</v>
      </c>
      <c r="C236" s="294" t="s">
        <v>3009</v>
      </c>
      <c r="D236" s="295" t="s">
        <v>2912</v>
      </c>
      <c r="E236" s="295" t="s">
        <v>3010</v>
      </c>
      <c r="F236" s="295">
        <v>16.93</v>
      </c>
      <c r="G236" s="295">
        <v>15.76</v>
      </c>
      <c r="H236" s="295">
        <v>19.059999999999999</v>
      </c>
      <c r="I236" s="295"/>
      <c r="J236" s="295"/>
      <c r="K236" s="295"/>
      <c r="L236" s="296"/>
    </row>
    <row r="237" spans="1:12" ht="15" customHeight="1" x14ac:dyDescent="0.25">
      <c r="A237" s="292">
        <v>767</v>
      </c>
      <c r="B237" s="293" t="s">
        <v>250</v>
      </c>
      <c r="C237" s="294" t="s">
        <v>3011</v>
      </c>
      <c r="D237" s="295" t="s">
        <v>2912</v>
      </c>
      <c r="E237" s="295" t="s">
        <v>3012</v>
      </c>
      <c r="F237" s="295">
        <v>15.54</v>
      </c>
      <c r="G237" s="295">
        <v>14.68</v>
      </c>
      <c r="H237" s="295">
        <v>15.71</v>
      </c>
      <c r="I237" s="295">
        <v>17.47</v>
      </c>
      <c r="J237" s="295"/>
      <c r="K237" s="295"/>
      <c r="L237" s="296"/>
    </row>
    <row r="238" spans="1:12" ht="15" customHeight="1" x14ac:dyDescent="0.25">
      <c r="A238" s="292">
        <v>770</v>
      </c>
      <c r="B238" s="293" t="s">
        <v>252</v>
      </c>
      <c r="C238" s="294" t="s">
        <v>3015</v>
      </c>
      <c r="D238" s="295" t="s">
        <v>2827</v>
      </c>
      <c r="E238" s="295" t="s">
        <v>3016</v>
      </c>
      <c r="F238" s="295">
        <v>13.12</v>
      </c>
      <c r="G238" s="295">
        <v>11.54</v>
      </c>
      <c r="H238" s="295">
        <v>12.33</v>
      </c>
      <c r="I238" s="295">
        <v>15.07</v>
      </c>
      <c r="J238" s="295">
        <v>12.38</v>
      </c>
      <c r="K238" s="295"/>
      <c r="L238" s="296"/>
    </row>
    <row r="239" spans="1:12" ht="15" customHeight="1" x14ac:dyDescent="0.25">
      <c r="A239" s="292">
        <v>782</v>
      </c>
      <c r="B239" s="293" t="s">
        <v>253</v>
      </c>
      <c r="C239" s="294" t="s">
        <v>3017</v>
      </c>
      <c r="D239" s="295" t="s">
        <v>2827</v>
      </c>
      <c r="E239" s="295" t="s">
        <v>3018</v>
      </c>
      <c r="F239" s="295">
        <v>13.6</v>
      </c>
      <c r="G239" s="295">
        <v>12.4</v>
      </c>
      <c r="H239" s="295">
        <v>13.68</v>
      </c>
      <c r="I239" s="295">
        <v>15.23</v>
      </c>
      <c r="J239" s="295">
        <v>14.19</v>
      </c>
      <c r="K239" s="295"/>
      <c r="L239" s="296"/>
    </row>
    <row r="240" spans="1:12" ht="15" customHeight="1" x14ac:dyDescent="0.25">
      <c r="A240" s="292">
        <v>786</v>
      </c>
      <c r="B240" s="293" t="s">
        <v>254</v>
      </c>
      <c r="C240" s="294" t="s">
        <v>3019</v>
      </c>
      <c r="D240" s="295" t="s">
        <v>2912</v>
      </c>
      <c r="E240" s="295" t="s">
        <v>3020</v>
      </c>
      <c r="F240" s="295">
        <v>16.18</v>
      </c>
      <c r="G240" s="295">
        <v>15.95</v>
      </c>
      <c r="H240" s="295">
        <v>15.36</v>
      </c>
      <c r="I240" s="295">
        <v>19.940000000000001</v>
      </c>
      <c r="J240" s="295">
        <v>25.74</v>
      </c>
      <c r="K240" s="295"/>
      <c r="L240" s="296"/>
    </row>
    <row r="241" spans="1:12" ht="15" customHeight="1" x14ac:dyDescent="0.25">
      <c r="A241" s="292">
        <v>790</v>
      </c>
      <c r="B241" s="293" t="s">
        <v>255</v>
      </c>
      <c r="C241" s="294" t="s">
        <v>3021</v>
      </c>
      <c r="D241" s="295" t="s">
        <v>2912</v>
      </c>
      <c r="E241" s="295" t="s">
        <v>3022</v>
      </c>
      <c r="F241" s="295">
        <v>16.21</v>
      </c>
      <c r="G241" s="295">
        <v>15.86</v>
      </c>
      <c r="H241" s="295">
        <v>16.079999999999998</v>
      </c>
      <c r="I241" s="295">
        <v>76</v>
      </c>
      <c r="J241" s="295">
        <v>20</v>
      </c>
      <c r="K241" s="295">
        <v>10</v>
      </c>
      <c r="L241" s="296">
        <v>20</v>
      </c>
    </row>
    <row r="242" spans="1:12" ht="15" customHeight="1" x14ac:dyDescent="0.25">
      <c r="A242" s="292">
        <v>792</v>
      </c>
      <c r="B242" s="293" t="s">
        <v>256</v>
      </c>
      <c r="C242" s="294" t="s">
        <v>3023</v>
      </c>
      <c r="D242" s="295" t="s">
        <v>2912</v>
      </c>
      <c r="E242" s="295" t="s">
        <v>3024</v>
      </c>
      <c r="F242" s="295">
        <v>23.75</v>
      </c>
      <c r="G242" s="295">
        <v>24.24</v>
      </c>
      <c r="H242" s="295">
        <v>23.08</v>
      </c>
      <c r="I242" s="295">
        <v>14</v>
      </c>
      <c r="J242" s="295"/>
      <c r="K242" s="295"/>
      <c r="L242" s="296"/>
    </row>
    <row r="243" spans="1:12" ht="15" customHeight="1" x14ac:dyDescent="0.25">
      <c r="A243" s="292">
        <v>793</v>
      </c>
      <c r="B243" s="293" t="s">
        <v>257</v>
      </c>
      <c r="C243" s="294" t="s">
        <v>3025</v>
      </c>
      <c r="D243" s="295" t="s">
        <v>2789</v>
      </c>
      <c r="E243" s="295" t="s">
        <v>3026</v>
      </c>
      <c r="F243" s="295">
        <v>8.82</v>
      </c>
      <c r="G243" s="295">
        <v>8.48</v>
      </c>
      <c r="H243" s="295">
        <v>9.35</v>
      </c>
      <c r="I243" s="295">
        <v>8.6</v>
      </c>
      <c r="J243" s="295">
        <v>5.83</v>
      </c>
      <c r="K243" s="295"/>
      <c r="L243" s="296"/>
    </row>
    <row r="244" spans="1:12" ht="15" customHeight="1" x14ac:dyDescent="0.25">
      <c r="A244" s="292">
        <v>794</v>
      </c>
      <c r="B244" s="293" t="s">
        <v>258</v>
      </c>
      <c r="C244" s="294" t="s">
        <v>3027</v>
      </c>
      <c r="D244" s="295" t="s">
        <v>2789</v>
      </c>
      <c r="E244" s="295" t="s">
        <v>5027</v>
      </c>
      <c r="F244" s="295">
        <v>9.85</v>
      </c>
      <c r="G244" s="295">
        <v>8.14</v>
      </c>
      <c r="H244" s="295">
        <v>9.77</v>
      </c>
      <c r="I244" s="295">
        <v>10</v>
      </c>
      <c r="J244" s="295">
        <v>26.32</v>
      </c>
      <c r="K244" s="295">
        <v>8.69</v>
      </c>
      <c r="L244" s="296"/>
    </row>
    <row r="245" spans="1:12" ht="15" customHeight="1" x14ac:dyDescent="0.25">
      <c r="A245" s="292">
        <v>802</v>
      </c>
      <c r="B245" s="293" t="s">
        <v>259</v>
      </c>
      <c r="C245" s="294" t="s">
        <v>2980</v>
      </c>
      <c r="D245" s="295" t="s">
        <v>2789</v>
      </c>
      <c r="E245" s="295" t="s">
        <v>2981</v>
      </c>
      <c r="F245" s="295">
        <v>11.5</v>
      </c>
      <c r="G245" s="295">
        <v>14.15</v>
      </c>
      <c r="H245" s="295">
        <v>11.37</v>
      </c>
      <c r="I245" s="295">
        <v>11.63</v>
      </c>
      <c r="J245" s="295">
        <v>10.92</v>
      </c>
      <c r="K245" s="295">
        <v>9.6</v>
      </c>
      <c r="L245" s="296">
        <v>1.05</v>
      </c>
    </row>
    <row r="246" spans="1:12" ht="15" customHeight="1" x14ac:dyDescent="0.25">
      <c r="A246" s="292">
        <v>812</v>
      </c>
      <c r="B246" s="293" t="s">
        <v>262</v>
      </c>
      <c r="C246" s="294" t="s">
        <v>3029</v>
      </c>
      <c r="D246" s="295" t="s">
        <v>2867</v>
      </c>
      <c r="E246" s="295" t="s">
        <v>3030</v>
      </c>
      <c r="F246" s="295">
        <v>21.02</v>
      </c>
      <c r="G246" s="295">
        <v>18.59</v>
      </c>
      <c r="H246" s="295">
        <v>21.91</v>
      </c>
      <c r="I246" s="295">
        <v>21.75</v>
      </c>
      <c r="J246" s="295"/>
      <c r="K246" s="295"/>
      <c r="L246" s="296"/>
    </row>
    <row r="247" spans="1:12" ht="15" customHeight="1" x14ac:dyDescent="0.25">
      <c r="A247" s="292">
        <v>814</v>
      </c>
      <c r="B247" s="293" t="s">
        <v>263</v>
      </c>
      <c r="C247" s="294" t="s">
        <v>3031</v>
      </c>
      <c r="D247" s="295" t="s">
        <v>2827</v>
      </c>
      <c r="E247" s="295" t="s">
        <v>3032</v>
      </c>
      <c r="F247" s="295">
        <v>13.87</v>
      </c>
      <c r="G247" s="295">
        <v>21.99</v>
      </c>
      <c r="H247" s="295">
        <v>13.8</v>
      </c>
      <c r="I247" s="295">
        <v>15.16</v>
      </c>
      <c r="J247" s="295">
        <v>11.91</v>
      </c>
      <c r="K247" s="295"/>
      <c r="L247" s="296"/>
    </row>
    <row r="248" spans="1:12" ht="15" customHeight="1" x14ac:dyDescent="0.25">
      <c r="A248" s="292">
        <v>815</v>
      </c>
      <c r="B248" s="293" t="s">
        <v>264</v>
      </c>
      <c r="C248" s="294" t="s">
        <v>3033</v>
      </c>
      <c r="D248" s="295" t="s">
        <v>2775</v>
      </c>
      <c r="E248" s="295" t="s">
        <v>3034</v>
      </c>
      <c r="F248" s="295">
        <v>10.82</v>
      </c>
      <c r="G248" s="295">
        <v>10.82</v>
      </c>
      <c r="H248" s="295"/>
      <c r="I248" s="295"/>
      <c r="J248" s="295"/>
      <c r="K248" s="295"/>
      <c r="L248" s="296"/>
    </row>
    <row r="249" spans="1:12" ht="15" customHeight="1" x14ac:dyDescent="0.25">
      <c r="A249" s="292">
        <v>824</v>
      </c>
      <c r="B249" s="293" t="s">
        <v>266</v>
      </c>
      <c r="C249" s="294" t="s">
        <v>3035</v>
      </c>
      <c r="D249" s="295" t="s">
        <v>2897</v>
      </c>
      <c r="E249" s="295" t="s">
        <v>3036</v>
      </c>
      <c r="F249" s="295">
        <v>10.64</v>
      </c>
      <c r="G249" s="295">
        <v>10.01</v>
      </c>
      <c r="H249" s="295">
        <v>11.44</v>
      </c>
      <c r="I249" s="295">
        <v>10.66</v>
      </c>
      <c r="J249" s="295"/>
      <c r="K249" s="295"/>
      <c r="L249" s="296"/>
    </row>
    <row r="250" spans="1:12" ht="15" customHeight="1" x14ac:dyDescent="0.25">
      <c r="A250" s="292">
        <v>825</v>
      </c>
      <c r="B250" s="293" t="s">
        <v>267</v>
      </c>
      <c r="C250" s="294" t="s">
        <v>3037</v>
      </c>
      <c r="D250" s="295" t="s">
        <v>2897</v>
      </c>
      <c r="E250" s="295" t="s">
        <v>3038</v>
      </c>
      <c r="F250" s="295">
        <v>9.85</v>
      </c>
      <c r="G250" s="295">
        <v>12.4</v>
      </c>
      <c r="H250" s="295">
        <v>9.75</v>
      </c>
      <c r="I250" s="295">
        <v>9.7799999999999994</v>
      </c>
      <c r="J250" s="295"/>
      <c r="K250" s="295"/>
      <c r="L250" s="296"/>
    </row>
    <row r="251" spans="1:12" ht="15" customHeight="1" x14ac:dyDescent="0.25">
      <c r="A251" s="292">
        <v>836</v>
      </c>
      <c r="B251" s="293" t="s">
        <v>268</v>
      </c>
      <c r="C251" s="294" t="s">
        <v>3039</v>
      </c>
      <c r="D251" s="295" t="s">
        <v>2775</v>
      </c>
      <c r="E251" s="295" t="s">
        <v>3040</v>
      </c>
      <c r="F251" s="295">
        <v>14.88</v>
      </c>
      <c r="G251" s="295">
        <v>14.88</v>
      </c>
      <c r="H251" s="295"/>
      <c r="I251" s="295"/>
      <c r="J251" s="295"/>
      <c r="K251" s="295"/>
      <c r="L251" s="296"/>
    </row>
    <row r="252" spans="1:12" ht="15" customHeight="1" x14ac:dyDescent="0.25">
      <c r="A252" s="292">
        <v>837</v>
      </c>
      <c r="B252" s="293" t="s">
        <v>5028</v>
      </c>
      <c r="C252" s="294" t="s">
        <v>4373</v>
      </c>
      <c r="D252" s="295" t="s">
        <v>3438</v>
      </c>
      <c r="E252" s="295" t="s">
        <v>4374</v>
      </c>
      <c r="F252" s="295">
        <v>9.44</v>
      </c>
      <c r="G252" s="295">
        <v>10.11</v>
      </c>
      <c r="H252" s="295">
        <v>8.83</v>
      </c>
      <c r="I252" s="295">
        <v>7.48</v>
      </c>
      <c r="J252" s="295"/>
      <c r="K252" s="295"/>
      <c r="L252" s="296"/>
    </row>
    <row r="253" spans="1:12" ht="15" customHeight="1" x14ac:dyDescent="0.25">
      <c r="A253" s="292">
        <v>850</v>
      </c>
      <c r="B253" s="293" t="s">
        <v>273</v>
      </c>
      <c r="C253" s="294" t="s">
        <v>3423</v>
      </c>
      <c r="D253" s="295" t="s">
        <v>2999</v>
      </c>
      <c r="E253" s="295" t="s">
        <v>3424</v>
      </c>
      <c r="F253" s="295">
        <v>13.32</v>
      </c>
      <c r="G253" s="295">
        <v>13.5</v>
      </c>
      <c r="H253" s="295">
        <v>12.84</v>
      </c>
      <c r="I253" s="295">
        <v>20.420000000000002</v>
      </c>
      <c r="J253" s="295">
        <v>20.6</v>
      </c>
      <c r="K253" s="295">
        <v>34.159999999999997</v>
      </c>
      <c r="L253" s="296"/>
    </row>
    <row r="254" spans="1:12" ht="15" customHeight="1" x14ac:dyDescent="0.25">
      <c r="A254" s="292">
        <v>855</v>
      </c>
      <c r="B254" s="293" t="s">
        <v>274</v>
      </c>
      <c r="C254" s="294" t="s">
        <v>3045</v>
      </c>
      <c r="D254" s="295" t="s">
        <v>2775</v>
      </c>
      <c r="E254" s="295" t="s">
        <v>3046</v>
      </c>
      <c r="F254" s="295">
        <v>14.4</v>
      </c>
      <c r="G254" s="295">
        <v>14.24</v>
      </c>
      <c r="H254" s="295">
        <v>14.92</v>
      </c>
      <c r="I254" s="295">
        <v>14.21</v>
      </c>
      <c r="J254" s="295"/>
      <c r="K254" s="295"/>
      <c r="L254" s="296"/>
    </row>
    <row r="255" spans="1:12" ht="15" customHeight="1" x14ac:dyDescent="0.25">
      <c r="A255" s="292">
        <v>858</v>
      </c>
      <c r="B255" s="293" t="s">
        <v>275</v>
      </c>
      <c r="C255" s="294" t="s">
        <v>3047</v>
      </c>
      <c r="D255" s="295" t="s">
        <v>2897</v>
      </c>
      <c r="E255" s="295" t="s">
        <v>3048</v>
      </c>
      <c r="F255" s="295">
        <v>8.44</v>
      </c>
      <c r="G255" s="295">
        <v>7.58</v>
      </c>
      <c r="H255" s="295">
        <v>8.74</v>
      </c>
      <c r="I255" s="295">
        <v>9.39</v>
      </c>
      <c r="J255" s="295"/>
      <c r="K255" s="295"/>
      <c r="L255" s="296"/>
    </row>
    <row r="256" spans="1:12" ht="15" customHeight="1" x14ac:dyDescent="0.25">
      <c r="A256" s="292">
        <v>859</v>
      </c>
      <c r="B256" s="293" t="s">
        <v>276</v>
      </c>
      <c r="C256" s="294" t="s">
        <v>3017</v>
      </c>
      <c r="D256" s="295" t="s">
        <v>2827</v>
      </c>
      <c r="E256" s="295" t="s">
        <v>3018</v>
      </c>
      <c r="F256" s="295">
        <v>16.66</v>
      </c>
      <c r="G256" s="295">
        <v>10.45</v>
      </c>
      <c r="H256" s="295">
        <v>18.13</v>
      </c>
      <c r="I256" s="295">
        <v>12.42</v>
      </c>
      <c r="J256" s="295">
        <v>28.78</v>
      </c>
      <c r="K256" s="295"/>
      <c r="L256" s="296"/>
    </row>
    <row r="257" spans="1:12" ht="15" customHeight="1" x14ac:dyDescent="0.25">
      <c r="A257" s="292">
        <v>859</v>
      </c>
      <c r="B257" s="293" t="s">
        <v>276</v>
      </c>
      <c r="C257" s="294" t="s">
        <v>4124</v>
      </c>
      <c r="D257" s="295" t="s">
        <v>2827</v>
      </c>
      <c r="E257" s="295" t="s">
        <v>4125</v>
      </c>
      <c r="F257" s="295">
        <v>13.73</v>
      </c>
      <c r="G257" s="295">
        <v>14.52</v>
      </c>
      <c r="H257" s="295">
        <v>13.49</v>
      </c>
      <c r="I257" s="295">
        <v>13.91</v>
      </c>
      <c r="J257" s="295">
        <v>11.55</v>
      </c>
      <c r="K257" s="295">
        <v>8.67</v>
      </c>
      <c r="L257" s="296"/>
    </row>
    <row r="258" spans="1:12" ht="15" customHeight="1" x14ac:dyDescent="0.25">
      <c r="A258" s="292">
        <v>859</v>
      </c>
      <c r="B258" s="293" t="s">
        <v>276</v>
      </c>
      <c r="C258" s="294" t="s">
        <v>3206</v>
      </c>
      <c r="D258" s="295" t="s">
        <v>2827</v>
      </c>
      <c r="E258" s="295" t="s">
        <v>3207</v>
      </c>
      <c r="F258" s="295">
        <v>15.16</v>
      </c>
      <c r="G258" s="295">
        <v>13.83</v>
      </c>
      <c r="H258" s="295">
        <v>15.48</v>
      </c>
      <c r="I258" s="295">
        <v>19.38</v>
      </c>
      <c r="J258" s="295">
        <v>15.47</v>
      </c>
      <c r="K258" s="295"/>
      <c r="L258" s="296">
        <v>14.1</v>
      </c>
    </row>
    <row r="259" spans="1:12" ht="15" customHeight="1" x14ac:dyDescent="0.25">
      <c r="A259" s="292">
        <v>859</v>
      </c>
      <c r="B259" s="293" t="s">
        <v>276</v>
      </c>
      <c r="C259" s="294" t="s">
        <v>3361</v>
      </c>
      <c r="D259" s="295" t="s">
        <v>2827</v>
      </c>
      <c r="E259" s="295" t="s">
        <v>3362</v>
      </c>
      <c r="F259" s="295">
        <v>11.7</v>
      </c>
      <c r="G259" s="295">
        <v>12.7</v>
      </c>
      <c r="H259" s="295">
        <v>10.74</v>
      </c>
      <c r="I259" s="295">
        <v>3.6</v>
      </c>
      <c r="J259" s="295">
        <v>24.53</v>
      </c>
      <c r="K259" s="295"/>
      <c r="L259" s="296"/>
    </row>
    <row r="260" spans="1:12" ht="15" customHeight="1" x14ac:dyDescent="0.25">
      <c r="A260" s="292">
        <v>859</v>
      </c>
      <c r="B260" s="293" t="s">
        <v>276</v>
      </c>
      <c r="C260" s="294" t="s">
        <v>2853</v>
      </c>
      <c r="D260" s="295" t="s">
        <v>2827</v>
      </c>
      <c r="E260" s="295" t="s">
        <v>2854</v>
      </c>
      <c r="F260" s="295">
        <v>14.64</v>
      </c>
      <c r="G260" s="295">
        <v>15.16</v>
      </c>
      <c r="H260" s="295">
        <v>13.79</v>
      </c>
      <c r="I260" s="295">
        <v>17.09</v>
      </c>
      <c r="J260" s="295">
        <v>16.71</v>
      </c>
      <c r="K260" s="295"/>
      <c r="L260" s="296"/>
    </row>
    <row r="261" spans="1:12" ht="15" customHeight="1" x14ac:dyDescent="0.25">
      <c r="A261" s="292">
        <v>860</v>
      </c>
      <c r="B261" s="293" t="s">
        <v>277</v>
      </c>
      <c r="C261" s="294" t="s">
        <v>4351</v>
      </c>
      <c r="D261" s="295" t="s">
        <v>2827</v>
      </c>
      <c r="E261" s="295" t="s">
        <v>4352</v>
      </c>
      <c r="F261" s="295">
        <v>7.43</v>
      </c>
      <c r="G261" s="295">
        <v>7.71</v>
      </c>
      <c r="H261" s="295">
        <v>7.43</v>
      </c>
      <c r="I261" s="295"/>
      <c r="J261" s="295"/>
      <c r="K261" s="295"/>
      <c r="L261" s="296"/>
    </row>
    <row r="262" spans="1:12" ht="15" customHeight="1" x14ac:dyDescent="0.25">
      <c r="A262" s="292">
        <v>861</v>
      </c>
      <c r="B262" s="293" t="s">
        <v>278</v>
      </c>
      <c r="C262" s="294" t="s">
        <v>3049</v>
      </c>
      <c r="D262" s="295" t="s">
        <v>2897</v>
      </c>
      <c r="E262" s="295" t="s">
        <v>3050</v>
      </c>
      <c r="F262" s="295">
        <v>15.56</v>
      </c>
      <c r="G262" s="295">
        <v>13.82</v>
      </c>
      <c r="H262" s="295">
        <v>16.899999999999999</v>
      </c>
      <c r="I262" s="295"/>
      <c r="J262" s="295"/>
      <c r="K262" s="295"/>
      <c r="L262" s="296"/>
    </row>
    <row r="263" spans="1:12" ht="15" customHeight="1" x14ac:dyDescent="0.25">
      <c r="A263" s="292">
        <v>863</v>
      </c>
      <c r="B263" s="293" t="s">
        <v>5029</v>
      </c>
      <c r="C263" s="294" t="s">
        <v>3051</v>
      </c>
      <c r="D263" s="295" t="s">
        <v>2827</v>
      </c>
      <c r="E263" s="295" t="s">
        <v>3052</v>
      </c>
      <c r="F263" s="295">
        <v>5.98</v>
      </c>
      <c r="G263" s="295">
        <v>6.57</v>
      </c>
      <c r="H263" s="295">
        <v>5.95</v>
      </c>
      <c r="I263" s="295"/>
      <c r="J263" s="295"/>
      <c r="K263" s="295"/>
      <c r="L263" s="296"/>
    </row>
    <row r="264" spans="1:12" ht="15" customHeight="1" x14ac:dyDescent="0.25">
      <c r="A264" s="292">
        <v>864</v>
      </c>
      <c r="B264" s="293" t="s">
        <v>280</v>
      </c>
      <c r="C264" s="294" t="s">
        <v>3053</v>
      </c>
      <c r="D264" s="295" t="s">
        <v>2775</v>
      </c>
      <c r="E264" s="295" t="s">
        <v>3054</v>
      </c>
      <c r="F264" s="295">
        <v>16.04</v>
      </c>
      <c r="G264" s="295">
        <v>15.49</v>
      </c>
      <c r="H264" s="295">
        <v>15.47</v>
      </c>
      <c r="I264" s="295">
        <v>34.01</v>
      </c>
      <c r="J264" s="295">
        <v>30.72</v>
      </c>
      <c r="K264" s="295"/>
      <c r="L264" s="296"/>
    </row>
    <row r="265" spans="1:12" ht="15" customHeight="1" x14ac:dyDescent="0.25">
      <c r="A265" s="292">
        <v>866</v>
      </c>
      <c r="B265" s="293" t="s">
        <v>281</v>
      </c>
      <c r="C265" s="294" t="s">
        <v>3055</v>
      </c>
      <c r="D265" s="295" t="s">
        <v>2927</v>
      </c>
      <c r="E265" s="295" t="s">
        <v>3056</v>
      </c>
      <c r="F265" s="295">
        <v>7.6</v>
      </c>
      <c r="G265" s="295">
        <v>6.86</v>
      </c>
      <c r="H265" s="295">
        <v>9.51</v>
      </c>
      <c r="I265" s="295">
        <v>10.19</v>
      </c>
      <c r="J265" s="295"/>
      <c r="K265" s="295"/>
      <c r="L265" s="296"/>
    </row>
    <row r="266" spans="1:12" ht="15" customHeight="1" x14ac:dyDescent="0.25">
      <c r="A266" s="292">
        <v>872</v>
      </c>
      <c r="B266" s="293" t="s">
        <v>282</v>
      </c>
      <c r="C266" s="294" t="s">
        <v>3057</v>
      </c>
      <c r="D266" s="295" t="s">
        <v>2897</v>
      </c>
      <c r="E266" s="295" t="s">
        <v>3058</v>
      </c>
      <c r="F266" s="295">
        <v>11.4</v>
      </c>
      <c r="G266" s="295">
        <v>9.44</v>
      </c>
      <c r="H266" s="295">
        <v>12.32</v>
      </c>
      <c r="I266" s="295">
        <v>4.0599999999999996</v>
      </c>
      <c r="J266" s="295"/>
      <c r="K266" s="295"/>
      <c r="L266" s="296"/>
    </row>
    <row r="267" spans="1:12" ht="15" customHeight="1" x14ac:dyDescent="0.25">
      <c r="A267" s="292">
        <v>880</v>
      </c>
      <c r="B267" s="293" t="s">
        <v>285</v>
      </c>
      <c r="C267" s="294" t="s">
        <v>3059</v>
      </c>
      <c r="D267" s="295" t="s">
        <v>2897</v>
      </c>
      <c r="E267" s="295" t="s">
        <v>3060</v>
      </c>
      <c r="F267" s="295">
        <v>8.25</v>
      </c>
      <c r="G267" s="295">
        <v>8.31</v>
      </c>
      <c r="H267" s="295">
        <v>8.19</v>
      </c>
      <c r="I267" s="295">
        <v>8.52</v>
      </c>
      <c r="J267" s="295"/>
      <c r="K267" s="295"/>
      <c r="L267" s="296"/>
    </row>
    <row r="268" spans="1:12" ht="15" customHeight="1" x14ac:dyDescent="0.25">
      <c r="A268" s="292">
        <v>891</v>
      </c>
      <c r="B268" s="293" t="s">
        <v>286</v>
      </c>
      <c r="C268" s="294" t="s">
        <v>3061</v>
      </c>
      <c r="D268" s="295" t="s">
        <v>2856</v>
      </c>
      <c r="E268" s="295" t="s">
        <v>3062</v>
      </c>
      <c r="F268" s="295">
        <v>1.25</v>
      </c>
      <c r="G268" s="295">
        <v>1.25</v>
      </c>
      <c r="H268" s="295"/>
      <c r="I268" s="295"/>
      <c r="J268" s="295"/>
      <c r="K268" s="295"/>
      <c r="L268" s="296"/>
    </row>
    <row r="269" spans="1:12" ht="15" customHeight="1" x14ac:dyDescent="0.25">
      <c r="A269" s="292">
        <v>897</v>
      </c>
      <c r="B269" s="293" t="s">
        <v>288</v>
      </c>
      <c r="C269" s="294" t="s">
        <v>3063</v>
      </c>
      <c r="D269" s="295" t="s">
        <v>2827</v>
      </c>
      <c r="E269" s="295" t="s">
        <v>3064</v>
      </c>
      <c r="F269" s="295">
        <v>9.81</v>
      </c>
      <c r="G269" s="295">
        <v>11.24</v>
      </c>
      <c r="H269" s="295">
        <v>9.27</v>
      </c>
      <c r="I269" s="295">
        <v>9.94</v>
      </c>
      <c r="J269" s="295">
        <v>14.1</v>
      </c>
      <c r="K269" s="295"/>
      <c r="L269" s="296"/>
    </row>
    <row r="270" spans="1:12" ht="15" customHeight="1" x14ac:dyDescent="0.25">
      <c r="A270" s="292">
        <v>902</v>
      </c>
      <c r="B270" s="293" t="s">
        <v>290</v>
      </c>
      <c r="C270" s="294" t="s">
        <v>4389</v>
      </c>
      <c r="D270" s="295" t="s">
        <v>5006</v>
      </c>
      <c r="E270" s="295" t="s">
        <v>4390</v>
      </c>
      <c r="F270" s="295">
        <v>11.21</v>
      </c>
      <c r="G270" s="295">
        <v>10.53</v>
      </c>
      <c r="H270" s="295">
        <v>11.34</v>
      </c>
      <c r="I270" s="295">
        <v>11.73</v>
      </c>
      <c r="J270" s="295">
        <v>11.37</v>
      </c>
      <c r="K270" s="295"/>
      <c r="L270" s="296"/>
    </row>
    <row r="271" spans="1:12" ht="15" customHeight="1" x14ac:dyDescent="0.25">
      <c r="A271" s="292">
        <v>938</v>
      </c>
      <c r="B271" s="293" t="s">
        <v>296</v>
      </c>
      <c r="C271" s="294" t="s">
        <v>4272</v>
      </c>
      <c r="D271" s="295" t="s">
        <v>2912</v>
      </c>
      <c r="E271" s="295" t="s">
        <v>4273</v>
      </c>
      <c r="F271" s="295">
        <v>25.13</v>
      </c>
      <c r="G271" s="295">
        <v>23.34</v>
      </c>
      <c r="H271" s="295">
        <v>24.27</v>
      </c>
      <c r="I271" s="295">
        <v>29.22</v>
      </c>
      <c r="J271" s="295"/>
      <c r="K271" s="295"/>
      <c r="L271" s="296"/>
    </row>
    <row r="272" spans="1:12" ht="15" customHeight="1" x14ac:dyDescent="0.25">
      <c r="A272" s="292">
        <v>971</v>
      </c>
      <c r="B272" s="293" t="s">
        <v>302</v>
      </c>
      <c r="C272" s="294" t="s">
        <v>3756</v>
      </c>
      <c r="D272" s="295" t="s">
        <v>2912</v>
      </c>
      <c r="E272" s="295" t="s">
        <v>3757</v>
      </c>
      <c r="F272" s="295">
        <v>31.04</v>
      </c>
      <c r="G272" s="295">
        <v>16.87</v>
      </c>
      <c r="H272" s="295">
        <v>29.7</v>
      </c>
      <c r="I272" s="295">
        <v>32.75</v>
      </c>
      <c r="J272" s="295">
        <v>44.23</v>
      </c>
      <c r="K272" s="295">
        <v>78.77</v>
      </c>
      <c r="L272" s="296"/>
    </row>
    <row r="273" spans="1:12" ht="15" customHeight="1" x14ac:dyDescent="0.25">
      <c r="A273" s="292">
        <v>980</v>
      </c>
      <c r="B273" s="293" t="s">
        <v>303</v>
      </c>
      <c r="C273" s="294" t="s">
        <v>3067</v>
      </c>
      <c r="D273" s="295" t="s">
        <v>3068</v>
      </c>
      <c r="E273" s="295" t="s">
        <v>5031</v>
      </c>
      <c r="F273" s="295">
        <v>10.08</v>
      </c>
      <c r="G273" s="295">
        <v>10.08</v>
      </c>
      <c r="H273" s="295"/>
      <c r="I273" s="295"/>
      <c r="J273" s="295"/>
      <c r="K273" s="295"/>
      <c r="L273" s="296"/>
    </row>
    <row r="274" spans="1:12" ht="15" customHeight="1" x14ac:dyDescent="0.25">
      <c r="A274" s="292">
        <v>982</v>
      </c>
      <c r="B274" s="293" t="s">
        <v>304</v>
      </c>
      <c r="C274" s="294" t="s">
        <v>3070</v>
      </c>
      <c r="D274" s="295" t="s">
        <v>2775</v>
      </c>
      <c r="E274" s="295" t="s">
        <v>3071</v>
      </c>
      <c r="F274" s="295">
        <v>17.11</v>
      </c>
      <c r="G274" s="295">
        <v>14.87</v>
      </c>
      <c r="H274" s="295">
        <v>19.600000000000001</v>
      </c>
      <c r="I274" s="295">
        <v>18.510000000000002</v>
      </c>
      <c r="J274" s="295"/>
      <c r="K274" s="295"/>
      <c r="L274" s="296"/>
    </row>
    <row r="275" spans="1:12" ht="15" customHeight="1" x14ac:dyDescent="0.25">
      <c r="A275" s="292">
        <v>983</v>
      </c>
      <c r="B275" s="293" t="s">
        <v>305</v>
      </c>
      <c r="C275" s="294" t="s">
        <v>3072</v>
      </c>
      <c r="D275" s="295" t="s">
        <v>2775</v>
      </c>
      <c r="E275" s="295" t="s">
        <v>3073</v>
      </c>
      <c r="F275" s="295">
        <v>14.05</v>
      </c>
      <c r="G275" s="295">
        <v>11.22</v>
      </c>
      <c r="H275" s="295">
        <v>13.57</v>
      </c>
      <c r="I275" s="295">
        <v>18.18</v>
      </c>
      <c r="J275" s="295">
        <v>13.08</v>
      </c>
      <c r="K275" s="295">
        <v>54.83</v>
      </c>
      <c r="L275" s="296"/>
    </row>
    <row r="276" spans="1:12" ht="15" customHeight="1" x14ac:dyDescent="0.25">
      <c r="A276" s="292">
        <v>984</v>
      </c>
      <c r="B276" s="293" t="s">
        <v>306</v>
      </c>
      <c r="C276" s="294" t="s">
        <v>4772</v>
      </c>
      <c r="D276" s="295" t="s">
        <v>2822</v>
      </c>
      <c r="E276" s="295" t="s">
        <v>4773</v>
      </c>
      <c r="F276" s="295">
        <v>18.75</v>
      </c>
      <c r="G276" s="295">
        <v>19</v>
      </c>
      <c r="H276" s="295">
        <v>18.190000000000001</v>
      </c>
      <c r="I276" s="295"/>
      <c r="J276" s="295"/>
      <c r="K276" s="295"/>
      <c r="L276" s="296"/>
    </row>
    <row r="277" spans="1:12" x14ac:dyDescent="0.25">
      <c r="A277" s="292">
        <v>985</v>
      </c>
      <c r="B277" s="293" t="s">
        <v>307</v>
      </c>
      <c r="C277" s="294" t="s">
        <v>3074</v>
      </c>
      <c r="D277" s="295" t="s">
        <v>2822</v>
      </c>
      <c r="E277" s="295" t="s">
        <v>3075</v>
      </c>
      <c r="F277" s="295">
        <v>8.98</v>
      </c>
      <c r="G277" s="295">
        <v>10</v>
      </c>
      <c r="H277" s="295">
        <v>5</v>
      </c>
      <c r="I277" s="295">
        <v>5</v>
      </c>
      <c r="J277" s="295"/>
      <c r="K277" s="295"/>
      <c r="L277" s="296"/>
    </row>
    <row r="278" spans="1:12" ht="15" customHeight="1" x14ac:dyDescent="0.25">
      <c r="A278" s="292">
        <v>986</v>
      </c>
      <c r="B278" s="293" t="s">
        <v>310</v>
      </c>
      <c r="C278" s="294" t="s">
        <v>4774</v>
      </c>
      <c r="D278" s="295" t="s">
        <v>2822</v>
      </c>
      <c r="E278" s="295" t="s">
        <v>4775</v>
      </c>
      <c r="F278" s="295">
        <v>19.46</v>
      </c>
      <c r="G278" s="295">
        <v>19.649999999999999</v>
      </c>
      <c r="H278" s="295">
        <v>19.09</v>
      </c>
      <c r="I278" s="295">
        <v>19.5</v>
      </c>
      <c r="J278" s="295"/>
      <c r="K278" s="295"/>
      <c r="L278" s="296"/>
    </row>
    <row r="279" spans="1:12" ht="15" customHeight="1" x14ac:dyDescent="0.25">
      <c r="A279" s="292">
        <v>988</v>
      </c>
      <c r="B279" s="293" t="s">
        <v>311</v>
      </c>
      <c r="C279" s="294" t="s">
        <v>3076</v>
      </c>
      <c r="D279" s="295" t="s">
        <v>2827</v>
      </c>
      <c r="E279" s="295" t="s">
        <v>3077</v>
      </c>
      <c r="F279" s="295">
        <v>10.46</v>
      </c>
      <c r="G279" s="295">
        <v>10.35</v>
      </c>
      <c r="H279" s="295">
        <v>9.98</v>
      </c>
      <c r="I279" s="295">
        <v>11.9</v>
      </c>
      <c r="J279" s="295">
        <v>13.78</v>
      </c>
      <c r="K279" s="295">
        <v>17.61</v>
      </c>
      <c r="L279" s="296">
        <v>8.94</v>
      </c>
    </row>
    <row r="280" spans="1:12" ht="15" customHeight="1" x14ac:dyDescent="0.25">
      <c r="A280" s="292">
        <v>995</v>
      </c>
      <c r="B280" s="293" t="s">
        <v>312</v>
      </c>
      <c r="C280" s="294" t="s">
        <v>3078</v>
      </c>
      <c r="D280" s="295" t="s">
        <v>2862</v>
      </c>
      <c r="E280" s="295" t="s">
        <v>3079</v>
      </c>
      <c r="F280" s="295">
        <v>13.94</v>
      </c>
      <c r="G280" s="295">
        <v>16.07</v>
      </c>
      <c r="H280" s="295">
        <v>11.82</v>
      </c>
      <c r="I280" s="295">
        <v>13.44</v>
      </c>
      <c r="J280" s="295">
        <v>18.670000000000002</v>
      </c>
      <c r="K280" s="295">
        <v>7.95</v>
      </c>
      <c r="L280" s="296"/>
    </row>
    <row r="281" spans="1:12" ht="15" customHeight="1" x14ac:dyDescent="0.25">
      <c r="A281" s="292">
        <v>996</v>
      </c>
      <c r="B281" s="293" t="s">
        <v>313</v>
      </c>
      <c r="C281" s="294" t="s">
        <v>3080</v>
      </c>
      <c r="D281" s="295" t="s">
        <v>2876</v>
      </c>
      <c r="E281" s="295" t="s">
        <v>3081</v>
      </c>
      <c r="F281" s="295">
        <v>18.829999999999998</v>
      </c>
      <c r="G281" s="295">
        <v>18.829999999999998</v>
      </c>
      <c r="H281" s="295"/>
      <c r="I281" s="295"/>
      <c r="J281" s="295"/>
      <c r="K281" s="295"/>
      <c r="L281" s="296"/>
    </row>
    <row r="282" spans="1:12" ht="15" customHeight="1" x14ac:dyDescent="0.25">
      <c r="A282" s="292">
        <v>1000</v>
      </c>
      <c r="B282" s="293" t="s">
        <v>314</v>
      </c>
      <c r="C282" s="294" t="s">
        <v>3082</v>
      </c>
      <c r="D282" s="295" t="s">
        <v>2897</v>
      </c>
      <c r="E282" s="295" t="s">
        <v>3083</v>
      </c>
      <c r="F282" s="295">
        <v>9.36</v>
      </c>
      <c r="G282" s="295">
        <v>9.42</v>
      </c>
      <c r="H282" s="295">
        <v>9.32</v>
      </c>
      <c r="I282" s="295"/>
      <c r="J282" s="295"/>
      <c r="K282" s="295"/>
      <c r="L282" s="296"/>
    </row>
    <row r="283" spans="1:12" ht="15" customHeight="1" x14ac:dyDescent="0.25">
      <c r="A283" s="292">
        <v>1001</v>
      </c>
      <c r="B283" s="293" t="s">
        <v>315</v>
      </c>
      <c r="C283" s="294" t="s">
        <v>3084</v>
      </c>
      <c r="D283" s="295" t="s">
        <v>2897</v>
      </c>
      <c r="E283" s="295" t="s">
        <v>3085</v>
      </c>
      <c r="F283" s="295">
        <v>10.61</v>
      </c>
      <c r="G283" s="295">
        <v>10.73</v>
      </c>
      <c r="H283" s="295">
        <v>10.62</v>
      </c>
      <c r="I283" s="295">
        <v>10.220000000000001</v>
      </c>
      <c r="J283" s="295">
        <v>8.6</v>
      </c>
      <c r="K283" s="295"/>
      <c r="L283" s="296"/>
    </row>
    <row r="284" spans="1:12" ht="15" customHeight="1" x14ac:dyDescent="0.25">
      <c r="A284" s="292">
        <v>1001</v>
      </c>
      <c r="B284" s="293" t="s">
        <v>315</v>
      </c>
      <c r="C284" s="294" t="s">
        <v>3446</v>
      </c>
      <c r="D284" s="295" t="s">
        <v>2897</v>
      </c>
      <c r="E284" s="295" t="s">
        <v>3447</v>
      </c>
      <c r="F284" s="295">
        <v>10.41</v>
      </c>
      <c r="G284" s="295">
        <v>11.28</v>
      </c>
      <c r="H284" s="295">
        <v>7.81</v>
      </c>
      <c r="I284" s="295"/>
      <c r="J284" s="295"/>
      <c r="K284" s="295"/>
      <c r="L284" s="296"/>
    </row>
    <row r="285" spans="1:12" ht="15" customHeight="1" x14ac:dyDescent="0.25">
      <c r="A285" s="292">
        <v>1004</v>
      </c>
      <c r="B285" s="293" t="s">
        <v>316</v>
      </c>
      <c r="C285" s="294" t="s">
        <v>3086</v>
      </c>
      <c r="D285" s="295" t="s">
        <v>2827</v>
      </c>
      <c r="E285" s="295" t="s">
        <v>3087</v>
      </c>
      <c r="F285" s="295">
        <v>15.32</v>
      </c>
      <c r="G285" s="295">
        <v>15.34</v>
      </c>
      <c r="H285" s="295">
        <v>13.55</v>
      </c>
      <c r="I285" s="295">
        <v>19.04</v>
      </c>
      <c r="J285" s="295"/>
      <c r="K285" s="295"/>
      <c r="L285" s="296"/>
    </row>
    <row r="286" spans="1:12" ht="15" customHeight="1" x14ac:dyDescent="0.25">
      <c r="A286" s="292">
        <v>1009</v>
      </c>
      <c r="B286" s="293" t="s">
        <v>5032</v>
      </c>
      <c r="C286" s="294" t="s">
        <v>3088</v>
      </c>
      <c r="D286" s="295" t="s">
        <v>2827</v>
      </c>
      <c r="E286" s="295" t="s">
        <v>3089</v>
      </c>
      <c r="F286" s="295">
        <v>29.96</v>
      </c>
      <c r="G286" s="295">
        <v>23.07</v>
      </c>
      <c r="H286" s="295">
        <v>31.24</v>
      </c>
      <c r="I286" s="295"/>
      <c r="J286" s="295"/>
      <c r="K286" s="295"/>
      <c r="L286" s="296"/>
    </row>
    <row r="287" spans="1:12" ht="15" customHeight="1" x14ac:dyDescent="0.25">
      <c r="A287" s="292">
        <v>1029</v>
      </c>
      <c r="B287" s="293" t="s">
        <v>322</v>
      </c>
      <c r="C287" s="294" t="s">
        <v>3092</v>
      </c>
      <c r="D287" s="295" t="s">
        <v>2827</v>
      </c>
      <c r="E287" s="295" t="s">
        <v>3093</v>
      </c>
      <c r="F287" s="295">
        <v>7.96</v>
      </c>
      <c r="G287" s="295">
        <v>6.43</v>
      </c>
      <c r="H287" s="295">
        <v>8.06</v>
      </c>
      <c r="I287" s="295">
        <v>11.75</v>
      </c>
      <c r="J287" s="295"/>
      <c r="K287" s="295"/>
      <c r="L287" s="296"/>
    </row>
    <row r="288" spans="1:12" ht="15" customHeight="1" x14ac:dyDescent="0.25">
      <c r="A288" s="292">
        <v>1030</v>
      </c>
      <c r="B288" s="293" t="s">
        <v>323</v>
      </c>
      <c r="C288" s="294" t="s">
        <v>3094</v>
      </c>
      <c r="D288" s="295" t="s">
        <v>2827</v>
      </c>
      <c r="E288" s="295" t="s">
        <v>3095</v>
      </c>
      <c r="F288" s="295">
        <v>12.4</v>
      </c>
      <c r="G288" s="295">
        <v>13.2</v>
      </c>
      <c r="H288" s="295">
        <v>11.86</v>
      </c>
      <c r="I288" s="295">
        <v>13.29</v>
      </c>
      <c r="J288" s="295">
        <v>6.83</v>
      </c>
      <c r="K288" s="295"/>
      <c r="L288" s="296"/>
    </row>
    <row r="289" spans="1:12" ht="15" customHeight="1" x14ac:dyDescent="0.25">
      <c r="A289" s="292">
        <v>1034</v>
      </c>
      <c r="B289" s="293" t="s">
        <v>324</v>
      </c>
      <c r="C289" s="294" t="s">
        <v>3096</v>
      </c>
      <c r="D289" s="295" t="s">
        <v>2775</v>
      </c>
      <c r="E289" s="295" t="s">
        <v>3097</v>
      </c>
      <c r="F289" s="295">
        <v>14.66</v>
      </c>
      <c r="G289" s="295">
        <v>12.83</v>
      </c>
      <c r="H289" s="295">
        <v>14.43</v>
      </c>
      <c r="I289" s="295">
        <v>19.12</v>
      </c>
      <c r="J289" s="295"/>
      <c r="K289" s="295"/>
      <c r="L289" s="296"/>
    </row>
    <row r="290" spans="1:12" ht="15" customHeight="1" x14ac:dyDescent="0.25">
      <c r="A290" s="292">
        <v>1055</v>
      </c>
      <c r="B290" s="293" t="s">
        <v>325</v>
      </c>
      <c r="C290" s="294" t="s">
        <v>3098</v>
      </c>
      <c r="D290" s="295" t="s">
        <v>2772</v>
      </c>
      <c r="E290" s="295" t="s">
        <v>3099</v>
      </c>
      <c r="F290" s="295">
        <v>5.82</v>
      </c>
      <c r="G290" s="295">
        <v>8.01</v>
      </c>
      <c r="H290" s="295">
        <v>5.0999999999999996</v>
      </c>
      <c r="I290" s="295">
        <v>7.11</v>
      </c>
      <c r="J290" s="295">
        <v>6.16</v>
      </c>
      <c r="K290" s="295"/>
      <c r="L290" s="296"/>
    </row>
    <row r="291" spans="1:12" x14ac:dyDescent="0.25">
      <c r="A291" s="292">
        <v>1099</v>
      </c>
      <c r="B291" s="293" t="s">
        <v>329</v>
      </c>
      <c r="C291" s="294" t="s">
        <v>2980</v>
      </c>
      <c r="D291" s="295" t="s">
        <v>2789</v>
      </c>
      <c r="E291" s="295" t="s">
        <v>2981</v>
      </c>
      <c r="F291" s="295">
        <v>15.71</v>
      </c>
      <c r="G291" s="295">
        <v>13.81</v>
      </c>
      <c r="H291" s="295">
        <v>13.09</v>
      </c>
      <c r="I291" s="295">
        <v>17.440000000000001</v>
      </c>
      <c r="J291" s="295">
        <v>21.23</v>
      </c>
      <c r="K291" s="295">
        <v>19.59</v>
      </c>
      <c r="L291" s="296"/>
    </row>
    <row r="292" spans="1:12" ht="15" customHeight="1" x14ac:dyDescent="0.25">
      <c r="A292" s="292">
        <v>1103</v>
      </c>
      <c r="B292" s="293" t="s">
        <v>330</v>
      </c>
      <c r="C292" s="294" t="s">
        <v>3100</v>
      </c>
      <c r="D292" s="295" t="s">
        <v>2827</v>
      </c>
      <c r="E292" s="295" t="s">
        <v>5006</v>
      </c>
      <c r="F292" s="295">
        <v>4.3099999999999996</v>
      </c>
      <c r="G292" s="295">
        <v>6.4</v>
      </c>
      <c r="H292" s="295">
        <v>3.84</v>
      </c>
      <c r="I292" s="295">
        <v>3.26</v>
      </c>
      <c r="J292" s="295"/>
      <c r="K292" s="295"/>
      <c r="L292" s="296"/>
    </row>
    <row r="293" spans="1:12" ht="15" customHeight="1" x14ac:dyDescent="0.25">
      <c r="A293" s="292">
        <v>1106</v>
      </c>
      <c r="B293" s="293" t="s">
        <v>331</v>
      </c>
      <c r="C293" s="294" t="s">
        <v>3101</v>
      </c>
      <c r="D293" s="295" t="s">
        <v>2862</v>
      </c>
      <c r="E293" s="295" t="s">
        <v>3102</v>
      </c>
      <c r="F293" s="295">
        <v>13.85</v>
      </c>
      <c r="G293" s="295">
        <v>12.58</v>
      </c>
      <c r="H293" s="295">
        <v>15.87</v>
      </c>
      <c r="I293" s="295">
        <v>10.85</v>
      </c>
      <c r="J293" s="295"/>
      <c r="K293" s="295"/>
      <c r="L293" s="296"/>
    </row>
    <row r="294" spans="1:12" ht="15" customHeight="1" x14ac:dyDescent="0.25">
      <c r="A294" s="292">
        <v>1107</v>
      </c>
      <c r="B294" s="293" t="s">
        <v>5034</v>
      </c>
      <c r="C294" s="294" t="s">
        <v>4438</v>
      </c>
      <c r="D294" s="295" t="s">
        <v>2859</v>
      </c>
      <c r="E294" s="295" t="s">
        <v>4439</v>
      </c>
      <c r="F294" s="295">
        <v>4.18</v>
      </c>
      <c r="G294" s="295">
        <v>7.64</v>
      </c>
      <c r="H294" s="295">
        <v>4.78</v>
      </c>
      <c r="I294" s="295">
        <v>3.76</v>
      </c>
      <c r="J294" s="295">
        <v>2.35</v>
      </c>
      <c r="K294" s="295">
        <v>3.48</v>
      </c>
      <c r="L294" s="296">
        <v>3.13</v>
      </c>
    </row>
    <row r="295" spans="1:12" ht="15" customHeight="1" x14ac:dyDescent="0.25">
      <c r="A295" s="292">
        <v>1109</v>
      </c>
      <c r="B295" s="293" t="s">
        <v>5035</v>
      </c>
      <c r="C295" s="294" t="s">
        <v>3103</v>
      </c>
      <c r="D295" s="295" t="s">
        <v>2775</v>
      </c>
      <c r="E295" s="295" t="s">
        <v>3104</v>
      </c>
      <c r="F295" s="295">
        <v>16.38</v>
      </c>
      <c r="G295" s="295">
        <v>46.68</v>
      </c>
      <c r="H295" s="295">
        <v>15.91</v>
      </c>
      <c r="I295" s="295"/>
      <c r="J295" s="295"/>
      <c r="K295" s="295"/>
      <c r="L295" s="296"/>
    </row>
    <row r="296" spans="1:12" ht="15" customHeight="1" x14ac:dyDescent="0.25">
      <c r="A296" s="292">
        <v>1117</v>
      </c>
      <c r="B296" s="293" t="s">
        <v>335</v>
      </c>
      <c r="C296" s="294" t="s">
        <v>3105</v>
      </c>
      <c r="D296" s="295" t="s">
        <v>2775</v>
      </c>
      <c r="E296" s="295" t="s">
        <v>3106</v>
      </c>
      <c r="F296" s="295">
        <v>17.38</v>
      </c>
      <c r="G296" s="295">
        <v>15.41</v>
      </c>
      <c r="H296" s="295">
        <v>19.27</v>
      </c>
      <c r="I296" s="295">
        <v>24.13</v>
      </c>
      <c r="J296" s="295">
        <v>3.88</v>
      </c>
      <c r="K296" s="295"/>
      <c r="L296" s="296"/>
    </row>
    <row r="297" spans="1:12" ht="15" customHeight="1" x14ac:dyDescent="0.25">
      <c r="A297" s="292">
        <v>1149</v>
      </c>
      <c r="B297" s="293" t="s">
        <v>340</v>
      </c>
      <c r="C297" s="294" t="s">
        <v>3110</v>
      </c>
      <c r="D297" s="295" t="s">
        <v>2789</v>
      </c>
      <c r="E297" s="295" t="s">
        <v>3111</v>
      </c>
      <c r="F297" s="295">
        <v>9.2100000000000009</v>
      </c>
      <c r="G297" s="295">
        <v>1.03</v>
      </c>
      <c r="H297" s="295">
        <v>9.83</v>
      </c>
      <c r="I297" s="295">
        <v>9.2799999999999994</v>
      </c>
      <c r="J297" s="295">
        <v>7.26</v>
      </c>
      <c r="K297" s="295"/>
      <c r="L297" s="296"/>
    </row>
    <row r="298" spans="1:12" ht="15" customHeight="1" x14ac:dyDescent="0.25">
      <c r="A298" s="292">
        <v>1152</v>
      </c>
      <c r="B298" s="293" t="s">
        <v>343</v>
      </c>
      <c r="C298" s="294" t="s">
        <v>3112</v>
      </c>
      <c r="D298" s="295" t="s">
        <v>2827</v>
      </c>
      <c r="E298" s="295" t="s">
        <v>3113</v>
      </c>
      <c r="F298" s="295">
        <v>15.24</v>
      </c>
      <c r="G298" s="295">
        <v>14.98</v>
      </c>
      <c r="H298" s="295">
        <v>15.8</v>
      </c>
      <c r="I298" s="295">
        <v>11.73</v>
      </c>
      <c r="J298" s="295"/>
      <c r="K298" s="295"/>
      <c r="L298" s="296"/>
    </row>
    <row r="299" spans="1:12" ht="15" customHeight="1" x14ac:dyDescent="0.25">
      <c r="A299" s="292">
        <v>1164</v>
      </c>
      <c r="B299" s="293" t="s">
        <v>347</v>
      </c>
      <c r="C299" s="294" t="s">
        <v>4525</v>
      </c>
      <c r="D299" s="295" t="s">
        <v>2856</v>
      </c>
      <c r="E299" s="295" t="s">
        <v>4526</v>
      </c>
      <c r="F299" s="295">
        <v>12.21</v>
      </c>
      <c r="G299" s="295">
        <v>11.93</v>
      </c>
      <c r="H299" s="295">
        <v>12.7</v>
      </c>
      <c r="I299" s="295">
        <v>12.2</v>
      </c>
      <c r="J299" s="295">
        <v>11.01</v>
      </c>
      <c r="K299" s="295">
        <v>8.9</v>
      </c>
      <c r="L299" s="296"/>
    </row>
    <row r="300" spans="1:12" ht="15" customHeight="1" x14ac:dyDescent="0.25">
      <c r="A300" s="292">
        <v>1168</v>
      </c>
      <c r="B300" s="293" t="s">
        <v>348</v>
      </c>
      <c r="C300" s="294" t="s">
        <v>3116</v>
      </c>
      <c r="D300" s="295" t="s">
        <v>2897</v>
      </c>
      <c r="E300" s="295" t="s">
        <v>3117</v>
      </c>
      <c r="F300" s="295">
        <v>2.65</v>
      </c>
      <c r="G300" s="295">
        <v>2.5299999999999998</v>
      </c>
      <c r="H300" s="295">
        <v>2.69</v>
      </c>
      <c r="I300" s="295">
        <v>3.15</v>
      </c>
      <c r="J300" s="295"/>
      <c r="K300" s="295"/>
      <c r="L300" s="296"/>
    </row>
    <row r="301" spans="1:12" ht="15" customHeight="1" x14ac:dyDescent="0.25">
      <c r="A301" s="292">
        <v>1198</v>
      </c>
      <c r="B301" s="293" t="s">
        <v>5036</v>
      </c>
      <c r="C301" s="294" t="s">
        <v>3118</v>
      </c>
      <c r="D301" s="295" t="s">
        <v>2827</v>
      </c>
      <c r="E301" s="295" t="s">
        <v>3119</v>
      </c>
      <c r="F301" s="295">
        <v>9.8000000000000007</v>
      </c>
      <c r="G301" s="295">
        <v>10.119999999999999</v>
      </c>
      <c r="H301" s="295">
        <v>9.5399999999999991</v>
      </c>
      <c r="I301" s="295">
        <v>6.63</v>
      </c>
      <c r="J301" s="295"/>
      <c r="K301" s="295"/>
      <c r="L301" s="296"/>
    </row>
    <row r="302" spans="1:12" ht="15" customHeight="1" x14ac:dyDescent="0.25">
      <c r="A302" s="292">
        <v>1211</v>
      </c>
      <c r="B302" s="293" t="s">
        <v>355</v>
      </c>
      <c r="C302" s="294" t="s">
        <v>3120</v>
      </c>
      <c r="D302" s="295" t="s">
        <v>2856</v>
      </c>
      <c r="E302" s="295" t="s">
        <v>3121</v>
      </c>
      <c r="F302" s="295">
        <v>15.06</v>
      </c>
      <c r="G302" s="295">
        <v>14.03</v>
      </c>
      <c r="H302" s="295">
        <v>15.33</v>
      </c>
      <c r="I302" s="295">
        <v>16.04</v>
      </c>
      <c r="J302" s="295"/>
      <c r="K302" s="295"/>
      <c r="L302" s="296"/>
    </row>
    <row r="303" spans="1:12" ht="15" customHeight="1" x14ac:dyDescent="0.25">
      <c r="A303" s="292">
        <v>1213</v>
      </c>
      <c r="B303" s="293" t="s">
        <v>356</v>
      </c>
      <c r="C303" s="294" t="s">
        <v>3122</v>
      </c>
      <c r="D303" s="295" t="s">
        <v>2827</v>
      </c>
      <c r="E303" s="295" t="s">
        <v>3123</v>
      </c>
      <c r="F303" s="295">
        <v>15.75</v>
      </c>
      <c r="G303" s="295">
        <v>18.72</v>
      </c>
      <c r="H303" s="295">
        <v>16.079999999999998</v>
      </c>
      <c r="I303" s="295">
        <v>13.61</v>
      </c>
      <c r="J303" s="295">
        <v>15.02</v>
      </c>
      <c r="K303" s="295">
        <v>32.47</v>
      </c>
      <c r="L303" s="296">
        <v>17.13</v>
      </c>
    </row>
    <row r="304" spans="1:12" ht="15" customHeight="1" x14ac:dyDescent="0.25">
      <c r="A304" s="292">
        <v>1217</v>
      </c>
      <c r="B304" s="293" t="s">
        <v>357</v>
      </c>
      <c r="C304" s="294" t="s">
        <v>3124</v>
      </c>
      <c r="D304" s="295" t="s">
        <v>2775</v>
      </c>
      <c r="E304" s="295" t="s">
        <v>3125</v>
      </c>
      <c r="F304" s="295">
        <v>13.9</v>
      </c>
      <c r="G304" s="295">
        <v>14.37</v>
      </c>
      <c r="H304" s="295">
        <v>9.66</v>
      </c>
      <c r="I304" s="295"/>
      <c r="J304" s="295"/>
      <c r="K304" s="295"/>
      <c r="L304" s="296"/>
    </row>
    <row r="305" spans="1:12" ht="15" customHeight="1" x14ac:dyDescent="0.25">
      <c r="A305" s="292">
        <v>1228</v>
      </c>
      <c r="B305" s="293" t="s">
        <v>361</v>
      </c>
      <c r="C305" s="294" t="s">
        <v>3126</v>
      </c>
      <c r="D305" s="295" t="s">
        <v>2827</v>
      </c>
      <c r="E305" s="295" t="s">
        <v>3127</v>
      </c>
      <c r="F305" s="295">
        <v>16.7</v>
      </c>
      <c r="G305" s="295">
        <v>18.739999999999998</v>
      </c>
      <c r="H305" s="295">
        <v>16.510000000000002</v>
      </c>
      <c r="I305" s="295">
        <v>39.9</v>
      </c>
      <c r="J305" s="295"/>
      <c r="K305" s="295"/>
      <c r="L305" s="296"/>
    </row>
    <row r="306" spans="1:12" ht="15" customHeight="1" x14ac:dyDescent="0.25">
      <c r="A306" s="292">
        <v>1235</v>
      </c>
      <c r="B306" s="293" t="s">
        <v>365</v>
      </c>
      <c r="C306" s="294" t="s">
        <v>3128</v>
      </c>
      <c r="D306" s="295" t="s">
        <v>2827</v>
      </c>
      <c r="E306" s="295" t="s">
        <v>3129</v>
      </c>
      <c r="F306" s="295">
        <v>24.61</v>
      </c>
      <c r="G306" s="295"/>
      <c r="H306" s="295"/>
      <c r="I306" s="295">
        <v>24.61</v>
      </c>
      <c r="J306" s="295"/>
      <c r="K306" s="295"/>
      <c r="L306" s="296"/>
    </row>
    <row r="307" spans="1:12" ht="15" customHeight="1" x14ac:dyDescent="0.25">
      <c r="A307" s="292">
        <v>1275</v>
      </c>
      <c r="B307" s="293" t="s">
        <v>373</v>
      </c>
      <c r="C307" s="294" t="s">
        <v>3130</v>
      </c>
      <c r="D307" s="295" t="s">
        <v>2822</v>
      </c>
      <c r="E307" s="295" t="s">
        <v>3131</v>
      </c>
      <c r="F307" s="295">
        <v>10.119999999999999</v>
      </c>
      <c r="G307" s="295">
        <v>10.24</v>
      </c>
      <c r="H307" s="295">
        <v>10.33</v>
      </c>
      <c r="I307" s="295"/>
      <c r="J307" s="295"/>
      <c r="K307" s="295"/>
      <c r="L307" s="296"/>
    </row>
    <row r="308" spans="1:12" ht="15" customHeight="1" x14ac:dyDescent="0.25">
      <c r="A308" s="292">
        <v>1277</v>
      </c>
      <c r="B308" s="293" t="s">
        <v>374</v>
      </c>
      <c r="C308" s="294" t="s">
        <v>4342</v>
      </c>
      <c r="D308" s="295" t="s">
        <v>2827</v>
      </c>
      <c r="E308" s="295" t="s">
        <v>4343</v>
      </c>
      <c r="F308" s="295">
        <v>11.5</v>
      </c>
      <c r="G308" s="295">
        <v>12.36</v>
      </c>
      <c r="H308" s="295">
        <v>10.69</v>
      </c>
      <c r="I308" s="295">
        <v>11.64</v>
      </c>
      <c r="J308" s="295">
        <v>12.75</v>
      </c>
      <c r="K308" s="295">
        <v>12.75</v>
      </c>
      <c r="L308" s="296">
        <v>36.43</v>
      </c>
    </row>
    <row r="309" spans="1:12" ht="15" customHeight="1" x14ac:dyDescent="0.25">
      <c r="A309" s="292">
        <v>1288</v>
      </c>
      <c r="B309" s="293" t="s">
        <v>379</v>
      </c>
      <c r="C309" s="294" t="s">
        <v>4776</v>
      </c>
      <c r="D309" s="295" t="s">
        <v>2822</v>
      </c>
      <c r="E309" s="295" t="s">
        <v>4777</v>
      </c>
      <c r="F309" s="295">
        <v>16.32</v>
      </c>
      <c r="G309" s="295">
        <v>16.41</v>
      </c>
      <c r="H309" s="295">
        <v>16.170000000000002</v>
      </c>
      <c r="I309" s="295"/>
      <c r="J309" s="295"/>
      <c r="K309" s="295"/>
      <c r="L309" s="296"/>
    </row>
    <row r="310" spans="1:12" ht="15" customHeight="1" x14ac:dyDescent="0.25">
      <c r="A310" s="292">
        <v>1300</v>
      </c>
      <c r="B310" s="293" t="s">
        <v>5038</v>
      </c>
      <c r="C310" s="294" t="s">
        <v>3134</v>
      </c>
      <c r="D310" s="295" t="s">
        <v>2775</v>
      </c>
      <c r="E310" s="295" t="s">
        <v>3135</v>
      </c>
      <c r="F310" s="295">
        <v>9.0500000000000007</v>
      </c>
      <c r="G310" s="295">
        <v>8.9700000000000006</v>
      </c>
      <c r="H310" s="295">
        <v>15.82</v>
      </c>
      <c r="I310" s="295"/>
      <c r="J310" s="295"/>
      <c r="K310" s="295"/>
      <c r="L310" s="296"/>
    </row>
    <row r="311" spans="1:12" ht="15" customHeight="1" x14ac:dyDescent="0.25">
      <c r="A311" s="292">
        <v>1304</v>
      </c>
      <c r="B311" s="293" t="s">
        <v>384</v>
      </c>
      <c r="C311" s="294" t="s">
        <v>3136</v>
      </c>
      <c r="D311" s="295" t="s">
        <v>2775</v>
      </c>
      <c r="E311" s="295" t="s">
        <v>3137</v>
      </c>
      <c r="F311" s="295">
        <v>15.29</v>
      </c>
      <c r="G311" s="295">
        <v>10.07</v>
      </c>
      <c r="H311" s="295">
        <v>16.37</v>
      </c>
      <c r="I311" s="295"/>
      <c r="J311" s="295"/>
      <c r="K311" s="295"/>
      <c r="L311" s="296"/>
    </row>
    <row r="312" spans="1:12" ht="15" customHeight="1" x14ac:dyDescent="0.25">
      <c r="A312" s="292">
        <v>1321</v>
      </c>
      <c r="B312" s="293" t="s">
        <v>5039</v>
      </c>
      <c r="C312" s="294" t="s">
        <v>3138</v>
      </c>
      <c r="D312" s="295" t="s">
        <v>2827</v>
      </c>
      <c r="E312" s="295" t="s">
        <v>3139</v>
      </c>
      <c r="F312" s="295">
        <v>11.62</v>
      </c>
      <c r="G312" s="295">
        <v>15.62</v>
      </c>
      <c r="H312" s="295">
        <v>11.69</v>
      </c>
      <c r="I312" s="295">
        <v>10.92</v>
      </c>
      <c r="J312" s="295"/>
      <c r="K312" s="295"/>
      <c r="L312" s="296"/>
    </row>
    <row r="313" spans="1:12" ht="15" customHeight="1" x14ac:dyDescent="0.25">
      <c r="A313" s="292">
        <v>1358</v>
      </c>
      <c r="B313" s="293" t="s">
        <v>397</v>
      </c>
      <c r="C313" s="294" t="s">
        <v>3198</v>
      </c>
      <c r="D313" s="295" t="s">
        <v>2817</v>
      </c>
      <c r="E313" s="295" t="s">
        <v>3199</v>
      </c>
      <c r="F313" s="295">
        <v>18.559999999999999</v>
      </c>
      <c r="G313" s="295">
        <v>16.97</v>
      </c>
      <c r="H313" s="295">
        <v>23.92</v>
      </c>
      <c r="I313" s="295">
        <v>31.78</v>
      </c>
      <c r="J313" s="295">
        <v>45.52</v>
      </c>
      <c r="K313" s="295"/>
      <c r="L313" s="296"/>
    </row>
    <row r="314" spans="1:12" ht="15" customHeight="1" x14ac:dyDescent="0.25">
      <c r="A314" s="292">
        <v>1367</v>
      </c>
      <c r="B314" s="293" t="s">
        <v>5040</v>
      </c>
      <c r="C314" s="294" t="s">
        <v>3063</v>
      </c>
      <c r="D314" s="295" t="s">
        <v>2827</v>
      </c>
      <c r="E314" s="295" t="s">
        <v>3064</v>
      </c>
      <c r="F314" s="295">
        <v>15.94</v>
      </c>
      <c r="G314" s="295">
        <v>11.97</v>
      </c>
      <c r="H314" s="295">
        <v>15.96</v>
      </c>
      <c r="I314" s="295">
        <v>17.43</v>
      </c>
      <c r="J314" s="295">
        <v>20.059999999999999</v>
      </c>
      <c r="K314" s="295"/>
      <c r="L314" s="296"/>
    </row>
    <row r="315" spans="1:12" ht="15" customHeight="1" x14ac:dyDescent="0.25">
      <c r="A315" s="292">
        <v>1375</v>
      </c>
      <c r="B315" s="293" t="s">
        <v>402</v>
      </c>
      <c r="C315" s="294" t="s">
        <v>3142</v>
      </c>
      <c r="D315" s="295" t="s">
        <v>2789</v>
      </c>
      <c r="E315" s="295" t="s">
        <v>3143</v>
      </c>
      <c r="F315" s="295">
        <v>22.17</v>
      </c>
      <c r="G315" s="295"/>
      <c r="H315" s="295"/>
      <c r="I315" s="295"/>
      <c r="J315" s="295">
        <v>22.17</v>
      </c>
      <c r="K315" s="295"/>
      <c r="L315" s="296"/>
    </row>
    <row r="316" spans="1:12" ht="15" customHeight="1" x14ac:dyDescent="0.25">
      <c r="A316" s="292">
        <v>1394</v>
      </c>
      <c r="B316" s="293" t="s">
        <v>408</v>
      </c>
      <c r="C316" s="294" t="s">
        <v>4347</v>
      </c>
      <c r="D316" s="295" t="s">
        <v>2827</v>
      </c>
      <c r="E316" s="295" t="s">
        <v>2865</v>
      </c>
      <c r="F316" s="295">
        <v>9.75</v>
      </c>
      <c r="G316" s="295">
        <v>8.77</v>
      </c>
      <c r="H316" s="295">
        <v>9.2799999999999994</v>
      </c>
      <c r="I316" s="295">
        <v>10.85</v>
      </c>
      <c r="J316" s="295">
        <v>12.89</v>
      </c>
      <c r="K316" s="295">
        <v>9.25</v>
      </c>
      <c r="L316" s="296">
        <v>5.25</v>
      </c>
    </row>
    <row r="317" spans="1:12" x14ac:dyDescent="0.25">
      <c r="A317" s="292">
        <v>1405</v>
      </c>
      <c r="B317" s="293" t="s">
        <v>409</v>
      </c>
      <c r="C317" s="294" t="s">
        <v>3148</v>
      </c>
      <c r="D317" s="295" t="s">
        <v>2789</v>
      </c>
      <c r="E317" s="295" t="s">
        <v>3149</v>
      </c>
      <c r="F317" s="295">
        <v>9.19</v>
      </c>
      <c r="G317" s="295">
        <v>10.34</v>
      </c>
      <c r="H317" s="295">
        <v>8.4</v>
      </c>
      <c r="I317" s="295">
        <v>9.9</v>
      </c>
      <c r="J317" s="295">
        <v>5.63</v>
      </c>
      <c r="K317" s="295"/>
      <c r="L317" s="296"/>
    </row>
    <row r="318" spans="1:12" ht="15" customHeight="1" x14ac:dyDescent="0.25">
      <c r="A318" s="292">
        <v>1409</v>
      </c>
      <c r="B318" s="293" t="s">
        <v>410</v>
      </c>
      <c r="C318" s="294" t="s">
        <v>3150</v>
      </c>
      <c r="D318" s="295" t="s">
        <v>2775</v>
      </c>
      <c r="E318" s="295" t="s">
        <v>3151</v>
      </c>
      <c r="F318" s="295">
        <v>11.55</v>
      </c>
      <c r="G318" s="295">
        <v>10.64</v>
      </c>
      <c r="H318" s="295">
        <v>11.51</v>
      </c>
      <c r="I318" s="295">
        <v>12.02</v>
      </c>
      <c r="J318" s="295">
        <v>22.27</v>
      </c>
      <c r="K318" s="295"/>
      <c r="L318" s="296"/>
    </row>
    <row r="319" spans="1:12" ht="15" customHeight="1" x14ac:dyDescent="0.25">
      <c r="A319" s="292">
        <v>1434</v>
      </c>
      <c r="B319" s="293" t="s">
        <v>413</v>
      </c>
      <c r="C319" s="294" t="s">
        <v>3152</v>
      </c>
      <c r="D319" s="295" t="s">
        <v>2775</v>
      </c>
      <c r="E319" s="295" t="s">
        <v>3153</v>
      </c>
      <c r="F319" s="295">
        <v>3.51</v>
      </c>
      <c r="G319" s="295">
        <v>3.04</v>
      </c>
      <c r="H319" s="295">
        <v>3.85</v>
      </c>
      <c r="I319" s="295"/>
      <c r="J319" s="295"/>
      <c r="K319" s="295"/>
      <c r="L319" s="296"/>
    </row>
    <row r="320" spans="1:12" ht="15" customHeight="1" x14ac:dyDescent="0.25">
      <c r="A320" s="292">
        <v>1438</v>
      </c>
      <c r="B320" s="293" t="s">
        <v>415</v>
      </c>
      <c r="C320" s="294" t="s">
        <v>4780</v>
      </c>
      <c r="D320" s="295" t="s">
        <v>2827</v>
      </c>
      <c r="E320" s="295" t="s">
        <v>4781</v>
      </c>
      <c r="F320" s="295">
        <v>16.27</v>
      </c>
      <c r="G320" s="295">
        <v>23.49</v>
      </c>
      <c r="H320" s="295">
        <v>22.21</v>
      </c>
      <c r="I320" s="295">
        <v>13.51</v>
      </c>
      <c r="J320" s="295">
        <v>14.11</v>
      </c>
      <c r="K320" s="295">
        <v>49.75</v>
      </c>
      <c r="L320" s="296">
        <v>29.75</v>
      </c>
    </row>
    <row r="321" spans="1:12" ht="15" customHeight="1" x14ac:dyDescent="0.25">
      <c r="A321" s="292">
        <v>1457</v>
      </c>
      <c r="B321" s="293" t="s">
        <v>418</v>
      </c>
      <c r="C321" s="294" t="s">
        <v>3003</v>
      </c>
      <c r="D321" s="295" t="s">
        <v>2876</v>
      </c>
      <c r="E321" s="295" t="s">
        <v>5026</v>
      </c>
      <c r="F321" s="295">
        <v>14.18</v>
      </c>
      <c r="G321" s="295">
        <v>14.3</v>
      </c>
      <c r="H321" s="295">
        <v>13.07</v>
      </c>
      <c r="I321" s="295">
        <v>16.29</v>
      </c>
      <c r="J321" s="295"/>
      <c r="K321" s="295"/>
      <c r="L321" s="296"/>
    </row>
    <row r="322" spans="1:12" ht="15" customHeight="1" x14ac:dyDescent="0.25">
      <c r="A322" s="292">
        <v>1468</v>
      </c>
      <c r="B322" s="293" t="s">
        <v>5041</v>
      </c>
      <c r="C322" s="294" t="s">
        <v>4349</v>
      </c>
      <c r="D322" s="295" t="s">
        <v>2827</v>
      </c>
      <c r="E322" s="295" t="s">
        <v>4350</v>
      </c>
      <c r="F322" s="295">
        <v>14.03</v>
      </c>
      <c r="G322" s="295">
        <v>9.1999999999999993</v>
      </c>
      <c r="H322" s="295">
        <v>12.46</v>
      </c>
      <c r="I322" s="295">
        <v>20.2</v>
      </c>
      <c r="J322" s="295">
        <v>28.86</v>
      </c>
      <c r="K322" s="295"/>
      <c r="L322" s="296"/>
    </row>
    <row r="323" spans="1:12" x14ac:dyDescent="0.25">
      <c r="A323" s="292">
        <v>1472</v>
      </c>
      <c r="B323" s="293" t="s">
        <v>422</v>
      </c>
      <c r="C323" s="294" t="s">
        <v>3159</v>
      </c>
      <c r="D323" s="295" t="s">
        <v>2827</v>
      </c>
      <c r="E323" s="295" t="s">
        <v>3160</v>
      </c>
      <c r="F323" s="295">
        <v>5.71</v>
      </c>
      <c r="G323" s="295">
        <v>6.11</v>
      </c>
      <c r="H323" s="295">
        <v>5.47</v>
      </c>
      <c r="I323" s="295">
        <v>5.79</v>
      </c>
      <c r="J323" s="295"/>
      <c r="K323" s="295"/>
      <c r="L323" s="296"/>
    </row>
    <row r="324" spans="1:12" ht="15" customHeight="1" x14ac:dyDescent="0.25">
      <c r="A324" s="292">
        <v>1473</v>
      </c>
      <c r="B324" s="293" t="s">
        <v>423</v>
      </c>
      <c r="C324" s="294" t="s">
        <v>3161</v>
      </c>
      <c r="D324" s="295" t="s">
        <v>2912</v>
      </c>
      <c r="E324" s="295" t="s">
        <v>3162</v>
      </c>
      <c r="F324" s="295">
        <v>14.07</v>
      </c>
      <c r="G324" s="295">
        <v>13.42</v>
      </c>
      <c r="H324" s="295">
        <v>14.52</v>
      </c>
      <c r="I324" s="295">
        <v>15.51</v>
      </c>
      <c r="J324" s="295"/>
      <c r="K324" s="295"/>
      <c r="L324" s="296"/>
    </row>
    <row r="325" spans="1:12" ht="15" customHeight="1" x14ac:dyDescent="0.25">
      <c r="A325" s="292">
        <v>1498</v>
      </c>
      <c r="B325" s="293" t="s">
        <v>428</v>
      </c>
      <c r="C325" s="294" t="s">
        <v>3171</v>
      </c>
      <c r="D325" s="295" t="s">
        <v>2897</v>
      </c>
      <c r="E325" s="295" t="s">
        <v>3172</v>
      </c>
      <c r="F325" s="295">
        <v>11.12</v>
      </c>
      <c r="G325" s="295">
        <v>9.82</v>
      </c>
      <c r="H325" s="295">
        <v>12.19</v>
      </c>
      <c r="I325" s="295"/>
      <c r="J325" s="295"/>
      <c r="K325" s="295"/>
      <c r="L325" s="296"/>
    </row>
    <row r="326" spans="1:12" ht="15" customHeight="1" x14ac:dyDescent="0.25">
      <c r="A326" s="292">
        <v>1504</v>
      </c>
      <c r="B326" s="293" t="s">
        <v>429</v>
      </c>
      <c r="C326" s="294" t="s">
        <v>3173</v>
      </c>
      <c r="D326" s="295" t="s">
        <v>2897</v>
      </c>
      <c r="E326" s="295" t="s">
        <v>3174</v>
      </c>
      <c r="F326" s="295">
        <v>11.4</v>
      </c>
      <c r="G326" s="295">
        <v>11.4</v>
      </c>
      <c r="H326" s="295"/>
      <c r="I326" s="295"/>
      <c r="J326" s="295"/>
      <c r="K326" s="295"/>
      <c r="L326" s="296"/>
    </row>
    <row r="327" spans="1:12" x14ac:dyDescent="0.25">
      <c r="A327" s="292">
        <v>1511</v>
      </c>
      <c r="B327" s="293" t="s">
        <v>430</v>
      </c>
      <c r="C327" s="294" t="s">
        <v>4782</v>
      </c>
      <c r="D327" s="295" t="s">
        <v>2897</v>
      </c>
      <c r="E327" s="295" t="s">
        <v>4783</v>
      </c>
      <c r="F327" s="295">
        <v>10.01</v>
      </c>
      <c r="G327" s="295">
        <v>11.56</v>
      </c>
      <c r="H327" s="295">
        <v>9.51</v>
      </c>
      <c r="I327" s="295">
        <v>5</v>
      </c>
      <c r="J327" s="295"/>
      <c r="K327" s="295"/>
      <c r="L327" s="296"/>
    </row>
    <row r="328" spans="1:12" ht="15" customHeight="1" x14ac:dyDescent="0.25">
      <c r="A328" s="292">
        <v>1526</v>
      </c>
      <c r="B328" s="293" t="s">
        <v>432</v>
      </c>
      <c r="C328" s="294" t="s">
        <v>3175</v>
      </c>
      <c r="D328" s="295" t="s">
        <v>2827</v>
      </c>
      <c r="E328" s="295" t="s">
        <v>3176</v>
      </c>
      <c r="F328" s="295">
        <v>5.0199999999999996</v>
      </c>
      <c r="G328" s="295">
        <v>3.08</v>
      </c>
      <c r="H328" s="295">
        <v>4.6900000000000004</v>
      </c>
      <c r="I328" s="295">
        <v>6.3</v>
      </c>
      <c r="J328" s="295"/>
      <c r="K328" s="295"/>
      <c r="L328" s="296"/>
    </row>
    <row r="329" spans="1:12" ht="15" customHeight="1" x14ac:dyDescent="0.25">
      <c r="A329" s="292">
        <v>1528</v>
      </c>
      <c r="B329" s="293" t="s">
        <v>433</v>
      </c>
      <c r="C329" s="294" t="s">
        <v>3177</v>
      </c>
      <c r="D329" s="295" t="s">
        <v>2827</v>
      </c>
      <c r="E329" s="295" t="s">
        <v>3178</v>
      </c>
      <c r="F329" s="295">
        <v>13.13</v>
      </c>
      <c r="G329" s="295">
        <v>15.28</v>
      </c>
      <c r="H329" s="295">
        <v>13.02</v>
      </c>
      <c r="I329" s="295">
        <v>12.68</v>
      </c>
      <c r="J329" s="295">
        <v>9.83</v>
      </c>
      <c r="K329" s="295"/>
      <c r="L329" s="296"/>
    </row>
    <row r="330" spans="1:12" ht="15" customHeight="1" x14ac:dyDescent="0.25">
      <c r="A330" s="292">
        <v>1568</v>
      </c>
      <c r="B330" s="293" t="s">
        <v>5043</v>
      </c>
      <c r="C330" s="294" t="s">
        <v>3181</v>
      </c>
      <c r="D330" s="295" t="s">
        <v>2897</v>
      </c>
      <c r="E330" s="295" t="s">
        <v>3182</v>
      </c>
      <c r="F330" s="295">
        <v>8.01</v>
      </c>
      <c r="G330" s="295">
        <v>7.4</v>
      </c>
      <c r="H330" s="295">
        <v>8.19</v>
      </c>
      <c r="I330" s="295">
        <v>9.82</v>
      </c>
      <c r="J330" s="295"/>
      <c r="K330" s="295"/>
      <c r="L330" s="296"/>
    </row>
    <row r="331" spans="1:12" x14ac:dyDescent="0.25">
      <c r="A331" s="292">
        <v>1572</v>
      </c>
      <c r="B331" s="293" t="s">
        <v>438</v>
      </c>
      <c r="C331" s="294" t="s">
        <v>3437</v>
      </c>
      <c r="D331" s="295" t="s">
        <v>3438</v>
      </c>
      <c r="E331" s="295" t="s">
        <v>3439</v>
      </c>
      <c r="F331" s="295">
        <v>10.17</v>
      </c>
      <c r="G331" s="295">
        <v>11.1</v>
      </c>
      <c r="H331" s="295">
        <v>11.18</v>
      </c>
      <c r="I331" s="295">
        <v>9.98</v>
      </c>
      <c r="J331" s="295"/>
      <c r="K331" s="295"/>
      <c r="L331" s="296"/>
    </row>
    <row r="332" spans="1:12" ht="15" customHeight="1" x14ac:dyDescent="0.25">
      <c r="A332" s="292">
        <v>1652</v>
      </c>
      <c r="B332" s="293" t="s">
        <v>444</v>
      </c>
      <c r="C332" s="294" t="s">
        <v>3186</v>
      </c>
      <c r="D332" s="295" t="s">
        <v>2897</v>
      </c>
      <c r="E332" s="295" t="s">
        <v>3187</v>
      </c>
      <c r="F332" s="295">
        <v>9.89</v>
      </c>
      <c r="G332" s="295">
        <v>9.8800000000000008</v>
      </c>
      <c r="H332" s="295">
        <v>9.85</v>
      </c>
      <c r="I332" s="295">
        <v>11.28</v>
      </c>
      <c r="J332" s="295"/>
      <c r="K332" s="295"/>
      <c r="L332" s="296"/>
    </row>
    <row r="333" spans="1:12" ht="15" customHeight="1" x14ac:dyDescent="0.25">
      <c r="A333" s="292">
        <v>1684</v>
      </c>
      <c r="B333" s="293" t="s">
        <v>447</v>
      </c>
      <c r="C333" s="294" t="s">
        <v>3190</v>
      </c>
      <c r="D333" s="295" t="s">
        <v>2827</v>
      </c>
      <c r="E333" s="295" t="s">
        <v>3191</v>
      </c>
      <c r="F333" s="295">
        <v>8.84</v>
      </c>
      <c r="G333" s="295">
        <v>6.92</v>
      </c>
      <c r="H333" s="295">
        <v>8.6300000000000008</v>
      </c>
      <c r="I333" s="295">
        <v>10.53</v>
      </c>
      <c r="J333" s="295"/>
      <c r="K333" s="295"/>
      <c r="L333" s="296"/>
    </row>
    <row r="334" spans="1:12" ht="15" customHeight="1" x14ac:dyDescent="0.25">
      <c r="A334" s="292">
        <v>1703</v>
      </c>
      <c r="B334" s="293" t="s">
        <v>449</v>
      </c>
      <c r="C334" s="294" t="s">
        <v>3192</v>
      </c>
      <c r="D334" s="295" t="s">
        <v>2897</v>
      </c>
      <c r="E334" s="295" t="s">
        <v>3193</v>
      </c>
      <c r="F334" s="295">
        <v>12.93</v>
      </c>
      <c r="G334" s="295">
        <v>14.76</v>
      </c>
      <c r="H334" s="295">
        <v>12.02</v>
      </c>
      <c r="I334" s="295"/>
      <c r="J334" s="295"/>
      <c r="K334" s="295"/>
      <c r="L334" s="296"/>
    </row>
    <row r="335" spans="1:12" x14ac:dyDescent="0.25">
      <c r="A335" s="292">
        <v>1717</v>
      </c>
      <c r="B335" s="293" t="s">
        <v>452</v>
      </c>
      <c r="C335" s="294" t="s">
        <v>4259</v>
      </c>
      <c r="D335" s="295" t="s">
        <v>2897</v>
      </c>
      <c r="E335" s="295" t="s">
        <v>4260</v>
      </c>
      <c r="F335" s="295">
        <v>10.4</v>
      </c>
      <c r="G335" s="295">
        <v>11.2</v>
      </c>
      <c r="H335" s="295">
        <v>10.42</v>
      </c>
      <c r="I335" s="295">
        <v>4.67</v>
      </c>
      <c r="J335" s="295"/>
      <c r="K335" s="295"/>
      <c r="L335" s="296"/>
    </row>
    <row r="336" spans="1:12" ht="15" customHeight="1" x14ac:dyDescent="0.25">
      <c r="A336" s="292">
        <v>1724</v>
      </c>
      <c r="B336" s="293" t="s">
        <v>5044</v>
      </c>
      <c r="C336" s="294" t="s">
        <v>4356</v>
      </c>
      <c r="D336" s="295" t="s">
        <v>2789</v>
      </c>
      <c r="E336" s="295" t="s">
        <v>4357</v>
      </c>
      <c r="F336" s="295">
        <v>19.66</v>
      </c>
      <c r="G336" s="295">
        <v>27.33</v>
      </c>
      <c r="H336" s="295">
        <v>6.67</v>
      </c>
      <c r="I336" s="295">
        <v>7.45</v>
      </c>
      <c r="J336" s="295">
        <v>7.09</v>
      </c>
      <c r="K336" s="295">
        <v>20.059999999999999</v>
      </c>
      <c r="L336" s="296">
        <v>21.4</v>
      </c>
    </row>
    <row r="337" spans="1:12" ht="15" customHeight="1" x14ac:dyDescent="0.25">
      <c r="A337" s="292">
        <v>1737</v>
      </c>
      <c r="B337" s="293" t="s">
        <v>457</v>
      </c>
      <c r="C337" s="294" t="s">
        <v>4295</v>
      </c>
      <c r="D337" s="295" t="s">
        <v>2897</v>
      </c>
      <c r="E337" s="295" t="s">
        <v>4296</v>
      </c>
      <c r="F337" s="295">
        <v>23.92</v>
      </c>
      <c r="G337" s="295">
        <v>11.87</v>
      </c>
      <c r="H337" s="295">
        <v>14.38</v>
      </c>
      <c r="I337" s="295">
        <v>14.88</v>
      </c>
      <c r="J337" s="295">
        <v>17.34</v>
      </c>
      <c r="K337" s="295">
        <v>25.27</v>
      </c>
      <c r="L337" s="296">
        <v>30.07</v>
      </c>
    </row>
    <row r="338" spans="1:12" ht="15" customHeight="1" x14ac:dyDescent="0.25">
      <c r="A338" s="292">
        <v>1737</v>
      </c>
      <c r="B338" s="293" t="s">
        <v>457</v>
      </c>
      <c r="C338" s="294" t="s">
        <v>4297</v>
      </c>
      <c r="D338" s="295" t="s">
        <v>2897</v>
      </c>
      <c r="E338" s="295" t="s">
        <v>4298</v>
      </c>
      <c r="F338" s="295">
        <v>12.15</v>
      </c>
      <c r="G338" s="295">
        <v>12.08</v>
      </c>
      <c r="H338" s="295">
        <v>12.28</v>
      </c>
      <c r="I338" s="295">
        <v>13.24</v>
      </c>
      <c r="J338" s="295"/>
      <c r="K338" s="295">
        <v>11.69</v>
      </c>
      <c r="L338" s="296">
        <v>11.07</v>
      </c>
    </row>
    <row r="339" spans="1:12" x14ac:dyDescent="0.25">
      <c r="A339" s="292">
        <v>1737</v>
      </c>
      <c r="B339" s="293" t="s">
        <v>457</v>
      </c>
      <c r="C339" s="294" t="s">
        <v>3243</v>
      </c>
      <c r="D339" s="295" t="s">
        <v>2897</v>
      </c>
      <c r="E339" s="295" t="s">
        <v>3244</v>
      </c>
      <c r="F339" s="295">
        <v>23.05</v>
      </c>
      <c r="G339" s="295">
        <v>10.88</v>
      </c>
      <c r="H339" s="295">
        <v>14.1</v>
      </c>
      <c r="I339" s="295">
        <v>11.66</v>
      </c>
      <c r="J339" s="295"/>
      <c r="K339" s="295"/>
      <c r="L339" s="296">
        <v>23.96</v>
      </c>
    </row>
    <row r="340" spans="1:12" ht="15" customHeight="1" x14ac:dyDescent="0.25">
      <c r="A340" s="292">
        <v>1743</v>
      </c>
      <c r="B340" s="293" t="s">
        <v>5045</v>
      </c>
      <c r="C340" s="294" t="s">
        <v>4640</v>
      </c>
      <c r="D340" s="295" t="s">
        <v>3438</v>
      </c>
      <c r="E340" s="295" t="s">
        <v>4641</v>
      </c>
      <c r="F340" s="295">
        <v>12.82</v>
      </c>
      <c r="G340" s="295">
        <v>13.1</v>
      </c>
      <c r="H340" s="295">
        <v>13.28</v>
      </c>
      <c r="I340" s="295">
        <v>10.42</v>
      </c>
      <c r="J340" s="295">
        <v>29.54</v>
      </c>
      <c r="K340" s="295"/>
      <c r="L340" s="296"/>
    </row>
    <row r="341" spans="1:12" ht="15" customHeight="1" x14ac:dyDescent="0.25">
      <c r="A341" s="292">
        <v>1746</v>
      </c>
      <c r="B341" s="293" t="s">
        <v>459</v>
      </c>
      <c r="C341" s="294" t="s">
        <v>3440</v>
      </c>
      <c r="D341" s="295" t="s">
        <v>3438</v>
      </c>
      <c r="E341" s="295" t="s">
        <v>3441</v>
      </c>
      <c r="F341" s="295">
        <v>13.74</v>
      </c>
      <c r="G341" s="295">
        <v>12.24</v>
      </c>
      <c r="H341" s="295"/>
      <c r="I341" s="295"/>
      <c r="J341" s="295">
        <v>13.75</v>
      </c>
      <c r="K341" s="295"/>
      <c r="L341" s="296"/>
    </row>
    <row r="342" spans="1:12" x14ac:dyDescent="0.25">
      <c r="A342" s="292">
        <v>1754</v>
      </c>
      <c r="B342" s="293" t="s">
        <v>461</v>
      </c>
      <c r="C342" s="294" t="s">
        <v>2833</v>
      </c>
      <c r="D342" s="295" t="s">
        <v>2827</v>
      </c>
      <c r="E342" s="295" t="s">
        <v>2834</v>
      </c>
      <c r="F342" s="295">
        <v>9.27</v>
      </c>
      <c r="G342" s="295">
        <v>8.26</v>
      </c>
      <c r="H342" s="295">
        <v>8.92</v>
      </c>
      <c r="I342" s="295">
        <v>11.3</v>
      </c>
      <c r="J342" s="295">
        <v>16.52</v>
      </c>
      <c r="K342" s="295">
        <v>16.47</v>
      </c>
      <c r="L342" s="296">
        <v>7.54</v>
      </c>
    </row>
    <row r="343" spans="1:12" ht="15" customHeight="1" x14ac:dyDescent="0.25">
      <c r="A343" s="292">
        <v>1759</v>
      </c>
      <c r="B343" s="293" t="s">
        <v>462</v>
      </c>
      <c r="C343" s="294" t="s">
        <v>4912</v>
      </c>
      <c r="D343" s="295" t="s">
        <v>3237</v>
      </c>
      <c r="E343" s="295" t="s">
        <v>4913</v>
      </c>
      <c r="F343" s="295">
        <v>9.08</v>
      </c>
      <c r="G343" s="295">
        <v>8.5500000000000007</v>
      </c>
      <c r="H343" s="295">
        <v>10.49</v>
      </c>
      <c r="I343" s="295">
        <v>11.85</v>
      </c>
      <c r="J343" s="295"/>
      <c r="K343" s="295"/>
      <c r="L343" s="296"/>
    </row>
    <row r="344" spans="1:12" ht="15" customHeight="1" x14ac:dyDescent="0.25">
      <c r="A344" s="292">
        <v>1766</v>
      </c>
      <c r="B344" s="293" t="s">
        <v>464</v>
      </c>
      <c r="C344" s="294" t="s">
        <v>3941</v>
      </c>
      <c r="D344" s="295" t="s">
        <v>2827</v>
      </c>
      <c r="E344" s="295" t="s">
        <v>3942</v>
      </c>
      <c r="F344" s="295">
        <v>11.06</v>
      </c>
      <c r="G344" s="295">
        <v>9.52</v>
      </c>
      <c r="H344" s="295">
        <v>10</v>
      </c>
      <c r="I344" s="295">
        <v>10.09</v>
      </c>
      <c r="J344" s="295">
        <v>17.54</v>
      </c>
      <c r="K344" s="295">
        <v>6.55</v>
      </c>
      <c r="L344" s="296"/>
    </row>
    <row r="345" spans="1:12" x14ac:dyDescent="0.25">
      <c r="A345" s="292">
        <v>1766</v>
      </c>
      <c r="B345" s="293" t="s">
        <v>464</v>
      </c>
      <c r="C345" s="294" t="s">
        <v>4207</v>
      </c>
      <c r="D345" s="295" t="s">
        <v>2827</v>
      </c>
      <c r="E345" s="295" t="s">
        <v>4208</v>
      </c>
      <c r="F345" s="295">
        <v>11.03</v>
      </c>
      <c r="G345" s="295">
        <v>9.44</v>
      </c>
      <c r="H345" s="295">
        <v>10.07</v>
      </c>
      <c r="I345" s="295">
        <v>11.82</v>
      </c>
      <c r="J345" s="295">
        <v>12.05</v>
      </c>
      <c r="K345" s="295">
        <v>19.100000000000001</v>
      </c>
      <c r="L345" s="296">
        <v>17.7</v>
      </c>
    </row>
    <row r="346" spans="1:12" ht="15" customHeight="1" x14ac:dyDescent="0.25">
      <c r="A346" s="292">
        <v>1779</v>
      </c>
      <c r="B346" s="293" t="s">
        <v>467</v>
      </c>
      <c r="C346" s="294" t="s">
        <v>3194</v>
      </c>
      <c r="D346" s="295" t="s">
        <v>2775</v>
      </c>
      <c r="E346" s="295" t="s">
        <v>3195</v>
      </c>
      <c r="F346" s="295">
        <v>11.77</v>
      </c>
      <c r="G346" s="295"/>
      <c r="H346" s="295">
        <v>11.77</v>
      </c>
      <c r="I346" s="295"/>
      <c r="J346" s="295"/>
      <c r="K346" s="295"/>
      <c r="L346" s="296"/>
    </row>
    <row r="347" spans="1:12" ht="15" customHeight="1" x14ac:dyDescent="0.25">
      <c r="A347" s="292">
        <v>1780</v>
      </c>
      <c r="B347" s="293" t="s">
        <v>468</v>
      </c>
      <c r="C347" s="294" t="s">
        <v>4525</v>
      </c>
      <c r="D347" s="295" t="s">
        <v>2856</v>
      </c>
      <c r="E347" s="295" t="s">
        <v>4526</v>
      </c>
      <c r="F347" s="295">
        <v>9.2899999999999991</v>
      </c>
      <c r="G347" s="295">
        <v>10</v>
      </c>
      <c r="H347" s="295">
        <v>9.69</v>
      </c>
      <c r="I347" s="295">
        <v>5.28</v>
      </c>
      <c r="J347" s="295">
        <v>3.9</v>
      </c>
      <c r="K347" s="295"/>
      <c r="L347" s="296"/>
    </row>
    <row r="348" spans="1:12" x14ac:dyDescent="0.25">
      <c r="A348" s="292">
        <v>1780</v>
      </c>
      <c r="B348" s="293" t="s">
        <v>468</v>
      </c>
      <c r="C348" s="294" t="s">
        <v>3196</v>
      </c>
      <c r="D348" s="295" t="s">
        <v>2912</v>
      </c>
      <c r="E348" s="295" t="s">
        <v>3197</v>
      </c>
      <c r="F348" s="295">
        <v>11</v>
      </c>
      <c r="G348" s="295">
        <v>10.8</v>
      </c>
      <c r="H348" s="295">
        <v>11.27</v>
      </c>
      <c r="I348" s="295">
        <v>10.96</v>
      </c>
      <c r="J348" s="295">
        <v>11.16</v>
      </c>
      <c r="K348" s="295"/>
      <c r="L348" s="296"/>
    </row>
    <row r="349" spans="1:12" ht="15" customHeight="1" x14ac:dyDescent="0.25">
      <c r="A349" s="292">
        <v>1781</v>
      </c>
      <c r="B349" s="293" t="s">
        <v>469</v>
      </c>
      <c r="C349" s="294" t="s">
        <v>4299</v>
      </c>
      <c r="D349" s="295" t="s">
        <v>2772</v>
      </c>
      <c r="E349" s="295" t="s">
        <v>4300</v>
      </c>
      <c r="F349" s="295">
        <v>10.45</v>
      </c>
      <c r="G349" s="295">
        <v>10.33</v>
      </c>
      <c r="H349" s="295">
        <v>11.59</v>
      </c>
      <c r="I349" s="295">
        <v>11.05</v>
      </c>
      <c r="J349" s="295">
        <v>9.34</v>
      </c>
      <c r="K349" s="295">
        <v>8.2100000000000009</v>
      </c>
      <c r="L349" s="296">
        <v>9.1</v>
      </c>
    </row>
    <row r="350" spans="1:12" x14ac:dyDescent="0.25">
      <c r="A350" s="292">
        <v>1781</v>
      </c>
      <c r="B350" s="293" t="s">
        <v>469</v>
      </c>
      <c r="C350" s="294" t="s">
        <v>2771</v>
      </c>
      <c r="D350" s="295" t="s">
        <v>2772</v>
      </c>
      <c r="E350" s="295" t="s">
        <v>2773</v>
      </c>
      <c r="F350" s="295">
        <v>16.22</v>
      </c>
      <c r="G350" s="295">
        <v>12.86</v>
      </c>
      <c r="H350" s="295">
        <v>16.04</v>
      </c>
      <c r="I350" s="295">
        <v>28.75</v>
      </c>
      <c r="J350" s="295">
        <v>16.260000000000002</v>
      </c>
      <c r="K350" s="295"/>
      <c r="L350" s="296"/>
    </row>
    <row r="351" spans="1:12" ht="15" customHeight="1" x14ac:dyDescent="0.25">
      <c r="A351" s="292">
        <v>1804</v>
      </c>
      <c r="B351" s="293" t="s">
        <v>471</v>
      </c>
      <c r="C351" s="294" t="s">
        <v>3198</v>
      </c>
      <c r="D351" s="295" t="s">
        <v>2817</v>
      </c>
      <c r="E351" s="295" t="s">
        <v>3199</v>
      </c>
      <c r="F351" s="295">
        <v>17.940000000000001</v>
      </c>
      <c r="G351" s="295">
        <v>16.82</v>
      </c>
      <c r="H351" s="295">
        <v>18.829999999999998</v>
      </c>
      <c r="I351" s="295">
        <v>20.57</v>
      </c>
      <c r="J351" s="295"/>
      <c r="K351" s="295"/>
      <c r="L351" s="296"/>
    </row>
    <row r="352" spans="1:12" ht="15" customHeight="1" x14ac:dyDescent="0.25">
      <c r="A352" s="292">
        <v>1818</v>
      </c>
      <c r="B352" s="293" t="s">
        <v>5046</v>
      </c>
      <c r="C352" s="294" t="s">
        <v>5047</v>
      </c>
      <c r="D352" s="295" t="s">
        <v>2789</v>
      </c>
      <c r="E352" s="295" t="s">
        <v>3083</v>
      </c>
      <c r="F352" s="295">
        <v>7.68</v>
      </c>
      <c r="G352" s="295">
        <v>8.65</v>
      </c>
      <c r="H352" s="295">
        <v>7.18</v>
      </c>
      <c r="I352" s="295">
        <v>8.4499999999999993</v>
      </c>
      <c r="J352" s="295"/>
      <c r="K352" s="295">
        <v>8.1999999999999993</v>
      </c>
      <c r="L352" s="296"/>
    </row>
    <row r="353" spans="1:12" ht="15" customHeight="1" x14ac:dyDescent="0.25">
      <c r="A353" s="292">
        <v>1821</v>
      </c>
      <c r="B353" s="293" t="s">
        <v>5048</v>
      </c>
      <c r="C353" s="294" t="s">
        <v>4074</v>
      </c>
      <c r="D353" s="295" t="s">
        <v>2897</v>
      </c>
      <c r="E353" s="295" t="s">
        <v>4075</v>
      </c>
      <c r="F353" s="295">
        <v>12.93</v>
      </c>
      <c r="G353" s="295">
        <v>12.81</v>
      </c>
      <c r="H353" s="295">
        <v>12.51</v>
      </c>
      <c r="I353" s="295">
        <v>13.55</v>
      </c>
      <c r="J353" s="295"/>
      <c r="K353" s="295"/>
      <c r="L353" s="296"/>
    </row>
    <row r="354" spans="1:12" ht="15" customHeight="1" x14ac:dyDescent="0.25">
      <c r="A354" s="292">
        <v>1826</v>
      </c>
      <c r="B354" s="293" t="s">
        <v>474</v>
      </c>
      <c r="C354" s="294" t="s">
        <v>3200</v>
      </c>
      <c r="D354" s="295" t="s">
        <v>2876</v>
      </c>
      <c r="E354" s="295" t="s">
        <v>3201</v>
      </c>
      <c r="F354" s="295">
        <v>12.46</v>
      </c>
      <c r="G354" s="295">
        <v>11.22</v>
      </c>
      <c r="H354" s="295">
        <v>13.25</v>
      </c>
      <c r="I354" s="295">
        <v>12.04</v>
      </c>
      <c r="J354" s="295">
        <v>13.28</v>
      </c>
      <c r="K354" s="295"/>
      <c r="L354" s="296"/>
    </row>
    <row r="355" spans="1:12" ht="15" customHeight="1" x14ac:dyDescent="0.25">
      <c r="A355" s="292">
        <v>1838</v>
      </c>
      <c r="B355" s="293" t="s">
        <v>476</v>
      </c>
      <c r="C355" s="294" t="s">
        <v>4784</v>
      </c>
      <c r="D355" s="295" t="s">
        <v>2827</v>
      </c>
      <c r="E355" s="295" t="s">
        <v>4785</v>
      </c>
      <c r="F355" s="295">
        <v>14.11</v>
      </c>
      <c r="G355" s="295">
        <v>14.58</v>
      </c>
      <c r="H355" s="295">
        <v>12.86</v>
      </c>
      <c r="I355" s="295">
        <v>23.91</v>
      </c>
      <c r="J355" s="295"/>
      <c r="K355" s="295"/>
      <c r="L355" s="296"/>
    </row>
    <row r="356" spans="1:12" ht="15" customHeight="1" x14ac:dyDescent="0.25">
      <c r="A356" s="292">
        <v>1847</v>
      </c>
      <c r="B356" s="293" t="s">
        <v>477</v>
      </c>
      <c r="C356" s="294" t="s">
        <v>4494</v>
      </c>
      <c r="D356" s="295" t="s">
        <v>2775</v>
      </c>
      <c r="E356" s="295" t="s">
        <v>4495</v>
      </c>
      <c r="F356" s="295">
        <v>9.1999999999999993</v>
      </c>
      <c r="G356" s="295">
        <v>8.5500000000000007</v>
      </c>
      <c r="H356" s="295">
        <v>10.5</v>
      </c>
      <c r="I356" s="295">
        <v>9.7200000000000006</v>
      </c>
      <c r="J356" s="295">
        <v>7.86</v>
      </c>
      <c r="K356" s="295">
        <v>7.7</v>
      </c>
      <c r="L356" s="296"/>
    </row>
    <row r="357" spans="1:12" ht="15" customHeight="1" x14ac:dyDescent="0.25">
      <c r="A357" s="292">
        <v>1863</v>
      </c>
      <c r="B357" s="293" t="s">
        <v>5049</v>
      </c>
      <c r="C357" s="294" t="s">
        <v>3202</v>
      </c>
      <c r="D357" s="295" t="s">
        <v>2789</v>
      </c>
      <c r="E357" s="295" t="s">
        <v>3203</v>
      </c>
      <c r="F357" s="295">
        <v>8.56</v>
      </c>
      <c r="G357" s="295">
        <v>7.59</v>
      </c>
      <c r="H357" s="295">
        <v>9.1</v>
      </c>
      <c r="I357" s="295">
        <v>8.36</v>
      </c>
      <c r="J357" s="295">
        <v>7.27</v>
      </c>
      <c r="K357" s="295"/>
      <c r="L357" s="296"/>
    </row>
    <row r="358" spans="1:12" ht="15" customHeight="1" x14ac:dyDescent="0.25">
      <c r="A358" s="292">
        <v>1875</v>
      </c>
      <c r="B358" s="293" t="s">
        <v>480</v>
      </c>
      <c r="C358" s="294" t="s">
        <v>4422</v>
      </c>
      <c r="D358" s="295" t="s">
        <v>2897</v>
      </c>
      <c r="E358" s="295" t="s">
        <v>4423</v>
      </c>
      <c r="F358" s="295">
        <v>12.17</v>
      </c>
      <c r="G358" s="295">
        <v>13.09</v>
      </c>
      <c r="H358" s="295">
        <v>12.22</v>
      </c>
      <c r="I358" s="295">
        <v>11.91</v>
      </c>
      <c r="J358" s="295">
        <v>13</v>
      </c>
      <c r="K358" s="295"/>
      <c r="L358" s="296"/>
    </row>
    <row r="359" spans="1:12" ht="15" customHeight="1" x14ac:dyDescent="0.25">
      <c r="A359" s="292">
        <v>1908</v>
      </c>
      <c r="B359" s="293" t="s">
        <v>481</v>
      </c>
      <c r="C359" s="294" t="s">
        <v>3204</v>
      </c>
      <c r="D359" s="295" t="s">
        <v>2827</v>
      </c>
      <c r="E359" s="295" t="s">
        <v>3205</v>
      </c>
      <c r="F359" s="295">
        <v>11.97</v>
      </c>
      <c r="G359" s="295">
        <v>6.17</v>
      </c>
      <c r="H359" s="295">
        <v>13.56</v>
      </c>
      <c r="I359" s="295">
        <v>10.220000000000001</v>
      </c>
      <c r="J359" s="295">
        <v>13.21</v>
      </c>
      <c r="K359" s="295"/>
      <c r="L359" s="296"/>
    </row>
    <row r="360" spans="1:12" ht="15" customHeight="1" x14ac:dyDescent="0.25">
      <c r="A360" s="292">
        <v>1911</v>
      </c>
      <c r="B360" s="293" t="s">
        <v>483</v>
      </c>
      <c r="C360" s="294" t="s">
        <v>4383</v>
      </c>
      <c r="D360" s="295" t="s">
        <v>3438</v>
      </c>
      <c r="E360" s="295" t="s">
        <v>4384</v>
      </c>
      <c r="F360" s="295">
        <v>12.63</v>
      </c>
      <c r="G360" s="295">
        <v>12.69</v>
      </c>
      <c r="H360" s="295">
        <v>12.63</v>
      </c>
      <c r="I360" s="295"/>
      <c r="J360" s="295"/>
      <c r="K360" s="295"/>
      <c r="L360" s="296"/>
    </row>
    <row r="361" spans="1:12" ht="15" customHeight="1" x14ac:dyDescent="0.25">
      <c r="A361" s="292">
        <v>1922</v>
      </c>
      <c r="B361" s="293" t="s">
        <v>5050</v>
      </c>
      <c r="C361" s="294" t="s">
        <v>4476</v>
      </c>
      <c r="D361" s="295" t="s">
        <v>4477</v>
      </c>
      <c r="E361" s="295" t="s">
        <v>4477</v>
      </c>
      <c r="F361" s="295">
        <v>13.15</v>
      </c>
      <c r="G361" s="295">
        <v>11.74</v>
      </c>
      <c r="H361" s="295">
        <v>13.1</v>
      </c>
      <c r="I361" s="295">
        <v>19.68</v>
      </c>
      <c r="J361" s="295">
        <v>13.72</v>
      </c>
      <c r="K361" s="295">
        <v>12.64</v>
      </c>
      <c r="L361" s="296">
        <v>15.35</v>
      </c>
    </row>
    <row r="362" spans="1:12" ht="15" customHeight="1" x14ac:dyDescent="0.25">
      <c r="A362" s="292">
        <v>1970</v>
      </c>
      <c r="B362" s="293" t="s">
        <v>485</v>
      </c>
      <c r="C362" s="294" t="s">
        <v>3206</v>
      </c>
      <c r="D362" s="295" t="s">
        <v>2827</v>
      </c>
      <c r="E362" s="295" t="s">
        <v>3207</v>
      </c>
      <c r="F362" s="295">
        <v>17.059999999999999</v>
      </c>
      <c r="G362" s="295">
        <v>15.76</v>
      </c>
      <c r="H362" s="295">
        <v>16.68</v>
      </c>
      <c r="I362" s="295">
        <v>23.32</v>
      </c>
      <c r="J362" s="295">
        <v>19.690000000000001</v>
      </c>
      <c r="K362" s="295"/>
      <c r="L362" s="296"/>
    </row>
    <row r="363" spans="1:12" ht="15" customHeight="1" x14ac:dyDescent="0.25">
      <c r="A363" s="292">
        <v>2005</v>
      </c>
      <c r="B363" s="293" t="s">
        <v>5051</v>
      </c>
      <c r="C363" s="294" t="s">
        <v>3208</v>
      </c>
      <c r="D363" s="295" t="s">
        <v>2789</v>
      </c>
      <c r="E363" s="295" t="s">
        <v>3209</v>
      </c>
      <c r="F363" s="295">
        <v>10.86</v>
      </c>
      <c r="G363" s="295">
        <v>16.04</v>
      </c>
      <c r="H363" s="295">
        <v>11.81</v>
      </c>
      <c r="I363" s="295">
        <v>10.71</v>
      </c>
      <c r="J363" s="295">
        <v>10.06</v>
      </c>
      <c r="K363" s="295">
        <v>11.86</v>
      </c>
      <c r="L363" s="296">
        <v>16.329999999999998</v>
      </c>
    </row>
    <row r="364" spans="1:12" ht="15" customHeight="1" x14ac:dyDescent="0.25">
      <c r="A364" s="292">
        <v>2031</v>
      </c>
      <c r="B364" s="293" t="s">
        <v>487</v>
      </c>
      <c r="C364" s="294" t="s">
        <v>4320</v>
      </c>
      <c r="D364" s="295" t="s">
        <v>2789</v>
      </c>
      <c r="E364" s="295" t="s">
        <v>2906</v>
      </c>
      <c r="F364" s="295">
        <v>11.95</v>
      </c>
      <c r="G364" s="295">
        <v>15.58</v>
      </c>
      <c r="H364" s="295">
        <v>13.27</v>
      </c>
      <c r="I364" s="295">
        <v>15.51</v>
      </c>
      <c r="J364" s="295">
        <v>8.69</v>
      </c>
      <c r="K364" s="295">
        <v>17.02</v>
      </c>
      <c r="L364" s="296">
        <v>24.74</v>
      </c>
    </row>
    <row r="365" spans="1:12" ht="15" customHeight="1" x14ac:dyDescent="0.25">
      <c r="A365" s="292">
        <v>2033</v>
      </c>
      <c r="B365" s="293" t="s">
        <v>488</v>
      </c>
      <c r="C365" s="294" t="s">
        <v>4361</v>
      </c>
      <c r="D365" s="295" t="s">
        <v>2789</v>
      </c>
      <c r="E365" s="295" t="s">
        <v>4362</v>
      </c>
      <c r="F365" s="295">
        <v>9.42</v>
      </c>
      <c r="G365" s="295">
        <v>9.15</v>
      </c>
      <c r="H365" s="295">
        <v>10.34</v>
      </c>
      <c r="I365" s="295">
        <v>31.23</v>
      </c>
      <c r="J365" s="295"/>
      <c r="K365" s="295"/>
      <c r="L365" s="296"/>
    </row>
    <row r="366" spans="1:12" ht="15" customHeight="1" x14ac:dyDescent="0.25">
      <c r="A366" s="292">
        <v>2046</v>
      </c>
      <c r="B366" s="293" t="s">
        <v>490</v>
      </c>
      <c r="C366" s="294" t="s">
        <v>4788</v>
      </c>
      <c r="D366" s="295" t="s">
        <v>2789</v>
      </c>
      <c r="E366" s="295" t="s">
        <v>4789</v>
      </c>
      <c r="F366" s="295">
        <v>572.42999999999995</v>
      </c>
      <c r="G366" s="295"/>
      <c r="H366" s="295"/>
      <c r="I366" s="295">
        <v>7.61</v>
      </c>
      <c r="J366" s="295">
        <v>7.38</v>
      </c>
      <c r="K366" s="295"/>
      <c r="L366" s="296"/>
    </row>
    <row r="367" spans="1:12" ht="15" customHeight="1" x14ac:dyDescent="0.25">
      <c r="A367" s="292">
        <v>2046</v>
      </c>
      <c r="B367" s="293" t="s">
        <v>490</v>
      </c>
      <c r="C367" s="294" t="s">
        <v>4790</v>
      </c>
      <c r="D367" s="295" t="s">
        <v>2789</v>
      </c>
      <c r="E367" s="295" t="s">
        <v>3000</v>
      </c>
      <c r="F367" s="295">
        <v>26</v>
      </c>
      <c r="G367" s="295"/>
      <c r="H367" s="295"/>
      <c r="I367" s="295"/>
      <c r="J367" s="295"/>
      <c r="K367" s="295">
        <v>26</v>
      </c>
      <c r="L367" s="296"/>
    </row>
    <row r="368" spans="1:12" ht="15" customHeight="1" x14ac:dyDescent="0.25">
      <c r="A368" s="292">
        <v>2046</v>
      </c>
      <c r="B368" s="293" t="s">
        <v>490</v>
      </c>
      <c r="C368" s="294" t="s">
        <v>4644</v>
      </c>
      <c r="D368" s="295" t="s">
        <v>2789</v>
      </c>
      <c r="E368" s="295" t="s">
        <v>4645</v>
      </c>
      <c r="F368" s="295">
        <v>12.67</v>
      </c>
      <c r="G368" s="295">
        <v>13.44</v>
      </c>
      <c r="H368" s="295">
        <v>12.48</v>
      </c>
      <c r="I368" s="295">
        <v>13.8</v>
      </c>
      <c r="J368" s="295">
        <v>2.65</v>
      </c>
      <c r="K368" s="295"/>
      <c r="L368" s="296"/>
    </row>
    <row r="369" spans="1:12" ht="15" customHeight="1" x14ac:dyDescent="0.25">
      <c r="A369" s="292">
        <v>2046</v>
      </c>
      <c r="B369" s="293" t="s">
        <v>490</v>
      </c>
      <c r="C369" s="294" t="s">
        <v>4791</v>
      </c>
      <c r="D369" s="295" t="s">
        <v>2789</v>
      </c>
      <c r="E369" s="295" t="s">
        <v>5052</v>
      </c>
      <c r="F369" s="295">
        <v>7.34</v>
      </c>
      <c r="G369" s="295">
        <v>7.36</v>
      </c>
      <c r="H369" s="295">
        <v>7.28</v>
      </c>
      <c r="I369" s="295">
        <v>9.8800000000000008</v>
      </c>
      <c r="J369" s="295">
        <v>32.42</v>
      </c>
      <c r="K369" s="295"/>
      <c r="L369" s="296"/>
    </row>
    <row r="370" spans="1:12" ht="15" customHeight="1" x14ac:dyDescent="0.25">
      <c r="A370" s="292">
        <v>2046</v>
      </c>
      <c r="B370" s="293" t="s">
        <v>490</v>
      </c>
      <c r="C370" s="294" t="s">
        <v>4793</v>
      </c>
      <c r="D370" s="295" t="s">
        <v>2789</v>
      </c>
      <c r="E370" s="295" t="s">
        <v>4794</v>
      </c>
      <c r="F370" s="295">
        <v>7.98</v>
      </c>
      <c r="G370" s="295">
        <v>7.69</v>
      </c>
      <c r="H370" s="295">
        <v>9.8000000000000007</v>
      </c>
      <c r="I370" s="295"/>
      <c r="J370" s="295"/>
      <c r="K370" s="295"/>
      <c r="L370" s="296"/>
    </row>
    <row r="371" spans="1:12" ht="15" customHeight="1" x14ac:dyDescent="0.25">
      <c r="A371" s="292">
        <v>2046</v>
      </c>
      <c r="B371" s="293" t="s">
        <v>490</v>
      </c>
      <c r="C371" s="294" t="s">
        <v>4397</v>
      </c>
      <c r="D371" s="295" t="s">
        <v>2789</v>
      </c>
      <c r="E371" s="295" t="s">
        <v>4398</v>
      </c>
      <c r="F371" s="295">
        <v>10.88</v>
      </c>
      <c r="G371" s="295">
        <v>11.17</v>
      </c>
      <c r="H371" s="295">
        <v>11.38</v>
      </c>
      <c r="I371" s="295">
        <v>10.37</v>
      </c>
      <c r="J371" s="295">
        <v>10.08</v>
      </c>
      <c r="K371" s="295"/>
      <c r="L371" s="296"/>
    </row>
    <row r="372" spans="1:12" ht="15" customHeight="1" x14ac:dyDescent="0.25">
      <c r="A372" s="292">
        <v>2046</v>
      </c>
      <c r="B372" s="293" t="s">
        <v>490</v>
      </c>
      <c r="C372" s="294" t="s">
        <v>4482</v>
      </c>
      <c r="D372" s="295" t="s">
        <v>2789</v>
      </c>
      <c r="E372" s="295" t="s">
        <v>4483</v>
      </c>
      <c r="F372" s="295">
        <v>10.8</v>
      </c>
      <c r="G372" s="295">
        <v>17.13</v>
      </c>
      <c r="H372" s="295">
        <v>10.88</v>
      </c>
      <c r="I372" s="295">
        <v>9.27</v>
      </c>
      <c r="J372" s="295">
        <v>9.83</v>
      </c>
      <c r="K372" s="295">
        <v>24.25</v>
      </c>
      <c r="L372" s="296"/>
    </row>
    <row r="373" spans="1:12" ht="15" customHeight="1" x14ac:dyDescent="0.25">
      <c r="A373" s="292">
        <v>2046</v>
      </c>
      <c r="B373" s="293" t="s">
        <v>490</v>
      </c>
      <c r="C373" s="294" t="s">
        <v>4391</v>
      </c>
      <c r="D373" s="295" t="s">
        <v>2789</v>
      </c>
      <c r="E373" s="295" t="s">
        <v>4392</v>
      </c>
      <c r="F373" s="295">
        <v>9.5299999999999994</v>
      </c>
      <c r="G373" s="295">
        <v>9.5500000000000007</v>
      </c>
      <c r="H373" s="295">
        <v>9.5</v>
      </c>
      <c r="I373" s="295">
        <v>10.56</v>
      </c>
      <c r="J373" s="295">
        <v>5.39</v>
      </c>
      <c r="K373" s="295"/>
      <c r="L373" s="296"/>
    </row>
    <row r="374" spans="1:12" ht="15" customHeight="1" x14ac:dyDescent="0.25">
      <c r="A374" s="292">
        <v>2046</v>
      </c>
      <c r="B374" s="293" t="s">
        <v>490</v>
      </c>
      <c r="C374" s="294" t="s">
        <v>4795</v>
      </c>
      <c r="D374" s="295" t="s">
        <v>2789</v>
      </c>
      <c r="E374" s="295" t="s">
        <v>2850</v>
      </c>
      <c r="F374" s="295">
        <v>12.67</v>
      </c>
      <c r="G374" s="295">
        <v>12.77</v>
      </c>
      <c r="H374" s="295">
        <v>11.57</v>
      </c>
      <c r="I374" s="295">
        <v>9.69</v>
      </c>
      <c r="J374" s="295">
        <v>32.619999999999997</v>
      </c>
      <c r="K374" s="295">
        <v>44.32</v>
      </c>
      <c r="L374" s="296">
        <v>75.13</v>
      </c>
    </row>
    <row r="375" spans="1:12" ht="15" customHeight="1" x14ac:dyDescent="0.25">
      <c r="A375" s="292">
        <v>2056</v>
      </c>
      <c r="B375" s="293" t="s">
        <v>491</v>
      </c>
      <c r="C375" s="294" t="s">
        <v>4393</v>
      </c>
      <c r="D375" s="295" t="s">
        <v>2789</v>
      </c>
      <c r="E375" s="295" t="s">
        <v>4394</v>
      </c>
      <c r="F375" s="295">
        <v>12.08</v>
      </c>
      <c r="G375" s="295">
        <v>13.51</v>
      </c>
      <c r="H375" s="295">
        <v>12.46</v>
      </c>
      <c r="I375" s="295">
        <v>10.94</v>
      </c>
      <c r="J375" s="295">
        <v>13.88</v>
      </c>
      <c r="K375" s="295"/>
      <c r="L375" s="296"/>
    </row>
    <row r="376" spans="1:12" ht="15" customHeight="1" x14ac:dyDescent="0.25">
      <c r="A376" s="292">
        <v>2056</v>
      </c>
      <c r="B376" s="293" t="s">
        <v>491</v>
      </c>
      <c r="C376" s="294" t="s">
        <v>4270</v>
      </c>
      <c r="D376" s="295" t="s">
        <v>2789</v>
      </c>
      <c r="E376" s="295" t="s">
        <v>4271</v>
      </c>
      <c r="F376" s="295">
        <v>8.7100000000000009</v>
      </c>
      <c r="G376" s="295">
        <v>9.18</v>
      </c>
      <c r="H376" s="295">
        <v>8.6999999999999993</v>
      </c>
      <c r="I376" s="295">
        <v>8.2799999999999994</v>
      </c>
      <c r="J376" s="295">
        <v>12.1</v>
      </c>
      <c r="K376" s="295">
        <v>7.89</v>
      </c>
      <c r="L376" s="296"/>
    </row>
    <row r="377" spans="1:12" ht="15" customHeight="1" x14ac:dyDescent="0.25">
      <c r="A377" s="292">
        <v>2068</v>
      </c>
      <c r="B377" s="293" t="s">
        <v>495</v>
      </c>
      <c r="C377" s="294" t="s">
        <v>4079</v>
      </c>
      <c r="D377" s="295" t="s">
        <v>2827</v>
      </c>
      <c r="E377" s="295" t="s">
        <v>4080</v>
      </c>
      <c r="F377" s="295">
        <v>32.090000000000003</v>
      </c>
      <c r="G377" s="295">
        <v>32.58</v>
      </c>
      <c r="H377" s="295">
        <v>31.26</v>
      </c>
      <c r="I377" s="295">
        <v>31.72</v>
      </c>
      <c r="J377" s="295">
        <v>34.36</v>
      </c>
      <c r="K377" s="295">
        <v>7.75</v>
      </c>
      <c r="L377" s="296"/>
    </row>
    <row r="378" spans="1:12" ht="15" customHeight="1" x14ac:dyDescent="0.25">
      <c r="A378" s="292">
        <v>2075</v>
      </c>
      <c r="B378" s="293" t="s">
        <v>497</v>
      </c>
      <c r="C378" s="294" t="s">
        <v>2888</v>
      </c>
      <c r="D378" s="295" t="s">
        <v>2867</v>
      </c>
      <c r="E378" s="295" t="s">
        <v>2889</v>
      </c>
      <c r="F378" s="295">
        <v>12.03</v>
      </c>
      <c r="G378" s="295">
        <v>12.4</v>
      </c>
      <c r="H378" s="295">
        <v>12.5</v>
      </c>
      <c r="I378" s="295">
        <v>11.85</v>
      </c>
      <c r="J378" s="295">
        <v>10.78</v>
      </c>
      <c r="K378" s="295">
        <v>11.34</v>
      </c>
      <c r="L378" s="296">
        <v>13.79</v>
      </c>
    </row>
    <row r="379" spans="1:12" ht="15" customHeight="1" x14ac:dyDescent="0.25">
      <c r="A379" s="292">
        <v>2075</v>
      </c>
      <c r="B379" s="293" t="s">
        <v>497</v>
      </c>
      <c r="C379" s="294" t="s">
        <v>2886</v>
      </c>
      <c r="D379" s="295" t="s">
        <v>2867</v>
      </c>
      <c r="E379" s="295" t="s">
        <v>2887</v>
      </c>
      <c r="F379" s="295">
        <v>16.03</v>
      </c>
      <c r="G379" s="295">
        <v>15.69</v>
      </c>
      <c r="H379" s="295">
        <v>16.440000000000001</v>
      </c>
      <c r="I379" s="295">
        <v>13.39</v>
      </c>
      <c r="J379" s="295">
        <v>14.87</v>
      </c>
      <c r="K379" s="295"/>
      <c r="L379" s="296">
        <v>35.700000000000003</v>
      </c>
    </row>
    <row r="380" spans="1:12" ht="15" customHeight="1" x14ac:dyDescent="0.25">
      <c r="A380" s="292">
        <v>2086</v>
      </c>
      <c r="B380" s="293" t="s">
        <v>499</v>
      </c>
      <c r="C380" s="294" t="s">
        <v>3212</v>
      </c>
      <c r="D380" s="295" t="s">
        <v>2927</v>
      </c>
      <c r="E380" s="295" t="s">
        <v>3213</v>
      </c>
      <c r="F380" s="295">
        <v>13.58</v>
      </c>
      <c r="G380" s="295">
        <v>12.84</v>
      </c>
      <c r="H380" s="295">
        <v>13.95</v>
      </c>
      <c r="I380" s="295">
        <v>13.69</v>
      </c>
      <c r="J380" s="295">
        <v>13.13</v>
      </c>
      <c r="K380" s="295">
        <v>16.21</v>
      </c>
      <c r="L380" s="296"/>
    </row>
    <row r="381" spans="1:12" ht="15" customHeight="1" x14ac:dyDescent="0.25">
      <c r="A381" s="292">
        <v>2092</v>
      </c>
      <c r="B381" s="293" t="s">
        <v>501</v>
      </c>
      <c r="C381" s="294" t="s">
        <v>4407</v>
      </c>
      <c r="D381" s="295" t="s">
        <v>2856</v>
      </c>
      <c r="E381" s="295" t="s">
        <v>4408</v>
      </c>
      <c r="F381" s="295">
        <v>7.95</v>
      </c>
      <c r="G381" s="295">
        <v>8.59</v>
      </c>
      <c r="H381" s="295">
        <v>7.44</v>
      </c>
      <c r="I381" s="295">
        <v>7.27</v>
      </c>
      <c r="J381" s="295">
        <v>8.66</v>
      </c>
      <c r="K381" s="295">
        <v>12.94</v>
      </c>
      <c r="L381" s="296">
        <v>42.71</v>
      </c>
    </row>
    <row r="382" spans="1:12" ht="15" customHeight="1" x14ac:dyDescent="0.25">
      <c r="A382" s="292">
        <v>2092</v>
      </c>
      <c r="B382" s="293" t="s">
        <v>501</v>
      </c>
      <c r="C382" s="294" t="s">
        <v>2934</v>
      </c>
      <c r="D382" s="295" t="s">
        <v>2856</v>
      </c>
      <c r="E382" s="295" t="s">
        <v>2935</v>
      </c>
      <c r="F382" s="295">
        <v>4.9000000000000004</v>
      </c>
      <c r="G382" s="295">
        <v>4.68</v>
      </c>
      <c r="H382" s="295"/>
      <c r="I382" s="295"/>
      <c r="J382" s="295">
        <v>11.33</v>
      </c>
      <c r="K382" s="295"/>
      <c r="L382" s="296"/>
    </row>
    <row r="383" spans="1:12" ht="15" customHeight="1" x14ac:dyDescent="0.25">
      <c r="A383" s="292">
        <v>2095</v>
      </c>
      <c r="B383" s="293" t="s">
        <v>502</v>
      </c>
      <c r="C383" s="294" t="s">
        <v>3214</v>
      </c>
      <c r="D383" s="295" t="s">
        <v>2775</v>
      </c>
      <c r="E383" s="295" t="s">
        <v>3215</v>
      </c>
      <c r="F383" s="295">
        <v>6.39</v>
      </c>
      <c r="G383" s="295">
        <v>6.47</v>
      </c>
      <c r="H383" s="295">
        <v>6.27</v>
      </c>
      <c r="I383" s="295">
        <v>6.78</v>
      </c>
      <c r="J383" s="295"/>
      <c r="K383" s="295"/>
      <c r="L383" s="296"/>
    </row>
    <row r="384" spans="1:12" x14ac:dyDescent="0.25">
      <c r="A384" s="292">
        <v>2106</v>
      </c>
      <c r="B384" s="293" t="s">
        <v>504</v>
      </c>
      <c r="C384" s="294" t="s">
        <v>2826</v>
      </c>
      <c r="D384" s="295" t="s">
        <v>2827</v>
      </c>
      <c r="E384" s="295" t="s">
        <v>2828</v>
      </c>
      <c r="F384" s="295">
        <v>16.07</v>
      </c>
      <c r="G384" s="295">
        <v>5.94</v>
      </c>
      <c r="H384" s="295">
        <v>4.76</v>
      </c>
      <c r="I384" s="295">
        <v>7.16</v>
      </c>
      <c r="J384" s="295">
        <v>42.81</v>
      </c>
      <c r="K384" s="295">
        <v>9.1</v>
      </c>
      <c r="L384" s="296">
        <v>10.72</v>
      </c>
    </row>
    <row r="385" spans="1:12" ht="15" customHeight="1" x14ac:dyDescent="0.25">
      <c r="A385" s="292">
        <v>2106</v>
      </c>
      <c r="B385" s="293" t="s">
        <v>504</v>
      </c>
      <c r="C385" s="294" t="s">
        <v>4079</v>
      </c>
      <c r="D385" s="295" t="s">
        <v>2827</v>
      </c>
      <c r="E385" s="295" t="s">
        <v>4080</v>
      </c>
      <c r="F385" s="295">
        <v>17.34</v>
      </c>
      <c r="G385" s="295"/>
      <c r="H385" s="295">
        <v>15.89</v>
      </c>
      <c r="I385" s="295">
        <v>12.19</v>
      </c>
      <c r="J385" s="295">
        <v>20.54</v>
      </c>
      <c r="K385" s="295"/>
      <c r="L385" s="296">
        <v>14.44</v>
      </c>
    </row>
    <row r="386" spans="1:12" ht="15" customHeight="1" x14ac:dyDescent="0.25">
      <c r="A386" s="292">
        <v>2106</v>
      </c>
      <c r="B386" s="293" t="s">
        <v>504</v>
      </c>
      <c r="C386" s="294" t="s">
        <v>3031</v>
      </c>
      <c r="D386" s="295" t="s">
        <v>2827</v>
      </c>
      <c r="E386" s="295" t="s">
        <v>3032</v>
      </c>
      <c r="F386" s="295">
        <v>9.32</v>
      </c>
      <c r="G386" s="295"/>
      <c r="H386" s="295">
        <v>3.19</v>
      </c>
      <c r="I386" s="295">
        <v>8.27</v>
      </c>
      <c r="J386" s="295">
        <v>12.58</v>
      </c>
      <c r="K386" s="295"/>
      <c r="L386" s="296">
        <v>7.97</v>
      </c>
    </row>
    <row r="387" spans="1:12" ht="15" customHeight="1" x14ac:dyDescent="0.25">
      <c r="A387" s="292">
        <v>2106</v>
      </c>
      <c r="B387" s="293" t="s">
        <v>504</v>
      </c>
      <c r="C387" s="294" t="s">
        <v>4363</v>
      </c>
      <c r="D387" s="295" t="s">
        <v>2827</v>
      </c>
      <c r="E387" s="295" t="s">
        <v>4364</v>
      </c>
      <c r="F387" s="295">
        <v>11.2</v>
      </c>
      <c r="G387" s="295">
        <v>7.26</v>
      </c>
      <c r="H387" s="295">
        <v>8.32</v>
      </c>
      <c r="I387" s="295">
        <v>14.23</v>
      </c>
      <c r="J387" s="295">
        <v>10.34</v>
      </c>
      <c r="K387" s="295"/>
      <c r="L387" s="296">
        <v>8.6300000000000008</v>
      </c>
    </row>
    <row r="388" spans="1:12" ht="15" customHeight="1" x14ac:dyDescent="0.25">
      <c r="A388" s="292">
        <v>2129</v>
      </c>
      <c r="B388" s="293" t="s">
        <v>506</v>
      </c>
      <c r="C388" s="294" t="s">
        <v>4363</v>
      </c>
      <c r="D388" s="295" t="s">
        <v>2827</v>
      </c>
      <c r="E388" s="295" t="s">
        <v>4364</v>
      </c>
      <c r="F388" s="295">
        <v>18.02</v>
      </c>
      <c r="G388" s="295"/>
      <c r="H388" s="295"/>
      <c r="I388" s="295"/>
      <c r="J388" s="295"/>
      <c r="K388" s="295"/>
      <c r="L388" s="296">
        <v>18.02</v>
      </c>
    </row>
    <row r="389" spans="1:12" ht="15" customHeight="1" x14ac:dyDescent="0.25">
      <c r="A389" s="292">
        <v>2137</v>
      </c>
      <c r="B389" s="293" t="s">
        <v>508</v>
      </c>
      <c r="C389" s="294" t="s">
        <v>3216</v>
      </c>
      <c r="D389" s="295" t="s">
        <v>2775</v>
      </c>
      <c r="E389" s="295" t="s">
        <v>3217</v>
      </c>
      <c r="F389" s="295">
        <v>6.98</v>
      </c>
      <c r="G389" s="295">
        <v>6.06</v>
      </c>
      <c r="H389" s="295">
        <v>8.35</v>
      </c>
      <c r="I389" s="295">
        <v>14.26</v>
      </c>
      <c r="J389" s="295"/>
      <c r="K389" s="295"/>
      <c r="L389" s="296"/>
    </row>
    <row r="390" spans="1:12" ht="15" customHeight="1" x14ac:dyDescent="0.25">
      <c r="A390" s="292">
        <v>2150</v>
      </c>
      <c r="B390" s="293" t="s">
        <v>512</v>
      </c>
      <c r="C390" s="294" t="s">
        <v>3220</v>
      </c>
      <c r="D390" s="295" t="s">
        <v>2789</v>
      </c>
      <c r="E390" s="295" t="s">
        <v>3221</v>
      </c>
      <c r="F390" s="295">
        <v>13.23</v>
      </c>
      <c r="G390" s="295">
        <v>13.6</v>
      </c>
      <c r="H390" s="295">
        <v>13.25</v>
      </c>
      <c r="I390" s="295">
        <v>10.37</v>
      </c>
      <c r="J390" s="295"/>
      <c r="K390" s="295"/>
      <c r="L390" s="296"/>
    </row>
    <row r="391" spans="1:12" ht="15" customHeight="1" x14ac:dyDescent="0.25">
      <c r="A391" s="292">
        <v>2151</v>
      </c>
      <c r="B391" s="293" t="s">
        <v>513</v>
      </c>
      <c r="C391" s="294" t="s">
        <v>4417</v>
      </c>
      <c r="D391" s="295" t="s">
        <v>2789</v>
      </c>
      <c r="E391" s="295" t="s">
        <v>3622</v>
      </c>
      <c r="F391" s="295">
        <v>8.3000000000000007</v>
      </c>
      <c r="G391" s="295">
        <v>9.59</v>
      </c>
      <c r="H391" s="295">
        <v>8.1199999999999992</v>
      </c>
      <c r="I391" s="295">
        <v>8.1199999999999992</v>
      </c>
      <c r="J391" s="295">
        <v>9</v>
      </c>
      <c r="K391" s="295">
        <v>7.83</v>
      </c>
      <c r="L391" s="296"/>
    </row>
    <row r="392" spans="1:12" ht="15" customHeight="1" x14ac:dyDescent="0.25">
      <c r="A392" s="292">
        <v>2153</v>
      </c>
      <c r="B392" s="293" t="s">
        <v>5053</v>
      </c>
      <c r="C392" s="294" t="s">
        <v>3222</v>
      </c>
      <c r="D392" s="295" t="s">
        <v>2827</v>
      </c>
      <c r="E392" s="295" t="s">
        <v>3223</v>
      </c>
      <c r="F392" s="295">
        <v>15.2</v>
      </c>
      <c r="G392" s="295">
        <v>16.91</v>
      </c>
      <c r="H392" s="295">
        <v>17.04</v>
      </c>
      <c r="I392" s="295">
        <v>13.28</v>
      </c>
      <c r="J392" s="295">
        <v>16.13</v>
      </c>
      <c r="K392" s="295"/>
      <c r="L392" s="296"/>
    </row>
    <row r="393" spans="1:12" ht="15" customHeight="1" x14ac:dyDescent="0.25">
      <c r="A393" s="292">
        <v>2154</v>
      </c>
      <c r="B393" s="293" t="s">
        <v>5054</v>
      </c>
      <c r="C393" s="294" t="s">
        <v>3224</v>
      </c>
      <c r="D393" s="295" t="s">
        <v>2827</v>
      </c>
      <c r="E393" s="295" t="s">
        <v>3225</v>
      </c>
      <c r="F393" s="295">
        <v>10.58</v>
      </c>
      <c r="G393" s="295">
        <v>10.24</v>
      </c>
      <c r="H393" s="295">
        <v>10.31</v>
      </c>
      <c r="I393" s="295">
        <v>11.13</v>
      </c>
      <c r="J393" s="295">
        <v>12.6</v>
      </c>
      <c r="K393" s="295">
        <v>10.34</v>
      </c>
      <c r="L393" s="296">
        <v>7.51</v>
      </c>
    </row>
    <row r="394" spans="1:12" ht="15" customHeight="1" x14ac:dyDescent="0.25">
      <c r="A394" s="292">
        <v>2163</v>
      </c>
      <c r="B394" s="293" t="s">
        <v>5055</v>
      </c>
      <c r="C394" s="294" t="s">
        <v>3228</v>
      </c>
      <c r="D394" s="295" t="s">
        <v>2862</v>
      </c>
      <c r="E394" s="295" t="s">
        <v>3229</v>
      </c>
      <c r="F394" s="295">
        <v>15.67</v>
      </c>
      <c r="G394" s="295">
        <v>17.09</v>
      </c>
      <c r="H394" s="295">
        <v>14.91</v>
      </c>
      <c r="I394" s="295">
        <v>16.260000000000002</v>
      </c>
      <c r="J394" s="295">
        <v>15.43</v>
      </c>
      <c r="K394" s="295">
        <v>58.04</v>
      </c>
      <c r="L394" s="296"/>
    </row>
    <row r="395" spans="1:12" ht="15" customHeight="1" x14ac:dyDescent="0.25">
      <c r="A395" s="292">
        <v>2170</v>
      </c>
      <c r="B395" s="293" t="s">
        <v>520</v>
      </c>
      <c r="C395" s="294" t="s">
        <v>4914</v>
      </c>
      <c r="D395" s="295" t="s">
        <v>3262</v>
      </c>
      <c r="E395" s="295" t="s">
        <v>4915</v>
      </c>
      <c r="F395" s="295">
        <v>11.88</v>
      </c>
      <c r="G395" s="295">
        <v>12.57</v>
      </c>
      <c r="H395" s="295">
        <v>9.89</v>
      </c>
      <c r="I395" s="295">
        <v>8.1</v>
      </c>
      <c r="J395" s="295">
        <v>9.6</v>
      </c>
      <c r="K395" s="295"/>
      <c r="L395" s="296"/>
    </row>
    <row r="396" spans="1:12" ht="15" customHeight="1" x14ac:dyDescent="0.25">
      <c r="A396" s="292">
        <v>2179</v>
      </c>
      <c r="B396" s="293" t="s">
        <v>522</v>
      </c>
      <c r="C396" s="294" t="s">
        <v>4321</v>
      </c>
      <c r="D396" s="295" t="s">
        <v>2789</v>
      </c>
      <c r="E396" s="295" t="s">
        <v>4322</v>
      </c>
      <c r="F396" s="295">
        <v>12.66</v>
      </c>
      <c r="G396" s="295"/>
      <c r="H396" s="295">
        <v>12.65</v>
      </c>
      <c r="I396" s="295">
        <v>12.94</v>
      </c>
      <c r="J396" s="295"/>
      <c r="K396" s="295"/>
      <c r="L396" s="296"/>
    </row>
    <row r="397" spans="1:12" ht="15" customHeight="1" x14ac:dyDescent="0.25">
      <c r="A397" s="292">
        <v>2182</v>
      </c>
      <c r="B397" s="293" t="s">
        <v>523</v>
      </c>
      <c r="C397" s="294" t="s">
        <v>4796</v>
      </c>
      <c r="D397" s="295" t="s">
        <v>2923</v>
      </c>
      <c r="E397" s="295" t="s">
        <v>4797</v>
      </c>
      <c r="F397" s="295">
        <v>11.23</v>
      </c>
      <c r="G397" s="295">
        <v>10.44</v>
      </c>
      <c r="H397" s="295">
        <v>13.29</v>
      </c>
      <c r="I397" s="295">
        <v>13.8</v>
      </c>
      <c r="J397" s="295"/>
      <c r="K397" s="295"/>
      <c r="L397" s="296"/>
    </row>
    <row r="398" spans="1:12" ht="15" customHeight="1" x14ac:dyDescent="0.25">
      <c r="A398" s="292">
        <v>2184</v>
      </c>
      <c r="B398" s="293" t="s">
        <v>524</v>
      </c>
      <c r="C398" s="294" t="s">
        <v>3230</v>
      </c>
      <c r="D398" s="295" t="s">
        <v>2897</v>
      </c>
      <c r="E398" s="295" t="s">
        <v>3231</v>
      </c>
      <c r="F398" s="295">
        <v>9.6999999999999993</v>
      </c>
      <c r="G398" s="295">
        <v>9.57</v>
      </c>
      <c r="H398" s="295">
        <v>9.8800000000000008</v>
      </c>
      <c r="I398" s="295">
        <v>9.44</v>
      </c>
      <c r="J398" s="295">
        <v>14.21</v>
      </c>
      <c r="K398" s="295">
        <v>11.33</v>
      </c>
      <c r="L398" s="296"/>
    </row>
    <row r="399" spans="1:12" ht="15" customHeight="1" x14ac:dyDescent="0.25">
      <c r="A399" s="292">
        <v>2187</v>
      </c>
      <c r="B399" s="293" t="s">
        <v>525</v>
      </c>
      <c r="C399" s="294" t="s">
        <v>3224</v>
      </c>
      <c r="D399" s="295" t="s">
        <v>2827</v>
      </c>
      <c r="E399" s="295" t="s">
        <v>3225</v>
      </c>
      <c r="F399" s="295">
        <v>9.01</v>
      </c>
      <c r="G399" s="295">
        <v>9.01</v>
      </c>
      <c r="H399" s="295"/>
      <c r="I399" s="295"/>
      <c r="J399" s="295"/>
      <c r="K399" s="295"/>
      <c r="L399" s="296"/>
    </row>
    <row r="400" spans="1:12" ht="15" customHeight="1" x14ac:dyDescent="0.25">
      <c r="A400" s="292">
        <v>2189</v>
      </c>
      <c r="B400" s="293" t="s">
        <v>526</v>
      </c>
      <c r="C400" s="294" t="s">
        <v>3232</v>
      </c>
      <c r="D400" s="295" t="s">
        <v>2876</v>
      </c>
      <c r="E400" s="295" t="s">
        <v>3233</v>
      </c>
      <c r="F400" s="295">
        <v>19.8</v>
      </c>
      <c r="G400" s="295">
        <v>19.79</v>
      </c>
      <c r="H400" s="295">
        <v>19.61</v>
      </c>
      <c r="I400" s="295">
        <v>20</v>
      </c>
      <c r="J400" s="295"/>
      <c r="K400" s="295"/>
      <c r="L400" s="296"/>
    </row>
    <row r="401" spans="1:12" ht="15" customHeight="1" x14ac:dyDescent="0.25">
      <c r="A401" s="292">
        <v>2192</v>
      </c>
      <c r="B401" s="293" t="s">
        <v>5056</v>
      </c>
      <c r="C401" s="294" t="s">
        <v>4328</v>
      </c>
      <c r="D401" s="295" t="s">
        <v>2862</v>
      </c>
      <c r="E401" s="295" t="s">
        <v>4329</v>
      </c>
      <c r="F401" s="295">
        <v>14.65</v>
      </c>
      <c r="G401" s="295">
        <v>15.01</v>
      </c>
      <c r="H401" s="295">
        <v>14.75</v>
      </c>
      <c r="I401" s="295">
        <v>14.51</v>
      </c>
      <c r="J401" s="295"/>
      <c r="K401" s="295"/>
      <c r="L401" s="296"/>
    </row>
    <row r="402" spans="1:12" ht="15" customHeight="1" x14ac:dyDescent="0.25">
      <c r="A402" s="292">
        <v>2202</v>
      </c>
      <c r="B402" s="293" t="s">
        <v>528</v>
      </c>
      <c r="C402" s="294" t="s">
        <v>3234</v>
      </c>
      <c r="D402" s="295" t="s">
        <v>2827</v>
      </c>
      <c r="E402" s="295" t="s">
        <v>3235</v>
      </c>
      <c r="F402" s="295">
        <v>17.059999999999999</v>
      </c>
      <c r="G402" s="295">
        <v>17.73</v>
      </c>
      <c r="H402" s="295">
        <v>17.05</v>
      </c>
      <c r="I402" s="295">
        <v>15.07</v>
      </c>
      <c r="J402" s="295">
        <v>15.66</v>
      </c>
      <c r="K402" s="295">
        <v>25.53</v>
      </c>
      <c r="L402" s="296">
        <v>29.65</v>
      </c>
    </row>
    <row r="403" spans="1:12" ht="15" customHeight="1" x14ac:dyDescent="0.25">
      <c r="A403" s="292">
        <v>2206</v>
      </c>
      <c r="B403" s="293" t="s">
        <v>5057</v>
      </c>
      <c r="C403" s="294" t="s">
        <v>4688</v>
      </c>
      <c r="D403" s="295" t="s">
        <v>3451</v>
      </c>
      <c r="E403" s="295" t="s">
        <v>4689</v>
      </c>
      <c r="F403" s="295">
        <v>7.99</v>
      </c>
      <c r="G403" s="295">
        <v>8.6300000000000008</v>
      </c>
      <c r="H403" s="295">
        <v>6.84</v>
      </c>
      <c r="I403" s="295">
        <v>8.17</v>
      </c>
      <c r="J403" s="295"/>
      <c r="K403" s="295"/>
      <c r="L403" s="296"/>
    </row>
    <row r="404" spans="1:12" ht="15" customHeight="1" x14ac:dyDescent="0.25">
      <c r="A404" s="292">
        <v>2206</v>
      </c>
      <c r="B404" s="293" t="s">
        <v>5057</v>
      </c>
      <c r="C404" s="294" t="s">
        <v>4409</v>
      </c>
      <c r="D404" s="295" t="s">
        <v>3262</v>
      </c>
      <c r="E404" s="295" t="s">
        <v>5058</v>
      </c>
      <c r="F404" s="295">
        <v>7.53</v>
      </c>
      <c r="G404" s="295">
        <v>7.61</v>
      </c>
      <c r="H404" s="295">
        <v>7.1</v>
      </c>
      <c r="I404" s="295">
        <v>8.17</v>
      </c>
      <c r="J404" s="295"/>
      <c r="K404" s="295"/>
      <c r="L404" s="296"/>
    </row>
    <row r="405" spans="1:12" ht="15" customHeight="1" x14ac:dyDescent="0.25">
      <c r="A405" s="292">
        <v>2233</v>
      </c>
      <c r="B405" s="293" t="s">
        <v>535</v>
      </c>
      <c r="C405" s="294" t="s">
        <v>4798</v>
      </c>
      <c r="D405" s="295" t="s">
        <v>2789</v>
      </c>
      <c r="E405" s="295" t="s">
        <v>4799</v>
      </c>
      <c r="F405" s="295">
        <v>11.18</v>
      </c>
      <c r="G405" s="295">
        <v>11.54</v>
      </c>
      <c r="H405" s="295">
        <v>10.82</v>
      </c>
      <c r="I405" s="295">
        <v>10.24</v>
      </c>
      <c r="J405" s="295"/>
      <c r="K405" s="295"/>
      <c r="L405" s="296"/>
    </row>
    <row r="406" spans="1:12" ht="15" customHeight="1" x14ac:dyDescent="0.25">
      <c r="A406" s="292">
        <v>2239</v>
      </c>
      <c r="B406" s="293" t="s">
        <v>536</v>
      </c>
      <c r="C406" s="294" t="s">
        <v>3239</v>
      </c>
      <c r="D406" s="295" t="s">
        <v>2827</v>
      </c>
      <c r="E406" s="295" t="s">
        <v>3240</v>
      </c>
      <c r="F406" s="295">
        <v>18.45</v>
      </c>
      <c r="G406" s="295">
        <v>18.45</v>
      </c>
      <c r="H406" s="295"/>
      <c r="I406" s="295"/>
      <c r="J406" s="295"/>
      <c r="K406" s="295"/>
      <c r="L406" s="296"/>
    </row>
    <row r="407" spans="1:12" ht="15" customHeight="1" x14ac:dyDescent="0.25">
      <c r="A407" s="292">
        <v>2242</v>
      </c>
      <c r="B407" s="293" t="s">
        <v>538</v>
      </c>
      <c r="C407" s="294" t="s">
        <v>4800</v>
      </c>
      <c r="D407" s="295" t="s">
        <v>3332</v>
      </c>
      <c r="E407" s="295" t="s">
        <v>4801</v>
      </c>
      <c r="F407" s="295">
        <v>11.01</v>
      </c>
      <c r="G407" s="295">
        <v>10.43</v>
      </c>
      <c r="H407" s="295">
        <v>11.76</v>
      </c>
      <c r="I407" s="295">
        <v>11.54</v>
      </c>
      <c r="J407" s="295">
        <v>11.12</v>
      </c>
      <c r="K407" s="295"/>
      <c r="L407" s="296"/>
    </row>
    <row r="408" spans="1:12" ht="15" customHeight="1" x14ac:dyDescent="0.25">
      <c r="A408" s="292">
        <v>2268</v>
      </c>
      <c r="B408" s="293" t="s">
        <v>540</v>
      </c>
      <c r="C408" s="294" t="s">
        <v>3241</v>
      </c>
      <c r="D408" s="295" t="s">
        <v>2789</v>
      </c>
      <c r="E408" s="295" t="s">
        <v>3242</v>
      </c>
      <c r="F408" s="295">
        <v>8.8699999999999992</v>
      </c>
      <c r="G408" s="295">
        <v>9.44</v>
      </c>
      <c r="H408" s="295">
        <v>8.64</v>
      </c>
      <c r="I408" s="295">
        <v>9.1300000000000008</v>
      </c>
      <c r="J408" s="295"/>
      <c r="K408" s="295"/>
      <c r="L408" s="296"/>
    </row>
    <row r="409" spans="1:12" ht="15" customHeight="1" x14ac:dyDescent="0.25">
      <c r="A409" s="292">
        <v>2271</v>
      </c>
      <c r="B409" s="293" t="s">
        <v>542</v>
      </c>
      <c r="C409" s="294" t="s">
        <v>3243</v>
      </c>
      <c r="D409" s="295" t="s">
        <v>2897</v>
      </c>
      <c r="E409" s="295" t="s">
        <v>3244</v>
      </c>
      <c r="F409" s="295">
        <v>12.68</v>
      </c>
      <c r="G409" s="295">
        <v>15.89</v>
      </c>
      <c r="H409" s="295">
        <v>12.33</v>
      </c>
      <c r="I409" s="295">
        <v>12.94</v>
      </c>
      <c r="J409" s="295">
        <v>11.29</v>
      </c>
      <c r="K409" s="295">
        <v>22.03</v>
      </c>
      <c r="L409" s="296">
        <v>24.73</v>
      </c>
    </row>
    <row r="410" spans="1:12" ht="15" customHeight="1" x14ac:dyDescent="0.25">
      <c r="A410" s="292">
        <v>2274</v>
      </c>
      <c r="B410" s="293" t="s">
        <v>543</v>
      </c>
      <c r="C410" s="294" t="s">
        <v>4369</v>
      </c>
      <c r="D410" s="295" t="s">
        <v>3438</v>
      </c>
      <c r="E410" s="295" t="s">
        <v>4370</v>
      </c>
      <c r="F410" s="295">
        <v>47.9</v>
      </c>
      <c r="G410" s="295"/>
      <c r="H410" s="295"/>
      <c r="I410" s="295"/>
      <c r="J410" s="295"/>
      <c r="K410" s="295"/>
      <c r="L410" s="296">
        <v>47.9</v>
      </c>
    </row>
    <row r="411" spans="1:12" ht="15" customHeight="1" x14ac:dyDescent="0.25">
      <c r="A411" s="292">
        <v>2299</v>
      </c>
      <c r="B411" s="293" t="s">
        <v>546</v>
      </c>
      <c r="C411" s="294" t="s">
        <v>3247</v>
      </c>
      <c r="D411" s="295" t="s">
        <v>2789</v>
      </c>
      <c r="E411" s="295" t="s">
        <v>3248</v>
      </c>
      <c r="F411" s="295">
        <v>16.88</v>
      </c>
      <c r="G411" s="295">
        <v>25.64</v>
      </c>
      <c r="H411" s="295">
        <v>14.14</v>
      </c>
      <c r="I411" s="295">
        <v>14.96</v>
      </c>
      <c r="J411" s="295"/>
      <c r="K411" s="295"/>
      <c r="L411" s="296"/>
    </row>
    <row r="412" spans="1:12" ht="15" customHeight="1" x14ac:dyDescent="0.25">
      <c r="A412" s="292">
        <v>2300</v>
      </c>
      <c r="B412" s="293" t="s">
        <v>547</v>
      </c>
      <c r="C412" s="294" t="s">
        <v>4371</v>
      </c>
      <c r="D412" s="295" t="s">
        <v>2897</v>
      </c>
      <c r="E412" s="295" t="s">
        <v>4372</v>
      </c>
      <c r="F412" s="295">
        <v>10.43</v>
      </c>
      <c r="G412" s="295">
        <v>7.45</v>
      </c>
      <c r="H412" s="295">
        <v>11.19</v>
      </c>
      <c r="I412" s="295">
        <v>10.87</v>
      </c>
      <c r="J412" s="295"/>
      <c r="K412" s="295"/>
      <c r="L412" s="296"/>
    </row>
    <row r="413" spans="1:12" ht="15" customHeight="1" x14ac:dyDescent="0.25">
      <c r="A413" s="292">
        <v>2303</v>
      </c>
      <c r="B413" s="293" t="s">
        <v>548</v>
      </c>
      <c r="C413" s="294" t="s">
        <v>3249</v>
      </c>
      <c r="D413" s="295" t="s">
        <v>2789</v>
      </c>
      <c r="E413" s="295" t="s">
        <v>3250</v>
      </c>
      <c r="F413" s="295">
        <v>11.04</v>
      </c>
      <c r="G413" s="295">
        <v>12.97</v>
      </c>
      <c r="H413" s="295">
        <v>11.58</v>
      </c>
      <c r="I413" s="295">
        <v>10.87</v>
      </c>
      <c r="J413" s="295">
        <v>10.7</v>
      </c>
      <c r="K413" s="295"/>
      <c r="L413" s="296"/>
    </row>
    <row r="414" spans="1:12" ht="15" customHeight="1" x14ac:dyDescent="0.25">
      <c r="A414" s="292">
        <v>2310</v>
      </c>
      <c r="B414" s="293" t="s">
        <v>550</v>
      </c>
      <c r="C414" s="294" t="s">
        <v>3251</v>
      </c>
      <c r="D414" s="295" t="s">
        <v>2817</v>
      </c>
      <c r="E414" s="295" t="s">
        <v>2937</v>
      </c>
      <c r="F414" s="295">
        <v>9.57</v>
      </c>
      <c r="G414" s="295">
        <v>7.88</v>
      </c>
      <c r="H414" s="295">
        <v>11.02</v>
      </c>
      <c r="I414" s="295">
        <v>11.43</v>
      </c>
      <c r="J414" s="295"/>
      <c r="K414" s="295"/>
      <c r="L414" s="296"/>
    </row>
    <row r="415" spans="1:12" ht="15" customHeight="1" x14ac:dyDescent="0.25">
      <c r="A415" s="292">
        <v>2323</v>
      </c>
      <c r="B415" s="293" t="s">
        <v>551</v>
      </c>
      <c r="C415" s="294" t="s">
        <v>4802</v>
      </c>
      <c r="D415" s="295" t="s">
        <v>3438</v>
      </c>
      <c r="E415" s="295" t="s">
        <v>4803</v>
      </c>
      <c r="F415" s="295">
        <v>14.52</v>
      </c>
      <c r="G415" s="295">
        <v>13.95</v>
      </c>
      <c r="H415" s="295">
        <v>14.41</v>
      </c>
      <c r="I415" s="295">
        <v>14.19</v>
      </c>
      <c r="J415" s="295">
        <v>16.399999999999999</v>
      </c>
      <c r="K415" s="295">
        <v>14.75</v>
      </c>
      <c r="L415" s="296">
        <v>26.3</v>
      </c>
    </row>
    <row r="416" spans="1:12" ht="15" customHeight="1" x14ac:dyDescent="0.25">
      <c r="A416" s="292">
        <v>2340</v>
      </c>
      <c r="B416" s="293" t="s">
        <v>557</v>
      </c>
      <c r="C416" s="294" t="s">
        <v>3252</v>
      </c>
      <c r="D416" s="295" t="s">
        <v>2897</v>
      </c>
      <c r="E416" s="295" t="s">
        <v>3253</v>
      </c>
      <c r="F416" s="295">
        <v>11.32</v>
      </c>
      <c r="G416" s="295">
        <v>11.16</v>
      </c>
      <c r="H416" s="295">
        <v>11.2</v>
      </c>
      <c r="I416" s="295">
        <v>11.42</v>
      </c>
      <c r="J416" s="295">
        <v>13.05</v>
      </c>
      <c r="K416" s="295">
        <v>27.78</v>
      </c>
      <c r="L416" s="296"/>
    </row>
    <row r="417" spans="1:12" ht="15" customHeight="1" x14ac:dyDescent="0.25">
      <c r="A417" s="292">
        <v>2356</v>
      </c>
      <c r="B417" s="293" t="s">
        <v>5059</v>
      </c>
      <c r="C417" s="294" t="s">
        <v>3254</v>
      </c>
      <c r="D417" s="295" t="s">
        <v>2789</v>
      </c>
      <c r="E417" s="295" t="s">
        <v>2865</v>
      </c>
      <c r="F417" s="295">
        <v>8.8699999999999992</v>
      </c>
      <c r="G417" s="295">
        <v>10.26</v>
      </c>
      <c r="H417" s="295">
        <v>7.21</v>
      </c>
      <c r="I417" s="295">
        <v>9.41</v>
      </c>
      <c r="J417" s="295">
        <v>4.05</v>
      </c>
      <c r="K417" s="295"/>
      <c r="L417" s="296"/>
    </row>
    <row r="418" spans="1:12" ht="15" customHeight="1" x14ac:dyDescent="0.25">
      <c r="A418" s="292">
        <v>2363</v>
      </c>
      <c r="B418" s="293" t="s">
        <v>562</v>
      </c>
      <c r="C418" s="294" t="s">
        <v>3928</v>
      </c>
      <c r="D418" s="295" t="s">
        <v>2775</v>
      </c>
      <c r="E418" s="295" t="s">
        <v>3929</v>
      </c>
      <c r="F418" s="295">
        <v>18.420000000000002</v>
      </c>
      <c r="G418" s="295">
        <v>18.39</v>
      </c>
      <c r="H418" s="295">
        <v>26.59</v>
      </c>
      <c r="I418" s="295"/>
      <c r="J418" s="295"/>
      <c r="K418" s="295"/>
      <c r="L418" s="296"/>
    </row>
    <row r="419" spans="1:12" ht="15" customHeight="1" x14ac:dyDescent="0.25">
      <c r="A419" s="292">
        <v>2374</v>
      </c>
      <c r="B419" s="293" t="s">
        <v>5060</v>
      </c>
      <c r="C419" s="294" t="s">
        <v>4379</v>
      </c>
      <c r="D419" s="295" t="s">
        <v>2867</v>
      </c>
      <c r="E419" s="295" t="s">
        <v>4380</v>
      </c>
      <c r="F419" s="295">
        <v>12.34</v>
      </c>
      <c r="G419" s="295">
        <v>12.54</v>
      </c>
      <c r="H419" s="295">
        <v>12.19</v>
      </c>
      <c r="I419" s="295">
        <v>12.28</v>
      </c>
      <c r="J419" s="295">
        <v>13.1</v>
      </c>
      <c r="K419" s="295">
        <v>1.68</v>
      </c>
      <c r="L419" s="296"/>
    </row>
    <row r="420" spans="1:12" ht="15" customHeight="1" x14ac:dyDescent="0.25">
      <c r="A420" s="292">
        <v>2375</v>
      </c>
      <c r="B420" s="293" t="s">
        <v>565</v>
      </c>
      <c r="C420" s="294" t="s">
        <v>4381</v>
      </c>
      <c r="D420" s="295" t="s">
        <v>5006</v>
      </c>
      <c r="E420" s="295" t="s">
        <v>5061</v>
      </c>
      <c r="F420" s="295">
        <v>23.93</v>
      </c>
      <c r="G420" s="295">
        <v>17.190000000000001</v>
      </c>
      <c r="H420" s="295">
        <v>40.81</v>
      </c>
      <c r="I420" s="295"/>
      <c r="J420" s="295">
        <v>68.56</v>
      </c>
      <c r="K420" s="295"/>
      <c r="L420" s="296"/>
    </row>
    <row r="421" spans="1:12" x14ac:dyDescent="0.25">
      <c r="A421" s="292">
        <v>2380</v>
      </c>
      <c r="B421" s="293" t="s">
        <v>567</v>
      </c>
      <c r="C421" s="294" t="s">
        <v>3255</v>
      </c>
      <c r="D421" s="295" t="s">
        <v>2876</v>
      </c>
      <c r="E421" s="295" t="s">
        <v>3256</v>
      </c>
      <c r="F421" s="295">
        <v>6.37</v>
      </c>
      <c r="G421" s="295">
        <v>5.84</v>
      </c>
      <c r="H421" s="295">
        <v>6.79</v>
      </c>
      <c r="I421" s="295"/>
      <c r="J421" s="295"/>
      <c r="K421" s="295"/>
      <c r="L421" s="296"/>
    </row>
    <row r="422" spans="1:12" ht="15" customHeight="1" x14ac:dyDescent="0.25">
      <c r="A422" s="292">
        <v>2381</v>
      </c>
      <c r="B422" s="293" t="s">
        <v>568</v>
      </c>
      <c r="C422" s="294" t="s">
        <v>3257</v>
      </c>
      <c r="D422" s="295" t="s">
        <v>2775</v>
      </c>
      <c r="E422" s="295" t="s">
        <v>3258</v>
      </c>
      <c r="F422" s="295">
        <v>10.029999999999999</v>
      </c>
      <c r="G422" s="295">
        <v>10.84</v>
      </c>
      <c r="H422" s="295">
        <v>10.25</v>
      </c>
      <c r="I422" s="295">
        <v>9.3800000000000008</v>
      </c>
      <c r="J422" s="295">
        <v>13.35</v>
      </c>
      <c r="K422" s="295"/>
      <c r="L422" s="296"/>
    </row>
    <row r="423" spans="1:12" ht="15" customHeight="1" x14ac:dyDescent="0.25">
      <c r="A423" s="292">
        <v>2400</v>
      </c>
      <c r="B423" s="293" t="s">
        <v>5062</v>
      </c>
      <c r="C423" s="294" t="s">
        <v>2833</v>
      </c>
      <c r="D423" s="295" t="s">
        <v>2827</v>
      </c>
      <c r="E423" s="295" t="s">
        <v>2834</v>
      </c>
      <c r="F423" s="295">
        <v>10.64</v>
      </c>
      <c r="G423" s="295">
        <v>8.6</v>
      </c>
      <c r="H423" s="295">
        <v>11.6</v>
      </c>
      <c r="I423" s="295">
        <v>11.03</v>
      </c>
      <c r="J423" s="295">
        <v>6.98</v>
      </c>
      <c r="K423" s="295">
        <v>5.43</v>
      </c>
      <c r="L423" s="296"/>
    </row>
    <row r="424" spans="1:12" ht="15" customHeight="1" x14ac:dyDescent="0.25">
      <c r="A424" s="292">
        <v>2402</v>
      </c>
      <c r="B424" s="293" t="s">
        <v>575</v>
      </c>
      <c r="C424" s="294" t="s">
        <v>4363</v>
      </c>
      <c r="D424" s="295" t="s">
        <v>2827</v>
      </c>
      <c r="E424" s="295" t="s">
        <v>4364</v>
      </c>
      <c r="F424" s="295">
        <v>11.67</v>
      </c>
      <c r="G424" s="295">
        <v>13.61</v>
      </c>
      <c r="H424" s="295">
        <v>9.52</v>
      </c>
      <c r="I424" s="295">
        <v>11.14</v>
      </c>
      <c r="J424" s="295">
        <v>13.19</v>
      </c>
      <c r="K424" s="295">
        <v>12.5</v>
      </c>
      <c r="L424" s="296"/>
    </row>
    <row r="425" spans="1:12" ht="15" customHeight="1" x14ac:dyDescent="0.25">
      <c r="A425" s="292">
        <v>2417</v>
      </c>
      <c r="B425" s="293" t="s">
        <v>578</v>
      </c>
      <c r="C425" s="294" t="s">
        <v>3259</v>
      </c>
      <c r="D425" s="295" t="s">
        <v>2827</v>
      </c>
      <c r="E425" s="295" t="s">
        <v>3260</v>
      </c>
      <c r="F425" s="295">
        <v>7.77</v>
      </c>
      <c r="G425" s="295">
        <v>8.44</v>
      </c>
      <c r="H425" s="295">
        <v>7.36</v>
      </c>
      <c r="I425" s="295">
        <v>8.27</v>
      </c>
      <c r="J425" s="295">
        <v>6.92</v>
      </c>
      <c r="K425" s="295"/>
      <c r="L425" s="296"/>
    </row>
    <row r="426" spans="1:12" x14ac:dyDescent="0.25">
      <c r="A426" s="292">
        <v>2433</v>
      </c>
      <c r="B426" s="293" t="s">
        <v>582</v>
      </c>
      <c r="C426" s="294" t="s">
        <v>3264</v>
      </c>
      <c r="D426" s="295" t="s">
        <v>2827</v>
      </c>
      <c r="E426" s="295" t="s">
        <v>3265</v>
      </c>
      <c r="F426" s="295">
        <v>12.02</v>
      </c>
      <c r="G426" s="295">
        <v>9.83</v>
      </c>
      <c r="H426" s="295">
        <v>12.44</v>
      </c>
      <c r="I426" s="295">
        <v>12.08</v>
      </c>
      <c r="J426" s="295"/>
      <c r="K426" s="295"/>
      <c r="L426" s="296">
        <v>18.809999999999999</v>
      </c>
    </row>
    <row r="427" spans="1:12" ht="15" customHeight="1" x14ac:dyDescent="0.25">
      <c r="A427" s="292">
        <v>2434</v>
      </c>
      <c r="B427" s="293" t="s">
        <v>583</v>
      </c>
      <c r="C427" s="294" t="s">
        <v>3266</v>
      </c>
      <c r="D427" s="295" t="s">
        <v>2827</v>
      </c>
      <c r="E427" s="295" t="s">
        <v>3267</v>
      </c>
      <c r="F427" s="295">
        <v>14.66</v>
      </c>
      <c r="G427" s="295">
        <v>14.51</v>
      </c>
      <c r="H427" s="295">
        <v>14.31</v>
      </c>
      <c r="I427" s="295">
        <v>20.82</v>
      </c>
      <c r="J427" s="295"/>
      <c r="K427" s="295"/>
      <c r="L427" s="296"/>
    </row>
    <row r="428" spans="1:12" ht="15" customHeight="1" x14ac:dyDescent="0.25">
      <c r="A428" s="292">
        <v>2438</v>
      </c>
      <c r="B428" s="293" t="s">
        <v>584</v>
      </c>
      <c r="C428" s="294" t="s">
        <v>4369</v>
      </c>
      <c r="D428" s="295" t="s">
        <v>3438</v>
      </c>
      <c r="E428" s="295" t="s">
        <v>4370</v>
      </c>
      <c r="F428" s="295">
        <v>11.06</v>
      </c>
      <c r="G428" s="295">
        <v>11.65</v>
      </c>
      <c r="H428" s="295">
        <v>12.19</v>
      </c>
      <c r="I428" s="295">
        <v>9.68</v>
      </c>
      <c r="J428" s="295">
        <v>10.029999999999999</v>
      </c>
      <c r="K428" s="295">
        <v>11.39</v>
      </c>
      <c r="L428" s="296">
        <v>15.98</v>
      </c>
    </row>
    <row r="429" spans="1:12" ht="15" customHeight="1" x14ac:dyDescent="0.25">
      <c r="A429" s="292">
        <v>2438</v>
      </c>
      <c r="B429" s="293" t="s">
        <v>584</v>
      </c>
      <c r="C429" s="294" t="s">
        <v>3437</v>
      </c>
      <c r="D429" s="295" t="s">
        <v>3438</v>
      </c>
      <c r="E429" s="295" t="s">
        <v>3439</v>
      </c>
      <c r="F429" s="295">
        <v>16.559999999999999</v>
      </c>
      <c r="G429" s="295">
        <v>16.5</v>
      </c>
      <c r="H429" s="295">
        <v>22.16</v>
      </c>
      <c r="I429" s="295"/>
      <c r="J429" s="295">
        <v>28.19</v>
      </c>
      <c r="K429" s="295">
        <v>15.3</v>
      </c>
      <c r="L429" s="296"/>
    </row>
    <row r="430" spans="1:12" ht="15" customHeight="1" x14ac:dyDescent="0.25">
      <c r="A430" s="292">
        <v>2438</v>
      </c>
      <c r="B430" s="293" t="s">
        <v>584</v>
      </c>
      <c r="C430" s="294" t="s">
        <v>4383</v>
      </c>
      <c r="D430" s="295" t="s">
        <v>3438</v>
      </c>
      <c r="E430" s="295" t="s">
        <v>4384</v>
      </c>
      <c r="F430" s="295">
        <v>19.18</v>
      </c>
      <c r="G430" s="295">
        <v>16.73</v>
      </c>
      <c r="H430" s="295">
        <v>24.5</v>
      </c>
      <c r="I430" s="295"/>
      <c r="J430" s="295"/>
      <c r="K430" s="295"/>
      <c r="L430" s="296"/>
    </row>
    <row r="431" spans="1:12" ht="15" customHeight="1" x14ac:dyDescent="0.25">
      <c r="A431" s="292">
        <v>2438</v>
      </c>
      <c r="B431" s="293" t="s">
        <v>584</v>
      </c>
      <c r="C431" s="294" t="s">
        <v>4373</v>
      </c>
      <c r="D431" s="295" t="s">
        <v>3438</v>
      </c>
      <c r="E431" s="295" t="s">
        <v>4374</v>
      </c>
      <c r="F431" s="295">
        <v>10.95</v>
      </c>
      <c r="G431" s="295">
        <v>14.46</v>
      </c>
      <c r="H431" s="295">
        <v>9.3000000000000007</v>
      </c>
      <c r="I431" s="295">
        <v>14.25</v>
      </c>
      <c r="J431" s="295">
        <v>8.57</v>
      </c>
      <c r="K431" s="295"/>
      <c r="L431" s="296">
        <v>15.92</v>
      </c>
    </row>
    <row r="432" spans="1:12" ht="15" customHeight="1" x14ac:dyDescent="0.25">
      <c r="A432" s="292">
        <v>2445</v>
      </c>
      <c r="B432" s="293" t="s">
        <v>5063</v>
      </c>
      <c r="C432" s="294" t="s">
        <v>3268</v>
      </c>
      <c r="D432" s="295" t="s">
        <v>2827</v>
      </c>
      <c r="E432" s="295" t="s">
        <v>3269</v>
      </c>
      <c r="F432" s="295">
        <v>10.220000000000001</v>
      </c>
      <c r="G432" s="295">
        <v>10.220000000000001</v>
      </c>
      <c r="H432" s="295">
        <v>10.07</v>
      </c>
      <c r="I432" s="295">
        <v>10.53</v>
      </c>
      <c r="J432" s="295">
        <v>4.71</v>
      </c>
      <c r="K432" s="295"/>
      <c r="L432" s="296"/>
    </row>
    <row r="433" spans="1:12" ht="15" customHeight="1" x14ac:dyDescent="0.25">
      <c r="A433" s="292">
        <v>2446</v>
      </c>
      <c r="B433" s="293" t="s">
        <v>588</v>
      </c>
      <c r="C433" s="294" t="s">
        <v>4358</v>
      </c>
      <c r="D433" s="295" t="s">
        <v>2827</v>
      </c>
      <c r="E433" s="295" t="s">
        <v>3274</v>
      </c>
      <c r="F433" s="295">
        <v>10.64</v>
      </c>
      <c r="G433" s="295">
        <v>10.119999999999999</v>
      </c>
      <c r="H433" s="295">
        <v>10.7</v>
      </c>
      <c r="I433" s="295">
        <v>10.57</v>
      </c>
      <c r="J433" s="295">
        <v>12.4</v>
      </c>
      <c r="K433" s="295">
        <v>12.07</v>
      </c>
      <c r="L433" s="296"/>
    </row>
    <row r="434" spans="1:12" ht="15" customHeight="1" x14ac:dyDescent="0.25">
      <c r="A434" s="292">
        <v>2448</v>
      </c>
      <c r="B434" s="293" t="s">
        <v>589</v>
      </c>
      <c r="C434" s="294" t="s">
        <v>3270</v>
      </c>
      <c r="D434" s="295" t="s">
        <v>2775</v>
      </c>
      <c r="E434" s="295" t="s">
        <v>3271</v>
      </c>
      <c r="F434" s="295">
        <v>12.77</v>
      </c>
      <c r="G434" s="295">
        <v>11.93</v>
      </c>
      <c r="H434" s="295">
        <v>13.49</v>
      </c>
      <c r="I434" s="295"/>
      <c r="J434" s="295"/>
      <c r="K434" s="295"/>
      <c r="L434" s="296"/>
    </row>
    <row r="435" spans="1:12" ht="15" customHeight="1" x14ac:dyDescent="0.25">
      <c r="A435" s="292">
        <v>2462</v>
      </c>
      <c r="B435" s="293" t="s">
        <v>592</v>
      </c>
      <c r="C435" s="294" t="s">
        <v>3272</v>
      </c>
      <c r="D435" s="295" t="s">
        <v>5006</v>
      </c>
      <c r="E435" s="295" t="s">
        <v>3205</v>
      </c>
      <c r="F435" s="295">
        <v>1.47</v>
      </c>
      <c r="G435" s="295">
        <v>1.72</v>
      </c>
      <c r="H435" s="295">
        <v>0.19</v>
      </c>
      <c r="I435" s="295">
        <v>0.71</v>
      </c>
      <c r="J435" s="295"/>
      <c r="K435" s="295"/>
      <c r="L435" s="296"/>
    </row>
    <row r="436" spans="1:12" ht="15" customHeight="1" x14ac:dyDescent="0.25">
      <c r="A436" s="292">
        <v>2463</v>
      </c>
      <c r="B436" s="293" t="s">
        <v>593</v>
      </c>
      <c r="C436" s="294" t="s">
        <v>3273</v>
      </c>
      <c r="D436" s="295" t="s">
        <v>5006</v>
      </c>
      <c r="E436" s="295" t="s">
        <v>3274</v>
      </c>
      <c r="F436" s="295">
        <v>23</v>
      </c>
      <c r="G436" s="295">
        <v>23</v>
      </c>
      <c r="H436" s="295"/>
      <c r="I436" s="295"/>
      <c r="J436" s="295"/>
      <c r="K436" s="295"/>
      <c r="L436" s="296"/>
    </row>
    <row r="437" spans="1:12" ht="15" customHeight="1" x14ac:dyDescent="0.25">
      <c r="A437" s="292">
        <v>2465</v>
      </c>
      <c r="B437" s="293" t="s">
        <v>594</v>
      </c>
      <c r="C437" s="294" t="s">
        <v>4644</v>
      </c>
      <c r="D437" s="295" t="s">
        <v>2789</v>
      </c>
      <c r="E437" s="295" t="s">
        <v>4645</v>
      </c>
      <c r="F437" s="295">
        <v>17.14</v>
      </c>
      <c r="G437" s="295">
        <v>18.79</v>
      </c>
      <c r="H437" s="295">
        <v>17.079999999999998</v>
      </c>
      <c r="I437" s="295">
        <v>16.07</v>
      </c>
      <c r="J437" s="295">
        <v>40</v>
      </c>
      <c r="K437" s="295"/>
      <c r="L437" s="296"/>
    </row>
    <row r="438" spans="1:12" ht="15" customHeight="1" x14ac:dyDescent="0.25">
      <c r="A438" s="292">
        <v>2484</v>
      </c>
      <c r="B438" s="293" t="s">
        <v>598</v>
      </c>
      <c r="C438" s="294" t="s">
        <v>4807</v>
      </c>
      <c r="D438" s="295" t="s">
        <v>3332</v>
      </c>
      <c r="E438" s="295" t="s">
        <v>4808</v>
      </c>
      <c r="F438" s="295">
        <v>2.48</v>
      </c>
      <c r="G438" s="295"/>
      <c r="H438" s="295">
        <v>2.48</v>
      </c>
      <c r="I438" s="295"/>
      <c r="J438" s="295"/>
      <c r="K438" s="295"/>
      <c r="L438" s="296"/>
    </row>
    <row r="439" spans="1:12" ht="15" customHeight="1" x14ac:dyDescent="0.25">
      <c r="A439" s="292">
        <v>2486</v>
      </c>
      <c r="B439" s="293" t="s">
        <v>599</v>
      </c>
      <c r="C439" s="294" t="s">
        <v>3275</v>
      </c>
      <c r="D439" s="295" t="s">
        <v>2775</v>
      </c>
      <c r="E439" s="295" t="s">
        <v>3276</v>
      </c>
      <c r="F439" s="295">
        <v>12.12</v>
      </c>
      <c r="G439" s="295">
        <v>11.39</v>
      </c>
      <c r="H439" s="295">
        <v>11.99</v>
      </c>
      <c r="I439" s="295">
        <v>13.15</v>
      </c>
      <c r="J439" s="295"/>
      <c r="K439" s="295"/>
      <c r="L439" s="296"/>
    </row>
    <row r="440" spans="1:12" ht="15" customHeight="1" x14ac:dyDescent="0.25">
      <c r="A440" s="292">
        <v>2489</v>
      </c>
      <c r="B440" s="293" t="s">
        <v>600</v>
      </c>
      <c r="C440" s="294" t="s">
        <v>3277</v>
      </c>
      <c r="D440" s="295" t="s">
        <v>2775</v>
      </c>
      <c r="E440" s="295" t="s">
        <v>3278</v>
      </c>
      <c r="F440" s="295">
        <v>15.87</v>
      </c>
      <c r="G440" s="295">
        <v>11.91</v>
      </c>
      <c r="H440" s="295">
        <v>18.37</v>
      </c>
      <c r="I440" s="295">
        <v>24.89</v>
      </c>
      <c r="J440" s="295"/>
      <c r="K440" s="295"/>
      <c r="L440" s="296"/>
    </row>
    <row r="441" spans="1:12" ht="15" customHeight="1" x14ac:dyDescent="0.25">
      <c r="A441" s="292">
        <v>2495</v>
      </c>
      <c r="B441" s="293" t="s">
        <v>602</v>
      </c>
      <c r="C441" s="294" t="s">
        <v>3279</v>
      </c>
      <c r="D441" s="295" t="s">
        <v>2817</v>
      </c>
      <c r="E441" s="295" t="s">
        <v>3280</v>
      </c>
      <c r="F441" s="295">
        <v>10.130000000000001</v>
      </c>
      <c r="G441" s="295">
        <v>10.62</v>
      </c>
      <c r="H441" s="295">
        <v>9.5299999999999994</v>
      </c>
      <c r="I441" s="295">
        <v>10.27</v>
      </c>
      <c r="J441" s="295">
        <v>10.8</v>
      </c>
      <c r="K441" s="295">
        <v>14.03</v>
      </c>
      <c r="L441" s="296"/>
    </row>
    <row r="442" spans="1:12" ht="15" customHeight="1" x14ac:dyDescent="0.25">
      <c r="A442" s="292">
        <v>2498</v>
      </c>
      <c r="B442" s="293" t="s">
        <v>604</v>
      </c>
      <c r="C442" s="294" t="s">
        <v>4274</v>
      </c>
      <c r="D442" s="295" t="s">
        <v>2789</v>
      </c>
      <c r="E442" s="295" t="s">
        <v>4275</v>
      </c>
      <c r="F442" s="295">
        <v>12.31</v>
      </c>
      <c r="G442" s="295">
        <v>12.81</v>
      </c>
      <c r="H442" s="295">
        <v>11.92</v>
      </c>
      <c r="I442" s="295">
        <v>12.48</v>
      </c>
      <c r="J442" s="295">
        <v>14.85</v>
      </c>
      <c r="K442" s="295">
        <v>9.7100000000000009</v>
      </c>
      <c r="L442" s="296">
        <v>2.33</v>
      </c>
    </row>
    <row r="443" spans="1:12" ht="15" customHeight="1" x14ac:dyDescent="0.25">
      <c r="A443" s="292">
        <v>2510</v>
      </c>
      <c r="B443" s="293" t="s">
        <v>605</v>
      </c>
      <c r="C443" s="294" t="s">
        <v>3281</v>
      </c>
      <c r="D443" s="295" t="s">
        <v>2775</v>
      </c>
      <c r="E443" s="295" t="s">
        <v>3282</v>
      </c>
      <c r="F443" s="295">
        <v>12.32</v>
      </c>
      <c r="G443" s="295">
        <v>14.45</v>
      </c>
      <c r="H443" s="295">
        <v>10.61</v>
      </c>
      <c r="I443" s="295">
        <v>19.8</v>
      </c>
      <c r="J443" s="295"/>
      <c r="K443" s="295"/>
      <c r="L443" s="296"/>
    </row>
    <row r="444" spans="1:12" ht="15" customHeight="1" x14ac:dyDescent="0.25">
      <c r="A444" s="292">
        <v>2512</v>
      </c>
      <c r="B444" s="293" t="s">
        <v>606</v>
      </c>
      <c r="C444" s="294" t="s">
        <v>3283</v>
      </c>
      <c r="D444" s="295" t="s">
        <v>2772</v>
      </c>
      <c r="E444" s="295" t="s">
        <v>3284</v>
      </c>
      <c r="F444" s="295">
        <v>10.47</v>
      </c>
      <c r="G444" s="295">
        <v>10.17</v>
      </c>
      <c r="H444" s="295">
        <v>10.35</v>
      </c>
      <c r="I444" s="295">
        <v>11.36</v>
      </c>
      <c r="J444" s="295"/>
      <c r="K444" s="295"/>
      <c r="L444" s="296"/>
    </row>
    <row r="445" spans="1:12" ht="15" customHeight="1" x14ac:dyDescent="0.25">
      <c r="A445" s="292">
        <v>2514</v>
      </c>
      <c r="B445" s="293" t="s">
        <v>608</v>
      </c>
      <c r="C445" s="294" t="s">
        <v>3287</v>
      </c>
      <c r="D445" s="295" t="s">
        <v>2789</v>
      </c>
      <c r="E445" s="295" t="s">
        <v>3288</v>
      </c>
      <c r="F445" s="295">
        <v>7.31</v>
      </c>
      <c r="G445" s="295">
        <v>6.06</v>
      </c>
      <c r="H445" s="295">
        <v>7.6</v>
      </c>
      <c r="I445" s="295">
        <v>7.36</v>
      </c>
      <c r="J445" s="295"/>
      <c r="K445" s="295"/>
      <c r="L445" s="296"/>
    </row>
    <row r="446" spans="1:12" ht="15" customHeight="1" x14ac:dyDescent="0.25">
      <c r="A446" s="292">
        <v>2518</v>
      </c>
      <c r="B446" s="293" t="s">
        <v>610</v>
      </c>
      <c r="C446" s="294" t="s">
        <v>3291</v>
      </c>
      <c r="D446" s="295" t="s">
        <v>2859</v>
      </c>
      <c r="E446" s="295" t="s">
        <v>3292</v>
      </c>
      <c r="F446" s="295">
        <v>5.3</v>
      </c>
      <c r="G446" s="295">
        <v>5.21</v>
      </c>
      <c r="H446" s="295">
        <v>16</v>
      </c>
      <c r="I446" s="295">
        <v>17.600000000000001</v>
      </c>
      <c r="J446" s="295"/>
      <c r="K446" s="295"/>
      <c r="L446" s="296"/>
    </row>
    <row r="447" spans="1:12" ht="15" customHeight="1" x14ac:dyDescent="0.25">
      <c r="A447" s="292">
        <v>2527</v>
      </c>
      <c r="B447" s="293" t="s">
        <v>615</v>
      </c>
      <c r="C447" s="294" t="s">
        <v>3299</v>
      </c>
      <c r="D447" s="295" t="s">
        <v>2827</v>
      </c>
      <c r="E447" s="295" t="s">
        <v>3300</v>
      </c>
      <c r="F447" s="295">
        <v>11.75</v>
      </c>
      <c r="G447" s="295">
        <v>9.44</v>
      </c>
      <c r="H447" s="295">
        <v>12.25</v>
      </c>
      <c r="I447" s="295">
        <v>17.95</v>
      </c>
      <c r="J447" s="295">
        <v>14.84</v>
      </c>
      <c r="K447" s="295"/>
      <c r="L447" s="296"/>
    </row>
    <row r="448" spans="1:12" ht="15" customHeight="1" x14ac:dyDescent="0.25">
      <c r="A448" s="292">
        <v>2529</v>
      </c>
      <c r="B448" s="293" t="s">
        <v>617</v>
      </c>
      <c r="C448" s="294" t="s">
        <v>3301</v>
      </c>
      <c r="D448" s="295" t="s">
        <v>2775</v>
      </c>
      <c r="E448" s="295" t="s">
        <v>3302</v>
      </c>
      <c r="F448" s="295">
        <v>9.4</v>
      </c>
      <c r="G448" s="295">
        <v>9.4</v>
      </c>
      <c r="H448" s="295">
        <v>9.6300000000000008</v>
      </c>
      <c r="I448" s="295"/>
      <c r="J448" s="295"/>
      <c r="K448" s="295"/>
      <c r="L448" s="296"/>
    </row>
    <row r="449" spans="1:12" ht="15" customHeight="1" x14ac:dyDescent="0.25">
      <c r="A449" s="292">
        <v>2530</v>
      </c>
      <c r="B449" s="293" t="s">
        <v>618</v>
      </c>
      <c r="C449" s="294" t="s">
        <v>4809</v>
      </c>
      <c r="D449" s="295" t="s">
        <v>2999</v>
      </c>
      <c r="E449" s="295" t="s">
        <v>3332</v>
      </c>
      <c r="F449" s="295">
        <v>10.7</v>
      </c>
      <c r="G449" s="295">
        <v>10.28</v>
      </c>
      <c r="H449" s="295">
        <v>11.28</v>
      </c>
      <c r="I449" s="295">
        <v>11.24</v>
      </c>
      <c r="J449" s="295"/>
      <c r="K449" s="295"/>
      <c r="L449" s="296"/>
    </row>
    <row r="450" spans="1:12" ht="15" customHeight="1" x14ac:dyDescent="0.25">
      <c r="A450" s="292">
        <v>2537</v>
      </c>
      <c r="B450" s="293" t="s">
        <v>619</v>
      </c>
      <c r="C450" s="294" t="s">
        <v>3303</v>
      </c>
      <c r="D450" s="295" t="s">
        <v>2827</v>
      </c>
      <c r="E450" s="295" t="s">
        <v>3304</v>
      </c>
      <c r="F450" s="295">
        <v>18.87</v>
      </c>
      <c r="G450" s="295">
        <v>17.84</v>
      </c>
      <c r="H450" s="295">
        <v>18.09</v>
      </c>
      <c r="I450" s="295">
        <v>20.93</v>
      </c>
      <c r="J450" s="295">
        <v>16.739999999999998</v>
      </c>
      <c r="K450" s="295">
        <v>17.510000000000002</v>
      </c>
      <c r="L450" s="296"/>
    </row>
    <row r="451" spans="1:12" ht="15" customHeight="1" x14ac:dyDescent="0.25">
      <c r="A451" s="292">
        <v>2553</v>
      </c>
      <c r="B451" s="293" t="s">
        <v>625</v>
      </c>
      <c r="C451" s="294" t="s">
        <v>3307</v>
      </c>
      <c r="D451" s="295" t="s">
        <v>2827</v>
      </c>
      <c r="E451" s="295" t="s">
        <v>3308</v>
      </c>
      <c r="F451" s="295">
        <v>5.71</v>
      </c>
      <c r="G451" s="295">
        <v>3.52</v>
      </c>
      <c r="H451" s="295">
        <v>6.28</v>
      </c>
      <c r="I451" s="295">
        <v>6.57</v>
      </c>
      <c r="J451" s="295">
        <v>14.13</v>
      </c>
      <c r="K451" s="295">
        <v>16.73</v>
      </c>
      <c r="L451" s="296"/>
    </row>
    <row r="452" spans="1:12" ht="15" customHeight="1" x14ac:dyDescent="0.25">
      <c r="A452" s="292">
        <v>2554</v>
      </c>
      <c r="B452" s="293" t="s">
        <v>626</v>
      </c>
      <c r="C452" s="294" t="s">
        <v>3309</v>
      </c>
      <c r="D452" s="295" t="s">
        <v>3310</v>
      </c>
      <c r="E452" s="295" t="s">
        <v>3311</v>
      </c>
      <c r="F452" s="295">
        <v>16.03</v>
      </c>
      <c r="G452" s="295">
        <v>16.03</v>
      </c>
      <c r="H452" s="295">
        <v>16.010000000000002</v>
      </c>
      <c r="I452" s="295">
        <v>16</v>
      </c>
      <c r="J452" s="295"/>
      <c r="K452" s="295"/>
      <c r="L452" s="296"/>
    </row>
    <row r="453" spans="1:12" ht="15" customHeight="1" x14ac:dyDescent="0.25">
      <c r="A453" s="292">
        <v>2571</v>
      </c>
      <c r="B453" s="293" t="s">
        <v>633</v>
      </c>
      <c r="C453" s="294" t="s">
        <v>4592</v>
      </c>
      <c r="D453" s="295" t="s">
        <v>2897</v>
      </c>
      <c r="E453" s="295" t="s">
        <v>4593</v>
      </c>
      <c r="F453" s="295">
        <v>8.75</v>
      </c>
      <c r="G453" s="295">
        <v>5.75</v>
      </c>
      <c r="H453" s="295">
        <v>9.1</v>
      </c>
      <c r="I453" s="295">
        <v>11.85</v>
      </c>
      <c r="J453" s="295"/>
      <c r="K453" s="295"/>
      <c r="L453" s="296"/>
    </row>
    <row r="454" spans="1:12" ht="15" customHeight="1" x14ac:dyDescent="0.25">
      <c r="A454" s="292">
        <v>2573</v>
      </c>
      <c r="B454" s="293" t="s">
        <v>634</v>
      </c>
      <c r="C454" s="294" t="s">
        <v>3312</v>
      </c>
      <c r="D454" s="295" t="s">
        <v>2789</v>
      </c>
      <c r="E454" s="295" t="s">
        <v>3313</v>
      </c>
      <c r="F454" s="295">
        <v>5.87</v>
      </c>
      <c r="G454" s="295">
        <v>14.56</v>
      </c>
      <c r="H454" s="295">
        <v>5.63</v>
      </c>
      <c r="I454" s="295">
        <v>6.38</v>
      </c>
      <c r="J454" s="295"/>
      <c r="K454" s="295"/>
      <c r="L454" s="296"/>
    </row>
    <row r="455" spans="1:12" ht="15" customHeight="1" x14ac:dyDescent="0.25">
      <c r="A455" s="292">
        <v>2593</v>
      </c>
      <c r="B455" s="293" t="s">
        <v>639</v>
      </c>
      <c r="C455" s="294" t="s">
        <v>3318</v>
      </c>
      <c r="D455" s="295" t="s">
        <v>2775</v>
      </c>
      <c r="E455" s="295" t="s">
        <v>3319</v>
      </c>
      <c r="F455" s="295">
        <v>12.03</v>
      </c>
      <c r="G455" s="295">
        <v>11.41</v>
      </c>
      <c r="H455" s="295">
        <v>12.7</v>
      </c>
      <c r="I455" s="295">
        <v>10.1</v>
      </c>
      <c r="J455" s="295">
        <v>14.77</v>
      </c>
      <c r="K455" s="295"/>
      <c r="L455" s="296"/>
    </row>
    <row r="456" spans="1:12" ht="15" customHeight="1" x14ac:dyDescent="0.25">
      <c r="A456" s="292">
        <v>2601</v>
      </c>
      <c r="B456" s="293" t="s">
        <v>642</v>
      </c>
      <c r="C456" s="294" t="s">
        <v>3322</v>
      </c>
      <c r="D456" s="295" t="s">
        <v>2897</v>
      </c>
      <c r="E456" s="295" t="s">
        <v>3323</v>
      </c>
      <c r="F456" s="295">
        <v>7.55</v>
      </c>
      <c r="G456" s="295">
        <v>4.55</v>
      </c>
      <c r="H456" s="295">
        <v>6.89</v>
      </c>
      <c r="I456" s="295">
        <v>13.24</v>
      </c>
      <c r="J456" s="295"/>
      <c r="K456" s="295"/>
      <c r="L456" s="296"/>
    </row>
    <row r="457" spans="1:12" ht="15" customHeight="1" x14ac:dyDescent="0.25">
      <c r="A457" s="292">
        <v>2602</v>
      </c>
      <c r="B457" s="293" t="s">
        <v>643</v>
      </c>
      <c r="C457" s="294" t="s">
        <v>3324</v>
      </c>
      <c r="D457" s="295" t="s">
        <v>2827</v>
      </c>
      <c r="E457" s="295" t="s">
        <v>3325</v>
      </c>
      <c r="F457" s="295">
        <v>12.38</v>
      </c>
      <c r="G457" s="295">
        <v>8.17</v>
      </c>
      <c r="H457" s="295">
        <v>13.83</v>
      </c>
      <c r="I457" s="295">
        <v>12.72</v>
      </c>
      <c r="J457" s="295">
        <v>8.83</v>
      </c>
      <c r="K457" s="295"/>
      <c r="L457" s="296"/>
    </row>
    <row r="458" spans="1:12" ht="15" customHeight="1" x14ac:dyDescent="0.25">
      <c r="A458" s="292">
        <v>2612</v>
      </c>
      <c r="B458" s="293" t="s">
        <v>5066</v>
      </c>
      <c r="C458" s="294" t="s">
        <v>3327</v>
      </c>
      <c r="D458" s="295" t="s">
        <v>2827</v>
      </c>
      <c r="E458" s="295" t="s">
        <v>3328</v>
      </c>
      <c r="F458" s="295">
        <v>8.76</v>
      </c>
      <c r="G458" s="295">
        <v>8.06</v>
      </c>
      <c r="H458" s="295">
        <v>9.1300000000000008</v>
      </c>
      <c r="I458" s="295">
        <v>5.8</v>
      </c>
      <c r="J458" s="295"/>
      <c r="K458" s="295"/>
      <c r="L458" s="296"/>
    </row>
    <row r="459" spans="1:12" ht="15" customHeight="1" x14ac:dyDescent="0.25">
      <c r="A459" s="292">
        <v>2613</v>
      </c>
      <c r="B459" s="293" t="s">
        <v>646</v>
      </c>
      <c r="C459" s="294" t="s">
        <v>4369</v>
      </c>
      <c r="D459" s="295" t="s">
        <v>3438</v>
      </c>
      <c r="E459" s="295" t="s">
        <v>4370</v>
      </c>
      <c r="F459" s="295">
        <v>20.98</v>
      </c>
      <c r="G459" s="295"/>
      <c r="H459" s="295"/>
      <c r="I459" s="295"/>
      <c r="J459" s="295"/>
      <c r="K459" s="295"/>
      <c r="L459" s="296">
        <v>20.98</v>
      </c>
    </row>
    <row r="460" spans="1:12" ht="15" customHeight="1" x14ac:dyDescent="0.25">
      <c r="A460" s="292">
        <v>2639</v>
      </c>
      <c r="B460" s="293" t="s">
        <v>653</v>
      </c>
      <c r="C460" s="294" t="s">
        <v>3338</v>
      </c>
      <c r="D460" s="295" t="s">
        <v>2789</v>
      </c>
      <c r="E460" s="295" t="s">
        <v>3339</v>
      </c>
      <c r="F460" s="295">
        <v>11.89</v>
      </c>
      <c r="G460" s="295">
        <v>11.75</v>
      </c>
      <c r="H460" s="295">
        <v>13.16</v>
      </c>
      <c r="I460" s="295">
        <v>8.16</v>
      </c>
      <c r="J460" s="295"/>
      <c r="K460" s="295"/>
      <c r="L460" s="296"/>
    </row>
    <row r="461" spans="1:12" ht="15" customHeight="1" x14ac:dyDescent="0.25">
      <c r="A461" s="292">
        <v>2649</v>
      </c>
      <c r="B461" s="293" t="s">
        <v>655</v>
      </c>
      <c r="C461" s="294" t="s">
        <v>4274</v>
      </c>
      <c r="D461" s="295" t="s">
        <v>2789</v>
      </c>
      <c r="E461" s="295" t="s">
        <v>4275</v>
      </c>
      <c r="F461" s="295">
        <v>12.99</v>
      </c>
      <c r="G461" s="295">
        <v>11.78</v>
      </c>
      <c r="H461" s="295">
        <v>12.95</v>
      </c>
      <c r="I461" s="295">
        <v>15.29</v>
      </c>
      <c r="J461" s="295">
        <v>13.01</v>
      </c>
      <c r="K461" s="295">
        <v>7.57</v>
      </c>
      <c r="L461" s="296"/>
    </row>
    <row r="462" spans="1:12" ht="15" customHeight="1" x14ac:dyDescent="0.25">
      <c r="A462" s="292">
        <v>2653</v>
      </c>
      <c r="B462" s="293" t="s">
        <v>657</v>
      </c>
      <c r="C462" s="294" t="s">
        <v>3342</v>
      </c>
      <c r="D462" s="295" t="s">
        <v>2897</v>
      </c>
      <c r="E462" s="295" t="s">
        <v>3343</v>
      </c>
      <c r="F462" s="295">
        <v>5.37</v>
      </c>
      <c r="G462" s="295">
        <v>5.0199999999999996</v>
      </c>
      <c r="H462" s="295">
        <v>5.15</v>
      </c>
      <c r="I462" s="295">
        <v>6.15</v>
      </c>
      <c r="J462" s="295"/>
      <c r="K462" s="295"/>
      <c r="L462" s="296">
        <v>10</v>
      </c>
    </row>
    <row r="463" spans="1:12" ht="15" customHeight="1" x14ac:dyDescent="0.25">
      <c r="A463" s="292">
        <v>2654</v>
      </c>
      <c r="B463" s="293" t="s">
        <v>658</v>
      </c>
      <c r="C463" s="294" t="s">
        <v>3344</v>
      </c>
      <c r="D463" s="295" t="s">
        <v>2775</v>
      </c>
      <c r="E463" s="295" t="s">
        <v>3345</v>
      </c>
      <c r="F463" s="295">
        <v>37.799999999999997</v>
      </c>
      <c r="G463" s="295">
        <v>37.799999999999997</v>
      </c>
      <c r="H463" s="295"/>
      <c r="I463" s="295"/>
      <c r="J463" s="295"/>
      <c r="K463" s="295"/>
      <c r="L463" s="296"/>
    </row>
    <row r="464" spans="1:12" ht="15" customHeight="1" x14ac:dyDescent="0.25">
      <c r="A464" s="292">
        <v>2655</v>
      </c>
      <c r="B464" s="293" t="s">
        <v>659</v>
      </c>
      <c r="C464" s="294" t="s">
        <v>4320</v>
      </c>
      <c r="D464" s="295" t="s">
        <v>2789</v>
      </c>
      <c r="E464" s="295" t="s">
        <v>2906</v>
      </c>
      <c r="F464" s="295">
        <v>14.95</v>
      </c>
      <c r="G464" s="295">
        <v>11.12</v>
      </c>
      <c r="H464" s="295">
        <v>14.25</v>
      </c>
      <c r="I464" s="295">
        <v>13.63</v>
      </c>
      <c r="J464" s="295">
        <v>15.1</v>
      </c>
      <c r="K464" s="295">
        <v>19.989999999999998</v>
      </c>
      <c r="L464" s="296">
        <v>17.84</v>
      </c>
    </row>
    <row r="465" spans="1:12" ht="15" customHeight="1" x14ac:dyDescent="0.25">
      <c r="A465" s="292">
        <v>2658</v>
      </c>
      <c r="B465" s="293" t="s">
        <v>5068</v>
      </c>
      <c r="C465" s="294" t="s">
        <v>4605</v>
      </c>
      <c r="D465" s="295" t="s">
        <v>3332</v>
      </c>
      <c r="E465" s="295" t="s">
        <v>4606</v>
      </c>
      <c r="F465" s="295">
        <v>13.08</v>
      </c>
      <c r="G465" s="295">
        <v>12.53</v>
      </c>
      <c r="H465" s="295">
        <v>13.77</v>
      </c>
      <c r="I465" s="295">
        <v>12.84</v>
      </c>
      <c r="J465" s="295">
        <v>15.58</v>
      </c>
      <c r="K465" s="295">
        <v>14.1</v>
      </c>
      <c r="L465" s="296">
        <v>19.57</v>
      </c>
    </row>
    <row r="466" spans="1:12" ht="15" customHeight="1" x14ac:dyDescent="0.25">
      <c r="A466" s="292">
        <v>2660</v>
      </c>
      <c r="B466" s="293" t="s">
        <v>661</v>
      </c>
      <c r="C466" s="294" t="s">
        <v>3346</v>
      </c>
      <c r="D466" s="295" t="s">
        <v>2912</v>
      </c>
      <c r="E466" s="295" t="s">
        <v>3347</v>
      </c>
      <c r="F466" s="295">
        <v>14.3</v>
      </c>
      <c r="G466" s="295">
        <v>14.17</v>
      </c>
      <c r="H466" s="295">
        <v>14.51</v>
      </c>
      <c r="I466" s="295">
        <v>13.78</v>
      </c>
      <c r="J466" s="295"/>
      <c r="K466" s="295"/>
      <c r="L466" s="296"/>
    </row>
    <row r="467" spans="1:12" ht="15" customHeight="1" x14ac:dyDescent="0.25">
      <c r="A467" s="292">
        <v>2662</v>
      </c>
      <c r="B467" s="293" t="s">
        <v>663</v>
      </c>
      <c r="C467" s="294" t="s">
        <v>3348</v>
      </c>
      <c r="D467" s="295" t="s">
        <v>2775</v>
      </c>
      <c r="E467" s="295" t="s">
        <v>3349</v>
      </c>
      <c r="F467" s="295">
        <v>8.76</v>
      </c>
      <c r="G467" s="295">
        <v>9.91</v>
      </c>
      <c r="H467" s="295">
        <v>9.23</v>
      </c>
      <c r="I467" s="295">
        <v>11.79</v>
      </c>
      <c r="J467" s="295">
        <v>3.2</v>
      </c>
      <c r="K467" s="295"/>
      <c r="L467" s="296"/>
    </row>
    <row r="468" spans="1:12" x14ac:dyDescent="0.25">
      <c r="A468" s="292">
        <v>2663</v>
      </c>
      <c r="B468" s="293" t="s">
        <v>664</v>
      </c>
      <c r="C468" s="294" t="s">
        <v>4274</v>
      </c>
      <c r="D468" s="295" t="s">
        <v>2789</v>
      </c>
      <c r="E468" s="295" t="s">
        <v>4275</v>
      </c>
      <c r="F468" s="295">
        <v>9.99</v>
      </c>
      <c r="G468" s="295">
        <v>9.27</v>
      </c>
      <c r="H468" s="295">
        <v>9.8699999999999992</v>
      </c>
      <c r="I468" s="295">
        <v>9.56</v>
      </c>
      <c r="J468" s="295">
        <v>10.64</v>
      </c>
      <c r="K468" s="295">
        <v>20.32</v>
      </c>
      <c r="L468" s="296">
        <v>16.87</v>
      </c>
    </row>
    <row r="469" spans="1:12" ht="15" customHeight="1" x14ac:dyDescent="0.25">
      <c r="A469" s="292">
        <v>2668</v>
      </c>
      <c r="B469" s="293" t="s">
        <v>666</v>
      </c>
      <c r="C469" s="294" t="s">
        <v>2814</v>
      </c>
      <c r="D469" s="295" t="s">
        <v>2789</v>
      </c>
      <c r="E469" s="295" t="s">
        <v>2815</v>
      </c>
      <c r="F469" s="295">
        <v>9.0500000000000007</v>
      </c>
      <c r="G469" s="295">
        <v>9.16</v>
      </c>
      <c r="H469" s="295">
        <v>9.5</v>
      </c>
      <c r="I469" s="295">
        <v>8.59</v>
      </c>
      <c r="J469" s="295">
        <v>8.44</v>
      </c>
      <c r="K469" s="295"/>
      <c r="L469" s="296"/>
    </row>
    <row r="470" spans="1:12" x14ac:dyDescent="0.25">
      <c r="A470" s="292">
        <v>2670</v>
      </c>
      <c r="B470" s="293" t="s">
        <v>668</v>
      </c>
      <c r="C470" s="294" t="s">
        <v>2814</v>
      </c>
      <c r="D470" s="295" t="s">
        <v>2789</v>
      </c>
      <c r="E470" s="295" t="s">
        <v>2815</v>
      </c>
      <c r="F470" s="295">
        <v>11.18</v>
      </c>
      <c r="G470" s="295">
        <v>13.97</v>
      </c>
      <c r="H470" s="295">
        <v>11.98</v>
      </c>
      <c r="I470" s="295">
        <v>9.82</v>
      </c>
      <c r="J470" s="295">
        <v>5.15</v>
      </c>
      <c r="K470" s="295">
        <v>2.38</v>
      </c>
      <c r="L470" s="296"/>
    </row>
    <row r="471" spans="1:12" ht="15" customHeight="1" x14ac:dyDescent="0.25">
      <c r="A471" s="292">
        <v>2706</v>
      </c>
      <c r="B471" s="293" t="s">
        <v>672</v>
      </c>
      <c r="C471" s="294" t="s">
        <v>4266</v>
      </c>
      <c r="D471" s="295" t="s">
        <v>2789</v>
      </c>
      <c r="E471" s="295" t="s">
        <v>4267</v>
      </c>
      <c r="F471" s="295">
        <v>9.81</v>
      </c>
      <c r="G471" s="295">
        <v>9.9700000000000006</v>
      </c>
      <c r="H471" s="295">
        <v>11.93</v>
      </c>
      <c r="I471" s="295">
        <v>8.99</v>
      </c>
      <c r="J471" s="295">
        <v>10.92</v>
      </c>
      <c r="K471" s="295">
        <v>10.65</v>
      </c>
      <c r="L471" s="296"/>
    </row>
    <row r="472" spans="1:12" x14ac:dyDescent="0.25">
      <c r="A472" s="292">
        <v>2718</v>
      </c>
      <c r="B472" s="293" t="s">
        <v>677</v>
      </c>
      <c r="C472" s="294" t="s">
        <v>3350</v>
      </c>
      <c r="D472" s="295" t="s">
        <v>2775</v>
      </c>
      <c r="E472" s="295" t="s">
        <v>3351</v>
      </c>
      <c r="F472" s="295">
        <v>13.16</v>
      </c>
      <c r="G472" s="295">
        <v>13.16</v>
      </c>
      <c r="H472" s="295"/>
      <c r="I472" s="295"/>
      <c r="J472" s="295"/>
      <c r="K472" s="295"/>
      <c r="L472" s="296"/>
    </row>
    <row r="473" spans="1:12" x14ac:dyDescent="0.25">
      <c r="A473" s="292">
        <v>2729</v>
      </c>
      <c r="B473" s="293" t="s">
        <v>682</v>
      </c>
      <c r="C473" s="294" t="s">
        <v>3999</v>
      </c>
      <c r="D473" s="295" t="s">
        <v>2897</v>
      </c>
      <c r="E473" s="295" t="s">
        <v>4000</v>
      </c>
      <c r="F473" s="295">
        <v>11.41</v>
      </c>
      <c r="G473" s="295">
        <v>12.91</v>
      </c>
      <c r="H473" s="295">
        <v>53.38</v>
      </c>
      <c r="I473" s="295">
        <v>22.56</v>
      </c>
      <c r="J473" s="295"/>
      <c r="K473" s="295">
        <v>4.25</v>
      </c>
      <c r="L473" s="296"/>
    </row>
    <row r="474" spans="1:12" ht="15" customHeight="1" x14ac:dyDescent="0.25">
      <c r="A474" s="292">
        <v>2729</v>
      </c>
      <c r="B474" s="293" t="s">
        <v>682</v>
      </c>
      <c r="C474" s="294" t="s">
        <v>3486</v>
      </c>
      <c r="D474" s="295" t="s">
        <v>2897</v>
      </c>
      <c r="E474" s="295" t="s">
        <v>3487</v>
      </c>
      <c r="F474" s="295">
        <v>8.42</v>
      </c>
      <c r="G474" s="295">
        <v>8.59</v>
      </c>
      <c r="H474" s="295">
        <v>48.85</v>
      </c>
      <c r="I474" s="295">
        <v>19</v>
      </c>
      <c r="J474" s="295"/>
      <c r="K474" s="295">
        <v>2.1800000000000002</v>
      </c>
      <c r="L474" s="296"/>
    </row>
    <row r="475" spans="1:12" ht="15" customHeight="1" x14ac:dyDescent="0.25">
      <c r="A475" s="292">
        <v>2730</v>
      </c>
      <c r="B475" s="293" t="s">
        <v>683</v>
      </c>
      <c r="C475" s="294" t="s">
        <v>3354</v>
      </c>
      <c r="D475" s="295" t="s">
        <v>2827</v>
      </c>
      <c r="E475" s="295" t="s">
        <v>3355</v>
      </c>
      <c r="F475" s="295">
        <v>8.27</v>
      </c>
      <c r="G475" s="295">
        <v>7.47</v>
      </c>
      <c r="H475" s="295">
        <v>8.9499999999999993</v>
      </c>
      <c r="I475" s="295">
        <v>7.93</v>
      </c>
      <c r="J475" s="295"/>
      <c r="K475" s="295"/>
      <c r="L475" s="296"/>
    </row>
    <row r="476" spans="1:12" ht="15" customHeight="1" x14ac:dyDescent="0.25">
      <c r="A476" s="292">
        <v>2749</v>
      </c>
      <c r="B476" s="293" t="s">
        <v>686</v>
      </c>
      <c r="C476" s="294" t="s">
        <v>4320</v>
      </c>
      <c r="D476" s="295" t="s">
        <v>2789</v>
      </c>
      <c r="E476" s="295" t="s">
        <v>2906</v>
      </c>
      <c r="F476" s="295">
        <v>16.98</v>
      </c>
      <c r="G476" s="295">
        <v>16.53</v>
      </c>
      <c r="H476" s="295">
        <v>16.82</v>
      </c>
      <c r="I476" s="295">
        <v>10.85</v>
      </c>
      <c r="J476" s="295">
        <v>24.18</v>
      </c>
      <c r="K476" s="295">
        <v>16.12</v>
      </c>
      <c r="L476" s="296">
        <v>31.76</v>
      </c>
    </row>
    <row r="477" spans="1:12" ht="15" customHeight="1" x14ac:dyDescent="0.25">
      <c r="A477" s="292">
        <v>2756</v>
      </c>
      <c r="B477" s="293" t="s">
        <v>5069</v>
      </c>
      <c r="C477" s="294" t="s">
        <v>3356</v>
      </c>
      <c r="D477" s="295" t="s">
        <v>2827</v>
      </c>
      <c r="E477" s="295" t="s">
        <v>3357</v>
      </c>
      <c r="F477" s="295">
        <v>12.6</v>
      </c>
      <c r="G477" s="295">
        <v>11.65</v>
      </c>
      <c r="H477" s="295">
        <v>10.43</v>
      </c>
      <c r="I477" s="295">
        <v>15.48</v>
      </c>
      <c r="J477" s="295">
        <v>13.4</v>
      </c>
      <c r="K477" s="295">
        <v>20.93</v>
      </c>
      <c r="L477" s="296"/>
    </row>
    <row r="478" spans="1:12" x14ac:dyDescent="0.25">
      <c r="A478" s="292">
        <v>2763</v>
      </c>
      <c r="B478" s="293" t="s">
        <v>691</v>
      </c>
      <c r="C478" s="294" t="s">
        <v>3358</v>
      </c>
      <c r="D478" s="295" t="s">
        <v>2789</v>
      </c>
      <c r="E478" s="295" t="s">
        <v>3290</v>
      </c>
      <c r="F478" s="295">
        <v>7.23</v>
      </c>
      <c r="G478" s="295">
        <v>4.45</v>
      </c>
      <c r="H478" s="295">
        <v>10.89</v>
      </c>
      <c r="I478" s="295">
        <v>3.65</v>
      </c>
      <c r="J478" s="295"/>
      <c r="K478" s="295"/>
      <c r="L478" s="296"/>
    </row>
    <row r="479" spans="1:12" ht="15" customHeight="1" x14ac:dyDescent="0.25">
      <c r="A479" s="292">
        <v>2771</v>
      </c>
      <c r="B479" s="293" t="s">
        <v>693</v>
      </c>
      <c r="C479" s="294" t="s">
        <v>4193</v>
      </c>
      <c r="D479" s="295" t="s">
        <v>3108</v>
      </c>
      <c r="E479" s="295" t="s">
        <v>4194</v>
      </c>
      <c r="F479" s="295">
        <v>16.309999999999999</v>
      </c>
      <c r="G479" s="295">
        <v>16.309999999999999</v>
      </c>
      <c r="H479" s="295"/>
      <c r="I479" s="295"/>
      <c r="J479" s="295"/>
      <c r="K479" s="295"/>
      <c r="L479" s="296"/>
    </row>
    <row r="480" spans="1:12" ht="15" customHeight="1" x14ac:dyDescent="0.25">
      <c r="A480" s="292">
        <v>2787</v>
      </c>
      <c r="B480" s="293" t="s">
        <v>696</v>
      </c>
      <c r="C480" s="294" t="s">
        <v>3359</v>
      </c>
      <c r="D480" s="295" t="s">
        <v>2932</v>
      </c>
      <c r="E480" s="295" t="s">
        <v>3360</v>
      </c>
      <c r="F480" s="295">
        <v>13.49</v>
      </c>
      <c r="G480" s="295">
        <v>13.58</v>
      </c>
      <c r="H480" s="295">
        <v>13.34</v>
      </c>
      <c r="I480" s="295"/>
      <c r="J480" s="295"/>
      <c r="K480" s="295"/>
      <c r="L480" s="296"/>
    </row>
    <row r="481" spans="1:12" ht="15" customHeight="1" x14ac:dyDescent="0.25">
      <c r="A481" s="292">
        <v>2809</v>
      </c>
      <c r="B481" s="293" t="s">
        <v>703</v>
      </c>
      <c r="C481" s="294" t="s">
        <v>3361</v>
      </c>
      <c r="D481" s="295" t="s">
        <v>2827</v>
      </c>
      <c r="E481" s="295" t="s">
        <v>3362</v>
      </c>
      <c r="F481" s="295">
        <v>15.07</v>
      </c>
      <c r="G481" s="295">
        <v>13.21</v>
      </c>
      <c r="H481" s="295">
        <v>14.91</v>
      </c>
      <c r="I481" s="295">
        <v>15.4</v>
      </c>
      <c r="J481" s="295"/>
      <c r="K481" s="295"/>
      <c r="L481" s="296"/>
    </row>
    <row r="482" spans="1:12" ht="15" customHeight="1" x14ac:dyDescent="0.25">
      <c r="A482" s="292">
        <v>2836</v>
      </c>
      <c r="B482" s="293" t="s">
        <v>715</v>
      </c>
      <c r="C482" s="294" t="s">
        <v>2814</v>
      </c>
      <c r="D482" s="295" t="s">
        <v>2789</v>
      </c>
      <c r="E482" s="295" t="s">
        <v>2815</v>
      </c>
      <c r="F482" s="295">
        <v>3.69</v>
      </c>
      <c r="G482" s="295"/>
      <c r="H482" s="295"/>
      <c r="I482" s="295"/>
      <c r="J482" s="295"/>
      <c r="K482" s="295">
        <v>19.649999999999999</v>
      </c>
      <c r="L482" s="296">
        <v>8.5</v>
      </c>
    </row>
    <row r="483" spans="1:12" ht="15" customHeight="1" x14ac:dyDescent="0.25">
      <c r="A483" s="292">
        <v>2837</v>
      </c>
      <c r="B483" s="293" t="s">
        <v>716</v>
      </c>
      <c r="C483" s="294" t="s">
        <v>2814</v>
      </c>
      <c r="D483" s="295" t="s">
        <v>2789</v>
      </c>
      <c r="E483" s="295" t="s">
        <v>2815</v>
      </c>
      <c r="F483" s="295">
        <v>18.579999999999998</v>
      </c>
      <c r="G483" s="295">
        <v>18.940000000000001</v>
      </c>
      <c r="H483" s="295">
        <v>20.239999999999998</v>
      </c>
      <c r="I483" s="295">
        <v>12.94</v>
      </c>
      <c r="J483" s="295">
        <v>15.18</v>
      </c>
      <c r="K483" s="295">
        <v>22.19</v>
      </c>
      <c r="L483" s="296"/>
    </row>
    <row r="484" spans="1:12" ht="15" customHeight="1" x14ac:dyDescent="0.25">
      <c r="A484" s="292">
        <v>2838</v>
      </c>
      <c r="B484" s="293" t="s">
        <v>717</v>
      </c>
      <c r="C484" s="294" t="s">
        <v>2814</v>
      </c>
      <c r="D484" s="295" t="s">
        <v>2789</v>
      </c>
      <c r="E484" s="295" t="s">
        <v>2815</v>
      </c>
      <c r="F484" s="295">
        <v>15.74</v>
      </c>
      <c r="G484" s="295">
        <v>10.65</v>
      </c>
      <c r="H484" s="295">
        <v>20.72</v>
      </c>
      <c r="I484" s="295">
        <v>12.74</v>
      </c>
      <c r="J484" s="295">
        <v>10.37</v>
      </c>
      <c r="K484" s="295">
        <v>15.96</v>
      </c>
      <c r="L484" s="296">
        <v>6.7</v>
      </c>
    </row>
    <row r="485" spans="1:12" ht="15" customHeight="1" x14ac:dyDescent="0.25">
      <c r="A485" s="292">
        <v>2852</v>
      </c>
      <c r="B485" s="293" t="s">
        <v>725</v>
      </c>
      <c r="C485" s="294" t="s">
        <v>4332</v>
      </c>
      <c r="D485" s="295" t="s">
        <v>3438</v>
      </c>
      <c r="E485" s="295" t="s">
        <v>4333</v>
      </c>
      <c r="F485" s="295">
        <v>12.76</v>
      </c>
      <c r="G485" s="295">
        <v>13.28</v>
      </c>
      <c r="H485" s="295">
        <v>12.87</v>
      </c>
      <c r="I485" s="295">
        <v>12.5</v>
      </c>
      <c r="J485" s="295">
        <v>12.86</v>
      </c>
      <c r="K485" s="295">
        <v>12.47</v>
      </c>
      <c r="L485" s="296">
        <v>25.29</v>
      </c>
    </row>
    <row r="486" spans="1:12" x14ac:dyDescent="0.25">
      <c r="A486" s="292">
        <v>2864</v>
      </c>
      <c r="B486" s="293" t="s">
        <v>729</v>
      </c>
      <c r="C486" s="294" t="s">
        <v>4397</v>
      </c>
      <c r="D486" s="295" t="s">
        <v>2789</v>
      </c>
      <c r="E486" s="295" t="s">
        <v>4398</v>
      </c>
      <c r="F486" s="295">
        <v>22.43</v>
      </c>
      <c r="G486" s="295">
        <v>17.88</v>
      </c>
      <c r="H486" s="295">
        <v>10.34</v>
      </c>
      <c r="I486" s="295">
        <v>12.22</v>
      </c>
      <c r="J486" s="295">
        <v>23.13</v>
      </c>
      <c r="K486" s="295">
        <v>36.75</v>
      </c>
      <c r="L486" s="296">
        <v>48.6</v>
      </c>
    </row>
    <row r="487" spans="1:12" ht="15" customHeight="1" x14ac:dyDescent="0.25">
      <c r="A487" s="292">
        <v>2865</v>
      </c>
      <c r="B487" s="293" t="s">
        <v>730</v>
      </c>
      <c r="C487" s="294" t="s">
        <v>3365</v>
      </c>
      <c r="D487" s="295" t="s">
        <v>2775</v>
      </c>
      <c r="E487" s="295" t="s">
        <v>3366</v>
      </c>
      <c r="F487" s="295">
        <v>10.8</v>
      </c>
      <c r="G487" s="295">
        <v>10.01</v>
      </c>
      <c r="H487" s="295">
        <v>10.82</v>
      </c>
      <c r="I487" s="295"/>
      <c r="J487" s="295">
        <v>9.75</v>
      </c>
      <c r="K487" s="295"/>
      <c r="L487" s="296"/>
    </row>
    <row r="488" spans="1:12" ht="15" customHeight="1" x14ac:dyDescent="0.25">
      <c r="A488" s="292">
        <v>2889</v>
      </c>
      <c r="B488" s="293" t="s">
        <v>740</v>
      </c>
      <c r="C488" s="294" t="s">
        <v>3373</v>
      </c>
      <c r="D488" s="295" t="s">
        <v>2775</v>
      </c>
      <c r="E488" s="295" t="s">
        <v>3374</v>
      </c>
      <c r="F488" s="295">
        <v>3.57</v>
      </c>
      <c r="G488" s="295">
        <v>2.5299999999999998</v>
      </c>
      <c r="H488" s="295">
        <v>5.55</v>
      </c>
      <c r="I488" s="295">
        <v>2.56</v>
      </c>
      <c r="J488" s="295">
        <v>1.8</v>
      </c>
      <c r="K488" s="295"/>
      <c r="L488" s="296"/>
    </row>
    <row r="489" spans="1:12" x14ac:dyDescent="0.25">
      <c r="A489" s="292">
        <v>2896</v>
      </c>
      <c r="B489" s="293" t="s">
        <v>743</v>
      </c>
      <c r="C489" s="294" t="s">
        <v>3377</v>
      </c>
      <c r="D489" s="295" t="s">
        <v>2897</v>
      </c>
      <c r="E489" s="295" t="s">
        <v>3378</v>
      </c>
      <c r="F489" s="295">
        <v>1.21</v>
      </c>
      <c r="G489" s="295">
        <v>1.21</v>
      </c>
      <c r="H489" s="295">
        <v>1.19</v>
      </c>
      <c r="I489" s="295"/>
      <c r="J489" s="295"/>
      <c r="K489" s="295"/>
      <c r="L489" s="296"/>
    </row>
    <row r="490" spans="1:12" ht="15" customHeight="1" x14ac:dyDescent="0.25">
      <c r="A490" s="292">
        <v>2900</v>
      </c>
      <c r="B490" s="293" t="s">
        <v>746</v>
      </c>
      <c r="C490" s="294" t="s">
        <v>3381</v>
      </c>
      <c r="D490" s="295" t="s">
        <v>2817</v>
      </c>
      <c r="E490" s="295" t="s">
        <v>3382</v>
      </c>
      <c r="F490" s="295">
        <v>1225.01</v>
      </c>
      <c r="G490" s="295"/>
      <c r="H490" s="295"/>
      <c r="I490" s="295">
        <v>89.62</v>
      </c>
      <c r="J490" s="295">
        <v>95</v>
      </c>
      <c r="K490" s="295"/>
      <c r="L490" s="296"/>
    </row>
    <row r="491" spans="1:12" x14ac:dyDescent="0.25">
      <c r="A491" s="292">
        <v>2907</v>
      </c>
      <c r="B491" s="293" t="s">
        <v>5071</v>
      </c>
      <c r="C491" s="294" t="s">
        <v>3383</v>
      </c>
      <c r="D491" s="295" t="s">
        <v>2775</v>
      </c>
      <c r="E491" s="295" t="s">
        <v>3384</v>
      </c>
      <c r="F491" s="295">
        <v>6.92</v>
      </c>
      <c r="G491" s="295">
        <v>5.63</v>
      </c>
      <c r="H491" s="295">
        <v>7.02</v>
      </c>
      <c r="I491" s="295">
        <v>11.58</v>
      </c>
      <c r="J491" s="295"/>
      <c r="K491" s="295"/>
      <c r="L491" s="296"/>
    </row>
    <row r="492" spans="1:12" ht="15" customHeight="1" x14ac:dyDescent="0.25">
      <c r="A492" s="292">
        <v>2909</v>
      </c>
      <c r="B492" s="293" t="s">
        <v>749</v>
      </c>
      <c r="C492" s="294" t="s">
        <v>3385</v>
      </c>
      <c r="D492" s="295" t="s">
        <v>2775</v>
      </c>
      <c r="E492" s="295" t="s">
        <v>3386</v>
      </c>
      <c r="F492" s="295">
        <v>5.85</v>
      </c>
      <c r="G492" s="295">
        <v>6.02</v>
      </c>
      <c r="H492" s="295">
        <v>5.95</v>
      </c>
      <c r="I492" s="295">
        <v>5.61</v>
      </c>
      <c r="J492" s="295">
        <v>3.84</v>
      </c>
      <c r="K492" s="295"/>
      <c r="L492" s="296"/>
    </row>
    <row r="493" spans="1:12" x14ac:dyDescent="0.25">
      <c r="A493" s="292">
        <v>2926</v>
      </c>
      <c r="B493" s="293" t="s">
        <v>756</v>
      </c>
      <c r="C493" s="294" t="s">
        <v>3389</v>
      </c>
      <c r="D493" s="295" t="s">
        <v>2897</v>
      </c>
      <c r="E493" s="295" t="s">
        <v>3390</v>
      </c>
      <c r="F493" s="295">
        <v>7.97</v>
      </c>
      <c r="G493" s="295">
        <v>5.0999999999999996</v>
      </c>
      <c r="H493" s="295">
        <v>8.2200000000000006</v>
      </c>
      <c r="I493" s="295">
        <v>12.07</v>
      </c>
      <c r="J493" s="295"/>
      <c r="K493" s="295"/>
      <c r="L493" s="296"/>
    </row>
    <row r="494" spans="1:12" ht="15" customHeight="1" x14ac:dyDescent="0.25">
      <c r="A494" s="292">
        <v>2943</v>
      </c>
      <c r="B494" s="293" t="s">
        <v>762</v>
      </c>
      <c r="C494" s="294" t="s">
        <v>3391</v>
      </c>
      <c r="D494" s="295" t="s">
        <v>2775</v>
      </c>
      <c r="E494" s="295" t="s">
        <v>3392</v>
      </c>
      <c r="F494" s="295">
        <v>7.78</v>
      </c>
      <c r="G494" s="295">
        <v>6.46</v>
      </c>
      <c r="H494" s="295">
        <v>9.27</v>
      </c>
      <c r="I494" s="295"/>
      <c r="J494" s="295"/>
      <c r="K494" s="295"/>
      <c r="L494" s="296"/>
    </row>
    <row r="495" spans="1:12" ht="15" customHeight="1" x14ac:dyDescent="0.25">
      <c r="A495" s="292">
        <v>2945</v>
      </c>
      <c r="B495" s="293" t="s">
        <v>763</v>
      </c>
      <c r="C495" s="294" t="s">
        <v>3393</v>
      </c>
      <c r="D495" s="295" t="s">
        <v>2897</v>
      </c>
      <c r="E495" s="295" t="s">
        <v>3394</v>
      </c>
      <c r="F495" s="295">
        <v>4.8600000000000003</v>
      </c>
      <c r="G495" s="295">
        <v>3.81</v>
      </c>
      <c r="H495" s="295">
        <v>6.44</v>
      </c>
      <c r="I495" s="295"/>
      <c r="J495" s="295">
        <v>7</v>
      </c>
      <c r="K495" s="295"/>
      <c r="L495" s="296"/>
    </row>
    <row r="496" spans="1:12" ht="15" customHeight="1" x14ac:dyDescent="0.25">
      <c r="A496" s="292">
        <v>2949</v>
      </c>
      <c r="B496" s="293" t="s">
        <v>764</v>
      </c>
      <c r="C496" s="294" t="s">
        <v>4407</v>
      </c>
      <c r="D496" s="295" t="s">
        <v>2856</v>
      </c>
      <c r="E496" s="295" t="s">
        <v>4408</v>
      </c>
      <c r="F496" s="295">
        <v>14.32</v>
      </c>
      <c r="G496" s="295">
        <v>14.32</v>
      </c>
      <c r="H496" s="295"/>
      <c r="I496" s="295"/>
      <c r="J496" s="295"/>
      <c r="K496" s="295"/>
      <c r="L496" s="296"/>
    </row>
    <row r="497" spans="1:12" ht="15" customHeight="1" x14ac:dyDescent="0.25">
      <c r="A497" s="292">
        <v>2950</v>
      </c>
      <c r="B497" s="293" t="s">
        <v>765</v>
      </c>
      <c r="C497" s="294" t="s">
        <v>4685</v>
      </c>
      <c r="D497" s="295" t="s">
        <v>3572</v>
      </c>
      <c r="E497" s="295" t="s">
        <v>4686</v>
      </c>
      <c r="F497" s="295">
        <v>11.84</v>
      </c>
      <c r="G497" s="295">
        <v>11.77</v>
      </c>
      <c r="H497" s="295">
        <v>11.87</v>
      </c>
      <c r="I497" s="295">
        <v>12.37</v>
      </c>
      <c r="J497" s="295">
        <v>12.58</v>
      </c>
      <c r="K497" s="295"/>
      <c r="L497" s="296"/>
    </row>
    <row r="498" spans="1:12" x14ac:dyDescent="0.25">
      <c r="A498" s="292">
        <v>2952</v>
      </c>
      <c r="B498" s="293" t="s">
        <v>766</v>
      </c>
      <c r="C498" s="294" t="s">
        <v>3395</v>
      </c>
      <c r="D498" s="295" t="s">
        <v>2876</v>
      </c>
      <c r="E498" s="295" t="s">
        <v>3396</v>
      </c>
      <c r="F498" s="295">
        <v>12.77</v>
      </c>
      <c r="G498" s="295">
        <v>12.78</v>
      </c>
      <c r="H498" s="295">
        <v>12.75</v>
      </c>
      <c r="I498" s="295"/>
      <c r="J498" s="295"/>
      <c r="K498" s="295"/>
      <c r="L498" s="296"/>
    </row>
    <row r="499" spans="1:12" ht="15" customHeight="1" x14ac:dyDescent="0.25">
      <c r="A499" s="292">
        <v>2957</v>
      </c>
      <c r="B499" s="293" t="s">
        <v>768</v>
      </c>
      <c r="C499" s="294" t="s">
        <v>4409</v>
      </c>
      <c r="D499" s="295" t="s">
        <v>3262</v>
      </c>
      <c r="E499" s="295" t="s">
        <v>5058</v>
      </c>
      <c r="F499" s="295">
        <v>16.52</v>
      </c>
      <c r="G499" s="295">
        <v>16.600000000000001</v>
      </c>
      <c r="H499" s="295">
        <v>16.48</v>
      </c>
      <c r="I499" s="295">
        <v>14.19</v>
      </c>
      <c r="J499" s="295"/>
      <c r="K499" s="295"/>
      <c r="L499" s="296"/>
    </row>
    <row r="500" spans="1:12" ht="15" customHeight="1" x14ac:dyDescent="0.25">
      <c r="A500" s="292">
        <v>2961</v>
      </c>
      <c r="B500" s="293" t="s">
        <v>770</v>
      </c>
      <c r="C500" s="294" t="s">
        <v>4320</v>
      </c>
      <c r="D500" s="295" t="s">
        <v>2789</v>
      </c>
      <c r="E500" s="295" t="s">
        <v>2906</v>
      </c>
      <c r="F500" s="295">
        <v>15.36</v>
      </c>
      <c r="G500" s="295">
        <v>4</v>
      </c>
      <c r="H500" s="295">
        <v>17.170000000000002</v>
      </c>
      <c r="I500" s="295">
        <v>14.53</v>
      </c>
      <c r="J500" s="295">
        <v>17.39</v>
      </c>
      <c r="K500" s="295">
        <v>14.38</v>
      </c>
      <c r="L500" s="296">
        <v>30.06</v>
      </c>
    </row>
    <row r="501" spans="1:12" ht="15" customHeight="1" x14ac:dyDescent="0.25">
      <c r="A501" s="292">
        <v>2962</v>
      </c>
      <c r="B501" s="293" t="s">
        <v>771</v>
      </c>
      <c r="C501" s="294" t="s">
        <v>3397</v>
      </c>
      <c r="D501" s="295" t="s">
        <v>2775</v>
      </c>
      <c r="E501" s="295" t="s">
        <v>3398</v>
      </c>
      <c r="F501" s="295">
        <v>9.75</v>
      </c>
      <c r="G501" s="295">
        <v>9.75</v>
      </c>
      <c r="H501" s="295"/>
      <c r="I501" s="295"/>
      <c r="J501" s="295"/>
      <c r="K501" s="295"/>
      <c r="L501" s="296"/>
    </row>
    <row r="502" spans="1:12" ht="15" customHeight="1" x14ac:dyDescent="0.25">
      <c r="A502" s="292">
        <v>2963</v>
      </c>
      <c r="B502" s="293" t="s">
        <v>772</v>
      </c>
      <c r="C502" s="294" t="s">
        <v>3399</v>
      </c>
      <c r="D502" s="295" t="s">
        <v>2897</v>
      </c>
      <c r="E502" s="295" t="s">
        <v>3400</v>
      </c>
      <c r="F502" s="295">
        <v>9.89</v>
      </c>
      <c r="G502" s="295">
        <v>6.83</v>
      </c>
      <c r="H502" s="295">
        <v>10.039999999999999</v>
      </c>
      <c r="I502" s="295"/>
      <c r="J502" s="295"/>
      <c r="K502" s="295"/>
      <c r="L502" s="296"/>
    </row>
    <row r="503" spans="1:12" ht="15" customHeight="1" x14ac:dyDescent="0.25">
      <c r="A503" s="292">
        <v>2968</v>
      </c>
      <c r="B503" s="293" t="s">
        <v>775</v>
      </c>
      <c r="C503" s="294" t="s">
        <v>4338</v>
      </c>
      <c r="D503" s="295" t="s">
        <v>2827</v>
      </c>
      <c r="E503" s="295" t="s">
        <v>4339</v>
      </c>
      <c r="F503" s="295">
        <v>12.17</v>
      </c>
      <c r="G503" s="295">
        <v>6.5</v>
      </c>
      <c r="H503" s="295">
        <v>16</v>
      </c>
      <c r="I503" s="295">
        <v>12.45</v>
      </c>
      <c r="J503" s="295">
        <v>3.8</v>
      </c>
      <c r="K503" s="295"/>
      <c r="L503" s="296"/>
    </row>
    <row r="504" spans="1:12" ht="15" customHeight="1" x14ac:dyDescent="0.25">
      <c r="A504" s="292">
        <v>2979</v>
      </c>
      <c r="B504" s="293" t="s">
        <v>778</v>
      </c>
      <c r="C504" s="294" t="s">
        <v>3401</v>
      </c>
      <c r="D504" s="295" t="s">
        <v>2912</v>
      </c>
      <c r="E504" s="295" t="s">
        <v>3402</v>
      </c>
      <c r="F504" s="295">
        <v>9.8000000000000007</v>
      </c>
      <c r="G504" s="295">
        <v>8.52</v>
      </c>
      <c r="H504" s="295">
        <v>9.8699999999999992</v>
      </c>
      <c r="I504" s="295">
        <v>12.37</v>
      </c>
      <c r="J504" s="295">
        <v>19.059999999999999</v>
      </c>
      <c r="K504" s="295">
        <v>24.05</v>
      </c>
      <c r="L504" s="296"/>
    </row>
    <row r="505" spans="1:12" ht="15" customHeight="1" x14ac:dyDescent="0.25">
      <c r="A505" s="292">
        <v>2980</v>
      </c>
      <c r="B505" s="293" t="s">
        <v>779</v>
      </c>
      <c r="C505" s="294" t="s">
        <v>3403</v>
      </c>
      <c r="D505" s="295" t="s">
        <v>2856</v>
      </c>
      <c r="E505" s="295" t="s">
        <v>3404</v>
      </c>
      <c r="F505" s="295">
        <v>10.9</v>
      </c>
      <c r="G505" s="295">
        <v>10.45</v>
      </c>
      <c r="H505" s="295">
        <v>12.53</v>
      </c>
      <c r="I505" s="295">
        <v>15.85</v>
      </c>
      <c r="J505" s="295"/>
      <c r="K505" s="295"/>
      <c r="L505" s="296"/>
    </row>
    <row r="506" spans="1:12" ht="15" customHeight="1" x14ac:dyDescent="0.25">
      <c r="A506" s="292">
        <v>2985</v>
      </c>
      <c r="B506" s="293" t="s">
        <v>782</v>
      </c>
      <c r="C506" s="294" t="s">
        <v>3405</v>
      </c>
      <c r="D506" s="295" t="s">
        <v>2827</v>
      </c>
      <c r="E506" s="295" t="s">
        <v>3406</v>
      </c>
      <c r="F506" s="295">
        <v>29.03</v>
      </c>
      <c r="G506" s="295">
        <v>27.3</v>
      </c>
      <c r="H506" s="295">
        <v>32.520000000000003</v>
      </c>
      <c r="I506" s="295">
        <v>30.33</v>
      </c>
      <c r="J506" s="295"/>
      <c r="K506" s="295"/>
      <c r="L506" s="296"/>
    </row>
    <row r="507" spans="1:12" ht="15" customHeight="1" x14ac:dyDescent="0.25">
      <c r="A507" s="292">
        <v>2989</v>
      </c>
      <c r="B507" s="293" t="s">
        <v>783</v>
      </c>
      <c r="C507" s="294" t="s">
        <v>3407</v>
      </c>
      <c r="D507" s="295" t="s">
        <v>2859</v>
      </c>
      <c r="E507" s="295" t="s">
        <v>3408</v>
      </c>
      <c r="F507" s="295">
        <v>14.53</v>
      </c>
      <c r="G507" s="295">
        <v>14.54</v>
      </c>
      <c r="H507" s="295">
        <v>14.55</v>
      </c>
      <c r="I507" s="295">
        <v>14.46</v>
      </c>
      <c r="J507" s="295">
        <v>16.510000000000002</v>
      </c>
      <c r="K507" s="295"/>
      <c r="L507" s="296"/>
    </row>
    <row r="508" spans="1:12" ht="15" customHeight="1" x14ac:dyDescent="0.25">
      <c r="A508" s="292">
        <v>2994</v>
      </c>
      <c r="B508" s="293" t="s">
        <v>785</v>
      </c>
      <c r="C508" s="294" t="s">
        <v>4916</v>
      </c>
      <c r="D508" s="295" t="s">
        <v>3451</v>
      </c>
      <c r="E508" s="295" t="s">
        <v>3947</v>
      </c>
      <c r="F508" s="295">
        <v>3.18</v>
      </c>
      <c r="G508" s="295">
        <v>3.18</v>
      </c>
      <c r="H508" s="295"/>
      <c r="I508" s="295"/>
      <c r="J508" s="295"/>
      <c r="K508" s="295"/>
      <c r="L508" s="296"/>
    </row>
    <row r="509" spans="1:12" ht="15" customHeight="1" x14ac:dyDescent="0.25">
      <c r="A509" s="292">
        <v>3003</v>
      </c>
      <c r="B509" s="293" t="s">
        <v>787</v>
      </c>
      <c r="C509" s="294" t="s">
        <v>3411</v>
      </c>
      <c r="D509" s="295" t="s">
        <v>2775</v>
      </c>
      <c r="E509" s="295" t="s">
        <v>3412</v>
      </c>
      <c r="F509" s="295">
        <v>12.69</v>
      </c>
      <c r="G509" s="295">
        <v>12.04</v>
      </c>
      <c r="H509" s="295">
        <v>12.82</v>
      </c>
      <c r="I509" s="295">
        <v>12.7</v>
      </c>
      <c r="J509" s="295"/>
      <c r="K509" s="295"/>
      <c r="L509" s="296"/>
    </row>
    <row r="510" spans="1:12" ht="15" customHeight="1" x14ac:dyDescent="0.25">
      <c r="A510" s="292">
        <v>3013</v>
      </c>
      <c r="B510" s="293" t="s">
        <v>790</v>
      </c>
      <c r="C510" s="294" t="s">
        <v>2888</v>
      </c>
      <c r="D510" s="295" t="s">
        <v>2867</v>
      </c>
      <c r="E510" s="295" t="s">
        <v>2889</v>
      </c>
      <c r="F510" s="295">
        <v>15.83</v>
      </c>
      <c r="G510" s="295">
        <v>12.86</v>
      </c>
      <c r="H510" s="295">
        <v>14.37</v>
      </c>
      <c r="I510" s="295">
        <v>17.48</v>
      </c>
      <c r="J510" s="295">
        <v>17.91</v>
      </c>
      <c r="K510" s="295">
        <v>16.38</v>
      </c>
      <c r="L510" s="296">
        <v>18.16</v>
      </c>
    </row>
    <row r="511" spans="1:12" ht="15" customHeight="1" x14ac:dyDescent="0.25">
      <c r="A511" s="292">
        <v>3039</v>
      </c>
      <c r="B511" s="293" t="s">
        <v>795</v>
      </c>
      <c r="C511" s="294" t="s">
        <v>4397</v>
      </c>
      <c r="D511" s="295" t="s">
        <v>2789</v>
      </c>
      <c r="E511" s="295" t="s">
        <v>4398</v>
      </c>
      <c r="F511" s="295">
        <v>27.8</v>
      </c>
      <c r="G511" s="295"/>
      <c r="H511" s="295">
        <v>27.8</v>
      </c>
      <c r="I511" s="295"/>
      <c r="J511" s="295"/>
      <c r="K511" s="295"/>
      <c r="L511" s="296"/>
    </row>
    <row r="512" spans="1:12" ht="15" customHeight="1" x14ac:dyDescent="0.25">
      <c r="A512" s="292">
        <v>3059</v>
      </c>
      <c r="B512" s="293" t="s">
        <v>800</v>
      </c>
      <c r="C512" s="294" t="s">
        <v>4338</v>
      </c>
      <c r="D512" s="295" t="s">
        <v>2827</v>
      </c>
      <c r="E512" s="295" t="s">
        <v>4339</v>
      </c>
      <c r="F512" s="295">
        <v>13.39</v>
      </c>
      <c r="G512" s="295">
        <v>9.35</v>
      </c>
      <c r="H512" s="295">
        <v>9.2899999999999991</v>
      </c>
      <c r="I512" s="295">
        <v>17.25</v>
      </c>
      <c r="J512" s="295">
        <v>15.46</v>
      </c>
      <c r="K512" s="295">
        <v>17.28</v>
      </c>
      <c r="L512" s="296">
        <v>11.4</v>
      </c>
    </row>
    <row r="513" spans="1:12" ht="15" customHeight="1" x14ac:dyDescent="0.25">
      <c r="A513" s="292">
        <v>3067</v>
      </c>
      <c r="B513" s="293" t="s">
        <v>802</v>
      </c>
      <c r="C513" s="294" t="s">
        <v>3090</v>
      </c>
      <c r="D513" s="295" t="s">
        <v>2789</v>
      </c>
      <c r="E513" s="295" t="s">
        <v>3091</v>
      </c>
      <c r="F513" s="295">
        <v>10.98</v>
      </c>
      <c r="G513" s="295">
        <v>9.7899999999999991</v>
      </c>
      <c r="H513" s="295">
        <v>12.13</v>
      </c>
      <c r="I513" s="295">
        <v>10.68</v>
      </c>
      <c r="J513" s="295">
        <v>13.38</v>
      </c>
      <c r="K513" s="295">
        <v>17.53</v>
      </c>
      <c r="L513" s="296"/>
    </row>
    <row r="514" spans="1:12" ht="15" customHeight="1" x14ac:dyDescent="0.25">
      <c r="A514" s="292">
        <v>3108</v>
      </c>
      <c r="B514" s="293" t="s">
        <v>811</v>
      </c>
      <c r="C514" s="294" t="s">
        <v>3413</v>
      </c>
      <c r="D514" s="295" t="s">
        <v>2856</v>
      </c>
      <c r="E514" s="295" t="s">
        <v>3414</v>
      </c>
      <c r="F514" s="295">
        <v>11.76</v>
      </c>
      <c r="G514" s="295">
        <v>11.34</v>
      </c>
      <c r="H514" s="295">
        <v>13.14</v>
      </c>
      <c r="I514" s="295">
        <v>13.24</v>
      </c>
      <c r="J514" s="295"/>
      <c r="K514" s="295"/>
      <c r="L514" s="296"/>
    </row>
    <row r="515" spans="1:12" ht="15" customHeight="1" x14ac:dyDescent="0.25">
      <c r="A515" s="292">
        <v>3108</v>
      </c>
      <c r="B515" s="293" t="s">
        <v>811</v>
      </c>
      <c r="C515" s="294" t="s">
        <v>3415</v>
      </c>
      <c r="D515" s="295" t="s">
        <v>2856</v>
      </c>
      <c r="E515" s="295" t="s">
        <v>3416</v>
      </c>
      <c r="F515" s="295">
        <v>11.68</v>
      </c>
      <c r="G515" s="295">
        <v>11.07</v>
      </c>
      <c r="H515" s="295">
        <v>12.52</v>
      </c>
      <c r="I515" s="295">
        <v>11.09</v>
      </c>
      <c r="J515" s="295"/>
      <c r="K515" s="295"/>
      <c r="L515" s="296"/>
    </row>
    <row r="516" spans="1:12" ht="15" customHeight="1" x14ac:dyDescent="0.25">
      <c r="A516" s="292">
        <v>3122</v>
      </c>
      <c r="B516" s="293" t="s">
        <v>815</v>
      </c>
      <c r="C516" s="294" t="s">
        <v>4338</v>
      </c>
      <c r="D516" s="295" t="s">
        <v>2827</v>
      </c>
      <c r="E516" s="295" t="s">
        <v>4339</v>
      </c>
      <c r="F516" s="295">
        <v>12.36</v>
      </c>
      <c r="G516" s="295">
        <v>5.33</v>
      </c>
      <c r="H516" s="295">
        <v>2.5</v>
      </c>
      <c r="I516" s="295">
        <v>1.5</v>
      </c>
      <c r="J516" s="295">
        <v>12.82</v>
      </c>
      <c r="K516" s="295"/>
      <c r="L516" s="296"/>
    </row>
    <row r="517" spans="1:12" ht="15" customHeight="1" x14ac:dyDescent="0.25">
      <c r="A517" s="292">
        <v>3136</v>
      </c>
      <c r="B517" s="293" t="s">
        <v>822</v>
      </c>
      <c r="C517" s="294" t="s">
        <v>4586</v>
      </c>
      <c r="D517" s="295" t="s">
        <v>3438</v>
      </c>
      <c r="E517" s="295" t="s">
        <v>4587</v>
      </c>
      <c r="F517" s="295">
        <v>6.23</v>
      </c>
      <c r="G517" s="295">
        <v>4.62</v>
      </c>
      <c r="H517" s="295">
        <v>7.34</v>
      </c>
      <c r="I517" s="295">
        <v>8.1</v>
      </c>
      <c r="J517" s="295">
        <v>10.02</v>
      </c>
      <c r="K517" s="295"/>
      <c r="L517" s="296"/>
    </row>
    <row r="518" spans="1:12" ht="15" customHeight="1" x14ac:dyDescent="0.25">
      <c r="A518" s="292">
        <v>3137</v>
      </c>
      <c r="B518" s="293" t="s">
        <v>823</v>
      </c>
      <c r="C518" s="294" t="s">
        <v>4812</v>
      </c>
      <c r="D518" s="295" t="s">
        <v>3572</v>
      </c>
      <c r="E518" s="295" t="s">
        <v>4813</v>
      </c>
      <c r="F518" s="295">
        <v>12.16</v>
      </c>
      <c r="G518" s="295">
        <v>11.88</v>
      </c>
      <c r="H518" s="295">
        <v>12.46</v>
      </c>
      <c r="I518" s="295">
        <v>12.4</v>
      </c>
      <c r="J518" s="295">
        <v>14.31</v>
      </c>
      <c r="K518" s="295">
        <v>9.35</v>
      </c>
      <c r="L518" s="296"/>
    </row>
    <row r="519" spans="1:12" ht="15" customHeight="1" x14ac:dyDescent="0.25">
      <c r="A519" s="292">
        <v>3156</v>
      </c>
      <c r="B519" s="293" t="s">
        <v>828</v>
      </c>
      <c r="C519" s="294" t="s">
        <v>4418</v>
      </c>
      <c r="D519" s="295" t="s">
        <v>3237</v>
      </c>
      <c r="E519" s="295" t="s">
        <v>4419</v>
      </c>
      <c r="F519" s="295">
        <v>15.84</v>
      </c>
      <c r="G519" s="295">
        <v>15.89</v>
      </c>
      <c r="H519" s="295">
        <v>15.75</v>
      </c>
      <c r="I519" s="295">
        <v>15.94</v>
      </c>
      <c r="J519" s="295"/>
      <c r="K519" s="295"/>
      <c r="L519" s="296"/>
    </row>
    <row r="520" spans="1:12" ht="15" customHeight="1" x14ac:dyDescent="0.25">
      <c r="A520" s="292">
        <v>3160</v>
      </c>
      <c r="B520" s="293" t="s">
        <v>829</v>
      </c>
      <c r="C520" s="294" t="s">
        <v>3419</v>
      </c>
      <c r="D520" s="295" t="s">
        <v>2827</v>
      </c>
      <c r="E520" s="295" t="s">
        <v>3420</v>
      </c>
      <c r="F520" s="295">
        <v>15.33</v>
      </c>
      <c r="G520" s="295">
        <v>15.53</v>
      </c>
      <c r="H520" s="295">
        <v>14.3</v>
      </c>
      <c r="I520" s="295">
        <v>15.69</v>
      </c>
      <c r="J520" s="295">
        <v>31.91</v>
      </c>
      <c r="K520" s="295"/>
      <c r="L520" s="296"/>
    </row>
    <row r="521" spans="1:12" ht="15" customHeight="1" x14ac:dyDescent="0.25">
      <c r="A521" s="292">
        <v>3233</v>
      </c>
      <c r="B521" s="293" t="s">
        <v>5073</v>
      </c>
      <c r="C521" s="294" t="s">
        <v>4642</v>
      </c>
      <c r="D521" s="295" t="s">
        <v>3572</v>
      </c>
      <c r="E521" s="295" t="s">
        <v>4643</v>
      </c>
      <c r="F521" s="295">
        <v>18.89</v>
      </c>
      <c r="G521" s="295">
        <v>19.059999999999999</v>
      </c>
      <c r="H521" s="295">
        <v>18.96</v>
      </c>
      <c r="I521" s="295">
        <v>14.79</v>
      </c>
      <c r="J521" s="295"/>
      <c r="K521" s="295"/>
      <c r="L521" s="296"/>
    </row>
    <row r="522" spans="1:12" ht="15" customHeight="1" x14ac:dyDescent="0.25">
      <c r="A522" s="292">
        <v>3233</v>
      </c>
      <c r="B522" s="293" t="s">
        <v>5073</v>
      </c>
      <c r="C522" s="294" t="s">
        <v>5074</v>
      </c>
      <c r="D522" s="295" t="s">
        <v>3572</v>
      </c>
      <c r="E522" s="295" t="s">
        <v>5075</v>
      </c>
      <c r="F522" s="295">
        <v>15.25</v>
      </c>
      <c r="G522" s="295">
        <v>15.75</v>
      </c>
      <c r="H522" s="295">
        <v>14.64</v>
      </c>
      <c r="I522" s="295">
        <v>14.19</v>
      </c>
      <c r="J522" s="295"/>
      <c r="K522" s="295"/>
      <c r="L522" s="296"/>
    </row>
    <row r="523" spans="1:12" ht="15" customHeight="1" x14ac:dyDescent="0.25">
      <c r="A523" s="292">
        <v>3233</v>
      </c>
      <c r="B523" s="293" t="s">
        <v>5073</v>
      </c>
      <c r="C523" s="294" t="s">
        <v>4377</v>
      </c>
      <c r="D523" s="295" t="s">
        <v>3572</v>
      </c>
      <c r="E523" s="295" t="s">
        <v>4378</v>
      </c>
      <c r="F523" s="295">
        <v>12.3</v>
      </c>
      <c r="G523" s="295">
        <v>11.03</v>
      </c>
      <c r="H523" s="295">
        <v>13.34</v>
      </c>
      <c r="I523" s="295">
        <v>13.48</v>
      </c>
      <c r="J523" s="295"/>
      <c r="K523" s="295"/>
      <c r="L523" s="296"/>
    </row>
    <row r="524" spans="1:12" ht="15" customHeight="1" x14ac:dyDescent="0.25">
      <c r="A524" s="292">
        <v>3233</v>
      </c>
      <c r="B524" s="293" t="s">
        <v>5073</v>
      </c>
      <c r="C524" s="294" t="s">
        <v>5076</v>
      </c>
      <c r="D524" s="295" t="s">
        <v>3572</v>
      </c>
      <c r="E524" s="295" t="s">
        <v>5077</v>
      </c>
      <c r="F524" s="295">
        <v>9.9499999999999993</v>
      </c>
      <c r="G524" s="295">
        <v>10.1</v>
      </c>
      <c r="H524" s="295">
        <v>10.75</v>
      </c>
      <c r="I524" s="295">
        <v>6.79</v>
      </c>
      <c r="J524" s="295"/>
      <c r="K524" s="295"/>
      <c r="L524" s="296"/>
    </row>
    <row r="525" spans="1:12" ht="15" customHeight="1" x14ac:dyDescent="0.25">
      <c r="A525" s="292">
        <v>3233</v>
      </c>
      <c r="B525" s="293" t="s">
        <v>5073</v>
      </c>
      <c r="C525" s="294" t="s">
        <v>5078</v>
      </c>
      <c r="D525" s="295" t="s">
        <v>3572</v>
      </c>
      <c r="E525" s="295" t="s">
        <v>5079</v>
      </c>
      <c r="F525" s="295">
        <v>14.08</v>
      </c>
      <c r="G525" s="295">
        <v>14.09</v>
      </c>
      <c r="H525" s="295">
        <v>14.08</v>
      </c>
      <c r="I525" s="295">
        <v>14.04</v>
      </c>
      <c r="J525" s="295"/>
      <c r="K525" s="295"/>
      <c r="L525" s="296"/>
    </row>
    <row r="526" spans="1:12" ht="15" customHeight="1" x14ac:dyDescent="0.25">
      <c r="A526" s="292">
        <v>3233</v>
      </c>
      <c r="B526" s="293" t="s">
        <v>5073</v>
      </c>
      <c r="C526" s="294" t="s">
        <v>5080</v>
      </c>
      <c r="D526" s="295" t="s">
        <v>3572</v>
      </c>
      <c r="E526" s="295" t="s">
        <v>3487</v>
      </c>
      <c r="F526" s="295">
        <v>16.2</v>
      </c>
      <c r="G526" s="295">
        <v>16.09</v>
      </c>
      <c r="H526" s="295">
        <v>16.309999999999999</v>
      </c>
      <c r="I526" s="295">
        <v>16.93</v>
      </c>
      <c r="J526" s="295"/>
      <c r="K526" s="295"/>
      <c r="L526" s="296"/>
    </row>
    <row r="527" spans="1:12" ht="15" customHeight="1" x14ac:dyDescent="0.25">
      <c r="A527" s="292">
        <v>3239</v>
      </c>
      <c r="B527" s="293" t="s">
        <v>850</v>
      </c>
      <c r="C527" s="294" t="s">
        <v>2847</v>
      </c>
      <c r="D527" s="295" t="s">
        <v>2827</v>
      </c>
      <c r="E527" s="295" t="s">
        <v>2848</v>
      </c>
      <c r="F527" s="295">
        <v>18.7</v>
      </c>
      <c r="G527" s="295">
        <v>18.7</v>
      </c>
      <c r="H527" s="295"/>
      <c r="I527" s="295"/>
      <c r="J527" s="295"/>
      <c r="K527" s="295"/>
      <c r="L527" s="296"/>
    </row>
    <row r="528" spans="1:12" ht="15" customHeight="1" x14ac:dyDescent="0.25">
      <c r="A528" s="292">
        <v>3240</v>
      </c>
      <c r="B528" s="293" t="s">
        <v>851</v>
      </c>
      <c r="C528" s="294" t="s">
        <v>3764</v>
      </c>
      <c r="D528" s="295" t="s">
        <v>2827</v>
      </c>
      <c r="E528" s="295" t="s">
        <v>3765</v>
      </c>
      <c r="F528" s="295">
        <v>60.65</v>
      </c>
      <c r="G528" s="295"/>
      <c r="H528" s="295"/>
      <c r="I528" s="295"/>
      <c r="J528" s="295">
        <v>20.56</v>
      </c>
      <c r="K528" s="295"/>
      <c r="L528" s="296">
        <v>65.66</v>
      </c>
    </row>
    <row r="529" spans="1:12" ht="15" customHeight="1" x14ac:dyDescent="0.25">
      <c r="A529" s="292">
        <v>3247</v>
      </c>
      <c r="B529" s="293" t="s">
        <v>853</v>
      </c>
      <c r="C529" s="294" t="s">
        <v>3423</v>
      </c>
      <c r="D529" s="295" t="s">
        <v>2999</v>
      </c>
      <c r="E529" s="295" t="s">
        <v>3424</v>
      </c>
      <c r="F529" s="295">
        <v>10.67</v>
      </c>
      <c r="G529" s="295">
        <v>11.14</v>
      </c>
      <c r="H529" s="295">
        <v>10.76</v>
      </c>
      <c r="I529" s="295">
        <v>10.52</v>
      </c>
      <c r="J529" s="295">
        <v>10.55</v>
      </c>
      <c r="K529" s="295">
        <v>8.3000000000000007</v>
      </c>
      <c r="L529" s="296">
        <v>26.78</v>
      </c>
    </row>
    <row r="530" spans="1:12" ht="15" customHeight="1" x14ac:dyDescent="0.25">
      <c r="A530" s="292">
        <v>3255</v>
      </c>
      <c r="B530" s="293" t="s">
        <v>857</v>
      </c>
      <c r="C530" s="294" t="s">
        <v>4668</v>
      </c>
      <c r="D530" s="295" t="s">
        <v>2786</v>
      </c>
      <c r="E530" s="295" t="s">
        <v>4669</v>
      </c>
      <c r="F530" s="295">
        <v>14.09</v>
      </c>
      <c r="G530" s="295">
        <v>13.79</v>
      </c>
      <c r="H530" s="295">
        <v>14.54</v>
      </c>
      <c r="I530" s="295">
        <v>16.239999999999998</v>
      </c>
      <c r="J530" s="295">
        <v>18.350000000000001</v>
      </c>
      <c r="K530" s="295"/>
      <c r="L530" s="296"/>
    </row>
    <row r="531" spans="1:12" x14ac:dyDescent="0.25">
      <c r="A531" s="292">
        <v>3255</v>
      </c>
      <c r="B531" s="293" t="s">
        <v>857</v>
      </c>
      <c r="C531" s="294" t="s">
        <v>4675</v>
      </c>
      <c r="D531" s="295" t="s">
        <v>3332</v>
      </c>
      <c r="E531" s="295" t="s">
        <v>4676</v>
      </c>
      <c r="F531" s="295">
        <v>11</v>
      </c>
      <c r="G531" s="295">
        <v>10.44</v>
      </c>
      <c r="H531" s="295">
        <v>12.24</v>
      </c>
      <c r="I531" s="295">
        <v>13.22</v>
      </c>
      <c r="J531" s="295"/>
      <c r="K531" s="295"/>
      <c r="L531" s="296"/>
    </row>
    <row r="532" spans="1:12" ht="15" customHeight="1" x14ac:dyDescent="0.25">
      <c r="A532" s="292">
        <v>3255</v>
      </c>
      <c r="B532" s="293" t="s">
        <v>857</v>
      </c>
      <c r="C532" s="294" t="s">
        <v>4563</v>
      </c>
      <c r="D532" s="295" t="s">
        <v>3157</v>
      </c>
      <c r="E532" s="295" t="s">
        <v>4564</v>
      </c>
      <c r="F532" s="295">
        <v>10.14</v>
      </c>
      <c r="G532" s="295">
        <v>8.9700000000000006</v>
      </c>
      <c r="H532" s="295">
        <v>10.88</v>
      </c>
      <c r="I532" s="295">
        <v>11.77</v>
      </c>
      <c r="J532" s="295">
        <v>13.4</v>
      </c>
      <c r="K532" s="295">
        <v>14.09</v>
      </c>
      <c r="L532" s="296">
        <v>15.4</v>
      </c>
    </row>
    <row r="533" spans="1:12" ht="15" customHeight="1" x14ac:dyDescent="0.25">
      <c r="A533" s="292">
        <v>3255</v>
      </c>
      <c r="B533" s="293" t="s">
        <v>857</v>
      </c>
      <c r="C533" s="294" t="s">
        <v>4659</v>
      </c>
      <c r="D533" s="295" t="s">
        <v>3157</v>
      </c>
      <c r="E533" s="295" t="s">
        <v>4660</v>
      </c>
      <c r="F533" s="295">
        <v>14.33</v>
      </c>
      <c r="G533" s="295">
        <v>13.5</v>
      </c>
      <c r="H533" s="295">
        <v>15.33</v>
      </c>
      <c r="I533" s="295">
        <v>18.260000000000002</v>
      </c>
      <c r="J533" s="295">
        <v>18.54</v>
      </c>
      <c r="K533" s="295">
        <v>38.5</v>
      </c>
      <c r="L533" s="296"/>
    </row>
    <row r="534" spans="1:12" ht="15" customHeight="1" x14ac:dyDescent="0.25">
      <c r="A534" s="292">
        <v>3255</v>
      </c>
      <c r="B534" s="293" t="s">
        <v>857</v>
      </c>
      <c r="C534" s="294" t="s">
        <v>3638</v>
      </c>
      <c r="D534" s="295" t="s">
        <v>3157</v>
      </c>
      <c r="E534" s="295" t="s">
        <v>3639</v>
      </c>
      <c r="F534" s="295">
        <v>11.41</v>
      </c>
      <c r="G534" s="295">
        <v>11.1</v>
      </c>
      <c r="H534" s="295">
        <v>12.05</v>
      </c>
      <c r="I534" s="295">
        <v>14.57</v>
      </c>
      <c r="J534" s="295">
        <v>31.87</v>
      </c>
      <c r="K534" s="295"/>
      <c r="L534" s="296"/>
    </row>
    <row r="535" spans="1:12" ht="15" customHeight="1" x14ac:dyDescent="0.25">
      <c r="A535" s="292">
        <v>3275</v>
      </c>
      <c r="B535" s="293" t="s">
        <v>862</v>
      </c>
      <c r="C535" s="294" t="s">
        <v>2814</v>
      </c>
      <c r="D535" s="295" t="s">
        <v>2789</v>
      </c>
      <c r="E535" s="295" t="s">
        <v>2815</v>
      </c>
      <c r="F535" s="295">
        <v>40.200000000000003</v>
      </c>
      <c r="G535" s="295">
        <v>48.71</v>
      </c>
      <c r="H535" s="295">
        <v>16.059999999999999</v>
      </c>
      <c r="I535" s="295">
        <v>65.83</v>
      </c>
      <c r="J535" s="295"/>
      <c r="K535" s="295"/>
      <c r="L535" s="296"/>
    </row>
    <row r="536" spans="1:12" ht="15" customHeight="1" x14ac:dyDescent="0.25">
      <c r="A536" s="292">
        <v>3276</v>
      </c>
      <c r="B536" s="293" t="s">
        <v>863</v>
      </c>
      <c r="C536" s="294" t="s">
        <v>4320</v>
      </c>
      <c r="D536" s="295" t="s">
        <v>2789</v>
      </c>
      <c r="E536" s="295" t="s">
        <v>2906</v>
      </c>
      <c r="F536" s="295">
        <v>15.35</v>
      </c>
      <c r="G536" s="295">
        <v>14.41</v>
      </c>
      <c r="H536" s="295">
        <v>14.15</v>
      </c>
      <c r="I536" s="295">
        <v>16.05</v>
      </c>
      <c r="J536" s="295">
        <v>15.99</v>
      </c>
      <c r="K536" s="295">
        <v>29.76</v>
      </c>
      <c r="L536" s="296"/>
    </row>
    <row r="537" spans="1:12" ht="15" customHeight="1" x14ac:dyDescent="0.25">
      <c r="A537" s="292">
        <v>3280</v>
      </c>
      <c r="B537" s="293" t="s">
        <v>865</v>
      </c>
      <c r="C537" s="294" t="s">
        <v>3427</v>
      </c>
      <c r="D537" s="295" t="s">
        <v>3108</v>
      </c>
      <c r="E537" s="295" t="s">
        <v>3428</v>
      </c>
      <c r="F537" s="295">
        <v>8.0500000000000007</v>
      </c>
      <c r="G537" s="295">
        <v>7.53</v>
      </c>
      <c r="H537" s="295">
        <v>9.27</v>
      </c>
      <c r="I537" s="295">
        <v>8.59</v>
      </c>
      <c r="J537" s="295">
        <v>3.42</v>
      </c>
      <c r="K537" s="295"/>
      <c r="L537" s="296"/>
    </row>
    <row r="538" spans="1:12" ht="15" customHeight="1" x14ac:dyDescent="0.25">
      <c r="A538" s="292">
        <v>3294</v>
      </c>
      <c r="B538" s="293" t="s">
        <v>5081</v>
      </c>
      <c r="C538" s="294" t="s">
        <v>4434</v>
      </c>
      <c r="D538" s="295" t="s">
        <v>2786</v>
      </c>
      <c r="E538" s="295" t="s">
        <v>4435</v>
      </c>
      <c r="F538" s="295">
        <v>16.010000000000002</v>
      </c>
      <c r="G538" s="295">
        <v>16.010000000000002</v>
      </c>
      <c r="H538" s="295">
        <v>16.079999999999998</v>
      </c>
      <c r="I538" s="295"/>
      <c r="J538" s="295"/>
      <c r="K538" s="295"/>
      <c r="L538" s="296"/>
    </row>
    <row r="539" spans="1:12" ht="15" customHeight="1" x14ac:dyDescent="0.25">
      <c r="A539" s="292">
        <v>3296</v>
      </c>
      <c r="B539" s="293" t="s">
        <v>872</v>
      </c>
      <c r="C539" s="294" t="s">
        <v>4321</v>
      </c>
      <c r="D539" s="295" t="s">
        <v>2789</v>
      </c>
      <c r="E539" s="295" t="s">
        <v>4322</v>
      </c>
      <c r="F539" s="295">
        <v>19.8</v>
      </c>
      <c r="G539" s="295">
        <v>19.62</v>
      </c>
      <c r="H539" s="295">
        <v>17.55</v>
      </c>
      <c r="I539" s="295">
        <v>19.510000000000002</v>
      </c>
      <c r="J539" s="295">
        <v>35.24</v>
      </c>
      <c r="K539" s="295"/>
      <c r="L539" s="296"/>
    </row>
    <row r="540" spans="1:12" ht="15" customHeight="1" x14ac:dyDescent="0.25">
      <c r="A540" s="292">
        <v>3310</v>
      </c>
      <c r="B540" s="293" t="s">
        <v>877</v>
      </c>
      <c r="C540" s="294" t="s">
        <v>3222</v>
      </c>
      <c r="D540" s="295" t="s">
        <v>2827</v>
      </c>
      <c r="E540" s="295" t="s">
        <v>3223</v>
      </c>
      <c r="F540" s="295">
        <v>7.74</v>
      </c>
      <c r="G540" s="295"/>
      <c r="H540" s="295"/>
      <c r="I540" s="295"/>
      <c r="J540" s="295">
        <v>7.74</v>
      </c>
      <c r="K540" s="295"/>
      <c r="L540" s="296"/>
    </row>
    <row r="541" spans="1:12" ht="15" customHeight="1" x14ac:dyDescent="0.25">
      <c r="A541" s="292">
        <v>3344</v>
      </c>
      <c r="B541" s="293" t="s">
        <v>884</v>
      </c>
      <c r="C541" s="294" t="s">
        <v>4312</v>
      </c>
      <c r="D541" s="295" t="s">
        <v>3438</v>
      </c>
      <c r="E541" s="295" t="s">
        <v>4313</v>
      </c>
      <c r="F541" s="295">
        <v>31.83</v>
      </c>
      <c r="G541" s="295">
        <v>27.3</v>
      </c>
      <c r="H541" s="295">
        <v>41</v>
      </c>
      <c r="I541" s="295"/>
      <c r="J541" s="295"/>
      <c r="K541" s="295"/>
      <c r="L541" s="296"/>
    </row>
    <row r="542" spans="1:12" ht="15" customHeight="1" x14ac:dyDescent="0.25">
      <c r="A542" s="292">
        <v>3349</v>
      </c>
      <c r="B542" s="293" t="s">
        <v>887</v>
      </c>
      <c r="C542" s="294" t="s">
        <v>3433</v>
      </c>
      <c r="D542" s="295" t="s">
        <v>2775</v>
      </c>
      <c r="E542" s="295" t="s">
        <v>3434</v>
      </c>
      <c r="F542" s="295">
        <v>8.16</v>
      </c>
      <c r="G542" s="295">
        <v>6.29</v>
      </c>
      <c r="H542" s="295">
        <v>8.23</v>
      </c>
      <c r="I542" s="295">
        <v>17.18</v>
      </c>
      <c r="J542" s="295"/>
      <c r="K542" s="295"/>
      <c r="L542" s="296"/>
    </row>
    <row r="543" spans="1:12" ht="15" customHeight="1" x14ac:dyDescent="0.25">
      <c r="A543" s="292">
        <v>3360</v>
      </c>
      <c r="B543" s="293" t="s">
        <v>5083</v>
      </c>
      <c r="C543" s="294" t="s">
        <v>4446</v>
      </c>
      <c r="D543" s="295" t="s">
        <v>3332</v>
      </c>
      <c r="E543" s="295" t="s">
        <v>4447</v>
      </c>
      <c r="F543" s="295">
        <v>15.41</v>
      </c>
      <c r="G543" s="295">
        <v>15.36</v>
      </c>
      <c r="H543" s="295">
        <v>17.739999999999998</v>
      </c>
      <c r="I543" s="295"/>
      <c r="J543" s="295"/>
      <c r="K543" s="295"/>
      <c r="L543" s="296"/>
    </row>
    <row r="544" spans="1:12" x14ac:dyDescent="0.25">
      <c r="A544" s="292">
        <v>3364</v>
      </c>
      <c r="B544" s="293" t="s">
        <v>895</v>
      </c>
      <c r="C544" s="294" t="s">
        <v>3440</v>
      </c>
      <c r="D544" s="295" t="s">
        <v>3438</v>
      </c>
      <c r="E544" s="295" t="s">
        <v>3441</v>
      </c>
      <c r="F544" s="295">
        <v>12.24</v>
      </c>
      <c r="G544" s="295">
        <v>12.1</v>
      </c>
      <c r="H544" s="295">
        <v>12.12</v>
      </c>
      <c r="I544" s="295">
        <v>15.63</v>
      </c>
      <c r="J544" s="295"/>
      <c r="K544" s="295"/>
      <c r="L544" s="296"/>
    </row>
    <row r="545" spans="1:12" ht="15" customHeight="1" x14ac:dyDescent="0.25">
      <c r="A545" s="292">
        <v>3377</v>
      </c>
      <c r="B545" s="293" t="s">
        <v>899</v>
      </c>
      <c r="C545" s="294" t="s">
        <v>4448</v>
      </c>
      <c r="D545" s="295" t="s">
        <v>3438</v>
      </c>
      <c r="E545" s="295" t="s">
        <v>4449</v>
      </c>
      <c r="F545" s="295">
        <v>50.34</v>
      </c>
      <c r="G545" s="295">
        <v>25.97</v>
      </c>
      <c r="H545" s="295">
        <v>35.1</v>
      </c>
      <c r="I545" s="295">
        <v>56.62</v>
      </c>
      <c r="J545" s="295">
        <v>86.79</v>
      </c>
      <c r="K545" s="295"/>
      <c r="L545" s="296"/>
    </row>
    <row r="546" spans="1:12" ht="15" customHeight="1" x14ac:dyDescent="0.25">
      <c r="A546" s="292">
        <v>3379</v>
      </c>
      <c r="B546" s="293" t="s">
        <v>900</v>
      </c>
      <c r="C546" s="294" t="s">
        <v>3442</v>
      </c>
      <c r="D546" s="295" t="s">
        <v>2789</v>
      </c>
      <c r="E546" s="295" t="s">
        <v>3443</v>
      </c>
      <c r="F546" s="295">
        <v>18.690000000000001</v>
      </c>
      <c r="G546" s="295">
        <v>17.13</v>
      </c>
      <c r="H546" s="295">
        <v>17.98</v>
      </c>
      <c r="I546" s="295">
        <v>21.85</v>
      </c>
      <c r="J546" s="295"/>
      <c r="K546" s="295"/>
      <c r="L546" s="296"/>
    </row>
    <row r="547" spans="1:12" ht="15" customHeight="1" x14ac:dyDescent="0.25">
      <c r="A547" s="292">
        <v>3822</v>
      </c>
      <c r="B547" s="293" t="s">
        <v>5084</v>
      </c>
      <c r="C547" s="294" t="s">
        <v>3444</v>
      </c>
      <c r="D547" s="295" t="s">
        <v>2897</v>
      </c>
      <c r="E547" s="295" t="s">
        <v>3445</v>
      </c>
      <c r="F547" s="295">
        <v>8.43</v>
      </c>
      <c r="G547" s="295">
        <v>5.27</v>
      </c>
      <c r="H547" s="295">
        <v>9.4</v>
      </c>
      <c r="I547" s="295">
        <v>12.69</v>
      </c>
      <c r="J547" s="295"/>
      <c r="K547" s="295"/>
      <c r="L547" s="296"/>
    </row>
    <row r="548" spans="1:12" ht="15" customHeight="1" x14ac:dyDescent="0.25">
      <c r="A548" s="292">
        <v>4006</v>
      </c>
      <c r="B548" s="293" t="s">
        <v>909</v>
      </c>
      <c r="C548" s="294" t="s">
        <v>3446</v>
      </c>
      <c r="D548" s="295" t="s">
        <v>2897</v>
      </c>
      <c r="E548" s="295" t="s">
        <v>3447</v>
      </c>
      <c r="F548" s="295">
        <v>7.59</v>
      </c>
      <c r="G548" s="295">
        <v>7.56</v>
      </c>
      <c r="H548" s="295">
        <v>7.6</v>
      </c>
      <c r="I548" s="295"/>
      <c r="J548" s="295"/>
      <c r="K548" s="295"/>
      <c r="L548" s="296"/>
    </row>
    <row r="549" spans="1:12" ht="15" customHeight="1" x14ac:dyDescent="0.25">
      <c r="A549" s="292">
        <v>4930</v>
      </c>
      <c r="B549" s="293" t="s">
        <v>911</v>
      </c>
      <c r="C549" s="294" t="s">
        <v>3448</v>
      </c>
      <c r="D549" s="295" t="s">
        <v>2775</v>
      </c>
      <c r="E549" s="295" t="s">
        <v>3449</v>
      </c>
      <c r="F549" s="295">
        <v>14.63</v>
      </c>
      <c r="G549" s="295">
        <v>11.86</v>
      </c>
      <c r="H549" s="295">
        <v>14.9</v>
      </c>
      <c r="I549" s="295">
        <v>18.649999999999999</v>
      </c>
      <c r="J549" s="295"/>
      <c r="K549" s="295"/>
      <c r="L549" s="296"/>
    </row>
    <row r="550" spans="1:12" ht="15" customHeight="1" x14ac:dyDescent="0.25">
      <c r="A550" s="292">
        <v>20002</v>
      </c>
      <c r="B550" s="293" t="s">
        <v>5085</v>
      </c>
      <c r="C550" s="294" t="s">
        <v>4472</v>
      </c>
      <c r="D550" s="295" t="s">
        <v>2789</v>
      </c>
      <c r="E550" s="295" t="s">
        <v>4473</v>
      </c>
      <c r="F550" s="295">
        <v>10.15</v>
      </c>
      <c r="G550" s="295">
        <v>7.99</v>
      </c>
      <c r="H550" s="295">
        <v>11</v>
      </c>
      <c r="I550" s="295">
        <v>10.039999999999999</v>
      </c>
      <c r="J550" s="295">
        <v>10.39</v>
      </c>
      <c r="K550" s="295">
        <v>6.61</v>
      </c>
      <c r="L550" s="296"/>
    </row>
    <row r="551" spans="1:12" ht="15" customHeight="1" x14ac:dyDescent="0.25">
      <c r="A551" s="292">
        <v>20013</v>
      </c>
      <c r="B551" s="293" t="s">
        <v>922</v>
      </c>
      <c r="C551" s="294" t="s">
        <v>3455</v>
      </c>
      <c r="D551" s="295" t="s">
        <v>2862</v>
      </c>
      <c r="E551" s="295" t="s">
        <v>3456</v>
      </c>
      <c r="F551" s="295">
        <v>16.29</v>
      </c>
      <c r="G551" s="295">
        <v>16.37</v>
      </c>
      <c r="H551" s="295">
        <v>15.16</v>
      </c>
      <c r="I551" s="295"/>
      <c r="J551" s="295"/>
      <c r="K551" s="295"/>
      <c r="L551" s="296"/>
    </row>
    <row r="552" spans="1:12" ht="15" customHeight="1" x14ac:dyDescent="0.25">
      <c r="A552" s="292">
        <v>20013</v>
      </c>
      <c r="B552" s="293" t="s">
        <v>922</v>
      </c>
      <c r="C552" s="294" t="s">
        <v>3457</v>
      </c>
      <c r="D552" s="295" t="s">
        <v>2862</v>
      </c>
      <c r="E552" s="295" t="s">
        <v>3458</v>
      </c>
      <c r="F552" s="295">
        <v>15.37</v>
      </c>
      <c r="G552" s="295">
        <v>15.19</v>
      </c>
      <c r="H552" s="295">
        <v>15.58</v>
      </c>
      <c r="I552" s="295">
        <v>15.03</v>
      </c>
      <c r="J552" s="295">
        <v>12.06</v>
      </c>
      <c r="K552" s="295"/>
      <c r="L552" s="296"/>
    </row>
    <row r="553" spans="1:12" ht="15" customHeight="1" x14ac:dyDescent="0.25">
      <c r="A553" s="292">
        <v>20013</v>
      </c>
      <c r="B553" s="293" t="s">
        <v>922</v>
      </c>
      <c r="C553" s="294" t="s">
        <v>3459</v>
      </c>
      <c r="D553" s="295" t="s">
        <v>2862</v>
      </c>
      <c r="E553" s="295" t="s">
        <v>3460</v>
      </c>
      <c r="F553" s="295">
        <v>14.57</v>
      </c>
      <c r="G553" s="295">
        <v>14.43</v>
      </c>
      <c r="H553" s="295">
        <v>15.78</v>
      </c>
      <c r="I553" s="295"/>
      <c r="J553" s="295"/>
      <c r="K553" s="295"/>
      <c r="L553" s="296"/>
    </row>
    <row r="554" spans="1:12" ht="15" customHeight="1" x14ac:dyDescent="0.25">
      <c r="A554" s="292">
        <v>20013</v>
      </c>
      <c r="B554" s="293" t="s">
        <v>922</v>
      </c>
      <c r="C554" s="294" t="s">
        <v>3461</v>
      </c>
      <c r="D554" s="295" t="s">
        <v>2862</v>
      </c>
      <c r="E554" s="295" t="s">
        <v>3462</v>
      </c>
      <c r="F554" s="295">
        <v>12.93</v>
      </c>
      <c r="G554" s="295">
        <v>12.55</v>
      </c>
      <c r="H554" s="295">
        <v>12.95</v>
      </c>
      <c r="I554" s="295">
        <v>14.78</v>
      </c>
      <c r="J554" s="295">
        <v>54.99</v>
      </c>
      <c r="K554" s="295"/>
      <c r="L554" s="296"/>
    </row>
    <row r="555" spans="1:12" ht="15" customHeight="1" x14ac:dyDescent="0.25">
      <c r="A555" s="292">
        <v>20013</v>
      </c>
      <c r="B555" s="293" t="s">
        <v>922</v>
      </c>
      <c r="C555" s="294" t="s">
        <v>4497</v>
      </c>
      <c r="D555" s="295" t="s">
        <v>2862</v>
      </c>
      <c r="E555" s="295" t="s">
        <v>3652</v>
      </c>
      <c r="F555" s="295">
        <v>15.83</v>
      </c>
      <c r="G555" s="295">
        <v>16.77</v>
      </c>
      <c r="H555" s="295">
        <v>15.22</v>
      </c>
      <c r="I555" s="295">
        <v>16.7</v>
      </c>
      <c r="J555" s="295">
        <v>9.61</v>
      </c>
      <c r="K555" s="295"/>
      <c r="L555" s="296"/>
    </row>
    <row r="556" spans="1:12" ht="15" customHeight="1" x14ac:dyDescent="0.25">
      <c r="A556" s="292">
        <v>20013</v>
      </c>
      <c r="B556" s="293" t="s">
        <v>922</v>
      </c>
      <c r="C556" s="294" t="s">
        <v>3465</v>
      </c>
      <c r="D556" s="295" t="s">
        <v>2862</v>
      </c>
      <c r="E556" s="295" t="s">
        <v>3466</v>
      </c>
      <c r="F556" s="295">
        <v>15.24</v>
      </c>
      <c r="G556" s="295">
        <v>15.24</v>
      </c>
      <c r="H556" s="295">
        <v>14.34</v>
      </c>
      <c r="I556" s="295"/>
      <c r="J556" s="295">
        <v>5.2</v>
      </c>
      <c r="K556" s="295"/>
      <c r="L556" s="296"/>
    </row>
    <row r="557" spans="1:12" ht="15" customHeight="1" x14ac:dyDescent="0.25">
      <c r="A557" s="292">
        <v>20013</v>
      </c>
      <c r="B557" s="293" t="s">
        <v>922</v>
      </c>
      <c r="C557" s="294" t="s">
        <v>3463</v>
      </c>
      <c r="D557" s="295" t="s">
        <v>2862</v>
      </c>
      <c r="E557" s="295" t="s">
        <v>3464</v>
      </c>
      <c r="F557" s="295">
        <v>9.1199999999999992</v>
      </c>
      <c r="G557" s="295">
        <v>9.23</v>
      </c>
      <c r="H557" s="295">
        <v>7.96</v>
      </c>
      <c r="I557" s="295">
        <v>2.5499999999999998</v>
      </c>
      <c r="J557" s="295">
        <v>41.51</v>
      </c>
      <c r="K557" s="295"/>
      <c r="L557" s="296"/>
    </row>
    <row r="558" spans="1:12" ht="15" customHeight="1" x14ac:dyDescent="0.25">
      <c r="A558" s="292">
        <v>20013</v>
      </c>
      <c r="B558" s="293" t="s">
        <v>922</v>
      </c>
      <c r="C558" s="294" t="s">
        <v>3477</v>
      </c>
      <c r="D558" s="295" t="s">
        <v>2862</v>
      </c>
      <c r="E558" s="295" t="s">
        <v>3478</v>
      </c>
      <c r="F558" s="295">
        <v>14.88</v>
      </c>
      <c r="G558" s="295">
        <v>14.48</v>
      </c>
      <c r="H558" s="295">
        <v>16.78</v>
      </c>
      <c r="I558" s="295">
        <v>16.02</v>
      </c>
      <c r="J558" s="295"/>
      <c r="K558" s="295"/>
      <c r="L558" s="296"/>
    </row>
    <row r="559" spans="1:12" ht="15" customHeight="1" x14ac:dyDescent="0.25">
      <c r="A559" s="292">
        <v>20013</v>
      </c>
      <c r="B559" s="293" t="s">
        <v>922</v>
      </c>
      <c r="C559" s="294" t="s">
        <v>3467</v>
      </c>
      <c r="D559" s="295" t="s">
        <v>2862</v>
      </c>
      <c r="E559" s="295" t="s">
        <v>3468</v>
      </c>
      <c r="F559" s="295">
        <v>13.41</v>
      </c>
      <c r="G559" s="295">
        <v>13.43</v>
      </c>
      <c r="H559" s="295">
        <v>12.59</v>
      </c>
      <c r="I559" s="295">
        <v>13.72</v>
      </c>
      <c r="J559" s="295">
        <v>16.02</v>
      </c>
      <c r="K559" s="295"/>
      <c r="L559" s="296"/>
    </row>
    <row r="560" spans="1:12" ht="15" customHeight="1" x14ac:dyDescent="0.25">
      <c r="A560" s="292">
        <v>20013</v>
      </c>
      <c r="B560" s="293" t="s">
        <v>922</v>
      </c>
      <c r="C560" s="294" t="s">
        <v>3469</v>
      </c>
      <c r="D560" s="295" t="s">
        <v>2862</v>
      </c>
      <c r="E560" s="295" t="s">
        <v>3470</v>
      </c>
      <c r="F560" s="295">
        <v>6.45</v>
      </c>
      <c r="G560" s="295">
        <v>6.87</v>
      </c>
      <c r="H560" s="295">
        <v>6.01</v>
      </c>
      <c r="I560" s="295"/>
      <c r="J560" s="295"/>
      <c r="K560" s="295"/>
      <c r="L560" s="296"/>
    </row>
    <row r="561" spans="1:12" ht="15" customHeight="1" x14ac:dyDescent="0.25">
      <c r="A561" s="292">
        <v>20013</v>
      </c>
      <c r="B561" s="293" t="s">
        <v>922</v>
      </c>
      <c r="C561" s="294" t="s">
        <v>3471</v>
      </c>
      <c r="D561" s="295" t="s">
        <v>2862</v>
      </c>
      <c r="E561" s="295" t="s">
        <v>3472</v>
      </c>
      <c r="F561" s="295">
        <v>6.22</v>
      </c>
      <c r="G561" s="295">
        <v>6.01</v>
      </c>
      <c r="H561" s="295">
        <v>7.37</v>
      </c>
      <c r="I561" s="295">
        <v>5.4</v>
      </c>
      <c r="J561" s="295"/>
      <c r="K561" s="295"/>
      <c r="L561" s="296"/>
    </row>
    <row r="562" spans="1:12" ht="15" customHeight="1" x14ac:dyDescent="0.25">
      <c r="A562" s="292">
        <v>20013</v>
      </c>
      <c r="B562" s="293" t="s">
        <v>922</v>
      </c>
      <c r="C562" s="294" t="s">
        <v>3473</v>
      </c>
      <c r="D562" s="295" t="s">
        <v>2862</v>
      </c>
      <c r="E562" s="295" t="s">
        <v>3474</v>
      </c>
      <c r="F562" s="295">
        <v>10.53</v>
      </c>
      <c r="G562" s="295">
        <v>10.68</v>
      </c>
      <c r="H562" s="295">
        <v>10.15</v>
      </c>
      <c r="I562" s="295">
        <v>2.0499999999999998</v>
      </c>
      <c r="J562" s="295">
        <v>6.02</v>
      </c>
      <c r="K562" s="295"/>
      <c r="L562" s="296"/>
    </row>
    <row r="563" spans="1:12" ht="15" customHeight="1" x14ac:dyDescent="0.25">
      <c r="A563" s="292">
        <v>20013</v>
      </c>
      <c r="B563" s="293" t="s">
        <v>922</v>
      </c>
      <c r="C563" s="294" t="s">
        <v>3475</v>
      </c>
      <c r="D563" s="295" t="s">
        <v>2862</v>
      </c>
      <c r="E563" s="295" t="s">
        <v>3476</v>
      </c>
      <c r="F563" s="295">
        <v>10.52</v>
      </c>
      <c r="G563" s="295">
        <v>10.44</v>
      </c>
      <c r="H563" s="295">
        <v>10.63</v>
      </c>
      <c r="I563" s="295">
        <v>9.8699999999999992</v>
      </c>
      <c r="J563" s="295"/>
      <c r="K563" s="295"/>
      <c r="L563" s="296"/>
    </row>
    <row r="564" spans="1:12" ht="15" customHeight="1" x14ac:dyDescent="0.25">
      <c r="A564" s="292">
        <v>20014</v>
      </c>
      <c r="B564" s="293" t="s">
        <v>923</v>
      </c>
      <c r="C564" s="294" t="s">
        <v>4320</v>
      </c>
      <c r="D564" s="295" t="s">
        <v>2789</v>
      </c>
      <c r="E564" s="295" t="s">
        <v>2906</v>
      </c>
      <c r="F564" s="295">
        <v>12.47</v>
      </c>
      <c r="G564" s="295">
        <v>12.1</v>
      </c>
      <c r="H564" s="295">
        <v>13.31</v>
      </c>
      <c r="I564" s="295">
        <v>11.59</v>
      </c>
      <c r="J564" s="295">
        <v>10.73</v>
      </c>
      <c r="K564" s="295">
        <v>16.12</v>
      </c>
      <c r="L564" s="296">
        <v>17.38</v>
      </c>
    </row>
    <row r="565" spans="1:12" ht="15" customHeight="1" x14ac:dyDescent="0.25">
      <c r="A565" s="292">
        <v>20018</v>
      </c>
      <c r="B565" s="293" t="s">
        <v>924</v>
      </c>
      <c r="C565" s="294" t="s">
        <v>3479</v>
      </c>
      <c r="D565" s="295" t="s">
        <v>2789</v>
      </c>
      <c r="E565" s="295" t="s">
        <v>3480</v>
      </c>
      <c r="F565" s="295">
        <v>23.32</v>
      </c>
      <c r="G565" s="295">
        <v>20.58</v>
      </c>
      <c r="H565" s="295">
        <v>30.69</v>
      </c>
      <c r="I565" s="295">
        <v>38.19</v>
      </c>
      <c r="J565" s="295">
        <v>32.74</v>
      </c>
      <c r="K565" s="295"/>
      <c r="L565" s="296"/>
    </row>
    <row r="566" spans="1:12" ht="15" customHeight="1" x14ac:dyDescent="0.25">
      <c r="A566" s="292">
        <v>20034</v>
      </c>
      <c r="B566" s="293" t="s">
        <v>927</v>
      </c>
      <c r="C566" s="294" t="s">
        <v>4917</v>
      </c>
      <c r="D566" s="295" t="s">
        <v>3572</v>
      </c>
      <c r="E566" s="295" t="s">
        <v>4918</v>
      </c>
      <c r="F566" s="295">
        <v>15</v>
      </c>
      <c r="G566" s="295">
        <v>15</v>
      </c>
      <c r="H566" s="295">
        <v>15</v>
      </c>
      <c r="I566" s="295">
        <v>15</v>
      </c>
      <c r="J566" s="295"/>
      <c r="K566" s="295"/>
      <c r="L566" s="296"/>
    </row>
    <row r="567" spans="1:12" x14ac:dyDescent="0.25">
      <c r="A567" s="292">
        <v>20041</v>
      </c>
      <c r="B567" s="293" t="s">
        <v>931</v>
      </c>
      <c r="C567" s="294" t="s">
        <v>3485</v>
      </c>
      <c r="D567" s="295" t="s">
        <v>2775</v>
      </c>
      <c r="E567" s="295" t="s">
        <v>3227</v>
      </c>
      <c r="F567" s="295">
        <v>11.54</v>
      </c>
      <c r="G567" s="295">
        <v>14.71</v>
      </c>
      <c r="H567" s="295">
        <v>11.34</v>
      </c>
      <c r="I567" s="295">
        <v>28.69</v>
      </c>
      <c r="J567" s="295"/>
      <c r="K567" s="295"/>
      <c r="L567" s="296"/>
    </row>
    <row r="568" spans="1:12" ht="15" customHeight="1" x14ac:dyDescent="0.25">
      <c r="A568" s="292">
        <v>20060</v>
      </c>
      <c r="B568" s="293" t="s">
        <v>939</v>
      </c>
      <c r="C568" s="294" t="s">
        <v>3486</v>
      </c>
      <c r="D568" s="295" t="s">
        <v>2897</v>
      </c>
      <c r="E568" s="295" t="s">
        <v>3487</v>
      </c>
      <c r="F568" s="295">
        <v>10.08</v>
      </c>
      <c r="G568" s="295">
        <v>9.36</v>
      </c>
      <c r="H568" s="295">
        <v>10.14</v>
      </c>
      <c r="I568" s="295">
        <v>10.45</v>
      </c>
      <c r="J568" s="295">
        <v>4</v>
      </c>
      <c r="K568" s="295"/>
      <c r="L568" s="296"/>
    </row>
    <row r="569" spans="1:12" ht="15" customHeight="1" x14ac:dyDescent="0.25">
      <c r="A569" s="292">
        <v>20074</v>
      </c>
      <c r="B569" s="293" t="s">
        <v>942</v>
      </c>
      <c r="C569" s="294" t="s">
        <v>3488</v>
      </c>
      <c r="D569" s="295" t="s">
        <v>2775</v>
      </c>
      <c r="E569" s="295" t="s">
        <v>3489</v>
      </c>
      <c r="F569" s="295">
        <v>12.77</v>
      </c>
      <c r="G569" s="295">
        <v>7.78</v>
      </c>
      <c r="H569" s="295">
        <v>14.56</v>
      </c>
      <c r="I569" s="295">
        <v>8.5500000000000007</v>
      </c>
      <c r="J569" s="295">
        <v>23.19</v>
      </c>
      <c r="K569" s="295"/>
      <c r="L569" s="296"/>
    </row>
    <row r="570" spans="1:12" ht="15" customHeight="1" x14ac:dyDescent="0.25">
      <c r="A570" s="292">
        <v>20077</v>
      </c>
      <c r="B570" s="293" t="s">
        <v>943</v>
      </c>
      <c r="C570" s="294" t="s">
        <v>3490</v>
      </c>
      <c r="D570" s="295" t="s">
        <v>2897</v>
      </c>
      <c r="E570" s="295" t="s">
        <v>3491</v>
      </c>
      <c r="F570" s="295">
        <v>10.74</v>
      </c>
      <c r="G570" s="295">
        <v>7.84</v>
      </c>
      <c r="H570" s="295">
        <v>11.62</v>
      </c>
      <c r="I570" s="295">
        <v>15.36</v>
      </c>
      <c r="J570" s="295"/>
      <c r="K570" s="295"/>
      <c r="L570" s="296"/>
    </row>
    <row r="571" spans="1:12" ht="15" customHeight="1" x14ac:dyDescent="0.25">
      <c r="A571" s="292">
        <v>20093</v>
      </c>
      <c r="B571" s="293" t="s">
        <v>945</v>
      </c>
      <c r="C571" s="294" t="s">
        <v>3492</v>
      </c>
      <c r="D571" s="295" t="s">
        <v>2859</v>
      </c>
      <c r="E571" s="295" t="s">
        <v>3493</v>
      </c>
      <c r="F571" s="295">
        <v>13</v>
      </c>
      <c r="G571" s="295">
        <v>13</v>
      </c>
      <c r="H571" s="295">
        <v>13</v>
      </c>
      <c r="I571" s="295">
        <v>13</v>
      </c>
      <c r="J571" s="295"/>
      <c r="K571" s="295"/>
      <c r="L571" s="296"/>
    </row>
    <row r="572" spans="1:12" ht="15" customHeight="1" x14ac:dyDescent="0.25">
      <c r="A572" s="292">
        <v>20097</v>
      </c>
      <c r="B572" s="293" t="s">
        <v>948</v>
      </c>
      <c r="C572" s="294" t="s">
        <v>4453</v>
      </c>
      <c r="D572" s="295" t="s">
        <v>2827</v>
      </c>
      <c r="E572" s="295" t="s">
        <v>4454</v>
      </c>
      <c r="F572" s="295">
        <v>10.09</v>
      </c>
      <c r="G572" s="295">
        <v>5.39</v>
      </c>
      <c r="H572" s="295">
        <v>10.09</v>
      </c>
      <c r="I572" s="295">
        <v>10.57</v>
      </c>
      <c r="J572" s="295">
        <v>7.91</v>
      </c>
      <c r="K572" s="295"/>
      <c r="L572" s="296"/>
    </row>
    <row r="573" spans="1:12" ht="15" customHeight="1" x14ac:dyDescent="0.25">
      <c r="A573" s="292">
        <v>20098</v>
      </c>
      <c r="B573" s="293" t="s">
        <v>949</v>
      </c>
      <c r="C573" s="294" t="s">
        <v>3496</v>
      </c>
      <c r="D573" s="295" t="s">
        <v>2876</v>
      </c>
      <c r="E573" s="295" t="s">
        <v>3497</v>
      </c>
      <c r="F573" s="295">
        <v>17.63</v>
      </c>
      <c r="G573" s="295">
        <v>14.8</v>
      </c>
      <c r="H573" s="295">
        <v>18.489999999999998</v>
      </c>
      <c r="I573" s="295">
        <v>16.84</v>
      </c>
      <c r="J573" s="295"/>
      <c r="K573" s="295"/>
      <c r="L573" s="296"/>
    </row>
    <row r="574" spans="1:12" ht="15" customHeight="1" x14ac:dyDescent="0.25">
      <c r="A574" s="292">
        <v>20099</v>
      </c>
      <c r="B574" s="293" t="s">
        <v>950</v>
      </c>
      <c r="C574" s="294" t="s">
        <v>3498</v>
      </c>
      <c r="D574" s="295" t="s">
        <v>2789</v>
      </c>
      <c r="E574" s="295" t="s">
        <v>3499</v>
      </c>
      <c r="F574" s="295">
        <v>11.11</v>
      </c>
      <c r="G574" s="295">
        <v>10.64</v>
      </c>
      <c r="H574" s="295">
        <v>11.76</v>
      </c>
      <c r="I574" s="295">
        <v>10.68</v>
      </c>
      <c r="J574" s="295"/>
      <c r="K574" s="295">
        <v>29.84</v>
      </c>
      <c r="L574" s="296"/>
    </row>
    <row r="575" spans="1:12" x14ac:dyDescent="0.25">
      <c r="A575" s="292">
        <v>20102</v>
      </c>
      <c r="B575" s="293" t="s">
        <v>5086</v>
      </c>
      <c r="C575" s="294" t="s">
        <v>3500</v>
      </c>
      <c r="D575" s="295" t="s">
        <v>2789</v>
      </c>
      <c r="E575" s="295" t="s">
        <v>3501</v>
      </c>
      <c r="F575" s="295">
        <v>24.27</v>
      </c>
      <c r="G575" s="295">
        <v>25.65</v>
      </c>
      <c r="H575" s="295">
        <v>24.79</v>
      </c>
      <c r="I575" s="295">
        <v>19.7</v>
      </c>
      <c r="J575" s="295">
        <v>65.87</v>
      </c>
      <c r="K575" s="295">
        <v>24.2</v>
      </c>
      <c r="L575" s="296"/>
    </row>
    <row r="576" spans="1:12" ht="15" customHeight="1" x14ac:dyDescent="0.25">
      <c r="A576" s="292">
        <v>20109</v>
      </c>
      <c r="B576" s="293" t="s">
        <v>953</v>
      </c>
      <c r="C576" s="294" t="s">
        <v>3502</v>
      </c>
      <c r="D576" s="295" t="s">
        <v>2789</v>
      </c>
      <c r="E576" s="295" t="s">
        <v>3503</v>
      </c>
      <c r="F576" s="295">
        <v>36.380000000000003</v>
      </c>
      <c r="G576" s="295">
        <v>32.19</v>
      </c>
      <c r="H576" s="295">
        <v>26.11</v>
      </c>
      <c r="I576" s="295">
        <v>74.36</v>
      </c>
      <c r="J576" s="295">
        <v>37.85</v>
      </c>
      <c r="K576" s="295"/>
      <c r="L576" s="296"/>
    </row>
    <row r="577" spans="1:12" ht="15" customHeight="1" x14ac:dyDescent="0.25">
      <c r="A577" s="292">
        <v>20119</v>
      </c>
      <c r="B577" s="293" t="s">
        <v>957</v>
      </c>
      <c r="C577" s="294" t="s">
        <v>3506</v>
      </c>
      <c r="D577" s="295" t="s">
        <v>2859</v>
      </c>
      <c r="E577" s="295" t="s">
        <v>3507</v>
      </c>
      <c r="F577" s="295">
        <v>7.54</v>
      </c>
      <c r="G577" s="295">
        <v>7.37</v>
      </c>
      <c r="H577" s="295">
        <v>16.53</v>
      </c>
      <c r="I577" s="295"/>
      <c r="J577" s="295"/>
      <c r="K577" s="295"/>
      <c r="L577" s="296"/>
    </row>
    <row r="578" spans="1:12" x14ac:dyDescent="0.25">
      <c r="A578" s="292">
        <v>20120</v>
      </c>
      <c r="B578" s="293" t="s">
        <v>958</v>
      </c>
      <c r="C578" s="294" t="s">
        <v>2980</v>
      </c>
      <c r="D578" s="295" t="s">
        <v>2789</v>
      </c>
      <c r="E578" s="295" t="s">
        <v>2981</v>
      </c>
      <c r="F578" s="295">
        <v>3.7</v>
      </c>
      <c r="G578" s="295">
        <v>4.03</v>
      </c>
      <c r="H578" s="295">
        <v>3.82</v>
      </c>
      <c r="I578" s="295">
        <v>3.51</v>
      </c>
      <c r="J578" s="295"/>
      <c r="K578" s="295"/>
      <c r="L578" s="296"/>
    </row>
    <row r="579" spans="1:12" ht="15" customHeight="1" x14ac:dyDescent="0.25">
      <c r="A579" s="292">
        <v>20132</v>
      </c>
      <c r="B579" s="293" t="s">
        <v>963</v>
      </c>
      <c r="C579" s="294" t="s">
        <v>4455</v>
      </c>
      <c r="D579" s="295" t="s">
        <v>2786</v>
      </c>
      <c r="E579" s="295" t="s">
        <v>4456</v>
      </c>
      <c r="F579" s="295">
        <v>20.260000000000002</v>
      </c>
      <c r="G579" s="295">
        <v>20.010000000000002</v>
      </c>
      <c r="H579" s="295">
        <v>19.38</v>
      </c>
      <c r="I579" s="295">
        <v>44.56</v>
      </c>
      <c r="J579" s="295">
        <v>48.1</v>
      </c>
      <c r="K579" s="295"/>
      <c r="L579" s="296"/>
    </row>
    <row r="580" spans="1:12" ht="15" customHeight="1" x14ac:dyDescent="0.25">
      <c r="A580" s="292">
        <v>20132</v>
      </c>
      <c r="B580" s="293" t="s">
        <v>963</v>
      </c>
      <c r="C580" s="294" t="s">
        <v>4457</v>
      </c>
      <c r="D580" s="295" t="s">
        <v>2786</v>
      </c>
      <c r="E580" s="295" t="s">
        <v>4458</v>
      </c>
      <c r="F580" s="295">
        <v>18.78</v>
      </c>
      <c r="G580" s="295">
        <v>17.100000000000001</v>
      </c>
      <c r="H580" s="295">
        <v>18.239999999999998</v>
      </c>
      <c r="I580" s="295">
        <v>27.09</v>
      </c>
      <c r="J580" s="295">
        <v>22.41</v>
      </c>
      <c r="K580" s="295"/>
      <c r="L580" s="296"/>
    </row>
    <row r="581" spans="1:12" ht="15" customHeight="1" x14ac:dyDescent="0.25">
      <c r="A581" s="292">
        <v>20134</v>
      </c>
      <c r="B581" s="293" t="s">
        <v>964</v>
      </c>
      <c r="C581" s="294" t="s">
        <v>3510</v>
      </c>
      <c r="D581" s="295" t="s">
        <v>2859</v>
      </c>
      <c r="E581" s="295" t="s">
        <v>3203</v>
      </c>
      <c r="F581" s="295">
        <v>10.71</v>
      </c>
      <c r="G581" s="295">
        <v>10.71</v>
      </c>
      <c r="H581" s="295"/>
      <c r="I581" s="295"/>
      <c r="J581" s="295"/>
      <c r="K581" s="295"/>
      <c r="L581" s="296"/>
    </row>
    <row r="582" spans="1:12" ht="15" customHeight="1" x14ac:dyDescent="0.25">
      <c r="A582" s="292">
        <v>20137</v>
      </c>
      <c r="B582" s="293" t="s">
        <v>965</v>
      </c>
      <c r="C582" s="294" t="s">
        <v>4375</v>
      </c>
      <c r="D582" s="295" t="s">
        <v>3438</v>
      </c>
      <c r="E582" s="295" t="s">
        <v>4376</v>
      </c>
      <c r="F582" s="295">
        <v>18.989999999999998</v>
      </c>
      <c r="G582" s="295"/>
      <c r="H582" s="295">
        <v>18.989999999999998</v>
      </c>
      <c r="I582" s="295"/>
      <c r="J582" s="295"/>
      <c r="K582" s="295"/>
      <c r="L582" s="296"/>
    </row>
    <row r="583" spans="1:12" ht="15" customHeight="1" x14ac:dyDescent="0.25">
      <c r="A583" s="292">
        <v>20140</v>
      </c>
      <c r="B583" s="293" t="s">
        <v>967</v>
      </c>
      <c r="C583" s="294" t="s">
        <v>3511</v>
      </c>
      <c r="D583" s="295" t="s">
        <v>2876</v>
      </c>
      <c r="E583" s="295" t="s">
        <v>3512</v>
      </c>
      <c r="F583" s="295">
        <v>16.739999999999998</v>
      </c>
      <c r="G583" s="295">
        <v>9.1199999999999992</v>
      </c>
      <c r="H583" s="295">
        <v>20.18</v>
      </c>
      <c r="I583" s="295"/>
      <c r="J583" s="295"/>
      <c r="K583" s="295"/>
      <c r="L583" s="296"/>
    </row>
    <row r="584" spans="1:12" ht="15" customHeight="1" x14ac:dyDescent="0.25">
      <c r="A584" s="292">
        <v>20154</v>
      </c>
      <c r="B584" s="293" t="s">
        <v>970</v>
      </c>
      <c r="C584" s="294" t="s">
        <v>3515</v>
      </c>
      <c r="D584" s="295" t="s">
        <v>3310</v>
      </c>
      <c r="E584" s="295" t="s">
        <v>3516</v>
      </c>
      <c r="F584" s="295">
        <v>10.220000000000001</v>
      </c>
      <c r="G584" s="295">
        <v>10.18</v>
      </c>
      <c r="H584" s="295">
        <v>13.5</v>
      </c>
      <c r="I584" s="295"/>
      <c r="J584" s="295"/>
      <c r="K584" s="295"/>
      <c r="L584" s="296"/>
    </row>
    <row r="585" spans="1:12" ht="15" customHeight="1" x14ac:dyDescent="0.25">
      <c r="A585" s="292">
        <v>20170</v>
      </c>
      <c r="B585" s="293" t="s">
        <v>972</v>
      </c>
      <c r="C585" s="294" t="s">
        <v>4925</v>
      </c>
      <c r="D585" s="295" t="s">
        <v>3108</v>
      </c>
      <c r="E585" s="295" t="s">
        <v>4926</v>
      </c>
      <c r="F585" s="295">
        <v>54.14</v>
      </c>
      <c r="G585" s="295">
        <v>54.14</v>
      </c>
      <c r="H585" s="295"/>
      <c r="I585" s="295"/>
      <c r="J585" s="295"/>
      <c r="K585" s="295"/>
      <c r="L585" s="296"/>
    </row>
    <row r="586" spans="1:12" ht="15" customHeight="1" x14ac:dyDescent="0.25">
      <c r="A586" s="292">
        <v>20172</v>
      </c>
      <c r="B586" s="293" t="s">
        <v>973</v>
      </c>
      <c r="C586" s="294" t="s">
        <v>4927</v>
      </c>
      <c r="D586" s="295" t="s">
        <v>3108</v>
      </c>
      <c r="E586" s="295" t="s">
        <v>4928</v>
      </c>
      <c r="F586" s="295">
        <v>20</v>
      </c>
      <c r="G586" s="295">
        <v>20</v>
      </c>
      <c r="H586" s="295"/>
      <c r="I586" s="295"/>
      <c r="J586" s="295"/>
      <c r="K586" s="295"/>
      <c r="L586" s="296"/>
    </row>
    <row r="587" spans="1:12" ht="15" customHeight="1" x14ac:dyDescent="0.25">
      <c r="A587" s="292">
        <v>20185</v>
      </c>
      <c r="B587" s="293" t="s">
        <v>975</v>
      </c>
      <c r="C587" s="294" t="s">
        <v>3519</v>
      </c>
      <c r="D587" s="295" t="s">
        <v>2827</v>
      </c>
      <c r="E587" s="295" t="s">
        <v>3520</v>
      </c>
      <c r="F587" s="295">
        <v>14.79</v>
      </c>
      <c r="G587" s="295">
        <v>10.37</v>
      </c>
      <c r="H587" s="295">
        <v>14.77</v>
      </c>
      <c r="I587" s="295">
        <v>22.29</v>
      </c>
      <c r="J587" s="295"/>
      <c r="K587" s="295"/>
      <c r="L587" s="296"/>
    </row>
    <row r="588" spans="1:12" ht="15" customHeight="1" x14ac:dyDescent="0.25">
      <c r="A588" s="292">
        <v>20186</v>
      </c>
      <c r="B588" s="293" t="s">
        <v>976</v>
      </c>
      <c r="C588" s="294" t="s">
        <v>3521</v>
      </c>
      <c r="D588" s="295" t="s">
        <v>2772</v>
      </c>
      <c r="E588" s="295" t="s">
        <v>3522</v>
      </c>
      <c r="F588" s="295">
        <v>11.16</v>
      </c>
      <c r="G588" s="295">
        <v>11.38</v>
      </c>
      <c r="H588" s="295">
        <v>11</v>
      </c>
      <c r="I588" s="295">
        <v>10.57</v>
      </c>
      <c r="J588" s="295"/>
      <c r="K588" s="295"/>
      <c r="L588" s="296"/>
    </row>
    <row r="589" spans="1:12" x14ac:dyDescent="0.25">
      <c r="A589" s="292">
        <v>20190</v>
      </c>
      <c r="B589" s="293" t="s">
        <v>977</v>
      </c>
      <c r="C589" s="294" t="s">
        <v>2909</v>
      </c>
      <c r="D589" s="295" t="s">
        <v>2827</v>
      </c>
      <c r="E589" s="295" t="s">
        <v>2910</v>
      </c>
      <c r="F589" s="295">
        <v>17.600000000000001</v>
      </c>
      <c r="G589" s="295">
        <v>9.2899999999999991</v>
      </c>
      <c r="H589" s="295">
        <v>9.4700000000000006</v>
      </c>
      <c r="I589" s="295">
        <v>20.100000000000001</v>
      </c>
      <c r="J589" s="295">
        <v>12.6</v>
      </c>
      <c r="K589" s="295">
        <v>26.5</v>
      </c>
      <c r="L589" s="296">
        <v>78.33</v>
      </c>
    </row>
    <row r="590" spans="1:12" ht="15" customHeight="1" x14ac:dyDescent="0.25">
      <c r="A590" s="292">
        <v>20199</v>
      </c>
      <c r="B590" s="293" t="s">
        <v>981</v>
      </c>
      <c r="C590" s="294" t="s">
        <v>3525</v>
      </c>
      <c r="D590" s="295" t="s">
        <v>2862</v>
      </c>
      <c r="E590" s="295" t="s">
        <v>3526</v>
      </c>
      <c r="F590" s="295">
        <v>13.68</v>
      </c>
      <c r="G590" s="295">
        <v>11.78</v>
      </c>
      <c r="H590" s="295">
        <v>18.18</v>
      </c>
      <c r="I590" s="295"/>
      <c r="J590" s="295"/>
      <c r="K590" s="295"/>
      <c r="L590" s="296"/>
    </row>
    <row r="591" spans="1:12" ht="15" customHeight="1" x14ac:dyDescent="0.25">
      <c r="A591" s="292">
        <v>20204</v>
      </c>
      <c r="B591" s="293" t="s">
        <v>321</v>
      </c>
      <c r="C591" s="294" t="s">
        <v>3090</v>
      </c>
      <c r="D591" s="295" t="s">
        <v>2789</v>
      </c>
      <c r="E591" s="295" t="s">
        <v>3091</v>
      </c>
      <c r="F591" s="295">
        <v>7.9</v>
      </c>
      <c r="G591" s="295">
        <v>6.94</v>
      </c>
      <c r="H591" s="295">
        <v>7.48</v>
      </c>
      <c r="I591" s="295">
        <v>8.86</v>
      </c>
      <c r="J591" s="295"/>
      <c r="K591" s="295"/>
      <c r="L591" s="296"/>
    </row>
    <row r="592" spans="1:12" ht="15" customHeight="1" x14ac:dyDescent="0.25">
      <c r="A592" s="292">
        <v>20212</v>
      </c>
      <c r="B592" s="293" t="s">
        <v>985</v>
      </c>
      <c r="C592" s="294" t="s">
        <v>4816</v>
      </c>
      <c r="D592" s="295" t="s">
        <v>2789</v>
      </c>
      <c r="E592" s="295" t="s">
        <v>4817</v>
      </c>
      <c r="F592" s="295">
        <v>9.4700000000000006</v>
      </c>
      <c r="G592" s="295">
        <v>9.32</v>
      </c>
      <c r="H592" s="295">
        <v>9.6999999999999993</v>
      </c>
      <c r="I592" s="295">
        <v>57</v>
      </c>
      <c r="J592" s="295">
        <v>8.5</v>
      </c>
      <c r="K592" s="295"/>
      <c r="L592" s="296"/>
    </row>
    <row r="593" spans="1:12" ht="15" customHeight="1" x14ac:dyDescent="0.25">
      <c r="A593" s="292">
        <v>20212</v>
      </c>
      <c r="B593" s="293" t="s">
        <v>985</v>
      </c>
      <c r="C593" s="294" t="s">
        <v>4818</v>
      </c>
      <c r="D593" s="295" t="s">
        <v>2789</v>
      </c>
      <c r="E593" s="295" t="s">
        <v>4819</v>
      </c>
      <c r="F593" s="295">
        <v>11.54</v>
      </c>
      <c r="G593" s="295">
        <v>10.94</v>
      </c>
      <c r="H593" s="295">
        <v>12.07</v>
      </c>
      <c r="I593" s="295">
        <v>11.7</v>
      </c>
      <c r="J593" s="295">
        <v>11.09</v>
      </c>
      <c r="K593" s="295">
        <v>5.18</v>
      </c>
      <c r="L593" s="296"/>
    </row>
    <row r="594" spans="1:12" ht="15" customHeight="1" x14ac:dyDescent="0.25">
      <c r="A594" s="292">
        <v>20212</v>
      </c>
      <c r="B594" s="293" t="s">
        <v>985</v>
      </c>
      <c r="C594" s="294" t="s">
        <v>4460</v>
      </c>
      <c r="D594" s="295" t="s">
        <v>2789</v>
      </c>
      <c r="E594" s="295" t="s">
        <v>4461</v>
      </c>
      <c r="F594" s="295">
        <v>8.0399999999999991</v>
      </c>
      <c r="G594" s="295">
        <v>7.75</v>
      </c>
      <c r="H594" s="295">
        <v>10.42</v>
      </c>
      <c r="I594" s="295">
        <v>10.23</v>
      </c>
      <c r="J594" s="295"/>
      <c r="K594" s="295"/>
      <c r="L594" s="296"/>
    </row>
    <row r="595" spans="1:12" ht="15" customHeight="1" x14ac:dyDescent="0.25">
      <c r="A595" s="292">
        <v>20212</v>
      </c>
      <c r="B595" s="293" t="s">
        <v>985</v>
      </c>
      <c r="C595" s="294" t="s">
        <v>4820</v>
      </c>
      <c r="D595" s="295" t="s">
        <v>2789</v>
      </c>
      <c r="E595" s="295" t="s">
        <v>4821</v>
      </c>
      <c r="F595" s="295">
        <v>9.83</v>
      </c>
      <c r="G595" s="295">
        <v>9.36</v>
      </c>
      <c r="H595" s="295">
        <v>10.79</v>
      </c>
      <c r="I595" s="295">
        <v>7.72</v>
      </c>
      <c r="J595" s="295">
        <v>17.600000000000001</v>
      </c>
      <c r="K595" s="295"/>
      <c r="L595" s="296"/>
    </row>
    <row r="596" spans="1:12" ht="15" customHeight="1" x14ac:dyDescent="0.25">
      <c r="A596" s="292">
        <v>20217</v>
      </c>
      <c r="B596" s="293" t="s">
        <v>986</v>
      </c>
      <c r="C596" s="294" t="s">
        <v>3527</v>
      </c>
      <c r="D596" s="295" t="s">
        <v>3310</v>
      </c>
      <c r="E596" s="295" t="s">
        <v>3528</v>
      </c>
      <c r="F596" s="295">
        <v>9.31</v>
      </c>
      <c r="G596" s="295">
        <v>9.31</v>
      </c>
      <c r="H596" s="295"/>
      <c r="I596" s="295"/>
      <c r="J596" s="295"/>
      <c r="K596" s="295"/>
      <c r="L596" s="296"/>
    </row>
    <row r="597" spans="1:12" ht="15" customHeight="1" x14ac:dyDescent="0.25">
      <c r="A597" s="292">
        <v>20222</v>
      </c>
      <c r="B597" s="293" t="s">
        <v>987</v>
      </c>
      <c r="C597" s="294" t="s">
        <v>3529</v>
      </c>
      <c r="D597" s="295" t="s">
        <v>3108</v>
      </c>
      <c r="E597" s="295" t="s">
        <v>3530</v>
      </c>
      <c r="F597" s="295">
        <v>16</v>
      </c>
      <c r="G597" s="295">
        <v>16</v>
      </c>
      <c r="H597" s="295"/>
      <c r="I597" s="295"/>
      <c r="J597" s="295"/>
      <c r="K597" s="295"/>
      <c r="L597" s="296"/>
    </row>
    <row r="598" spans="1:12" ht="15" customHeight="1" x14ac:dyDescent="0.25">
      <c r="A598" s="292">
        <v>20263</v>
      </c>
      <c r="B598" s="293" t="s">
        <v>990</v>
      </c>
      <c r="C598" s="294" t="s">
        <v>3533</v>
      </c>
      <c r="D598" s="295" t="s">
        <v>2827</v>
      </c>
      <c r="E598" s="295" t="s">
        <v>3534</v>
      </c>
      <c r="F598" s="295">
        <v>10.16</v>
      </c>
      <c r="G598" s="295">
        <v>8.4</v>
      </c>
      <c r="H598" s="295">
        <v>10.16</v>
      </c>
      <c r="I598" s="295">
        <v>11.66</v>
      </c>
      <c r="J598" s="295">
        <v>15.19</v>
      </c>
      <c r="K598" s="295"/>
      <c r="L598" s="296"/>
    </row>
    <row r="599" spans="1:12" ht="15" customHeight="1" x14ac:dyDescent="0.25">
      <c r="A599" s="292">
        <v>20270</v>
      </c>
      <c r="B599" s="293" t="s">
        <v>992</v>
      </c>
      <c r="C599" s="294" t="s">
        <v>3535</v>
      </c>
      <c r="D599" s="295" t="s">
        <v>2827</v>
      </c>
      <c r="E599" s="295" t="s">
        <v>3536</v>
      </c>
      <c r="F599" s="295">
        <v>5.45</v>
      </c>
      <c r="G599" s="295">
        <v>5.37</v>
      </c>
      <c r="H599" s="295">
        <v>5.08</v>
      </c>
      <c r="I599" s="295">
        <v>7.8</v>
      </c>
      <c r="J599" s="295"/>
      <c r="K599" s="295"/>
      <c r="L599" s="296"/>
    </row>
    <row r="600" spans="1:12" ht="15" customHeight="1" x14ac:dyDescent="0.25">
      <c r="A600" s="292">
        <v>20279</v>
      </c>
      <c r="B600" s="293" t="s">
        <v>995</v>
      </c>
      <c r="C600" s="294" t="s">
        <v>2814</v>
      </c>
      <c r="D600" s="295" t="s">
        <v>2789</v>
      </c>
      <c r="E600" s="295" t="s">
        <v>2815</v>
      </c>
      <c r="F600" s="295">
        <v>12.71</v>
      </c>
      <c r="G600" s="295">
        <v>13.56</v>
      </c>
      <c r="H600" s="295">
        <v>12.98</v>
      </c>
      <c r="I600" s="295">
        <v>10.78</v>
      </c>
      <c r="J600" s="295">
        <v>15.93</v>
      </c>
      <c r="K600" s="295">
        <v>3.12</v>
      </c>
      <c r="L600" s="296"/>
    </row>
    <row r="601" spans="1:12" ht="15" customHeight="1" x14ac:dyDescent="0.25">
      <c r="A601" s="292">
        <v>20296</v>
      </c>
      <c r="B601" s="293" t="s">
        <v>999</v>
      </c>
      <c r="C601" s="294" t="s">
        <v>4929</v>
      </c>
      <c r="D601" s="295" t="s">
        <v>2859</v>
      </c>
      <c r="E601" s="295" t="s">
        <v>4930</v>
      </c>
      <c r="F601" s="295">
        <v>20</v>
      </c>
      <c r="G601" s="295">
        <v>20</v>
      </c>
      <c r="H601" s="295">
        <v>20</v>
      </c>
      <c r="I601" s="295">
        <v>20</v>
      </c>
      <c r="J601" s="295"/>
      <c r="K601" s="295"/>
      <c r="L601" s="296"/>
    </row>
    <row r="602" spans="1:12" ht="15" customHeight="1" x14ac:dyDescent="0.25">
      <c r="A602" s="292">
        <v>20307</v>
      </c>
      <c r="B602" s="293" t="s">
        <v>1005</v>
      </c>
      <c r="C602" s="294" t="s">
        <v>3537</v>
      </c>
      <c r="D602" s="295" t="s">
        <v>2859</v>
      </c>
      <c r="E602" s="295" t="s">
        <v>3538</v>
      </c>
      <c r="F602" s="295">
        <v>14.42</v>
      </c>
      <c r="G602" s="295">
        <v>14.42</v>
      </c>
      <c r="H602" s="295">
        <v>14.43</v>
      </c>
      <c r="I602" s="295"/>
      <c r="J602" s="295"/>
      <c r="K602" s="295"/>
      <c r="L602" s="296"/>
    </row>
    <row r="603" spans="1:12" ht="15" customHeight="1" x14ac:dyDescent="0.25">
      <c r="A603" s="292">
        <v>20308</v>
      </c>
      <c r="B603" s="293" t="s">
        <v>1006</v>
      </c>
      <c r="C603" s="294" t="s">
        <v>3539</v>
      </c>
      <c r="D603" s="295" t="s">
        <v>2822</v>
      </c>
      <c r="E603" s="295" t="s">
        <v>3540</v>
      </c>
      <c r="F603" s="295">
        <v>8.75</v>
      </c>
      <c r="G603" s="295">
        <v>9.1300000000000008</v>
      </c>
      <c r="H603" s="295">
        <v>9.07</v>
      </c>
      <c r="I603" s="295">
        <v>6.72</v>
      </c>
      <c r="J603" s="295"/>
      <c r="K603" s="295"/>
      <c r="L603" s="296"/>
    </row>
    <row r="604" spans="1:12" ht="15" customHeight="1" x14ac:dyDescent="0.25">
      <c r="A604" s="292">
        <v>20317</v>
      </c>
      <c r="B604" s="293" t="s">
        <v>1009</v>
      </c>
      <c r="C604" s="294" t="s">
        <v>4931</v>
      </c>
      <c r="D604" s="295" t="s">
        <v>2859</v>
      </c>
      <c r="E604" s="295" t="s">
        <v>4932</v>
      </c>
      <c r="F604" s="295">
        <v>14.94</v>
      </c>
      <c r="G604" s="295">
        <v>14.94</v>
      </c>
      <c r="H604" s="295"/>
      <c r="I604" s="295"/>
      <c r="J604" s="295"/>
      <c r="K604" s="295"/>
      <c r="L604" s="296"/>
    </row>
    <row r="605" spans="1:12" ht="15" customHeight="1" x14ac:dyDescent="0.25">
      <c r="A605" s="292">
        <v>20329</v>
      </c>
      <c r="B605" s="293" t="s">
        <v>1011</v>
      </c>
      <c r="C605" s="294" t="s">
        <v>3543</v>
      </c>
      <c r="D605" s="295" t="s">
        <v>2856</v>
      </c>
      <c r="E605" s="295" t="s">
        <v>3544</v>
      </c>
      <c r="F605" s="295">
        <v>14.64</v>
      </c>
      <c r="G605" s="295">
        <v>14</v>
      </c>
      <c r="H605" s="295">
        <v>16.05</v>
      </c>
      <c r="I605" s="295">
        <v>17.11</v>
      </c>
      <c r="J605" s="295"/>
      <c r="K605" s="295"/>
      <c r="L605" s="296"/>
    </row>
    <row r="606" spans="1:12" ht="15" customHeight="1" x14ac:dyDescent="0.25">
      <c r="A606" s="292">
        <v>20331</v>
      </c>
      <c r="B606" s="293" t="s">
        <v>1012</v>
      </c>
      <c r="C606" s="294" t="s">
        <v>3545</v>
      </c>
      <c r="D606" s="295" t="s">
        <v>3157</v>
      </c>
      <c r="E606" s="295" t="s">
        <v>3546</v>
      </c>
      <c r="F606" s="295">
        <v>16</v>
      </c>
      <c r="G606" s="295">
        <v>16</v>
      </c>
      <c r="H606" s="295"/>
      <c r="I606" s="295"/>
      <c r="J606" s="295"/>
      <c r="K606" s="295"/>
      <c r="L606" s="296"/>
    </row>
    <row r="607" spans="1:12" ht="15" customHeight="1" x14ac:dyDescent="0.25">
      <c r="A607" s="292">
        <v>20359</v>
      </c>
      <c r="B607" s="293" t="s">
        <v>1014</v>
      </c>
      <c r="C607" s="294" t="s">
        <v>3549</v>
      </c>
      <c r="D607" s="295" t="s">
        <v>2775</v>
      </c>
      <c r="E607" s="295" t="s">
        <v>3550</v>
      </c>
      <c r="F607" s="295">
        <v>11.25</v>
      </c>
      <c r="G607" s="295">
        <v>9.84</v>
      </c>
      <c r="H607" s="295">
        <v>11.44</v>
      </c>
      <c r="I607" s="295">
        <v>12.48</v>
      </c>
      <c r="J607" s="295">
        <v>4.92</v>
      </c>
      <c r="K607" s="295"/>
      <c r="L607" s="296"/>
    </row>
    <row r="608" spans="1:12" ht="15" customHeight="1" x14ac:dyDescent="0.25">
      <c r="A608" s="292">
        <v>20371</v>
      </c>
      <c r="B608" s="293" t="s">
        <v>5091</v>
      </c>
      <c r="C608" s="294" t="s">
        <v>4347</v>
      </c>
      <c r="D608" s="295" t="s">
        <v>2827</v>
      </c>
      <c r="E608" s="295" t="s">
        <v>2865</v>
      </c>
      <c r="F608" s="295">
        <v>16.079999999999998</v>
      </c>
      <c r="G608" s="295"/>
      <c r="H608" s="295">
        <v>16.079999999999998</v>
      </c>
      <c r="I608" s="295"/>
      <c r="J608" s="295"/>
      <c r="K608" s="295"/>
      <c r="L608" s="296"/>
    </row>
    <row r="609" spans="1:12" ht="15" customHeight="1" x14ac:dyDescent="0.25">
      <c r="A609" s="292">
        <v>20373</v>
      </c>
      <c r="B609" s="293" t="s">
        <v>1020</v>
      </c>
      <c r="C609" s="294" t="s">
        <v>2958</v>
      </c>
      <c r="D609" s="295" t="s">
        <v>2775</v>
      </c>
      <c r="E609" s="295" t="s">
        <v>2959</v>
      </c>
      <c r="F609" s="295">
        <v>22</v>
      </c>
      <c r="G609" s="295">
        <v>23.81</v>
      </c>
      <c r="H609" s="295">
        <v>11.6</v>
      </c>
      <c r="I609" s="295"/>
      <c r="J609" s="295">
        <v>20.399999999999999</v>
      </c>
      <c r="K609" s="295"/>
      <c r="L609" s="296"/>
    </row>
    <row r="610" spans="1:12" ht="15" customHeight="1" x14ac:dyDescent="0.25">
      <c r="A610" s="292">
        <v>20386</v>
      </c>
      <c r="B610" s="293" t="s">
        <v>1023</v>
      </c>
      <c r="C610" s="294" t="s">
        <v>3555</v>
      </c>
      <c r="D610" s="295" t="s">
        <v>2927</v>
      </c>
      <c r="E610" s="295" t="s">
        <v>3556</v>
      </c>
      <c r="F610" s="295">
        <v>12.8</v>
      </c>
      <c r="G610" s="295">
        <v>12.61</v>
      </c>
      <c r="H610" s="295">
        <v>13.12</v>
      </c>
      <c r="I610" s="295">
        <v>11.08</v>
      </c>
      <c r="J610" s="295"/>
      <c r="K610" s="295"/>
      <c r="L610" s="296"/>
    </row>
    <row r="611" spans="1:12" ht="15" customHeight="1" x14ac:dyDescent="0.25">
      <c r="A611" s="292">
        <v>20407</v>
      </c>
      <c r="B611" s="293" t="s">
        <v>1029</v>
      </c>
      <c r="C611" s="294" t="s">
        <v>3567</v>
      </c>
      <c r="D611" s="295" t="s">
        <v>5006</v>
      </c>
      <c r="E611" s="295" t="s">
        <v>3568</v>
      </c>
      <c r="F611" s="295">
        <v>20</v>
      </c>
      <c r="G611" s="295">
        <v>20</v>
      </c>
      <c r="H611" s="295">
        <v>20</v>
      </c>
      <c r="I611" s="295">
        <v>20</v>
      </c>
      <c r="J611" s="295"/>
      <c r="K611" s="295"/>
      <c r="L611" s="296"/>
    </row>
    <row r="612" spans="1:12" ht="15" customHeight="1" x14ac:dyDescent="0.25">
      <c r="A612" s="292">
        <v>20427</v>
      </c>
      <c r="B612" s="293" t="s">
        <v>1033</v>
      </c>
      <c r="C612" s="294" t="s">
        <v>3571</v>
      </c>
      <c r="D612" s="295" t="s">
        <v>3572</v>
      </c>
      <c r="E612" s="295" t="s">
        <v>3573</v>
      </c>
      <c r="F612" s="295">
        <v>17.829999999999998</v>
      </c>
      <c r="G612" s="295">
        <v>17.829999999999998</v>
      </c>
      <c r="H612" s="295">
        <v>17.829999999999998</v>
      </c>
      <c r="I612" s="295">
        <v>17.829999999999998</v>
      </c>
      <c r="J612" s="295"/>
      <c r="K612" s="295"/>
      <c r="L612" s="296"/>
    </row>
    <row r="613" spans="1:12" ht="15" customHeight="1" x14ac:dyDescent="0.25">
      <c r="A613" s="292">
        <v>20435</v>
      </c>
      <c r="B613" s="293" t="s">
        <v>5092</v>
      </c>
      <c r="C613" s="294" t="s">
        <v>3574</v>
      </c>
      <c r="D613" s="295" t="s">
        <v>2775</v>
      </c>
      <c r="E613" s="295" t="s">
        <v>3575</v>
      </c>
      <c r="F613" s="295">
        <v>8.1199999999999992</v>
      </c>
      <c r="G613" s="295">
        <v>6.6</v>
      </c>
      <c r="H613" s="295">
        <v>8.86</v>
      </c>
      <c r="I613" s="295"/>
      <c r="J613" s="295">
        <v>5.19</v>
      </c>
      <c r="K613" s="295"/>
      <c r="L613" s="296"/>
    </row>
    <row r="614" spans="1:12" ht="15" customHeight="1" x14ac:dyDescent="0.25">
      <c r="A614" s="292">
        <v>20449</v>
      </c>
      <c r="B614" s="293" t="s">
        <v>1042</v>
      </c>
      <c r="C614" s="294" t="s">
        <v>3578</v>
      </c>
      <c r="D614" s="295" t="s">
        <v>2876</v>
      </c>
      <c r="E614" s="295" t="s">
        <v>3579</v>
      </c>
      <c r="F614" s="295">
        <v>16.96</v>
      </c>
      <c r="G614" s="295">
        <v>16.95</v>
      </c>
      <c r="H614" s="295">
        <v>17.02</v>
      </c>
      <c r="I614" s="295"/>
      <c r="J614" s="295"/>
      <c r="K614" s="295"/>
      <c r="L614" s="296"/>
    </row>
    <row r="615" spans="1:12" ht="15" customHeight="1" x14ac:dyDescent="0.25">
      <c r="A615" s="292">
        <v>20476</v>
      </c>
      <c r="B615" s="293" t="s">
        <v>1046</v>
      </c>
      <c r="C615" s="294" t="s">
        <v>3584</v>
      </c>
      <c r="D615" s="295" t="s">
        <v>2827</v>
      </c>
      <c r="E615" s="295" t="s">
        <v>3585</v>
      </c>
      <c r="F615" s="295">
        <v>11.19</v>
      </c>
      <c r="G615" s="295">
        <v>12.28</v>
      </c>
      <c r="H615" s="295">
        <v>11.32</v>
      </c>
      <c r="I615" s="295">
        <v>10.87</v>
      </c>
      <c r="J615" s="295">
        <v>7.68</v>
      </c>
      <c r="K615" s="295"/>
      <c r="L615" s="296"/>
    </row>
    <row r="616" spans="1:12" ht="15" customHeight="1" x14ac:dyDescent="0.25">
      <c r="A616" s="292">
        <v>20490</v>
      </c>
      <c r="B616" s="293" t="s">
        <v>1051</v>
      </c>
      <c r="C616" s="294" t="s">
        <v>3590</v>
      </c>
      <c r="D616" s="295" t="s">
        <v>2775</v>
      </c>
      <c r="E616" s="295" t="s">
        <v>3591</v>
      </c>
      <c r="F616" s="295">
        <v>10.46</v>
      </c>
      <c r="G616" s="295">
        <v>9.52</v>
      </c>
      <c r="H616" s="295">
        <v>14.16</v>
      </c>
      <c r="I616" s="295"/>
      <c r="J616" s="295"/>
      <c r="K616" s="295"/>
      <c r="L616" s="296"/>
    </row>
    <row r="617" spans="1:12" ht="15" customHeight="1" x14ac:dyDescent="0.25">
      <c r="A617" s="292">
        <v>20492</v>
      </c>
      <c r="B617" s="293" t="s">
        <v>1052</v>
      </c>
      <c r="C617" s="294" t="s">
        <v>3592</v>
      </c>
      <c r="D617" s="295" t="s">
        <v>2775</v>
      </c>
      <c r="E617" s="295" t="s">
        <v>3593</v>
      </c>
      <c r="F617" s="295">
        <v>12.2</v>
      </c>
      <c r="G617" s="295">
        <v>1.02</v>
      </c>
      <c r="H617" s="295">
        <v>12.39</v>
      </c>
      <c r="I617" s="295"/>
      <c r="J617" s="295">
        <v>10.29</v>
      </c>
      <c r="K617" s="295"/>
      <c r="L617" s="296"/>
    </row>
    <row r="618" spans="1:12" ht="15" customHeight="1" x14ac:dyDescent="0.25">
      <c r="A618" s="292">
        <v>20493</v>
      </c>
      <c r="B618" s="293" t="s">
        <v>1053</v>
      </c>
      <c r="C618" s="294" t="s">
        <v>3594</v>
      </c>
      <c r="D618" s="295" t="s">
        <v>2827</v>
      </c>
      <c r="E618" s="295" t="s">
        <v>3595</v>
      </c>
      <c r="F618" s="295">
        <v>11.15</v>
      </c>
      <c r="G618" s="295">
        <v>11.46</v>
      </c>
      <c r="H618" s="295">
        <v>10.58</v>
      </c>
      <c r="I618" s="295">
        <v>11.86</v>
      </c>
      <c r="J618" s="295">
        <v>10.89</v>
      </c>
      <c r="K618" s="295"/>
      <c r="L618" s="296"/>
    </row>
    <row r="619" spans="1:12" ht="15" customHeight="1" x14ac:dyDescent="0.25">
      <c r="A619" s="292">
        <v>20507</v>
      </c>
      <c r="B619" s="293" t="s">
        <v>1058</v>
      </c>
      <c r="C619" s="294" t="s">
        <v>3596</v>
      </c>
      <c r="D619" s="295" t="s">
        <v>2786</v>
      </c>
      <c r="E619" s="295" t="s">
        <v>3597</v>
      </c>
      <c r="F619" s="295">
        <v>11.4</v>
      </c>
      <c r="G619" s="295">
        <v>10.95</v>
      </c>
      <c r="H619" s="295">
        <v>13.7</v>
      </c>
      <c r="I619" s="295">
        <v>14.03</v>
      </c>
      <c r="J619" s="295"/>
      <c r="K619" s="295"/>
      <c r="L619" s="296"/>
    </row>
    <row r="620" spans="1:12" x14ac:dyDescent="0.25">
      <c r="A620" s="292">
        <v>20511</v>
      </c>
      <c r="B620" s="293" t="s">
        <v>5093</v>
      </c>
      <c r="C620" s="294" t="s">
        <v>4594</v>
      </c>
      <c r="D620" s="295" t="s">
        <v>4129</v>
      </c>
      <c r="E620" s="295" t="s">
        <v>3117</v>
      </c>
      <c r="F620" s="295">
        <v>2.0099999999999998</v>
      </c>
      <c r="G620" s="295">
        <v>2.33</v>
      </c>
      <c r="H620" s="295">
        <v>2.37</v>
      </c>
      <c r="I620" s="295">
        <v>1.55</v>
      </c>
      <c r="J620" s="295">
        <v>1.24</v>
      </c>
      <c r="K620" s="295">
        <v>1.54</v>
      </c>
      <c r="L620" s="296"/>
    </row>
    <row r="621" spans="1:12" ht="15" customHeight="1" x14ac:dyDescent="0.25">
      <c r="A621" s="292">
        <v>20526</v>
      </c>
      <c r="B621" s="293" t="s">
        <v>1065</v>
      </c>
      <c r="C621" s="294" t="s">
        <v>3602</v>
      </c>
      <c r="D621" s="295" t="s">
        <v>2856</v>
      </c>
      <c r="E621" s="295" t="s">
        <v>3603</v>
      </c>
      <c r="F621" s="295">
        <v>9.39</v>
      </c>
      <c r="G621" s="295">
        <v>8.25</v>
      </c>
      <c r="H621" s="295">
        <v>9.92</v>
      </c>
      <c r="I621" s="295">
        <v>10.99</v>
      </c>
      <c r="J621" s="295"/>
      <c r="K621" s="295"/>
      <c r="L621" s="296"/>
    </row>
    <row r="622" spans="1:12" ht="15" customHeight="1" x14ac:dyDescent="0.25">
      <c r="A622" s="292">
        <v>20526</v>
      </c>
      <c r="B622" s="293" t="s">
        <v>1065</v>
      </c>
      <c r="C622" s="294" t="s">
        <v>3604</v>
      </c>
      <c r="D622" s="295" t="s">
        <v>2856</v>
      </c>
      <c r="E622" s="295" t="s">
        <v>3605</v>
      </c>
      <c r="F622" s="295">
        <v>12.91</v>
      </c>
      <c r="G622" s="295">
        <v>13.45</v>
      </c>
      <c r="H622" s="295">
        <v>12.7</v>
      </c>
      <c r="I622" s="295">
        <v>13.27</v>
      </c>
      <c r="J622" s="295"/>
      <c r="K622" s="295"/>
      <c r="L622" s="296"/>
    </row>
    <row r="623" spans="1:12" ht="15" customHeight="1" x14ac:dyDescent="0.25">
      <c r="A623" s="292">
        <v>20526</v>
      </c>
      <c r="B623" s="293" t="s">
        <v>1065</v>
      </c>
      <c r="C623" s="294" t="s">
        <v>4562</v>
      </c>
      <c r="D623" s="295" t="s">
        <v>2856</v>
      </c>
      <c r="E623" s="295" t="s">
        <v>3071</v>
      </c>
      <c r="F623" s="295">
        <v>10.58</v>
      </c>
      <c r="G623" s="295">
        <v>9.75</v>
      </c>
      <c r="H623" s="295">
        <v>10.79</v>
      </c>
      <c r="I623" s="295">
        <v>13.53</v>
      </c>
      <c r="J623" s="295"/>
      <c r="K623" s="295"/>
      <c r="L623" s="296"/>
    </row>
    <row r="624" spans="1:12" ht="15" customHeight="1" x14ac:dyDescent="0.25">
      <c r="A624" s="292">
        <v>20526</v>
      </c>
      <c r="B624" s="293" t="s">
        <v>1065</v>
      </c>
      <c r="C624" s="294" t="s">
        <v>3606</v>
      </c>
      <c r="D624" s="295" t="s">
        <v>2856</v>
      </c>
      <c r="E624" s="295" t="s">
        <v>3607</v>
      </c>
      <c r="F624" s="295">
        <v>17.440000000000001</v>
      </c>
      <c r="G624" s="295">
        <v>16.45</v>
      </c>
      <c r="H624" s="295">
        <v>19.079999999999998</v>
      </c>
      <c r="I624" s="295">
        <v>36</v>
      </c>
      <c r="J624" s="295">
        <v>36.97</v>
      </c>
      <c r="K624" s="295"/>
      <c r="L624" s="296"/>
    </row>
    <row r="625" spans="1:12" ht="15" customHeight="1" x14ac:dyDescent="0.25">
      <c r="A625" s="292">
        <v>20529</v>
      </c>
      <c r="B625" s="293" t="s">
        <v>1066</v>
      </c>
      <c r="C625" s="294" t="s">
        <v>3440</v>
      </c>
      <c r="D625" s="295" t="s">
        <v>3438</v>
      </c>
      <c r="E625" s="295" t="s">
        <v>3441</v>
      </c>
      <c r="F625" s="295">
        <v>22.37</v>
      </c>
      <c r="G625" s="295"/>
      <c r="H625" s="295"/>
      <c r="I625" s="295"/>
      <c r="J625" s="295"/>
      <c r="K625" s="295">
        <v>22.37</v>
      </c>
      <c r="L625" s="296"/>
    </row>
    <row r="626" spans="1:12" x14ac:dyDescent="0.25">
      <c r="A626" s="292">
        <v>20530</v>
      </c>
      <c r="B626" s="293" t="s">
        <v>1067</v>
      </c>
      <c r="C626" s="294" t="s">
        <v>4424</v>
      </c>
      <c r="D626" s="295" t="s">
        <v>2897</v>
      </c>
      <c r="E626" s="295" t="s">
        <v>4425</v>
      </c>
      <c r="F626" s="295">
        <v>14.74</v>
      </c>
      <c r="G626" s="295">
        <v>16.309999999999999</v>
      </c>
      <c r="H626" s="295">
        <v>14.57</v>
      </c>
      <c r="I626" s="295">
        <v>13.64</v>
      </c>
      <c r="J626" s="295">
        <v>12.95</v>
      </c>
      <c r="K626" s="295">
        <v>10.49</v>
      </c>
      <c r="L626" s="296"/>
    </row>
    <row r="627" spans="1:12" ht="15" customHeight="1" x14ac:dyDescent="0.25">
      <c r="A627" s="292">
        <v>20534</v>
      </c>
      <c r="B627" s="293" t="s">
        <v>1069</v>
      </c>
      <c r="C627" s="294" t="s">
        <v>4933</v>
      </c>
      <c r="D627" s="295" t="s">
        <v>2786</v>
      </c>
      <c r="E627" s="295" t="s">
        <v>4934</v>
      </c>
      <c r="F627" s="295">
        <v>10.81</v>
      </c>
      <c r="G627" s="295">
        <v>10.76</v>
      </c>
      <c r="H627" s="295">
        <v>10.96</v>
      </c>
      <c r="I627" s="295"/>
      <c r="J627" s="295"/>
      <c r="K627" s="295"/>
      <c r="L627" s="296"/>
    </row>
    <row r="628" spans="1:12" ht="15" customHeight="1" x14ac:dyDescent="0.25">
      <c r="A628" s="292">
        <v>20538</v>
      </c>
      <c r="B628" s="293" t="s">
        <v>1071</v>
      </c>
      <c r="C628" s="294" t="s">
        <v>3610</v>
      </c>
      <c r="D628" s="295" t="s">
        <v>2897</v>
      </c>
      <c r="E628" s="295" t="s">
        <v>3611</v>
      </c>
      <c r="F628" s="295">
        <v>8.1</v>
      </c>
      <c r="G628" s="295">
        <v>5.76</v>
      </c>
      <c r="H628" s="295">
        <v>8.36</v>
      </c>
      <c r="I628" s="295">
        <v>12.07</v>
      </c>
      <c r="J628" s="295"/>
      <c r="K628" s="295"/>
      <c r="L628" s="296"/>
    </row>
    <row r="629" spans="1:12" ht="15" customHeight="1" x14ac:dyDescent="0.25">
      <c r="A629" s="292">
        <v>20553</v>
      </c>
      <c r="B629" s="293" t="s">
        <v>5094</v>
      </c>
      <c r="C629" s="294" t="s">
        <v>4480</v>
      </c>
      <c r="D629" s="295" t="s">
        <v>2786</v>
      </c>
      <c r="E629" s="295" t="s">
        <v>4481</v>
      </c>
      <c r="F629" s="295">
        <v>7.96</v>
      </c>
      <c r="G629" s="295">
        <v>7.82</v>
      </c>
      <c r="H629" s="295">
        <v>9.0500000000000007</v>
      </c>
      <c r="I629" s="295">
        <v>9.91</v>
      </c>
      <c r="J629" s="295"/>
      <c r="K629" s="295"/>
      <c r="L629" s="296"/>
    </row>
    <row r="630" spans="1:12" ht="15" customHeight="1" x14ac:dyDescent="0.25">
      <c r="A630" s="292">
        <v>20556</v>
      </c>
      <c r="B630" s="293" t="s">
        <v>1081</v>
      </c>
      <c r="C630" s="294" t="s">
        <v>2980</v>
      </c>
      <c r="D630" s="295" t="s">
        <v>2789</v>
      </c>
      <c r="E630" s="295" t="s">
        <v>2981</v>
      </c>
      <c r="F630" s="295">
        <v>18.45</v>
      </c>
      <c r="G630" s="295">
        <v>18.36</v>
      </c>
      <c r="H630" s="295">
        <v>12.53</v>
      </c>
      <c r="I630" s="295">
        <v>9.81</v>
      </c>
      <c r="J630" s="295">
        <v>37.58</v>
      </c>
      <c r="K630" s="295">
        <v>36.56</v>
      </c>
      <c r="L630" s="296"/>
    </row>
    <row r="631" spans="1:12" ht="15" customHeight="1" x14ac:dyDescent="0.25">
      <c r="A631" s="292">
        <v>20557</v>
      </c>
      <c r="B631" s="293" t="s">
        <v>1082</v>
      </c>
      <c r="C631" s="294" t="s">
        <v>3612</v>
      </c>
      <c r="D631" s="295" t="s">
        <v>2932</v>
      </c>
      <c r="E631" s="295" t="s">
        <v>3472</v>
      </c>
      <c r="F631" s="295">
        <v>15.84</v>
      </c>
      <c r="G631" s="295">
        <v>15.84</v>
      </c>
      <c r="H631" s="295">
        <v>15.78</v>
      </c>
      <c r="I631" s="295">
        <v>15.9</v>
      </c>
      <c r="J631" s="295"/>
      <c r="K631" s="295"/>
      <c r="L631" s="296"/>
    </row>
    <row r="632" spans="1:12" ht="15" customHeight="1" x14ac:dyDescent="0.25">
      <c r="A632" s="292">
        <v>20571</v>
      </c>
      <c r="B632" s="293" t="s">
        <v>1088</v>
      </c>
      <c r="C632" s="294" t="s">
        <v>3613</v>
      </c>
      <c r="D632" s="295" t="s">
        <v>2775</v>
      </c>
      <c r="E632" s="295" t="s">
        <v>3614</v>
      </c>
      <c r="F632" s="295">
        <v>4.3099999999999996</v>
      </c>
      <c r="G632" s="295">
        <v>4.53</v>
      </c>
      <c r="H632" s="295">
        <v>4.4000000000000004</v>
      </c>
      <c r="I632" s="295">
        <v>2.2599999999999998</v>
      </c>
      <c r="J632" s="295"/>
      <c r="K632" s="295"/>
      <c r="L632" s="296"/>
    </row>
    <row r="633" spans="1:12" x14ac:dyDescent="0.25">
      <c r="A633" s="292">
        <v>20580</v>
      </c>
      <c r="B633" s="293" t="s">
        <v>1090</v>
      </c>
      <c r="C633" s="294" t="s">
        <v>3617</v>
      </c>
      <c r="D633" s="295" t="s">
        <v>2775</v>
      </c>
      <c r="E633" s="295" t="s">
        <v>3618</v>
      </c>
      <c r="F633" s="295">
        <v>13.06</v>
      </c>
      <c r="G633" s="295">
        <v>10.87</v>
      </c>
      <c r="H633" s="295">
        <v>14.52</v>
      </c>
      <c r="I633" s="295">
        <v>14.08</v>
      </c>
      <c r="J633" s="295"/>
      <c r="K633" s="295"/>
      <c r="L633" s="296"/>
    </row>
    <row r="634" spans="1:12" ht="15" customHeight="1" x14ac:dyDescent="0.25">
      <c r="A634" s="292">
        <v>20581</v>
      </c>
      <c r="B634" s="293" t="s">
        <v>1091</v>
      </c>
      <c r="C634" s="294" t="s">
        <v>2814</v>
      </c>
      <c r="D634" s="295" t="s">
        <v>2789</v>
      </c>
      <c r="E634" s="295" t="s">
        <v>2815</v>
      </c>
      <c r="F634" s="295">
        <v>7.31</v>
      </c>
      <c r="G634" s="295">
        <v>7</v>
      </c>
      <c r="H634" s="295">
        <v>7.11</v>
      </c>
      <c r="I634" s="295">
        <v>10.64</v>
      </c>
      <c r="J634" s="295"/>
      <c r="K634" s="295"/>
      <c r="L634" s="296"/>
    </row>
    <row r="635" spans="1:12" ht="15" customHeight="1" x14ac:dyDescent="0.25">
      <c r="A635" s="292">
        <v>20599</v>
      </c>
      <c r="B635" s="293" t="s">
        <v>1097</v>
      </c>
      <c r="C635" s="294" t="s">
        <v>3619</v>
      </c>
      <c r="D635" s="295" t="s">
        <v>2897</v>
      </c>
      <c r="E635" s="295" t="s">
        <v>3620</v>
      </c>
      <c r="F635" s="295">
        <v>10.95</v>
      </c>
      <c r="G635" s="295">
        <v>3.79</v>
      </c>
      <c r="H635" s="295">
        <v>11.15</v>
      </c>
      <c r="I635" s="295">
        <v>10.69</v>
      </c>
      <c r="J635" s="295"/>
      <c r="K635" s="295"/>
      <c r="L635" s="296"/>
    </row>
    <row r="636" spans="1:12" ht="15" customHeight="1" x14ac:dyDescent="0.25">
      <c r="A636" s="292">
        <v>20617</v>
      </c>
      <c r="B636" s="293" t="s">
        <v>1101</v>
      </c>
      <c r="C636" s="294" t="s">
        <v>4320</v>
      </c>
      <c r="D636" s="295" t="s">
        <v>2789</v>
      </c>
      <c r="E636" s="295" t="s">
        <v>2906</v>
      </c>
      <c r="F636" s="295">
        <v>13.71</v>
      </c>
      <c r="G636" s="295">
        <v>14.72</v>
      </c>
      <c r="H636" s="295">
        <v>13.34</v>
      </c>
      <c r="I636" s="295">
        <v>15.56</v>
      </c>
      <c r="J636" s="295">
        <v>10.74</v>
      </c>
      <c r="K636" s="295">
        <v>20.52</v>
      </c>
      <c r="L636" s="296"/>
    </row>
    <row r="637" spans="1:12" ht="15" customHeight="1" x14ac:dyDescent="0.25">
      <c r="A637" s="292">
        <v>20620</v>
      </c>
      <c r="B637" s="293" t="s">
        <v>5095</v>
      </c>
      <c r="C637" s="294" t="s">
        <v>4328</v>
      </c>
      <c r="D637" s="295" t="s">
        <v>2862</v>
      </c>
      <c r="E637" s="295" t="s">
        <v>4329</v>
      </c>
      <c r="F637" s="295">
        <v>15.76</v>
      </c>
      <c r="G637" s="295">
        <v>13.71</v>
      </c>
      <c r="H637" s="295">
        <v>15.48</v>
      </c>
      <c r="I637" s="295">
        <v>15.99</v>
      </c>
      <c r="J637" s="295">
        <v>16</v>
      </c>
      <c r="K637" s="295"/>
      <c r="L637" s="296"/>
    </row>
    <row r="638" spans="1:12" ht="15" customHeight="1" x14ac:dyDescent="0.25">
      <c r="A638" s="292">
        <v>20621</v>
      </c>
      <c r="B638" s="293" t="s">
        <v>1104</v>
      </c>
      <c r="C638" s="294" t="s">
        <v>3621</v>
      </c>
      <c r="D638" s="295" t="s">
        <v>2897</v>
      </c>
      <c r="E638" s="295" t="s">
        <v>3622</v>
      </c>
      <c r="F638" s="295">
        <v>8.14</v>
      </c>
      <c r="G638" s="295">
        <v>2.95</v>
      </c>
      <c r="H638" s="295">
        <v>10.14</v>
      </c>
      <c r="I638" s="295">
        <v>17.2</v>
      </c>
      <c r="J638" s="295"/>
      <c r="K638" s="295"/>
      <c r="L638" s="296"/>
    </row>
    <row r="639" spans="1:12" ht="15" customHeight="1" x14ac:dyDescent="0.25">
      <c r="A639" s="292">
        <v>20638</v>
      </c>
      <c r="B639" s="293" t="s">
        <v>1109</v>
      </c>
      <c r="C639" s="294" t="s">
        <v>3623</v>
      </c>
      <c r="D639" s="295" t="s">
        <v>2923</v>
      </c>
      <c r="E639" s="295" t="s">
        <v>3624</v>
      </c>
      <c r="F639" s="295">
        <v>13.28</v>
      </c>
      <c r="G639" s="295">
        <v>12.89</v>
      </c>
      <c r="H639" s="295">
        <v>13.97</v>
      </c>
      <c r="I639" s="295">
        <v>13.8</v>
      </c>
      <c r="J639" s="295"/>
      <c r="K639" s="295"/>
      <c r="L639" s="296"/>
    </row>
    <row r="640" spans="1:12" ht="15" customHeight="1" x14ac:dyDescent="0.25">
      <c r="A640" s="292">
        <v>20663</v>
      </c>
      <c r="B640" s="293" t="s">
        <v>1119</v>
      </c>
      <c r="C640" s="294" t="s">
        <v>3625</v>
      </c>
      <c r="D640" s="295" t="s">
        <v>2817</v>
      </c>
      <c r="E640" s="295" t="s">
        <v>3626</v>
      </c>
      <c r="F640" s="295">
        <v>12.55</v>
      </c>
      <c r="G640" s="295">
        <v>12.55</v>
      </c>
      <c r="H640" s="295"/>
      <c r="I640" s="295"/>
      <c r="J640" s="295"/>
      <c r="K640" s="295"/>
      <c r="L640" s="296"/>
    </row>
    <row r="641" spans="1:12" ht="15" customHeight="1" x14ac:dyDescent="0.25">
      <c r="A641" s="292">
        <v>20666</v>
      </c>
      <c r="B641" s="293" t="s">
        <v>1120</v>
      </c>
      <c r="C641" s="294" t="s">
        <v>4487</v>
      </c>
      <c r="D641" s="295" t="s">
        <v>2775</v>
      </c>
      <c r="E641" s="295" t="s">
        <v>4488</v>
      </c>
      <c r="F641" s="295">
        <v>10.210000000000001</v>
      </c>
      <c r="G641" s="295">
        <v>10.93</v>
      </c>
      <c r="H641" s="295"/>
      <c r="I641" s="295"/>
      <c r="J641" s="295">
        <v>5.85</v>
      </c>
      <c r="K641" s="295"/>
      <c r="L641" s="296"/>
    </row>
    <row r="642" spans="1:12" ht="15" customHeight="1" x14ac:dyDescent="0.25">
      <c r="A642" s="292">
        <v>20669</v>
      </c>
      <c r="B642" s="293" t="s">
        <v>1121</v>
      </c>
      <c r="C642" s="294" t="s">
        <v>3627</v>
      </c>
      <c r="D642" s="295" t="s">
        <v>2932</v>
      </c>
      <c r="E642" s="295" t="s">
        <v>5096</v>
      </c>
      <c r="F642" s="295">
        <v>10.96</v>
      </c>
      <c r="G642" s="295">
        <v>10.220000000000001</v>
      </c>
      <c r="H642" s="295">
        <v>17.13</v>
      </c>
      <c r="I642" s="295"/>
      <c r="J642" s="295"/>
      <c r="K642" s="295"/>
      <c r="L642" s="296"/>
    </row>
    <row r="643" spans="1:12" ht="15" customHeight="1" x14ac:dyDescent="0.25">
      <c r="A643" s="292">
        <v>20687</v>
      </c>
      <c r="B643" s="293" t="s">
        <v>1128</v>
      </c>
      <c r="C643" s="294" t="s">
        <v>3635</v>
      </c>
      <c r="D643" s="295" t="s">
        <v>3157</v>
      </c>
      <c r="E643" s="295" t="s">
        <v>2813</v>
      </c>
      <c r="F643" s="295">
        <v>5.01</v>
      </c>
      <c r="G643" s="295">
        <v>5.01</v>
      </c>
      <c r="H643" s="295">
        <v>5.01</v>
      </c>
      <c r="I643" s="295"/>
      <c r="J643" s="295"/>
      <c r="K643" s="295"/>
      <c r="L643" s="296"/>
    </row>
    <row r="644" spans="1:12" ht="15" customHeight="1" x14ac:dyDescent="0.25">
      <c r="A644" s="292">
        <v>20758</v>
      </c>
      <c r="B644" s="293" t="s">
        <v>1152</v>
      </c>
      <c r="C644" s="294" t="s">
        <v>3860</v>
      </c>
      <c r="D644" s="295" t="s">
        <v>2827</v>
      </c>
      <c r="E644" s="295" t="s">
        <v>3861</v>
      </c>
      <c r="F644" s="295">
        <v>49.96</v>
      </c>
      <c r="G644" s="295"/>
      <c r="H644" s="295"/>
      <c r="I644" s="295"/>
      <c r="J644" s="295">
        <v>49.96</v>
      </c>
      <c r="K644" s="295"/>
      <c r="L644" s="296"/>
    </row>
    <row r="645" spans="1:12" x14ac:dyDescent="0.25">
      <c r="A645" s="292">
        <v>20773</v>
      </c>
      <c r="B645" s="293" t="s">
        <v>1155</v>
      </c>
      <c r="C645" s="294" t="s">
        <v>3640</v>
      </c>
      <c r="D645" s="295" t="s">
        <v>2897</v>
      </c>
      <c r="E645" s="295" t="s">
        <v>3641</v>
      </c>
      <c r="F645" s="295">
        <v>3.52</v>
      </c>
      <c r="G645" s="295">
        <v>1.85</v>
      </c>
      <c r="H645" s="295">
        <v>4.6100000000000003</v>
      </c>
      <c r="I645" s="295"/>
      <c r="J645" s="295"/>
      <c r="K645" s="295"/>
      <c r="L645" s="296"/>
    </row>
    <row r="646" spans="1:12" ht="15" customHeight="1" x14ac:dyDescent="0.25">
      <c r="A646" s="292">
        <v>20799</v>
      </c>
      <c r="B646" s="293" t="s">
        <v>1164</v>
      </c>
      <c r="C646" s="294" t="s">
        <v>3642</v>
      </c>
      <c r="D646" s="295" t="s">
        <v>2827</v>
      </c>
      <c r="E646" s="295" t="s">
        <v>3643</v>
      </c>
      <c r="F646" s="295">
        <v>10.8</v>
      </c>
      <c r="G646" s="295">
        <v>12.26</v>
      </c>
      <c r="H646" s="295">
        <v>9.6</v>
      </c>
      <c r="I646" s="295">
        <v>3.76</v>
      </c>
      <c r="J646" s="295"/>
      <c r="K646" s="295"/>
      <c r="L646" s="296"/>
    </row>
    <row r="647" spans="1:12" ht="15" customHeight="1" x14ac:dyDescent="0.25">
      <c r="A647" s="292">
        <v>20806</v>
      </c>
      <c r="B647" s="293" t="s">
        <v>5098</v>
      </c>
      <c r="C647" s="294" t="s">
        <v>4827</v>
      </c>
      <c r="D647" s="295" t="s">
        <v>2876</v>
      </c>
      <c r="E647" s="295" t="s">
        <v>5099</v>
      </c>
      <c r="F647" s="295">
        <v>15.85</v>
      </c>
      <c r="G647" s="295">
        <v>20.39</v>
      </c>
      <c r="H647" s="295">
        <v>13.38</v>
      </c>
      <c r="I647" s="295">
        <v>13.52</v>
      </c>
      <c r="J647" s="295">
        <v>16.23</v>
      </c>
      <c r="K647" s="295">
        <v>15.91</v>
      </c>
      <c r="L647" s="296">
        <v>27.62</v>
      </c>
    </row>
    <row r="648" spans="1:12" ht="15" customHeight="1" x14ac:dyDescent="0.25">
      <c r="A648" s="292">
        <v>20806</v>
      </c>
      <c r="B648" s="293" t="s">
        <v>5098</v>
      </c>
      <c r="C648" s="294" t="s">
        <v>4291</v>
      </c>
      <c r="D648" s="295" t="s">
        <v>2876</v>
      </c>
      <c r="E648" s="295" t="s">
        <v>4292</v>
      </c>
      <c r="F648" s="295">
        <v>19.3</v>
      </c>
      <c r="G648" s="295"/>
      <c r="H648" s="295">
        <v>16.27</v>
      </c>
      <c r="I648" s="295">
        <v>15.5</v>
      </c>
      <c r="J648" s="295">
        <v>15.62</v>
      </c>
      <c r="K648" s="295">
        <v>19.86</v>
      </c>
      <c r="L648" s="296">
        <v>23.91</v>
      </c>
    </row>
    <row r="649" spans="1:12" ht="15" customHeight="1" x14ac:dyDescent="0.25">
      <c r="A649" s="292">
        <v>20808</v>
      </c>
      <c r="B649" s="293" t="s">
        <v>5100</v>
      </c>
      <c r="C649" s="294" t="s">
        <v>3644</v>
      </c>
      <c r="D649" s="295" t="s">
        <v>2827</v>
      </c>
      <c r="E649" s="295" t="s">
        <v>3645</v>
      </c>
      <c r="F649" s="295">
        <v>5.0199999999999996</v>
      </c>
      <c r="G649" s="295"/>
      <c r="H649" s="295">
        <v>10.09</v>
      </c>
      <c r="I649" s="295">
        <v>9.07</v>
      </c>
      <c r="J649" s="295"/>
      <c r="K649" s="295"/>
      <c r="L649" s="296"/>
    </row>
    <row r="650" spans="1:12" x14ac:dyDescent="0.25">
      <c r="A650" s="292">
        <v>20810</v>
      </c>
      <c r="B650" s="293" t="s">
        <v>1168</v>
      </c>
      <c r="C650" s="294" t="s">
        <v>3549</v>
      </c>
      <c r="D650" s="295" t="s">
        <v>2775</v>
      </c>
      <c r="E650" s="295" t="s">
        <v>3550</v>
      </c>
      <c r="F650" s="295">
        <v>19.96</v>
      </c>
      <c r="G650" s="295">
        <v>19.96</v>
      </c>
      <c r="H650" s="295"/>
      <c r="I650" s="295"/>
      <c r="J650" s="295"/>
      <c r="K650" s="295"/>
      <c r="L650" s="296"/>
    </row>
    <row r="651" spans="1:12" ht="15" customHeight="1" x14ac:dyDescent="0.25">
      <c r="A651" s="292">
        <v>20838</v>
      </c>
      <c r="B651" s="293" t="s">
        <v>1180</v>
      </c>
      <c r="C651" s="294" t="s">
        <v>3646</v>
      </c>
      <c r="D651" s="295" t="s">
        <v>2897</v>
      </c>
      <c r="E651" s="295" t="s">
        <v>5005</v>
      </c>
      <c r="F651" s="295">
        <v>7.52</v>
      </c>
      <c r="G651" s="295">
        <v>5.7</v>
      </c>
      <c r="H651" s="295">
        <v>8.42</v>
      </c>
      <c r="I651" s="295"/>
      <c r="J651" s="295"/>
      <c r="K651" s="295"/>
      <c r="L651" s="296"/>
    </row>
    <row r="652" spans="1:12" ht="15" customHeight="1" x14ac:dyDescent="0.25">
      <c r="A652" s="292">
        <v>20839</v>
      </c>
      <c r="B652" s="293" t="s">
        <v>1181</v>
      </c>
      <c r="C652" s="294" t="s">
        <v>3647</v>
      </c>
      <c r="D652" s="295" t="s">
        <v>2897</v>
      </c>
      <c r="E652" s="295" t="s">
        <v>3648</v>
      </c>
      <c r="F652" s="295">
        <v>8.6</v>
      </c>
      <c r="G652" s="295">
        <v>7.86</v>
      </c>
      <c r="H652" s="295">
        <v>9.19</v>
      </c>
      <c r="I652" s="295">
        <v>10.6</v>
      </c>
      <c r="J652" s="295"/>
      <c r="K652" s="295"/>
      <c r="L652" s="296"/>
    </row>
    <row r="653" spans="1:12" ht="15" customHeight="1" x14ac:dyDescent="0.25">
      <c r="A653" s="292">
        <v>20941</v>
      </c>
      <c r="B653" s="293" t="s">
        <v>1205</v>
      </c>
      <c r="C653" s="294" t="s">
        <v>3662</v>
      </c>
      <c r="D653" s="295" t="s">
        <v>2775</v>
      </c>
      <c r="E653" s="295" t="s">
        <v>3663</v>
      </c>
      <c r="F653" s="295">
        <v>19.02</v>
      </c>
      <c r="G653" s="295">
        <v>19</v>
      </c>
      <c r="H653" s="295">
        <v>19</v>
      </c>
      <c r="I653" s="295"/>
      <c r="J653" s="295"/>
      <c r="K653" s="295"/>
      <c r="L653" s="296"/>
    </row>
    <row r="654" spans="1:12" ht="15" customHeight="1" x14ac:dyDescent="0.25">
      <c r="A654" s="292">
        <v>20942</v>
      </c>
      <c r="B654" s="293" t="s">
        <v>1206</v>
      </c>
      <c r="C654" s="294" t="s">
        <v>3664</v>
      </c>
      <c r="D654" s="295" t="s">
        <v>2897</v>
      </c>
      <c r="E654" s="295" t="s">
        <v>3665</v>
      </c>
      <c r="F654" s="295">
        <v>11.12</v>
      </c>
      <c r="G654" s="295">
        <v>7.96</v>
      </c>
      <c r="H654" s="295">
        <v>11.58</v>
      </c>
      <c r="I654" s="295">
        <v>17.53</v>
      </c>
      <c r="J654" s="295"/>
      <c r="K654" s="295"/>
      <c r="L654" s="296"/>
    </row>
    <row r="655" spans="1:12" ht="15" customHeight="1" x14ac:dyDescent="0.25">
      <c r="A655" s="292">
        <v>21016</v>
      </c>
      <c r="B655" s="293" t="s">
        <v>1218</v>
      </c>
      <c r="C655" s="294" t="s">
        <v>4405</v>
      </c>
      <c r="D655" s="295" t="s">
        <v>2789</v>
      </c>
      <c r="E655" s="295" t="s">
        <v>4406</v>
      </c>
      <c r="F655" s="295">
        <v>15.95</v>
      </c>
      <c r="G655" s="295">
        <v>9.83</v>
      </c>
      <c r="H655" s="295">
        <v>12.62</v>
      </c>
      <c r="I655" s="295">
        <v>28.84</v>
      </c>
      <c r="J655" s="295">
        <v>32</v>
      </c>
      <c r="K655" s="295">
        <v>45.18</v>
      </c>
      <c r="L655" s="296"/>
    </row>
    <row r="656" spans="1:12" ht="15" customHeight="1" x14ac:dyDescent="0.25">
      <c r="A656" s="292">
        <v>21020</v>
      </c>
      <c r="B656" s="293" t="s">
        <v>1219</v>
      </c>
      <c r="C656" s="294" t="s">
        <v>3670</v>
      </c>
      <c r="D656" s="295" t="s">
        <v>2775</v>
      </c>
      <c r="E656" s="295" t="s">
        <v>3671</v>
      </c>
      <c r="F656" s="295">
        <v>9.52</v>
      </c>
      <c r="G656" s="295">
        <v>7.68</v>
      </c>
      <c r="H656" s="295">
        <v>9.9</v>
      </c>
      <c r="I656" s="295">
        <v>9.2200000000000006</v>
      </c>
      <c r="J656" s="295"/>
      <c r="K656" s="295"/>
      <c r="L656" s="296"/>
    </row>
    <row r="657" spans="1:12" ht="15" customHeight="1" x14ac:dyDescent="0.25">
      <c r="A657" s="292">
        <v>21044</v>
      </c>
      <c r="B657" s="293" t="s">
        <v>5103</v>
      </c>
      <c r="C657" s="294" t="s">
        <v>4440</v>
      </c>
      <c r="D657" s="295" t="s">
        <v>2789</v>
      </c>
      <c r="E657" s="295" t="s">
        <v>4423</v>
      </c>
      <c r="F657" s="295">
        <v>9.93</v>
      </c>
      <c r="G657" s="295"/>
      <c r="H657" s="295"/>
      <c r="I657" s="295">
        <v>9.93</v>
      </c>
      <c r="J657" s="295"/>
      <c r="K657" s="295"/>
      <c r="L657" s="296"/>
    </row>
    <row r="658" spans="1:12" ht="15" customHeight="1" x14ac:dyDescent="0.25">
      <c r="A658" s="292">
        <v>21044</v>
      </c>
      <c r="B658" s="293" t="s">
        <v>5103</v>
      </c>
      <c r="C658" s="294" t="s">
        <v>4405</v>
      </c>
      <c r="D658" s="295" t="s">
        <v>2789</v>
      </c>
      <c r="E658" s="295" t="s">
        <v>4406</v>
      </c>
      <c r="F658" s="295">
        <v>7.48</v>
      </c>
      <c r="G658" s="295">
        <v>7.02</v>
      </c>
      <c r="H658" s="295">
        <v>7.07</v>
      </c>
      <c r="I658" s="295">
        <v>10.6</v>
      </c>
      <c r="J658" s="295">
        <v>7.46</v>
      </c>
      <c r="K658" s="295"/>
      <c r="L658" s="296"/>
    </row>
    <row r="659" spans="1:12" ht="15" customHeight="1" x14ac:dyDescent="0.25">
      <c r="A659" s="292">
        <v>21044</v>
      </c>
      <c r="B659" s="293" t="s">
        <v>5103</v>
      </c>
      <c r="C659" s="294" t="s">
        <v>2980</v>
      </c>
      <c r="D659" s="295" t="s">
        <v>2789</v>
      </c>
      <c r="E659" s="295" t="s">
        <v>2981</v>
      </c>
      <c r="F659" s="295">
        <v>8.61</v>
      </c>
      <c r="G659" s="295">
        <v>8.14</v>
      </c>
      <c r="H659" s="295">
        <v>8.18</v>
      </c>
      <c r="I659" s="295">
        <v>11.18</v>
      </c>
      <c r="J659" s="295"/>
      <c r="K659" s="295">
        <v>7.07</v>
      </c>
      <c r="L659" s="296"/>
    </row>
    <row r="660" spans="1:12" ht="15" customHeight="1" x14ac:dyDescent="0.25">
      <c r="A660" s="292">
        <v>21044</v>
      </c>
      <c r="B660" s="293" t="s">
        <v>5103</v>
      </c>
      <c r="C660" s="294" t="s">
        <v>3148</v>
      </c>
      <c r="D660" s="295" t="s">
        <v>2789</v>
      </c>
      <c r="E660" s="295" t="s">
        <v>3149</v>
      </c>
      <c r="F660" s="295">
        <v>7.52</v>
      </c>
      <c r="G660" s="295">
        <v>7.27</v>
      </c>
      <c r="H660" s="295">
        <v>7.08</v>
      </c>
      <c r="I660" s="295">
        <v>7.55</v>
      </c>
      <c r="J660" s="295">
        <v>12.23</v>
      </c>
      <c r="K660" s="295"/>
      <c r="L660" s="296"/>
    </row>
    <row r="661" spans="1:12" x14ac:dyDescent="0.25">
      <c r="A661" s="292">
        <v>21150</v>
      </c>
      <c r="B661" s="293" t="s">
        <v>1267</v>
      </c>
      <c r="C661" s="294" t="s">
        <v>3672</v>
      </c>
      <c r="D661" s="295" t="s">
        <v>2775</v>
      </c>
      <c r="E661" s="295" t="s">
        <v>3673</v>
      </c>
      <c r="F661" s="295">
        <v>16.11</v>
      </c>
      <c r="G661" s="295">
        <v>16.11</v>
      </c>
      <c r="H661" s="295"/>
      <c r="I661" s="295"/>
      <c r="J661" s="295"/>
      <c r="K661" s="295"/>
      <c r="L661" s="296"/>
    </row>
    <row r="662" spans="1:12" ht="15" customHeight="1" x14ac:dyDescent="0.25">
      <c r="A662" s="292">
        <v>21166</v>
      </c>
      <c r="B662" s="293" t="s">
        <v>1270</v>
      </c>
      <c r="C662" s="294" t="s">
        <v>3299</v>
      </c>
      <c r="D662" s="295" t="s">
        <v>2827</v>
      </c>
      <c r="E662" s="295" t="s">
        <v>3300</v>
      </c>
      <c r="F662" s="295">
        <v>10.15</v>
      </c>
      <c r="G662" s="295">
        <v>9.8000000000000007</v>
      </c>
      <c r="H662" s="295">
        <v>10.06</v>
      </c>
      <c r="I662" s="295">
        <v>13.6</v>
      </c>
      <c r="J662" s="295">
        <v>11.16</v>
      </c>
      <c r="K662" s="295">
        <v>20</v>
      </c>
      <c r="L662" s="296"/>
    </row>
    <row r="663" spans="1:12" ht="15" customHeight="1" x14ac:dyDescent="0.25">
      <c r="A663" s="292">
        <v>21284</v>
      </c>
      <c r="B663" s="293" t="s">
        <v>1309</v>
      </c>
      <c r="C663" s="294" t="s">
        <v>3678</v>
      </c>
      <c r="D663" s="295" t="s">
        <v>2775</v>
      </c>
      <c r="E663" s="295" t="s">
        <v>3679</v>
      </c>
      <c r="F663" s="295">
        <v>8.36</v>
      </c>
      <c r="G663" s="295">
        <v>9.27</v>
      </c>
      <c r="H663" s="295">
        <v>8.1999999999999993</v>
      </c>
      <c r="I663" s="295"/>
      <c r="J663" s="295"/>
      <c r="K663" s="295"/>
      <c r="L663" s="296"/>
    </row>
    <row r="664" spans="1:12" ht="15" customHeight="1" x14ac:dyDescent="0.25">
      <c r="A664" s="292">
        <v>21285</v>
      </c>
      <c r="B664" s="293" t="s">
        <v>5104</v>
      </c>
      <c r="C664" s="294" t="s">
        <v>3680</v>
      </c>
      <c r="D664" s="295" t="s">
        <v>2775</v>
      </c>
      <c r="E664" s="295" t="s">
        <v>3681</v>
      </c>
      <c r="F664" s="295">
        <v>14.23</v>
      </c>
      <c r="G664" s="295">
        <v>12.72</v>
      </c>
      <c r="H664" s="295">
        <v>14.56</v>
      </c>
      <c r="I664" s="295"/>
      <c r="J664" s="295"/>
      <c r="K664" s="295"/>
      <c r="L664" s="296"/>
    </row>
    <row r="665" spans="1:12" ht="15" customHeight="1" x14ac:dyDescent="0.25">
      <c r="A665" s="292">
        <v>21297</v>
      </c>
      <c r="B665" s="293" t="s">
        <v>1311</v>
      </c>
      <c r="C665" s="294" t="s">
        <v>3682</v>
      </c>
      <c r="D665" s="295" t="s">
        <v>2775</v>
      </c>
      <c r="E665" s="295" t="s">
        <v>3683</v>
      </c>
      <c r="F665" s="295">
        <v>10.8</v>
      </c>
      <c r="G665" s="295">
        <v>10.98</v>
      </c>
      <c r="H665" s="295">
        <v>10.89</v>
      </c>
      <c r="I665" s="295"/>
      <c r="J665" s="295"/>
      <c r="K665" s="295"/>
      <c r="L665" s="296"/>
    </row>
    <row r="666" spans="1:12" ht="15" customHeight="1" x14ac:dyDescent="0.25">
      <c r="A666" s="292">
        <v>21346</v>
      </c>
      <c r="B666" s="293" t="s">
        <v>1312</v>
      </c>
      <c r="C666" s="294" t="s">
        <v>3684</v>
      </c>
      <c r="D666" s="295" t="s">
        <v>2897</v>
      </c>
      <c r="E666" s="295" t="s">
        <v>3685</v>
      </c>
      <c r="F666" s="295">
        <v>11.85</v>
      </c>
      <c r="G666" s="295">
        <v>13.01</v>
      </c>
      <c r="H666" s="295">
        <v>9.76</v>
      </c>
      <c r="I666" s="295"/>
      <c r="J666" s="295"/>
      <c r="K666" s="295"/>
      <c r="L666" s="296"/>
    </row>
    <row r="667" spans="1:12" ht="15" customHeight="1" x14ac:dyDescent="0.25">
      <c r="A667" s="292">
        <v>21404</v>
      </c>
      <c r="B667" s="293" t="s">
        <v>1314</v>
      </c>
      <c r="C667" s="294" t="s">
        <v>3686</v>
      </c>
      <c r="D667" s="295" t="s">
        <v>2775</v>
      </c>
      <c r="E667" s="295" t="s">
        <v>3687</v>
      </c>
      <c r="F667" s="295">
        <v>28</v>
      </c>
      <c r="G667" s="295">
        <v>34.979999999999997</v>
      </c>
      <c r="H667" s="295">
        <v>22.66</v>
      </c>
      <c r="I667" s="295">
        <v>20.62</v>
      </c>
      <c r="J667" s="295"/>
      <c r="K667" s="295"/>
      <c r="L667" s="296"/>
    </row>
    <row r="668" spans="1:12" ht="15" customHeight="1" x14ac:dyDescent="0.25">
      <c r="A668" s="292">
        <v>21423</v>
      </c>
      <c r="B668" s="293" t="s">
        <v>1317</v>
      </c>
      <c r="C668" s="294" t="s">
        <v>3688</v>
      </c>
      <c r="D668" s="295" t="s">
        <v>2775</v>
      </c>
      <c r="E668" s="295" t="s">
        <v>3689</v>
      </c>
      <c r="F668" s="295">
        <v>7.44</v>
      </c>
      <c r="G668" s="295">
        <v>8.08</v>
      </c>
      <c r="H668" s="295">
        <v>7.73</v>
      </c>
      <c r="I668" s="295">
        <v>5.41</v>
      </c>
      <c r="J668" s="295">
        <v>4.88</v>
      </c>
      <c r="K668" s="295">
        <v>3.17</v>
      </c>
      <c r="L668" s="296"/>
    </row>
    <row r="669" spans="1:12" ht="24.75" customHeight="1" x14ac:dyDescent="0.25">
      <c r="A669" s="292">
        <v>21436</v>
      </c>
      <c r="B669" s="293" t="s">
        <v>1320</v>
      </c>
      <c r="C669" s="294" t="s">
        <v>3690</v>
      </c>
      <c r="D669" s="295" t="s">
        <v>2932</v>
      </c>
      <c r="E669" s="295" t="s">
        <v>3491</v>
      </c>
      <c r="F669" s="295">
        <v>19.71</v>
      </c>
      <c r="G669" s="295">
        <v>19.71</v>
      </c>
      <c r="H669" s="295">
        <v>19.78</v>
      </c>
      <c r="I669" s="295">
        <v>19.39</v>
      </c>
      <c r="J669" s="295">
        <v>20</v>
      </c>
      <c r="K669" s="295"/>
      <c r="L669" s="296"/>
    </row>
    <row r="670" spans="1:12" ht="15" customHeight="1" x14ac:dyDescent="0.25">
      <c r="A670" s="292">
        <v>21483</v>
      </c>
      <c r="B670" s="293" t="s">
        <v>1330</v>
      </c>
      <c r="C670" s="294" t="s">
        <v>3691</v>
      </c>
      <c r="D670" s="295" t="s">
        <v>2775</v>
      </c>
      <c r="E670" s="295" t="s">
        <v>2772</v>
      </c>
      <c r="F670" s="295">
        <v>3.37</v>
      </c>
      <c r="G670" s="295">
        <v>1.27</v>
      </c>
      <c r="H670" s="295">
        <v>4.6900000000000004</v>
      </c>
      <c r="I670" s="295">
        <v>11.84</v>
      </c>
      <c r="J670" s="295"/>
      <c r="K670" s="295"/>
      <c r="L670" s="296"/>
    </row>
    <row r="671" spans="1:12" ht="15" customHeight="1" x14ac:dyDescent="0.25">
      <c r="A671" s="292">
        <v>21525</v>
      </c>
      <c r="B671" s="293" t="s">
        <v>1342</v>
      </c>
      <c r="C671" s="294" t="s">
        <v>3694</v>
      </c>
      <c r="D671" s="295" t="s">
        <v>2827</v>
      </c>
      <c r="E671" s="295" t="s">
        <v>3695</v>
      </c>
      <c r="F671" s="295">
        <v>16.14</v>
      </c>
      <c r="G671" s="295">
        <v>12.39</v>
      </c>
      <c r="H671" s="295">
        <v>15.88</v>
      </c>
      <c r="I671" s="295">
        <v>15.17</v>
      </c>
      <c r="J671" s="295">
        <v>21.67</v>
      </c>
      <c r="K671" s="295">
        <v>21.33</v>
      </c>
      <c r="L671" s="296">
        <v>9.49</v>
      </c>
    </row>
    <row r="672" spans="1:12" ht="15" customHeight="1" x14ac:dyDescent="0.25">
      <c r="A672" s="292">
        <v>21566</v>
      </c>
      <c r="B672" s="293" t="s">
        <v>1359</v>
      </c>
      <c r="C672" s="294" t="s">
        <v>4677</v>
      </c>
      <c r="D672" s="295" t="s">
        <v>2932</v>
      </c>
      <c r="E672" s="295" t="s">
        <v>4678</v>
      </c>
      <c r="F672" s="295">
        <v>12.83</v>
      </c>
      <c r="G672" s="295">
        <v>12.56</v>
      </c>
      <c r="H672" s="295">
        <v>12.99</v>
      </c>
      <c r="I672" s="295">
        <v>13.89</v>
      </c>
      <c r="J672" s="295"/>
      <c r="K672" s="295"/>
      <c r="L672" s="296"/>
    </row>
    <row r="673" spans="1:12" ht="15" customHeight="1" x14ac:dyDescent="0.25">
      <c r="A673" s="292">
        <v>21620</v>
      </c>
      <c r="B673" s="293" t="s">
        <v>1370</v>
      </c>
      <c r="C673" s="294" t="s">
        <v>3699</v>
      </c>
      <c r="D673" s="295" t="s">
        <v>2827</v>
      </c>
      <c r="E673" s="295" t="s">
        <v>3700</v>
      </c>
      <c r="F673" s="295">
        <v>9.34</v>
      </c>
      <c r="G673" s="295">
        <v>9.51</v>
      </c>
      <c r="H673" s="295">
        <v>8.91</v>
      </c>
      <c r="I673" s="295">
        <v>12.5</v>
      </c>
      <c r="J673" s="295">
        <v>3.18</v>
      </c>
      <c r="K673" s="295"/>
      <c r="L673" s="296"/>
    </row>
    <row r="674" spans="1:12" ht="15" customHeight="1" x14ac:dyDescent="0.25">
      <c r="A674" s="292">
        <v>21633</v>
      </c>
      <c r="B674" s="293" t="s">
        <v>5106</v>
      </c>
      <c r="C674" s="294" t="s">
        <v>3701</v>
      </c>
      <c r="D674" s="295" t="s">
        <v>2789</v>
      </c>
      <c r="E674" s="295" t="s">
        <v>3702</v>
      </c>
      <c r="F674" s="295">
        <v>14.45</v>
      </c>
      <c r="G674" s="295">
        <v>14.52</v>
      </c>
      <c r="H674" s="295">
        <v>13.45</v>
      </c>
      <c r="I674" s="295">
        <v>20.32</v>
      </c>
      <c r="J674" s="295">
        <v>14.16</v>
      </c>
      <c r="K674" s="295">
        <v>13.61</v>
      </c>
      <c r="L674" s="296">
        <v>32.67</v>
      </c>
    </row>
    <row r="675" spans="1:12" ht="15" customHeight="1" x14ac:dyDescent="0.25">
      <c r="A675" s="292">
        <v>21735</v>
      </c>
      <c r="B675" s="293" t="s">
        <v>1395</v>
      </c>
      <c r="C675" s="294" t="s">
        <v>3707</v>
      </c>
      <c r="D675" s="295" t="s">
        <v>2775</v>
      </c>
      <c r="E675" s="295" t="s">
        <v>3708</v>
      </c>
      <c r="F675" s="295">
        <v>14.73</v>
      </c>
      <c r="G675" s="295">
        <v>15.04</v>
      </c>
      <c r="H675" s="295">
        <v>14.66</v>
      </c>
      <c r="I675" s="295">
        <v>15.33</v>
      </c>
      <c r="J675" s="295"/>
      <c r="K675" s="295"/>
      <c r="L675" s="296"/>
    </row>
    <row r="676" spans="1:12" ht="15" customHeight="1" x14ac:dyDescent="0.25">
      <c r="A676" s="292">
        <v>21748</v>
      </c>
      <c r="B676" s="293" t="s">
        <v>1398</v>
      </c>
      <c r="C676" s="294" t="s">
        <v>3709</v>
      </c>
      <c r="D676" s="295" t="s">
        <v>2789</v>
      </c>
      <c r="E676" s="295" t="s">
        <v>3710</v>
      </c>
      <c r="F676" s="295">
        <v>58.19</v>
      </c>
      <c r="G676" s="295">
        <v>63.32</v>
      </c>
      <c r="H676" s="295">
        <v>56.49</v>
      </c>
      <c r="I676" s="295">
        <v>37.950000000000003</v>
      </c>
      <c r="J676" s="295"/>
      <c r="K676" s="295"/>
      <c r="L676" s="296"/>
    </row>
    <row r="677" spans="1:12" ht="15" customHeight="1" x14ac:dyDescent="0.25">
      <c r="A677" s="292">
        <v>21749</v>
      </c>
      <c r="B677" s="293" t="s">
        <v>1399</v>
      </c>
      <c r="C677" s="294" t="s">
        <v>3711</v>
      </c>
      <c r="D677" s="295" t="s">
        <v>2789</v>
      </c>
      <c r="E677" s="295" t="s">
        <v>3712</v>
      </c>
      <c r="F677" s="295">
        <v>11.26</v>
      </c>
      <c r="G677" s="295">
        <v>9.81</v>
      </c>
      <c r="H677" s="295">
        <v>12.28</v>
      </c>
      <c r="I677" s="295">
        <v>12.95</v>
      </c>
      <c r="J677" s="295"/>
      <c r="K677" s="295"/>
      <c r="L677" s="296"/>
    </row>
    <row r="678" spans="1:12" ht="15" customHeight="1" x14ac:dyDescent="0.25">
      <c r="A678" s="292">
        <v>21764</v>
      </c>
      <c r="B678" s="293" t="s">
        <v>1404</v>
      </c>
      <c r="C678" s="294" t="s">
        <v>3715</v>
      </c>
      <c r="D678" s="295" t="s">
        <v>2789</v>
      </c>
      <c r="E678" s="295" t="s">
        <v>3716</v>
      </c>
      <c r="F678" s="295">
        <v>7.89</v>
      </c>
      <c r="G678" s="295">
        <v>9.6199999999999992</v>
      </c>
      <c r="H678" s="295">
        <v>7.56</v>
      </c>
      <c r="I678" s="295">
        <v>7.89</v>
      </c>
      <c r="J678" s="295"/>
      <c r="K678" s="295"/>
      <c r="L678" s="296"/>
    </row>
    <row r="679" spans="1:12" ht="15" customHeight="1" x14ac:dyDescent="0.25">
      <c r="A679" s="292">
        <v>21766</v>
      </c>
      <c r="B679" s="293" t="s">
        <v>1405</v>
      </c>
      <c r="C679" s="294" t="s">
        <v>3717</v>
      </c>
      <c r="D679" s="295" t="s">
        <v>2789</v>
      </c>
      <c r="E679" s="295" t="s">
        <v>3718</v>
      </c>
      <c r="F679" s="295">
        <v>10.16</v>
      </c>
      <c r="G679" s="295">
        <v>10.46</v>
      </c>
      <c r="H679" s="295">
        <v>10.43</v>
      </c>
      <c r="I679" s="295">
        <v>9.1300000000000008</v>
      </c>
      <c r="J679" s="295">
        <v>11.1</v>
      </c>
      <c r="K679" s="295"/>
      <c r="L679" s="296"/>
    </row>
    <row r="680" spans="1:12" ht="15" customHeight="1" x14ac:dyDescent="0.25">
      <c r="A680" s="292">
        <v>21767</v>
      </c>
      <c r="B680" s="293" t="s">
        <v>1406</v>
      </c>
      <c r="C680" s="294" t="s">
        <v>3719</v>
      </c>
      <c r="D680" s="295" t="s">
        <v>2789</v>
      </c>
      <c r="E680" s="295" t="s">
        <v>3720</v>
      </c>
      <c r="F680" s="295">
        <v>8.48</v>
      </c>
      <c r="G680" s="295">
        <v>8.82</v>
      </c>
      <c r="H680" s="295">
        <v>7.5</v>
      </c>
      <c r="I680" s="295">
        <v>11.07</v>
      </c>
      <c r="J680" s="295"/>
      <c r="K680" s="295"/>
      <c r="L680" s="296"/>
    </row>
    <row r="681" spans="1:12" ht="15" customHeight="1" x14ac:dyDescent="0.25">
      <c r="A681" s="292">
        <v>21784</v>
      </c>
      <c r="B681" s="293" t="s">
        <v>1414</v>
      </c>
      <c r="C681" s="294" t="s">
        <v>4517</v>
      </c>
      <c r="D681" s="295" t="s">
        <v>2927</v>
      </c>
      <c r="E681" s="295" t="s">
        <v>4518</v>
      </c>
      <c r="F681" s="295">
        <v>5.48</v>
      </c>
      <c r="G681" s="295">
        <v>5.9</v>
      </c>
      <c r="H681" s="295">
        <v>4.21</v>
      </c>
      <c r="I681" s="295">
        <v>8.5500000000000007</v>
      </c>
      <c r="J681" s="295"/>
      <c r="K681" s="295"/>
      <c r="L681" s="296"/>
    </row>
    <row r="682" spans="1:12" ht="15" customHeight="1" x14ac:dyDescent="0.25">
      <c r="A682" s="292">
        <v>21818</v>
      </c>
      <c r="B682" s="293" t="s">
        <v>1420</v>
      </c>
      <c r="C682" s="294" t="s">
        <v>4291</v>
      </c>
      <c r="D682" s="295" t="s">
        <v>2876</v>
      </c>
      <c r="E682" s="295" t="s">
        <v>4292</v>
      </c>
      <c r="F682" s="295">
        <v>10.67</v>
      </c>
      <c r="G682" s="295">
        <v>9.75</v>
      </c>
      <c r="H682" s="295">
        <v>10.27</v>
      </c>
      <c r="I682" s="295">
        <v>9.6999999999999993</v>
      </c>
      <c r="J682" s="295">
        <v>22.57</v>
      </c>
      <c r="K682" s="295">
        <v>18.7</v>
      </c>
      <c r="L682" s="296"/>
    </row>
    <row r="683" spans="1:12" ht="15" customHeight="1" x14ac:dyDescent="0.25">
      <c r="A683" s="292">
        <v>21819</v>
      </c>
      <c r="B683" s="293" t="s">
        <v>1421</v>
      </c>
      <c r="C683" s="294" t="s">
        <v>4943</v>
      </c>
      <c r="D683" s="295" t="s">
        <v>2859</v>
      </c>
      <c r="E683" s="295" t="s">
        <v>5107</v>
      </c>
      <c r="F683" s="295">
        <v>13.5</v>
      </c>
      <c r="G683" s="295">
        <v>13.51</v>
      </c>
      <c r="H683" s="295"/>
      <c r="I683" s="295">
        <v>5.99</v>
      </c>
      <c r="J683" s="295"/>
      <c r="K683" s="295"/>
      <c r="L683" s="296"/>
    </row>
    <row r="684" spans="1:12" x14ac:dyDescent="0.25">
      <c r="A684" s="292">
        <v>21819</v>
      </c>
      <c r="B684" s="293" t="s">
        <v>1421</v>
      </c>
      <c r="C684" s="294" t="s">
        <v>4945</v>
      </c>
      <c r="D684" s="295" t="s">
        <v>2859</v>
      </c>
      <c r="E684" s="295" t="s">
        <v>4624</v>
      </c>
      <c r="F684" s="295">
        <v>21.83</v>
      </c>
      <c r="G684" s="295">
        <v>22.27</v>
      </c>
      <c r="H684" s="295">
        <v>19.239999999999998</v>
      </c>
      <c r="I684" s="295">
        <v>19.54</v>
      </c>
      <c r="J684" s="295"/>
      <c r="K684" s="295"/>
      <c r="L684" s="296"/>
    </row>
    <row r="685" spans="1:12" ht="15" customHeight="1" x14ac:dyDescent="0.25">
      <c r="A685" s="292">
        <v>21843</v>
      </c>
      <c r="B685" s="293" t="s">
        <v>1424</v>
      </c>
      <c r="C685" s="294" t="s">
        <v>4112</v>
      </c>
      <c r="D685" s="295" t="s">
        <v>2827</v>
      </c>
      <c r="E685" s="295" t="s">
        <v>4113</v>
      </c>
      <c r="F685" s="295">
        <v>20.93</v>
      </c>
      <c r="G685" s="295">
        <v>18.72</v>
      </c>
      <c r="H685" s="295">
        <v>16.93</v>
      </c>
      <c r="I685" s="295">
        <v>20.65</v>
      </c>
      <c r="J685" s="295">
        <v>28.34</v>
      </c>
      <c r="K685" s="295">
        <v>41.66</v>
      </c>
      <c r="L685" s="296">
        <v>35.729999999999997</v>
      </c>
    </row>
    <row r="686" spans="1:12" ht="15" customHeight="1" x14ac:dyDescent="0.25">
      <c r="A686" s="292">
        <v>21843</v>
      </c>
      <c r="B686" s="293" t="s">
        <v>1424</v>
      </c>
      <c r="C686" s="294" t="s">
        <v>3713</v>
      </c>
      <c r="D686" s="295" t="s">
        <v>2827</v>
      </c>
      <c r="E686" s="295" t="s">
        <v>3714</v>
      </c>
      <c r="F686" s="295">
        <v>16.66</v>
      </c>
      <c r="G686" s="295">
        <v>15.1</v>
      </c>
      <c r="H686" s="295">
        <v>13.69</v>
      </c>
      <c r="I686" s="295">
        <v>16.77</v>
      </c>
      <c r="J686" s="295">
        <v>20.39</v>
      </c>
      <c r="K686" s="295">
        <v>33.85</v>
      </c>
      <c r="L686" s="296">
        <v>26.52</v>
      </c>
    </row>
    <row r="687" spans="1:12" ht="15" customHeight="1" x14ac:dyDescent="0.25">
      <c r="A687" s="292">
        <v>21860</v>
      </c>
      <c r="B687" s="293" t="s">
        <v>1426</v>
      </c>
      <c r="C687" s="294" t="s">
        <v>3729</v>
      </c>
      <c r="D687" s="295" t="s">
        <v>2789</v>
      </c>
      <c r="E687" s="295" t="s">
        <v>3730</v>
      </c>
      <c r="F687" s="295">
        <v>12.41</v>
      </c>
      <c r="G687" s="295">
        <v>13.7</v>
      </c>
      <c r="H687" s="295">
        <v>11.6</v>
      </c>
      <c r="I687" s="295">
        <v>14.4</v>
      </c>
      <c r="J687" s="295"/>
      <c r="K687" s="295"/>
      <c r="L687" s="296"/>
    </row>
    <row r="688" spans="1:12" ht="15" customHeight="1" x14ac:dyDescent="0.25">
      <c r="A688" s="292">
        <v>21871</v>
      </c>
      <c r="B688" s="293" t="s">
        <v>1427</v>
      </c>
      <c r="C688" s="294" t="s">
        <v>4521</v>
      </c>
      <c r="D688" s="295" t="s">
        <v>3332</v>
      </c>
      <c r="E688" s="295" t="s">
        <v>5108</v>
      </c>
      <c r="F688" s="295">
        <v>10.7</v>
      </c>
      <c r="G688" s="295">
        <v>10.76</v>
      </c>
      <c r="H688" s="295">
        <v>10</v>
      </c>
      <c r="I688" s="295"/>
      <c r="J688" s="295"/>
      <c r="K688" s="295"/>
      <c r="L688" s="296"/>
    </row>
    <row r="689" spans="1:12" ht="15" customHeight="1" x14ac:dyDescent="0.25">
      <c r="A689" s="292">
        <v>21872</v>
      </c>
      <c r="B689" s="293" t="s">
        <v>1428</v>
      </c>
      <c r="C689" s="294" t="s">
        <v>4349</v>
      </c>
      <c r="D689" s="295" t="s">
        <v>2827</v>
      </c>
      <c r="E689" s="295" t="s">
        <v>4350</v>
      </c>
      <c r="F689" s="295">
        <v>11.75</v>
      </c>
      <c r="G689" s="295">
        <v>12.59</v>
      </c>
      <c r="H689" s="295">
        <v>10.82</v>
      </c>
      <c r="I689" s="295">
        <v>14.62</v>
      </c>
      <c r="J689" s="295">
        <v>39</v>
      </c>
      <c r="K689" s="295">
        <v>45.33</v>
      </c>
      <c r="L689" s="296">
        <v>75.08</v>
      </c>
    </row>
    <row r="690" spans="1:12" ht="15" customHeight="1" x14ac:dyDescent="0.25">
      <c r="A690" s="292">
        <v>21875</v>
      </c>
      <c r="B690" s="293" t="s">
        <v>1430</v>
      </c>
      <c r="C690" s="294" t="s">
        <v>3731</v>
      </c>
      <c r="D690" s="295" t="s">
        <v>2856</v>
      </c>
      <c r="E690" s="295" t="s">
        <v>3732</v>
      </c>
      <c r="F690" s="295">
        <v>13.26</v>
      </c>
      <c r="G690" s="295">
        <v>13.33</v>
      </c>
      <c r="H690" s="295">
        <v>13.28</v>
      </c>
      <c r="I690" s="295">
        <v>12.79</v>
      </c>
      <c r="J690" s="295">
        <v>2</v>
      </c>
      <c r="K690" s="295"/>
      <c r="L690" s="296"/>
    </row>
    <row r="691" spans="1:12" ht="15" customHeight="1" x14ac:dyDescent="0.25">
      <c r="A691" s="292">
        <v>21886</v>
      </c>
      <c r="B691" s="293" t="s">
        <v>1432</v>
      </c>
      <c r="C691" s="294" t="s">
        <v>2855</v>
      </c>
      <c r="D691" s="295" t="s">
        <v>2856</v>
      </c>
      <c r="E691" s="295" t="s">
        <v>2857</v>
      </c>
      <c r="F691" s="295">
        <v>17.96</v>
      </c>
      <c r="G691" s="295">
        <v>16.149999999999999</v>
      </c>
      <c r="H691" s="295">
        <v>17.239999999999998</v>
      </c>
      <c r="I691" s="295">
        <v>20.92</v>
      </c>
      <c r="J691" s="295">
        <v>31.49</v>
      </c>
      <c r="K691" s="295"/>
      <c r="L691" s="296"/>
    </row>
    <row r="692" spans="1:12" ht="15" customHeight="1" x14ac:dyDescent="0.25">
      <c r="A692" s="292">
        <v>21900</v>
      </c>
      <c r="B692" s="293" t="s">
        <v>1434</v>
      </c>
      <c r="C692" s="294" t="s">
        <v>4829</v>
      </c>
      <c r="D692" s="295" t="s">
        <v>2932</v>
      </c>
      <c r="E692" s="295" t="s">
        <v>4830</v>
      </c>
      <c r="F692" s="295">
        <v>12.76</v>
      </c>
      <c r="G692" s="295">
        <v>12.13</v>
      </c>
      <c r="H692" s="295">
        <v>14.02</v>
      </c>
      <c r="I692" s="295">
        <v>24.62</v>
      </c>
      <c r="J692" s="295"/>
      <c r="K692" s="295"/>
      <c r="L692" s="296"/>
    </row>
    <row r="693" spans="1:12" x14ac:dyDescent="0.25">
      <c r="A693" s="292">
        <v>21911</v>
      </c>
      <c r="B693" s="293" t="s">
        <v>1436</v>
      </c>
      <c r="C693" s="294" t="s">
        <v>3733</v>
      </c>
      <c r="D693" s="295" t="s">
        <v>3108</v>
      </c>
      <c r="E693" s="295" t="s">
        <v>3734</v>
      </c>
      <c r="F693" s="295">
        <v>20.03</v>
      </c>
      <c r="G693" s="295">
        <v>20.03</v>
      </c>
      <c r="H693" s="295">
        <v>20</v>
      </c>
      <c r="I693" s="295"/>
      <c r="J693" s="295">
        <v>20</v>
      </c>
      <c r="K693" s="295"/>
      <c r="L693" s="296"/>
    </row>
    <row r="694" spans="1:12" ht="15" customHeight="1" x14ac:dyDescent="0.25">
      <c r="A694" s="292">
        <v>21917</v>
      </c>
      <c r="B694" s="293" t="s">
        <v>1438</v>
      </c>
      <c r="C694" s="294" t="s">
        <v>3735</v>
      </c>
      <c r="D694" s="295" t="s">
        <v>2789</v>
      </c>
      <c r="E694" s="295" t="s">
        <v>3736</v>
      </c>
      <c r="F694" s="295">
        <v>11.21</v>
      </c>
      <c r="G694" s="295">
        <v>11.26</v>
      </c>
      <c r="H694" s="295">
        <v>10.96</v>
      </c>
      <c r="I694" s="295">
        <v>12.86</v>
      </c>
      <c r="J694" s="295"/>
      <c r="K694" s="295"/>
      <c r="L694" s="296"/>
    </row>
    <row r="695" spans="1:12" ht="15" customHeight="1" x14ac:dyDescent="0.25">
      <c r="A695" s="292">
        <v>21943</v>
      </c>
      <c r="B695" s="293" t="s">
        <v>5109</v>
      </c>
      <c r="C695" s="294" t="s">
        <v>4878</v>
      </c>
      <c r="D695" s="295" t="s">
        <v>3108</v>
      </c>
      <c r="E695" s="295" t="s">
        <v>4879</v>
      </c>
      <c r="F695" s="295">
        <v>4.6399999999999997</v>
      </c>
      <c r="G695" s="295">
        <v>4.6399999999999997</v>
      </c>
      <c r="H695" s="295"/>
      <c r="I695" s="295"/>
      <c r="J695" s="295"/>
      <c r="K695" s="295"/>
      <c r="L695" s="296"/>
    </row>
    <row r="696" spans="1:12" ht="15" customHeight="1" x14ac:dyDescent="0.25">
      <c r="A696" s="292">
        <v>21955</v>
      </c>
      <c r="B696" s="293" t="s">
        <v>1444</v>
      </c>
      <c r="C696" s="294" t="s">
        <v>3738</v>
      </c>
      <c r="D696" s="295" t="s">
        <v>2856</v>
      </c>
      <c r="E696" s="295" t="s">
        <v>3739</v>
      </c>
      <c r="F696" s="295">
        <v>11.42</v>
      </c>
      <c r="G696" s="295">
        <v>11.19</v>
      </c>
      <c r="H696" s="295">
        <v>11.47</v>
      </c>
      <c r="I696" s="295">
        <v>11.71</v>
      </c>
      <c r="J696" s="295"/>
      <c r="K696" s="295"/>
      <c r="L696" s="296"/>
    </row>
    <row r="697" spans="1:12" ht="15" customHeight="1" x14ac:dyDescent="0.25">
      <c r="A697" s="292">
        <v>22001</v>
      </c>
      <c r="B697" s="293" t="s">
        <v>1447</v>
      </c>
      <c r="C697" s="294" t="s">
        <v>3740</v>
      </c>
      <c r="D697" s="295" t="s">
        <v>2775</v>
      </c>
      <c r="E697" s="295" t="s">
        <v>3741</v>
      </c>
      <c r="F697" s="295">
        <v>11.15</v>
      </c>
      <c r="G697" s="295">
        <v>11.05</v>
      </c>
      <c r="H697" s="295">
        <v>11</v>
      </c>
      <c r="I697" s="295"/>
      <c r="J697" s="295">
        <v>11</v>
      </c>
      <c r="K697" s="295"/>
      <c r="L697" s="296"/>
    </row>
    <row r="698" spans="1:12" ht="15" customHeight="1" x14ac:dyDescent="0.25">
      <c r="A698" s="292">
        <v>22042</v>
      </c>
      <c r="B698" s="293" t="s">
        <v>1451</v>
      </c>
      <c r="C698" s="294" t="s">
        <v>3746</v>
      </c>
      <c r="D698" s="295" t="s">
        <v>3108</v>
      </c>
      <c r="E698" s="295" t="s">
        <v>3747</v>
      </c>
      <c r="F698" s="295">
        <v>16</v>
      </c>
      <c r="G698" s="295">
        <v>16</v>
      </c>
      <c r="H698" s="295"/>
      <c r="I698" s="295"/>
      <c r="J698" s="295"/>
      <c r="K698" s="295"/>
      <c r="L698" s="296"/>
    </row>
    <row r="699" spans="1:12" ht="15" customHeight="1" x14ac:dyDescent="0.25">
      <c r="A699" s="292">
        <v>22045</v>
      </c>
      <c r="B699" s="293" t="s">
        <v>1452</v>
      </c>
      <c r="C699" s="294" t="s">
        <v>4523</v>
      </c>
      <c r="D699" s="295" t="s">
        <v>2786</v>
      </c>
      <c r="E699" s="295" t="s">
        <v>5111</v>
      </c>
      <c r="F699" s="295">
        <v>12</v>
      </c>
      <c r="G699" s="295">
        <v>12</v>
      </c>
      <c r="H699" s="295">
        <v>12</v>
      </c>
      <c r="I699" s="295">
        <v>12</v>
      </c>
      <c r="J699" s="295"/>
      <c r="K699" s="295"/>
      <c r="L699" s="296"/>
    </row>
    <row r="700" spans="1:12" ht="15" customHeight="1" x14ac:dyDescent="0.25">
      <c r="A700" s="292">
        <v>22074</v>
      </c>
      <c r="B700" s="293" t="s">
        <v>1458</v>
      </c>
      <c r="C700" s="294" t="s">
        <v>3750</v>
      </c>
      <c r="D700" s="295" t="s">
        <v>2789</v>
      </c>
      <c r="E700" s="295" t="s">
        <v>3751</v>
      </c>
      <c r="F700" s="295">
        <v>18.809999999999999</v>
      </c>
      <c r="G700" s="295">
        <v>18.100000000000001</v>
      </c>
      <c r="H700" s="295">
        <v>19.02</v>
      </c>
      <c r="I700" s="295">
        <v>19.64</v>
      </c>
      <c r="J700" s="295"/>
      <c r="K700" s="295"/>
      <c r="L700" s="296"/>
    </row>
    <row r="701" spans="1:12" ht="15" customHeight="1" x14ac:dyDescent="0.25">
      <c r="A701" s="292">
        <v>22107</v>
      </c>
      <c r="B701" s="293" t="s">
        <v>1463</v>
      </c>
      <c r="C701" s="294" t="s">
        <v>3752</v>
      </c>
      <c r="D701" s="295" t="s">
        <v>2856</v>
      </c>
      <c r="E701" s="295" t="s">
        <v>3753</v>
      </c>
      <c r="F701" s="295">
        <v>10.76</v>
      </c>
      <c r="G701" s="295">
        <v>10.34</v>
      </c>
      <c r="H701" s="295">
        <v>10.92</v>
      </c>
      <c r="I701" s="295">
        <v>31.5</v>
      </c>
      <c r="J701" s="295"/>
      <c r="K701" s="295"/>
      <c r="L701" s="296"/>
    </row>
    <row r="702" spans="1:12" ht="15" customHeight="1" x14ac:dyDescent="0.25">
      <c r="A702" s="292">
        <v>22111</v>
      </c>
      <c r="B702" s="293" t="s">
        <v>1464</v>
      </c>
      <c r="C702" s="294" t="s">
        <v>4831</v>
      </c>
      <c r="D702" s="295" t="s">
        <v>2789</v>
      </c>
      <c r="E702" s="295" t="s">
        <v>4832</v>
      </c>
      <c r="F702" s="295">
        <v>0.03</v>
      </c>
      <c r="G702" s="295"/>
      <c r="H702" s="295"/>
      <c r="I702" s="295"/>
      <c r="J702" s="295"/>
      <c r="K702" s="295">
        <v>14.84</v>
      </c>
      <c r="L702" s="296">
        <v>12.18</v>
      </c>
    </row>
    <row r="703" spans="1:12" ht="15" customHeight="1" x14ac:dyDescent="0.25">
      <c r="A703" s="292">
        <v>22111</v>
      </c>
      <c r="B703" s="293" t="s">
        <v>1464</v>
      </c>
      <c r="C703" s="294" t="s">
        <v>4833</v>
      </c>
      <c r="D703" s="295" t="s">
        <v>2789</v>
      </c>
      <c r="E703" s="295" t="s">
        <v>4834</v>
      </c>
      <c r="F703" s="295">
        <v>5.44</v>
      </c>
      <c r="G703" s="295"/>
      <c r="H703" s="295">
        <v>10.53</v>
      </c>
      <c r="I703" s="295">
        <v>10.02</v>
      </c>
      <c r="J703" s="295">
        <v>7.98</v>
      </c>
      <c r="K703" s="295"/>
      <c r="L703" s="296"/>
    </row>
    <row r="704" spans="1:12" ht="15" customHeight="1" x14ac:dyDescent="0.25">
      <c r="A704" s="292">
        <v>22111</v>
      </c>
      <c r="B704" s="293" t="s">
        <v>1464</v>
      </c>
      <c r="C704" s="294" t="s">
        <v>4835</v>
      </c>
      <c r="D704" s="295" t="s">
        <v>2789</v>
      </c>
      <c r="E704" s="295" t="s">
        <v>4836</v>
      </c>
      <c r="F704" s="295">
        <v>10.89</v>
      </c>
      <c r="G704" s="295">
        <v>10.83</v>
      </c>
      <c r="H704" s="295">
        <v>11.13</v>
      </c>
      <c r="I704" s="295">
        <v>11.35</v>
      </c>
      <c r="J704" s="295">
        <v>4.4800000000000004</v>
      </c>
      <c r="K704" s="295"/>
      <c r="L704" s="296"/>
    </row>
    <row r="705" spans="1:12" x14ac:dyDescent="0.25">
      <c r="A705" s="292">
        <v>22111</v>
      </c>
      <c r="B705" s="293" t="s">
        <v>1464</v>
      </c>
      <c r="C705" s="294" t="s">
        <v>3479</v>
      </c>
      <c r="D705" s="295" t="s">
        <v>2789</v>
      </c>
      <c r="E705" s="295" t="s">
        <v>3480</v>
      </c>
      <c r="F705" s="295">
        <v>14.03</v>
      </c>
      <c r="G705" s="295">
        <v>11.39</v>
      </c>
      <c r="H705" s="295">
        <v>11.72</v>
      </c>
      <c r="I705" s="295">
        <v>26.03</v>
      </c>
      <c r="J705" s="295">
        <v>61.8</v>
      </c>
      <c r="K705" s="295">
        <v>16.190000000000001</v>
      </c>
      <c r="L705" s="296">
        <v>71.06</v>
      </c>
    </row>
    <row r="706" spans="1:12" x14ac:dyDescent="0.25">
      <c r="A706" s="292">
        <v>22111</v>
      </c>
      <c r="B706" s="293" t="s">
        <v>1464</v>
      </c>
      <c r="C706" s="294" t="s">
        <v>4334</v>
      </c>
      <c r="D706" s="295" t="s">
        <v>2789</v>
      </c>
      <c r="E706" s="295" t="s">
        <v>4335</v>
      </c>
      <c r="F706" s="295">
        <v>9.19</v>
      </c>
      <c r="G706" s="295">
        <v>10.6</v>
      </c>
      <c r="H706" s="295">
        <v>10.17</v>
      </c>
      <c r="I706" s="295">
        <v>8.75</v>
      </c>
      <c r="J706" s="295">
        <v>6.77</v>
      </c>
      <c r="K706" s="295">
        <v>12.3</v>
      </c>
      <c r="L706" s="296">
        <v>17.510000000000002</v>
      </c>
    </row>
    <row r="707" spans="1:12" x14ac:dyDescent="0.25">
      <c r="A707" s="292">
        <v>22111</v>
      </c>
      <c r="B707" s="293" t="s">
        <v>1464</v>
      </c>
      <c r="C707" s="294" t="s">
        <v>4515</v>
      </c>
      <c r="D707" s="295" t="s">
        <v>2789</v>
      </c>
      <c r="E707" s="295" t="s">
        <v>4516</v>
      </c>
      <c r="F707" s="295">
        <v>12.8</v>
      </c>
      <c r="G707" s="295">
        <v>12.51</v>
      </c>
      <c r="H707" s="295">
        <v>11.81</v>
      </c>
      <c r="I707" s="295">
        <v>12.27</v>
      </c>
      <c r="J707" s="295">
        <v>21.41</v>
      </c>
      <c r="K707" s="295">
        <v>21.81</v>
      </c>
      <c r="L707" s="296">
        <v>22.66</v>
      </c>
    </row>
    <row r="708" spans="1:12" ht="15" customHeight="1" x14ac:dyDescent="0.25">
      <c r="A708" s="292">
        <v>22111</v>
      </c>
      <c r="B708" s="293" t="s">
        <v>1464</v>
      </c>
      <c r="C708" s="294" t="s">
        <v>4484</v>
      </c>
      <c r="D708" s="295" t="s">
        <v>2789</v>
      </c>
      <c r="E708" s="295" t="s">
        <v>4485</v>
      </c>
      <c r="F708" s="295">
        <v>7.59</v>
      </c>
      <c r="G708" s="295">
        <v>6.14</v>
      </c>
      <c r="H708" s="295">
        <v>9.3000000000000007</v>
      </c>
      <c r="I708" s="295">
        <v>9.4499999999999993</v>
      </c>
      <c r="J708" s="295">
        <v>5.37</v>
      </c>
      <c r="K708" s="295"/>
      <c r="L708" s="296"/>
    </row>
    <row r="709" spans="1:12" ht="15" customHeight="1" x14ac:dyDescent="0.25">
      <c r="A709" s="292">
        <v>22114</v>
      </c>
      <c r="B709" s="293" t="s">
        <v>1466</v>
      </c>
      <c r="C709" s="294" t="s">
        <v>3754</v>
      </c>
      <c r="D709" s="295" t="s">
        <v>3451</v>
      </c>
      <c r="E709" s="295" t="s">
        <v>3755</v>
      </c>
      <c r="F709" s="295">
        <v>11.38</v>
      </c>
      <c r="G709" s="295">
        <v>11.18</v>
      </c>
      <c r="H709" s="295">
        <v>12.68</v>
      </c>
      <c r="I709" s="295">
        <v>5.05</v>
      </c>
      <c r="J709" s="295"/>
      <c r="K709" s="295"/>
      <c r="L709" s="296"/>
    </row>
    <row r="710" spans="1:12" ht="15" customHeight="1" x14ac:dyDescent="0.25">
      <c r="A710" s="292">
        <v>22128</v>
      </c>
      <c r="B710" s="293" t="s">
        <v>1467</v>
      </c>
      <c r="C710" s="294" t="s">
        <v>3756</v>
      </c>
      <c r="D710" s="295" t="s">
        <v>2912</v>
      </c>
      <c r="E710" s="295" t="s">
        <v>3757</v>
      </c>
      <c r="F710" s="295">
        <v>11.98</v>
      </c>
      <c r="G710" s="295">
        <v>9.84</v>
      </c>
      <c r="H710" s="295">
        <v>11.29</v>
      </c>
      <c r="I710" s="295">
        <v>14.45</v>
      </c>
      <c r="J710" s="295">
        <v>12.43</v>
      </c>
      <c r="K710" s="295">
        <v>15.63</v>
      </c>
      <c r="L710" s="296"/>
    </row>
    <row r="711" spans="1:12" ht="15" customHeight="1" x14ac:dyDescent="0.25">
      <c r="A711" s="292">
        <v>22145</v>
      </c>
      <c r="B711" s="293" t="s">
        <v>1472</v>
      </c>
      <c r="C711" s="294" t="s">
        <v>4276</v>
      </c>
      <c r="D711" s="295" t="s">
        <v>2789</v>
      </c>
      <c r="E711" s="295" t="s">
        <v>4277</v>
      </c>
      <c r="F711" s="295">
        <v>11.32</v>
      </c>
      <c r="G711" s="295">
        <v>10.9</v>
      </c>
      <c r="H711" s="295">
        <v>11.46</v>
      </c>
      <c r="I711" s="295">
        <v>10.199999999999999</v>
      </c>
      <c r="J711" s="295">
        <v>6.62</v>
      </c>
      <c r="K711" s="295"/>
      <c r="L711" s="296"/>
    </row>
    <row r="712" spans="1:12" ht="15" customHeight="1" x14ac:dyDescent="0.25">
      <c r="A712" s="292">
        <v>22210</v>
      </c>
      <c r="B712" s="293" t="s">
        <v>1485</v>
      </c>
      <c r="C712" s="294" t="s">
        <v>3031</v>
      </c>
      <c r="D712" s="295" t="s">
        <v>2827</v>
      </c>
      <c r="E712" s="295" t="s">
        <v>3032</v>
      </c>
      <c r="F712" s="295">
        <v>41.58</v>
      </c>
      <c r="G712" s="295"/>
      <c r="H712" s="295"/>
      <c r="I712" s="295"/>
      <c r="J712" s="295"/>
      <c r="K712" s="295"/>
      <c r="L712" s="296">
        <v>41.58</v>
      </c>
    </row>
    <row r="713" spans="1:12" ht="15" customHeight="1" x14ac:dyDescent="0.25">
      <c r="A713" s="292">
        <v>22212</v>
      </c>
      <c r="B713" s="293" t="s">
        <v>1486</v>
      </c>
      <c r="C713" s="294" t="s">
        <v>3658</v>
      </c>
      <c r="D713" s="295" t="s">
        <v>2897</v>
      </c>
      <c r="E713" s="295" t="s">
        <v>3659</v>
      </c>
      <c r="F713" s="295">
        <v>14.34</v>
      </c>
      <c r="G713" s="295">
        <v>14.05</v>
      </c>
      <c r="H713" s="295">
        <v>14.68</v>
      </c>
      <c r="I713" s="295">
        <v>13.6</v>
      </c>
      <c r="J713" s="295">
        <v>6.7</v>
      </c>
      <c r="K713" s="295"/>
      <c r="L713" s="296"/>
    </row>
    <row r="714" spans="1:12" ht="15" customHeight="1" x14ac:dyDescent="0.25">
      <c r="A714" s="292">
        <v>22225</v>
      </c>
      <c r="B714" s="293" t="s">
        <v>1487</v>
      </c>
      <c r="C714" s="294" t="s">
        <v>3584</v>
      </c>
      <c r="D714" s="295" t="s">
        <v>2827</v>
      </c>
      <c r="E714" s="295" t="s">
        <v>3585</v>
      </c>
      <c r="F714" s="295">
        <v>35.42</v>
      </c>
      <c r="G714" s="295">
        <v>38.69</v>
      </c>
      <c r="H714" s="295">
        <v>14.04</v>
      </c>
      <c r="I714" s="295"/>
      <c r="J714" s="295"/>
      <c r="K714" s="295"/>
      <c r="L714" s="296"/>
    </row>
    <row r="715" spans="1:12" ht="15" customHeight="1" x14ac:dyDescent="0.25">
      <c r="A715" s="292">
        <v>22235</v>
      </c>
      <c r="B715" s="293" t="s">
        <v>1490</v>
      </c>
      <c r="C715" s="294" t="s">
        <v>3277</v>
      </c>
      <c r="D715" s="295" t="s">
        <v>2775</v>
      </c>
      <c r="E715" s="295" t="s">
        <v>3278</v>
      </c>
      <c r="F715" s="295">
        <v>14.86</v>
      </c>
      <c r="G715" s="295">
        <v>15.81</v>
      </c>
      <c r="H715" s="295">
        <v>11.08</v>
      </c>
      <c r="I715" s="295">
        <v>15.2</v>
      </c>
      <c r="J715" s="295">
        <v>14.56</v>
      </c>
      <c r="K715" s="295"/>
      <c r="L715" s="296"/>
    </row>
    <row r="716" spans="1:12" x14ac:dyDescent="0.25">
      <c r="A716" s="292">
        <v>22281</v>
      </c>
      <c r="B716" s="293" t="s">
        <v>1503</v>
      </c>
      <c r="C716" s="294" t="s">
        <v>3760</v>
      </c>
      <c r="D716" s="295" t="s">
        <v>3108</v>
      </c>
      <c r="E716" s="295" t="s">
        <v>3761</v>
      </c>
      <c r="F716" s="295">
        <v>3.13</v>
      </c>
      <c r="G716" s="295">
        <v>3.13</v>
      </c>
      <c r="H716" s="295"/>
      <c r="I716" s="295"/>
      <c r="J716" s="295"/>
      <c r="K716" s="295"/>
      <c r="L716" s="296"/>
    </row>
    <row r="717" spans="1:12" ht="15" customHeight="1" x14ac:dyDescent="0.25">
      <c r="A717" s="292">
        <v>22303</v>
      </c>
      <c r="B717" s="293" t="s">
        <v>1508</v>
      </c>
      <c r="C717" s="294" t="s">
        <v>3764</v>
      </c>
      <c r="D717" s="295" t="s">
        <v>2827</v>
      </c>
      <c r="E717" s="295" t="s">
        <v>3765</v>
      </c>
      <c r="F717" s="295">
        <v>11.38</v>
      </c>
      <c r="G717" s="295">
        <v>13.65</v>
      </c>
      <c r="H717" s="295">
        <v>11.41</v>
      </c>
      <c r="I717" s="295">
        <v>12.52</v>
      </c>
      <c r="J717" s="295">
        <v>9.6</v>
      </c>
      <c r="K717" s="295">
        <v>18.38</v>
      </c>
      <c r="L717" s="296">
        <v>38.630000000000003</v>
      </c>
    </row>
    <row r="718" spans="1:12" ht="15" customHeight="1" x14ac:dyDescent="0.25">
      <c r="A718" s="292">
        <v>22322</v>
      </c>
      <c r="B718" s="293" t="s">
        <v>1513</v>
      </c>
      <c r="C718" s="294" t="s">
        <v>3766</v>
      </c>
      <c r="D718" s="295" t="s">
        <v>2789</v>
      </c>
      <c r="E718" s="295" t="s">
        <v>3767</v>
      </c>
      <c r="F718" s="295">
        <v>8.6999999999999993</v>
      </c>
      <c r="G718" s="295">
        <v>9.32</v>
      </c>
      <c r="H718" s="295">
        <v>8.74</v>
      </c>
      <c r="I718" s="295">
        <v>8.59</v>
      </c>
      <c r="J718" s="295">
        <v>6.49</v>
      </c>
      <c r="K718" s="295"/>
      <c r="L718" s="296"/>
    </row>
    <row r="719" spans="1:12" ht="15" customHeight="1" x14ac:dyDescent="0.25">
      <c r="A719" s="292">
        <v>22327</v>
      </c>
      <c r="B719" s="293" t="s">
        <v>1515</v>
      </c>
      <c r="C719" s="294" t="s">
        <v>4839</v>
      </c>
      <c r="D719" s="295" t="s">
        <v>3157</v>
      </c>
      <c r="E719" s="295" t="s">
        <v>4840</v>
      </c>
      <c r="F719" s="295">
        <v>14.86</v>
      </c>
      <c r="G719" s="295">
        <v>14</v>
      </c>
      <c r="H719" s="295">
        <v>16</v>
      </c>
      <c r="I719" s="295">
        <v>18</v>
      </c>
      <c r="J719" s="295"/>
      <c r="K719" s="295"/>
      <c r="L719" s="296"/>
    </row>
    <row r="720" spans="1:12" ht="15" customHeight="1" x14ac:dyDescent="0.25">
      <c r="A720" s="292">
        <v>22397</v>
      </c>
      <c r="B720" s="293" t="s">
        <v>1535</v>
      </c>
      <c r="C720" s="294" t="s">
        <v>4490</v>
      </c>
      <c r="D720" s="295" t="s">
        <v>2999</v>
      </c>
      <c r="E720" s="295" t="s">
        <v>4491</v>
      </c>
      <c r="F720" s="295">
        <v>21.95</v>
      </c>
      <c r="G720" s="295">
        <v>14.44</v>
      </c>
      <c r="H720" s="295">
        <v>22.12</v>
      </c>
      <c r="I720" s="295">
        <v>29.6</v>
      </c>
      <c r="J720" s="295">
        <v>30.83</v>
      </c>
      <c r="K720" s="295"/>
      <c r="L720" s="296"/>
    </row>
    <row r="721" spans="1:12" ht="15" customHeight="1" x14ac:dyDescent="0.25">
      <c r="A721" s="292">
        <v>22398</v>
      </c>
      <c r="B721" s="293" t="s">
        <v>1536</v>
      </c>
      <c r="C721" s="294" t="s">
        <v>3778</v>
      </c>
      <c r="D721" s="295" t="s">
        <v>2856</v>
      </c>
      <c r="E721" s="295" t="s">
        <v>3779</v>
      </c>
      <c r="F721" s="295">
        <v>11.86</v>
      </c>
      <c r="G721" s="295">
        <v>10.6</v>
      </c>
      <c r="H721" s="295">
        <v>13.58</v>
      </c>
      <c r="I721" s="295"/>
      <c r="J721" s="295"/>
      <c r="K721" s="295"/>
      <c r="L721" s="296"/>
    </row>
    <row r="722" spans="1:12" ht="15" customHeight="1" x14ac:dyDescent="0.25">
      <c r="A722" s="292">
        <v>22405</v>
      </c>
      <c r="B722" s="293" t="s">
        <v>1540</v>
      </c>
      <c r="C722" s="294" t="s">
        <v>4841</v>
      </c>
      <c r="D722" s="295" t="s">
        <v>2822</v>
      </c>
      <c r="E722" s="295" t="s">
        <v>4842</v>
      </c>
      <c r="F722" s="295">
        <v>11.67</v>
      </c>
      <c r="G722" s="295">
        <v>11.88</v>
      </c>
      <c r="H722" s="295">
        <v>9.7899999999999991</v>
      </c>
      <c r="I722" s="295">
        <v>8.75</v>
      </c>
      <c r="J722" s="295"/>
      <c r="K722" s="295"/>
      <c r="L722" s="296"/>
    </row>
    <row r="723" spans="1:12" ht="15" customHeight="1" x14ac:dyDescent="0.25">
      <c r="A723" s="292">
        <v>22405</v>
      </c>
      <c r="B723" s="293" t="s">
        <v>1540</v>
      </c>
      <c r="C723" s="294" t="s">
        <v>4843</v>
      </c>
      <c r="D723" s="295" t="s">
        <v>2859</v>
      </c>
      <c r="E723" s="295" t="s">
        <v>4844</v>
      </c>
      <c r="F723" s="295">
        <v>13.7</v>
      </c>
      <c r="G723" s="295">
        <v>16.170000000000002</v>
      </c>
      <c r="H723" s="295">
        <v>10.73</v>
      </c>
      <c r="I723" s="295">
        <v>9.48</v>
      </c>
      <c r="J723" s="295"/>
      <c r="K723" s="295"/>
      <c r="L723" s="296"/>
    </row>
    <row r="724" spans="1:12" ht="15" customHeight="1" x14ac:dyDescent="0.25">
      <c r="A724" s="292">
        <v>22405</v>
      </c>
      <c r="B724" s="293" t="s">
        <v>1540</v>
      </c>
      <c r="C724" s="294" t="s">
        <v>4845</v>
      </c>
      <c r="D724" s="295" t="s">
        <v>2859</v>
      </c>
      <c r="E724" s="295" t="s">
        <v>4846</v>
      </c>
      <c r="F724" s="295">
        <v>12.47</v>
      </c>
      <c r="G724" s="295">
        <v>13.92</v>
      </c>
      <c r="H724" s="295">
        <v>9.7100000000000009</v>
      </c>
      <c r="I724" s="295">
        <v>9.65</v>
      </c>
      <c r="J724" s="295"/>
      <c r="K724" s="295"/>
      <c r="L724" s="296"/>
    </row>
    <row r="725" spans="1:12" ht="15" customHeight="1" x14ac:dyDescent="0.25">
      <c r="A725" s="292">
        <v>22405</v>
      </c>
      <c r="B725" s="293" t="s">
        <v>1540</v>
      </c>
      <c r="C725" s="294" t="s">
        <v>4847</v>
      </c>
      <c r="D725" s="295" t="s">
        <v>2859</v>
      </c>
      <c r="E725" s="295" t="s">
        <v>4848</v>
      </c>
      <c r="F725" s="295">
        <v>11.7</v>
      </c>
      <c r="G725" s="295">
        <v>11.76</v>
      </c>
      <c r="H725" s="295">
        <v>7.13</v>
      </c>
      <c r="I725" s="295"/>
      <c r="J725" s="295"/>
      <c r="K725" s="295"/>
      <c r="L725" s="296"/>
    </row>
    <row r="726" spans="1:12" ht="15" customHeight="1" x14ac:dyDescent="0.25">
      <c r="A726" s="292">
        <v>22405</v>
      </c>
      <c r="B726" s="293" t="s">
        <v>1540</v>
      </c>
      <c r="C726" s="294" t="s">
        <v>4415</v>
      </c>
      <c r="D726" s="295" t="s">
        <v>2859</v>
      </c>
      <c r="E726" s="295" t="s">
        <v>4416</v>
      </c>
      <c r="F726" s="295">
        <v>13.91</v>
      </c>
      <c r="G726" s="295">
        <v>13.92</v>
      </c>
      <c r="H726" s="295">
        <v>13.83</v>
      </c>
      <c r="I726" s="295">
        <v>4.8099999999999996</v>
      </c>
      <c r="J726" s="295"/>
      <c r="K726" s="295"/>
      <c r="L726" s="296"/>
    </row>
    <row r="727" spans="1:12" ht="15" customHeight="1" x14ac:dyDescent="0.25">
      <c r="A727" s="292">
        <v>22432</v>
      </c>
      <c r="B727" s="293" t="s">
        <v>1547</v>
      </c>
      <c r="C727" s="294" t="s">
        <v>3784</v>
      </c>
      <c r="D727" s="295" t="s">
        <v>2856</v>
      </c>
      <c r="E727" s="295" t="s">
        <v>3785</v>
      </c>
      <c r="F727" s="295">
        <v>14.52</v>
      </c>
      <c r="G727" s="295">
        <v>14.96</v>
      </c>
      <c r="H727" s="295">
        <v>14.51</v>
      </c>
      <c r="I727" s="295">
        <v>13.64</v>
      </c>
      <c r="J727" s="295">
        <v>20</v>
      </c>
      <c r="K727" s="295"/>
      <c r="L727" s="296"/>
    </row>
    <row r="728" spans="1:12" x14ac:dyDescent="0.25">
      <c r="A728" s="292">
        <v>22439</v>
      </c>
      <c r="B728" s="293" t="s">
        <v>1550</v>
      </c>
      <c r="C728" s="294" t="s">
        <v>3786</v>
      </c>
      <c r="D728" s="295" t="s">
        <v>3157</v>
      </c>
      <c r="E728" s="295" t="s">
        <v>3787</v>
      </c>
      <c r="F728" s="295">
        <v>20.09</v>
      </c>
      <c r="G728" s="295">
        <v>20.09</v>
      </c>
      <c r="H728" s="295"/>
      <c r="I728" s="295"/>
      <c r="J728" s="295"/>
      <c r="K728" s="295"/>
      <c r="L728" s="296"/>
    </row>
    <row r="729" spans="1:12" ht="15" customHeight="1" x14ac:dyDescent="0.25">
      <c r="A729" s="292">
        <v>22487</v>
      </c>
      <c r="B729" s="293" t="s">
        <v>1566</v>
      </c>
      <c r="C729" s="294" t="s">
        <v>3788</v>
      </c>
      <c r="D729" s="295" t="s">
        <v>2775</v>
      </c>
      <c r="E729" s="295" t="s">
        <v>3789</v>
      </c>
      <c r="F729" s="295">
        <v>20.48</v>
      </c>
      <c r="G729" s="295">
        <v>18.88</v>
      </c>
      <c r="H729" s="295">
        <v>20.74</v>
      </c>
      <c r="I729" s="295">
        <v>20.38</v>
      </c>
      <c r="J729" s="295"/>
      <c r="K729" s="295"/>
      <c r="L729" s="296"/>
    </row>
    <row r="730" spans="1:12" x14ac:dyDescent="0.25">
      <c r="A730" s="292">
        <v>22500</v>
      </c>
      <c r="B730" s="293" t="s">
        <v>1571</v>
      </c>
      <c r="C730" s="294" t="s">
        <v>3790</v>
      </c>
      <c r="D730" s="295" t="s">
        <v>2827</v>
      </c>
      <c r="E730" s="295" t="s">
        <v>3791</v>
      </c>
      <c r="F730" s="295">
        <v>17.52</v>
      </c>
      <c r="G730" s="295">
        <v>16.84</v>
      </c>
      <c r="H730" s="295">
        <v>17.86</v>
      </c>
      <c r="I730" s="295">
        <v>17.75</v>
      </c>
      <c r="J730" s="295"/>
      <c r="K730" s="295"/>
      <c r="L730" s="296"/>
    </row>
    <row r="731" spans="1:12" x14ac:dyDescent="0.25">
      <c r="A731" s="292">
        <v>22504</v>
      </c>
      <c r="B731" s="293" t="s">
        <v>1573</v>
      </c>
      <c r="C731" s="294" t="s">
        <v>3792</v>
      </c>
      <c r="D731" s="295" t="s">
        <v>2775</v>
      </c>
      <c r="E731" s="295" t="s">
        <v>3793</v>
      </c>
      <c r="F731" s="295">
        <v>16.579999999999998</v>
      </c>
      <c r="G731" s="295">
        <v>17.45</v>
      </c>
      <c r="H731" s="295">
        <v>9.99</v>
      </c>
      <c r="I731" s="295">
        <v>4.8499999999999996</v>
      </c>
      <c r="J731" s="295"/>
      <c r="K731" s="295"/>
      <c r="L731" s="296"/>
    </row>
    <row r="732" spans="1:12" x14ac:dyDescent="0.25">
      <c r="A732" s="292">
        <v>22510</v>
      </c>
      <c r="B732" s="293" t="s">
        <v>1575</v>
      </c>
      <c r="C732" s="294" t="s">
        <v>3794</v>
      </c>
      <c r="D732" s="295" t="s">
        <v>3157</v>
      </c>
      <c r="E732" s="295" t="s">
        <v>3795</v>
      </c>
      <c r="F732" s="295">
        <v>9.23</v>
      </c>
      <c r="G732" s="295">
        <v>9.26</v>
      </c>
      <c r="H732" s="295">
        <v>8</v>
      </c>
      <c r="I732" s="295"/>
      <c r="J732" s="295"/>
      <c r="K732" s="295"/>
      <c r="L732" s="296"/>
    </row>
    <row r="733" spans="1:12" ht="15" customHeight="1" x14ac:dyDescent="0.25">
      <c r="A733" s="292">
        <v>22511</v>
      </c>
      <c r="B733" s="293" t="s">
        <v>1576</v>
      </c>
      <c r="C733" s="294" t="s">
        <v>3796</v>
      </c>
      <c r="D733" s="295" t="s">
        <v>2927</v>
      </c>
      <c r="E733" s="295" t="s">
        <v>3797</v>
      </c>
      <c r="F733" s="295">
        <v>20.010000000000002</v>
      </c>
      <c r="G733" s="295">
        <v>20.010000000000002</v>
      </c>
      <c r="H733" s="295">
        <v>20</v>
      </c>
      <c r="I733" s="295">
        <v>20.239999999999998</v>
      </c>
      <c r="J733" s="295">
        <v>20</v>
      </c>
      <c r="K733" s="295"/>
      <c r="L733" s="296"/>
    </row>
    <row r="734" spans="1:12" ht="15" customHeight="1" x14ac:dyDescent="0.25">
      <c r="A734" s="292">
        <v>22512</v>
      </c>
      <c r="B734" s="293" t="s">
        <v>1577</v>
      </c>
      <c r="C734" s="294" t="s">
        <v>3798</v>
      </c>
      <c r="D734" s="295" t="s">
        <v>2897</v>
      </c>
      <c r="E734" s="295" t="s">
        <v>2975</v>
      </c>
      <c r="F734" s="295">
        <v>7.68</v>
      </c>
      <c r="G734" s="295">
        <v>7.01</v>
      </c>
      <c r="H734" s="295">
        <v>10.06</v>
      </c>
      <c r="I734" s="295">
        <v>8.73</v>
      </c>
      <c r="J734" s="295"/>
      <c r="K734" s="295"/>
      <c r="L734" s="296"/>
    </row>
    <row r="735" spans="1:12" x14ac:dyDescent="0.25">
      <c r="A735" s="292">
        <v>22518</v>
      </c>
      <c r="B735" s="293" t="s">
        <v>1579</v>
      </c>
      <c r="C735" s="294" t="s">
        <v>2980</v>
      </c>
      <c r="D735" s="295" t="s">
        <v>2789</v>
      </c>
      <c r="E735" s="295" t="s">
        <v>2981</v>
      </c>
      <c r="F735" s="295">
        <v>8.84</v>
      </c>
      <c r="G735" s="295">
        <v>2.86</v>
      </c>
      <c r="H735" s="295">
        <v>16.5</v>
      </c>
      <c r="I735" s="295">
        <v>2.9</v>
      </c>
      <c r="J735" s="295">
        <v>5.46</v>
      </c>
      <c r="K735" s="295">
        <v>3.33</v>
      </c>
      <c r="L735" s="296"/>
    </row>
    <row r="736" spans="1:12" x14ac:dyDescent="0.25">
      <c r="A736" s="292">
        <v>22541</v>
      </c>
      <c r="B736" s="293" t="s">
        <v>1586</v>
      </c>
      <c r="C736" s="294" t="s">
        <v>3801</v>
      </c>
      <c r="D736" s="295" t="s">
        <v>2856</v>
      </c>
      <c r="E736" s="295" t="s">
        <v>3802</v>
      </c>
      <c r="F736" s="295">
        <v>15.77</v>
      </c>
      <c r="G736" s="295">
        <v>15.59</v>
      </c>
      <c r="H736" s="295">
        <v>15.65</v>
      </c>
      <c r="I736" s="295">
        <v>20.27</v>
      </c>
      <c r="J736" s="295"/>
      <c r="K736" s="295"/>
      <c r="L736" s="296"/>
    </row>
    <row r="737" spans="1:12" ht="15" customHeight="1" x14ac:dyDescent="0.25">
      <c r="A737" s="292">
        <v>22542</v>
      </c>
      <c r="B737" s="293" t="s">
        <v>1587</v>
      </c>
      <c r="C737" s="294" t="s">
        <v>3803</v>
      </c>
      <c r="D737" s="295" t="s">
        <v>2856</v>
      </c>
      <c r="E737" s="295" t="s">
        <v>3804</v>
      </c>
      <c r="F737" s="295">
        <v>12.84</v>
      </c>
      <c r="G737" s="295">
        <v>12.33</v>
      </c>
      <c r="H737" s="295">
        <v>14.31</v>
      </c>
      <c r="I737" s="295">
        <v>6.36</v>
      </c>
      <c r="J737" s="295"/>
      <c r="K737" s="295"/>
      <c r="L737" s="296"/>
    </row>
    <row r="738" spans="1:12" ht="15" customHeight="1" x14ac:dyDescent="0.25">
      <c r="A738" s="292">
        <v>22553</v>
      </c>
      <c r="B738" s="293" t="s">
        <v>1590</v>
      </c>
      <c r="C738" s="294" t="s">
        <v>3807</v>
      </c>
      <c r="D738" s="295" t="s">
        <v>2927</v>
      </c>
      <c r="E738" s="295" t="s">
        <v>3808</v>
      </c>
      <c r="F738" s="295">
        <v>14.05</v>
      </c>
      <c r="G738" s="295">
        <v>12.86</v>
      </c>
      <c r="H738" s="295">
        <v>15.36</v>
      </c>
      <c r="I738" s="295">
        <v>17.89</v>
      </c>
      <c r="J738" s="295">
        <v>31.1</v>
      </c>
      <c r="K738" s="295"/>
      <c r="L738" s="296"/>
    </row>
    <row r="739" spans="1:12" ht="15" customHeight="1" x14ac:dyDescent="0.25">
      <c r="A739" s="292">
        <v>22556</v>
      </c>
      <c r="B739" s="293" t="s">
        <v>1593</v>
      </c>
      <c r="C739" s="294" t="s">
        <v>3809</v>
      </c>
      <c r="D739" s="295" t="s">
        <v>2775</v>
      </c>
      <c r="E739" s="295" t="s">
        <v>3810</v>
      </c>
      <c r="F739" s="295">
        <v>10.220000000000001</v>
      </c>
      <c r="G739" s="295">
        <v>10.220000000000001</v>
      </c>
      <c r="H739" s="295"/>
      <c r="I739" s="295"/>
      <c r="J739" s="295"/>
      <c r="K739" s="295"/>
      <c r="L739" s="296"/>
    </row>
    <row r="740" spans="1:12" x14ac:dyDescent="0.25">
      <c r="A740" s="292">
        <v>22558</v>
      </c>
      <c r="B740" s="293" t="s">
        <v>1594</v>
      </c>
      <c r="C740" s="294" t="s">
        <v>3811</v>
      </c>
      <c r="D740" s="295" t="s">
        <v>2897</v>
      </c>
      <c r="E740" s="295" t="s">
        <v>3812</v>
      </c>
      <c r="F740" s="295">
        <v>14.9</v>
      </c>
      <c r="G740" s="295">
        <v>17.579999999999998</v>
      </c>
      <c r="H740" s="295">
        <v>13.57</v>
      </c>
      <c r="I740" s="295">
        <v>16.64</v>
      </c>
      <c r="J740" s="295"/>
      <c r="K740" s="295"/>
      <c r="L740" s="296"/>
    </row>
    <row r="741" spans="1:12" x14ac:dyDescent="0.25">
      <c r="A741" s="292">
        <v>22566</v>
      </c>
      <c r="B741" s="293" t="s">
        <v>1598</v>
      </c>
      <c r="C741" s="294" t="s">
        <v>3813</v>
      </c>
      <c r="D741" s="295" t="s">
        <v>2862</v>
      </c>
      <c r="E741" s="295" t="s">
        <v>3814</v>
      </c>
      <c r="F741" s="295">
        <v>13</v>
      </c>
      <c r="G741" s="295">
        <v>13.06</v>
      </c>
      <c r="H741" s="295">
        <v>13.12</v>
      </c>
      <c r="I741" s="295">
        <v>11.41</v>
      </c>
      <c r="J741" s="295"/>
      <c r="K741" s="295"/>
      <c r="L741" s="296"/>
    </row>
    <row r="742" spans="1:12" x14ac:dyDescent="0.25">
      <c r="A742" s="292">
        <v>22566</v>
      </c>
      <c r="B742" s="293" t="s">
        <v>1598</v>
      </c>
      <c r="C742" s="294" t="s">
        <v>4497</v>
      </c>
      <c r="D742" s="295" t="s">
        <v>2862</v>
      </c>
      <c r="E742" s="295" t="s">
        <v>3652</v>
      </c>
      <c r="F742" s="295">
        <v>7.13</v>
      </c>
      <c r="G742" s="295"/>
      <c r="H742" s="295">
        <v>6.31</v>
      </c>
      <c r="I742" s="295">
        <v>13.68</v>
      </c>
      <c r="J742" s="295">
        <v>7.06</v>
      </c>
      <c r="K742" s="295"/>
      <c r="L742" s="296"/>
    </row>
    <row r="743" spans="1:12" ht="15" customHeight="1" x14ac:dyDescent="0.25">
      <c r="A743" s="292">
        <v>22569</v>
      </c>
      <c r="B743" s="293" t="s">
        <v>1600</v>
      </c>
      <c r="C743" s="294" t="s">
        <v>3031</v>
      </c>
      <c r="D743" s="295" t="s">
        <v>2827</v>
      </c>
      <c r="E743" s="295" t="s">
        <v>3032</v>
      </c>
      <c r="F743" s="295">
        <v>33.450000000000003</v>
      </c>
      <c r="G743" s="295"/>
      <c r="H743" s="295">
        <v>43.62</v>
      </c>
      <c r="I743" s="295">
        <v>42.06</v>
      </c>
      <c r="J743" s="295">
        <v>16.13</v>
      </c>
      <c r="K743" s="295">
        <v>1.17</v>
      </c>
      <c r="L743" s="296"/>
    </row>
    <row r="744" spans="1:12" ht="15" customHeight="1" x14ac:dyDescent="0.25">
      <c r="A744" s="292">
        <v>22590</v>
      </c>
      <c r="B744" s="293" t="s">
        <v>1608</v>
      </c>
      <c r="C744" s="294" t="s">
        <v>3816</v>
      </c>
      <c r="D744" s="295" t="s">
        <v>2775</v>
      </c>
      <c r="E744" s="295" t="s">
        <v>3817</v>
      </c>
      <c r="F744" s="295">
        <v>12.93</v>
      </c>
      <c r="G744" s="295">
        <v>6.07</v>
      </c>
      <c r="H744" s="295">
        <v>12.35</v>
      </c>
      <c r="I744" s="295"/>
      <c r="J744" s="295">
        <v>85.04</v>
      </c>
      <c r="K744" s="295"/>
      <c r="L744" s="296"/>
    </row>
    <row r="745" spans="1:12" ht="15" customHeight="1" x14ac:dyDescent="0.25">
      <c r="A745" s="292">
        <v>22593</v>
      </c>
      <c r="B745" s="293" t="s">
        <v>1609</v>
      </c>
      <c r="C745" s="294" t="s">
        <v>3818</v>
      </c>
      <c r="D745" s="295" t="s">
        <v>2775</v>
      </c>
      <c r="E745" s="295" t="s">
        <v>3819</v>
      </c>
      <c r="F745" s="295">
        <v>13.92</v>
      </c>
      <c r="G745" s="295">
        <v>11.93</v>
      </c>
      <c r="H745" s="295">
        <v>14.36</v>
      </c>
      <c r="I745" s="295">
        <v>14.86</v>
      </c>
      <c r="J745" s="295"/>
      <c r="K745" s="295"/>
      <c r="L745" s="296"/>
    </row>
    <row r="746" spans="1:12" x14ac:dyDescent="0.25">
      <c r="A746" s="292">
        <v>22629</v>
      </c>
      <c r="B746" s="293" t="s">
        <v>1613</v>
      </c>
      <c r="C746" s="294" t="s">
        <v>3820</v>
      </c>
      <c r="D746" s="295" t="s">
        <v>2932</v>
      </c>
      <c r="E746" s="295" t="s">
        <v>3821</v>
      </c>
      <c r="F746" s="295">
        <v>16.54</v>
      </c>
      <c r="G746" s="295">
        <v>14.94</v>
      </c>
      <c r="H746" s="295">
        <v>19.43</v>
      </c>
      <c r="I746" s="295">
        <v>19.13</v>
      </c>
      <c r="J746" s="295"/>
      <c r="K746" s="295"/>
      <c r="L746" s="296"/>
    </row>
    <row r="747" spans="1:12" ht="15" customHeight="1" x14ac:dyDescent="0.25">
      <c r="A747" s="292">
        <v>22636</v>
      </c>
      <c r="B747" s="293" t="s">
        <v>1615</v>
      </c>
      <c r="C747" s="294" t="s">
        <v>4476</v>
      </c>
      <c r="D747" s="295" t="s">
        <v>4477</v>
      </c>
      <c r="E747" s="295" t="s">
        <v>4477</v>
      </c>
      <c r="F747" s="295">
        <v>19.3</v>
      </c>
      <c r="G747" s="295"/>
      <c r="H747" s="295"/>
      <c r="I747" s="295"/>
      <c r="J747" s="295">
        <v>26.63</v>
      </c>
      <c r="K747" s="295">
        <v>18.84</v>
      </c>
      <c r="L747" s="296">
        <v>18.850000000000001</v>
      </c>
    </row>
    <row r="748" spans="1:12" ht="15" customHeight="1" x14ac:dyDescent="0.25">
      <c r="A748" s="292">
        <v>22636</v>
      </c>
      <c r="B748" s="293" t="s">
        <v>1615</v>
      </c>
      <c r="C748" s="294" t="s">
        <v>3694</v>
      </c>
      <c r="D748" s="295" t="s">
        <v>2827</v>
      </c>
      <c r="E748" s="295" t="s">
        <v>3695</v>
      </c>
      <c r="F748" s="295">
        <v>15.37</v>
      </c>
      <c r="G748" s="295"/>
      <c r="H748" s="295"/>
      <c r="I748" s="295"/>
      <c r="J748" s="295">
        <v>7.73</v>
      </c>
      <c r="K748" s="295">
        <v>16.16</v>
      </c>
      <c r="L748" s="296">
        <v>16.399999999999999</v>
      </c>
    </row>
    <row r="749" spans="1:12" ht="15" customHeight="1" x14ac:dyDescent="0.25">
      <c r="A749" s="292">
        <v>22646</v>
      </c>
      <c r="B749" s="293" t="s">
        <v>1618</v>
      </c>
      <c r="C749" s="294" t="s">
        <v>3822</v>
      </c>
      <c r="D749" s="295" t="s">
        <v>2856</v>
      </c>
      <c r="E749" s="295" t="s">
        <v>3823</v>
      </c>
      <c r="F749" s="295">
        <v>16.79</v>
      </c>
      <c r="G749" s="295">
        <v>16.940000000000001</v>
      </c>
      <c r="H749" s="295">
        <v>16.43</v>
      </c>
      <c r="I749" s="295">
        <v>19.88</v>
      </c>
      <c r="J749" s="295"/>
      <c r="K749" s="295"/>
      <c r="L749" s="296"/>
    </row>
    <row r="750" spans="1:12" ht="15" customHeight="1" x14ac:dyDescent="0.25">
      <c r="A750" s="292">
        <v>22662</v>
      </c>
      <c r="B750" s="293" t="s">
        <v>1622</v>
      </c>
      <c r="C750" s="294" t="s">
        <v>3826</v>
      </c>
      <c r="D750" s="295" t="s">
        <v>2856</v>
      </c>
      <c r="E750" s="295" t="s">
        <v>3827</v>
      </c>
      <c r="F750" s="295">
        <v>9.64</v>
      </c>
      <c r="G750" s="295">
        <v>9.92</v>
      </c>
      <c r="H750" s="295">
        <v>9.35</v>
      </c>
      <c r="I750" s="295">
        <v>13.99</v>
      </c>
      <c r="J750" s="295"/>
      <c r="K750" s="295"/>
      <c r="L750" s="296"/>
    </row>
    <row r="751" spans="1:12" ht="15" customHeight="1" x14ac:dyDescent="0.25">
      <c r="A751" s="292">
        <v>22669</v>
      </c>
      <c r="B751" s="293" t="s">
        <v>1623</v>
      </c>
      <c r="C751" s="294" t="s">
        <v>3828</v>
      </c>
      <c r="D751" s="295" t="s">
        <v>2927</v>
      </c>
      <c r="E751" s="295" t="s">
        <v>3487</v>
      </c>
      <c r="F751" s="295">
        <v>15.62</v>
      </c>
      <c r="G751" s="295">
        <v>13.2</v>
      </c>
      <c r="H751" s="295">
        <v>16.579999999999998</v>
      </c>
      <c r="I751" s="295">
        <v>16.850000000000001</v>
      </c>
      <c r="J751" s="295"/>
      <c r="K751" s="295"/>
      <c r="L751" s="296"/>
    </row>
    <row r="752" spans="1:12" ht="15" customHeight="1" x14ac:dyDescent="0.25">
      <c r="A752" s="292">
        <v>22672</v>
      </c>
      <c r="B752" s="293" t="s">
        <v>1624</v>
      </c>
      <c r="C752" s="294" t="s">
        <v>3206</v>
      </c>
      <c r="D752" s="295" t="s">
        <v>2827</v>
      </c>
      <c r="E752" s="295" t="s">
        <v>3207</v>
      </c>
      <c r="F752" s="295">
        <v>32.24</v>
      </c>
      <c r="G752" s="295"/>
      <c r="H752" s="295">
        <v>32.24</v>
      </c>
      <c r="I752" s="295"/>
      <c r="J752" s="295"/>
      <c r="K752" s="295"/>
      <c r="L752" s="296"/>
    </row>
    <row r="753" spans="1:12" ht="15" customHeight="1" x14ac:dyDescent="0.25">
      <c r="A753" s="292">
        <v>22745</v>
      </c>
      <c r="B753" s="293" t="s">
        <v>1637</v>
      </c>
      <c r="C753" s="294" t="s">
        <v>3833</v>
      </c>
      <c r="D753" s="295" t="s">
        <v>2789</v>
      </c>
      <c r="E753" s="295" t="s">
        <v>2807</v>
      </c>
      <c r="F753" s="295">
        <v>7.63</v>
      </c>
      <c r="G753" s="295">
        <v>5.28</v>
      </c>
      <c r="H753" s="295">
        <v>9.3800000000000008</v>
      </c>
      <c r="I753" s="295">
        <v>7.72</v>
      </c>
      <c r="J753" s="295"/>
      <c r="K753" s="295"/>
      <c r="L753" s="296"/>
    </row>
    <row r="754" spans="1:12" ht="15" customHeight="1" x14ac:dyDescent="0.25">
      <c r="A754" s="292">
        <v>22757</v>
      </c>
      <c r="B754" s="293" t="s">
        <v>1640</v>
      </c>
      <c r="C754" s="294" t="s">
        <v>3838</v>
      </c>
      <c r="D754" s="295" t="s">
        <v>2827</v>
      </c>
      <c r="E754" s="295" t="s">
        <v>3839</v>
      </c>
      <c r="F754" s="295">
        <v>21.63</v>
      </c>
      <c r="G754" s="295">
        <v>19.66</v>
      </c>
      <c r="H754" s="295">
        <v>33.92</v>
      </c>
      <c r="I754" s="295"/>
      <c r="J754" s="295"/>
      <c r="K754" s="295"/>
      <c r="L754" s="296"/>
    </row>
    <row r="755" spans="1:12" ht="15" customHeight="1" x14ac:dyDescent="0.25">
      <c r="A755" s="292">
        <v>22780</v>
      </c>
      <c r="B755" s="293" t="s">
        <v>1645</v>
      </c>
      <c r="C755" s="294" t="s">
        <v>3842</v>
      </c>
      <c r="D755" s="295" t="s">
        <v>2775</v>
      </c>
      <c r="E755" s="295" t="s">
        <v>3843</v>
      </c>
      <c r="F755" s="295">
        <v>8.27</v>
      </c>
      <c r="G755" s="295">
        <v>6.47</v>
      </c>
      <c r="H755" s="295">
        <v>12.27</v>
      </c>
      <c r="I755" s="295"/>
      <c r="J755" s="295"/>
      <c r="K755" s="295"/>
      <c r="L755" s="296"/>
    </row>
    <row r="756" spans="1:12" ht="15" customHeight="1" x14ac:dyDescent="0.25">
      <c r="A756" s="292">
        <v>22781</v>
      </c>
      <c r="B756" s="293" t="s">
        <v>1646</v>
      </c>
      <c r="C756" s="294" t="s">
        <v>3844</v>
      </c>
      <c r="D756" s="295" t="s">
        <v>2775</v>
      </c>
      <c r="E756" s="295" t="s">
        <v>3845</v>
      </c>
      <c r="F756" s="295">
        <v>9.06</v>
      </c>
      <c r="G756" s="295">
        <v>4.4000000000000004</v>
      </c>
      <c r="H756" s="295">
        <v>9.8699999999999992</v>
      </c>
      <c r="I756" s="295">
        <v>15.73</v>
      </c>
      <c r="J756" s="295"/>
      <c r="K756" s="295"/>
      <c r="L756" s="296"/>
    </row>
    <row r="757" spans="1:12" ht="15" customHeight="1" x14ac:dyDescent="0.25">
      <c r="A757" s="292">
        <v>22783</v>
      </c>
      <c r="B757" s="293" t="s">
        <v>1647</v>
      </c>
      <c r="C757" s="294" t="s">
        <v>3846</v>
      </c>
      <c r="D757" s="295" t="s">
        <v>2775</v>
      </c>
      <c r="E757" s="295" t="s">
        <v>3847</v>
      </c>
      <c r="F757" s="295">
        <v>15.5</v>
      </c>
      <c r="G757" s="295">
        <v>15.06</v>
      </c>
      <c r="H757" s="295">
        <v>16.02</v>
      </c>
      <c r="I757" s="295">
        <v>14.26</v>
      </c>
      <c r="J757" s="295"/>
      <c r="K757" s="295"/>
      <c r="L757" s="296"/>
    </row>
    <row r="758" spans="1:12" ht="15" customHeight="1" x14ac:dyDescent="0.25">
      <c r="A758" s="292">
        <v>22819</v>
      </c>
      <c r="B758" s="293" t="s">
        <v>1653</v>
      </c>
      <c r="C758" s="294" t="s">
        <v>3850</v>
      </c>
      <c r="D758" s="295" t="s">
        <v>2775</v>
      </c>
      <c r="E758" s="295" t="s">
        <v>3851</v>
      </c>
      <c r="F758" s="295">
        <v>8.93</v>
      </c>
      <c r="G758" s="295">
        <v>11.81</v>
      </c>
      <c r="H758" s="295">
        <v>9.2899999999999991</v>
      </c>
      <c r="I758" s="295">
        <v>8.11</v>
      </c>
      <c r="J758" s="295">
        <v>6.21</v>
      </c>
      <c r="K758" s="295">
        <v>8.2799999999999994</v>
      </c>
      <c r="L758" s="296"/>
    </row>
    <row r="759" spans="1:12" ht="15" customHeight="1" x14ac:dyDescent="0.25">
      <c r="A759" s="292">
        <v>22823</v>
      </c>
      <c r="B759" s="293" t="s">
        <v>1654</v>
      </c>
      <c r="C759" s="294" t="s">
        <v>3852</v>
      </c>
      <c r="D759" s="295" t="s">
        <v>2789</v>
      </c>
      <c r="E759" s="295" t="s">
        <v>3853</v>
      </c>
      <c r="F759" s="295">
        <v>14.26</v>
      </c>
      <c r="G759" s="295">
        <v>14.02</v>
      </c>
      <c r="H759" s="295">
        <v>11.97</v>
      </c>
      <c r="I759" s="295">
        <v>12.92</v>
      </c>
      <c r="J759" s="295">
        <v>20.79</v>
      </c>
      <c r="K759" s="295">
        <v>23.78</v>
      </c>
      <c r="L759" s="296">
        <v>44.75</v>
      </c>
    </row>
    <row r="760" spans="1:12" ht="15" customHeight="1" x14ac:dyDescent="0.25">
      <c r="A760" s="292">
        <v>22845</v>
      </c>
      <c r="B760" s="293" t="s">
        <v>5115</v>
      </c>
      <c r="C760" s="294" t="s">
        <v>3858</v>
      </c>
      <c r="D760" s="295" t="s">
        <v>2775</v>
      </c>
      <c r="E760" s="295" t="s">
        <v>3859</v>
      </c>
      <c r="F760" s="295">
        <v>20.71</v>
      </c>
      <c r="G760" s="295">
        <v>21.34</v>
      </c>
      <c r="H760" s="295">
        <v>20.079999999999998</v>
      </c>
      <c r="I760" s="295"/>
      <c r="J760" s="295"/>
      <c r="K760" s="295"/>
      <c r="L760" s="296"/>
    </row>
    <row r="761" spans="1:12" ht="15" customHeight="1" x14ac:dyDescent="0.25">
      <c r="A761" s="292">
        <v>22855</v>
      </c>
      <c r="B761" s="293" t="s">
        <v>1660</v>
      </c>
      <c r="C761" s="294" t="s">
        <v>3860</v>
      </c>
      <c r="D761" s="295" t="s">
        <v>2827</v>
      </c>
      <c r="E761" s="295" t="s">
        <v>3861</v>
      </c>
      <c r="F761" s="295">
        <v>19.329999999999998</v>
      </c>
      <c r="G761" s="295">
        <v>14.52</v>
      </c>
      <c r="H761" s="295">
        <v>20.86</v>
      </c>
      <c r="I761" s="295">
        <v>18.73</v>
      </c>
      <c r="J761" s="295">
        <v>20.79</v>
      </c>
      <c r="K761" s="295">
        <v>26.71</v>
      </c>
      <c r="L761" s="296"/>
    </row>
    <row r="762" spans="1:12" ht="15" customHeight="1" x14ac:dyDescent="0.25">
      <c r="A762" s="292">
        <v>22875</v>
      </c>
      <c r="B762" s="293" t="s">
        <v>1667</v>
      </c>
      <c r="C762" s="294" t="s">
        <v>3870</v>
      </c>
      <c r="D762" s="295" t="s">
        <v>2775</v>
      </c>
      <c r="E762" s="295" t="s">
        <v>3871</v>
      </c>
      <c r="F762" s="295">
        <v>22.89</v>
      </c>
      <c r="G762" s="295">
        <v>21.25</v>
      </c>
      <c r="H762" s="295">
        <v>25.07</v>
      </c>
      <c r="I762" s="295">
        <v>14.07</v>
      </c>
      <c r="J762" s="295"/>
      <c r="K762" s="295"/>
      <c r="L762" s="296"/>
    </row>
    <row r="763" spans="1:12" ht="15" customHeight="1" x14ac:dyDescent="0.25">
      <c r="A763" s="292">
        <v>22876</v>
      </c>
      <c r="B763" s="293" t="s">
        <v>1668</v>
      </c>
      <c r="C763" s="294" t="s">
        <v>3872</v>
      </c>
      <c r="D763" s="295" t="s">
        <v>2817</v>
      </c>
      <c r="E763" s="295" t="s">
        <v>3873</v>
      </c>
      <c r="F763" s="295">
        <v>10.050000000000001</v>
      </c>
      <c r="G763" s="295">
        <v>9.32</v>
      </c>
      <c r="H763" s="295">
        <v>11.86</v>
      </c>
      <c r="I763" s="295"/>
      <c r="J763" s="295"/>
      <c r="K763" s="295"/>
      <c r="L763" s="296"/>
    </row>
    <row r="764" spans="1:12" ht="15" customHeight="1" x14ac:dyDescent="0.25">
      <c r="A764" s="292">
        <v>22889</v>
      </c>
      <c r="B764" s="293" t="s">
        <v>1673</v>
      </c>
      <c r="C764" s="294" t="s">
        <v>3878</v>
      </c>
      <c r="D764" s="295" t="s">
        <v>5006</v>
      </c>
      <c r="E764" s="295" t="s">
        <v>3879</v>
      </c>
      <c r="F764" s="295">
        <v>14.05</v>
      </c>
      <c r="G764" s="295">
        <v>14.05</v>
      </c>
      <c r="H764" s="295">
        <v>14</v>
      </c>
      <c r="I764" s="295"/>
      <c r="J764" s="295"/>
      <c r="K764" s="295"/>
      <c r="L764" s="296"/>
    </row>
    <row r="765" spans="1:12" ht="15" customHeight="1" x14ac:dyDescent="0.25">
      <c r="A765" s="292">
        <v>22891</v>
      </c>
      <c r="B765" s="293" t="s">
        <v>5116</v>
      </c>
      <c r="C765" s="294" t="s">
        <v>3880</v>
      </c>
      <c r="D765" s="295" t="s">
        <v>2789</v>
      </c>
      <c r="E765" s="295" t="s">
        <v>5117</v>
      </c>
      <c r="F765" s="295">
        <v>6.25</v>
      </c>
      <c r="G765" s="295">
        <v>4.8600000000000003</v>
      </c>
      <c r="H765" s="295">
        <v>5.84</v>
      </c>
      <c r="I765" s="295">
        <v>7.65</v>
      </c>
      <c r="J765" s="295"/>
      <c r="K765" s="295"/>
      <c r="L765" s="296"/>
    </row>
    <row r="766" spans="1:12" ht="15" customHeight="1" x14ac:dyDescent="0.25">
      <c r="A766" s="292">
        <v>22892</v>
      </c>
      <c r="B766" s="293" t="s">
        <v>5118</v>
      </c>
      <c r="C766" s="294" t="s">
        <v>3881</v>
      </c>
      <c r="D766" s="295" t="s">
        <v>2897</v>
      </c>
      <c r="E766" s="295" t="s">
        <v>3882</v>
      </c>
      <c r="F766" s="295">
        <v>7.67</v>
      </c>
      <c r="G766" s="295">
        <v>7.64</v>
      </c>
      <c r="H766" s="295">
        <v>7.82</v>
      </c>
      <c r="I766" s="295">
        <v>5.47</v>
      </c>
      <c r="J766" s="295"/>
      <c r="K766" s="295"/>
      <c r="L766" s="296"/>
    </row>
    <row r="767" spans="1:12" ht="15" customHeight="1" x14ac:dyDescent="0.25">
      <c r="A767" s="292">
        <v>22900</v>
      </c>
      <c r="B767" s="293" t="s">
        <v>1677</v>
      </c>
      <c r="C767" s="294" t="s">
        <v>3883</v>
      </c>
      <c r="D767" s="295" t="s">
        <v>2897</v>
      </c>
      <c r="E767" s="295" t="s">
        <v>3884</v>
      </c>
      <c r="F767" s="295">
        <v>11.34</v>
      </c>
      <c r="G767" s="295">
        <v>11.54</v>
      </c>
      <c r="H767" s="295">
        <v>11.2</v>
      </c>
      <c r="I767" s="295">
        <v>15.43</v>
      </c>
      <c r="J767" s="295">
        <v>8.4</v>
      </c>
      <c r="K767" s="295">
        <v>8.58</v>
      </c>
      <c r="L767" s="296">
        <v>18.670000000000002</v>
      </c>
    </row>
    <row r="768" spans="1:12" ht="15" customHeight="1" x14ac:dyDescent="0.25">
      <c r="A768" s="292">
        <v>22902</v>
      </c>
      <c r="B768" s="293" t="s">
        <v>5119</v>
      </c>
      <c r="C768" s="294" t="s">
        <v>3885</v>
      </c>
      <c r="D768" s="295" t="s">
        <v>2775</v>
      </c>
      <c r="E768" s="295" t="s">
        <v>3886</v>
      </c>
      <c r="F768" s="295">
        <v>8.1</v>
      </c>
      <c r="G768" s="295">
        <v>7.38</v>
      </c>
      <c r="H768" s="295">
        <v>9.1199999999999992</v>
      </c>
      <c r="I768" s="295">
        <v>7.12</v>
      </c>
      <c r="J768" s="295">
        <v>4.49</v>
      </c>
      <c r="K768" s="295"/>
      <c r="L768" s="296"/>
    </row>
    <row r="769" spans="1:12" ht="15" customHeight="1" x14ac:dyDescent="0.25">
      <c r="A769" s="292">
        <v>22914</v>
      </c>
      <c r="B769" s="293" t="s">
        <v>1684</v>
      </c>
      <c r="C769" s="294" t="s">
        <v>3890</v>
      </c>
      <c r="D769" s="295" t="s">
        <v>2827</v>
      </c>
      <c r="E769" s="295" t="s">
        <v>3891</v>
      </c>
      <c r="F769" s="295">
        <v>15.69</v>
      </c>
      <c r="G769" s="295">
        <v>17.920000000000002</v>
      </c>
      <c r="H769" s="295">
        <v>14.42</v>
      </c>
      <c r="I769" s="295">
        <v>16.78</v>
      </c>
      <c r="J769" s="295">
        <v>9.0500000000000007</v>
      </c>
      <c r="K769" s="295">
        <v>84.4</v>
      </c>
      <c r="L769" s="296"/>
    </row>
    <row r="770" spans="1:12" ht="15" customHeight="1" x14ac:dyDescent="0.25">
      <c r="A770" s="292">
        <v>22948</v>
      </c>
      <c r="B770" s="293" t="s">
        <v>5120</v>
      </c>
      <c r="C770" s="294" t="s">
        <v>3896</v>
      </c>
      <c r="D770" s="295" t="s">
        <v>2789</v>
      </c>
      <c r="E770" s="295" t="s">
        <v>3897</v>
      </c>
      <c r="F770" s="295">
        <v>8.59</v>
      </c>
      <c r="G770" s="295">
        <v>8.77</v>
      </c>
      <c r="H770" s="295">
        <v>8.6</v>
      </c>
      <c r="I770" s="295">
        <v>7.77</v>
      </c>
      <c r="J770" s="295"/>
      <c r="K770" s="295"/>
      <c r="L770" s="296"/>
    </row>
    <row r="771" spans="1:12" ht="15" customHeight="1" x14ac:dyDescent="0.25">
      <c r="A771" s="292">
        <v>22949</v>
      </c>
      <c r="B771" s="293" t="s">
        <v>1694</v>
      </c>
      <c r="C771" s="294" t="s">
        <v>3898</v>
      </c>
      <c r="D771" s="295" t="s">
        <v>2775</v>
      </c>
      <c r="E771" s="295" t="s">
        <v>3899</v>
      </c>
      <c r="F771" s="295">
        <v>12.46</v>
      </c>
      <c r="G771" s="295">
        <v>11.99</v>
      </c>
      <c r="H771" s="295">
        <v>12.76</v>
      </c>
      <c r="I771" s="295"/>
      <c r="J771" s="295"/>
      <c r="K771" s="295"/>
      <c r="L771" s="296"/>
    </row>
    <row r="772" spans="1:12" ht="15" customHeight="1" x14ac:dyDescent="0.25">
      <c r="A772" s="292">
        <v>22960</v>
      </c>
      <c r="B772" s="293" t="s">
        <v>1699</v>
      </c>
      <c r="C772" s="294" t="s">
        <v>3902</v>
      </c>
      <c r="D772" s="295" t="s">
        <v>5006</v>
      </c>
      <c r="E772" s="295" t="s">
        <v>3903</v>
      </c>
      <c r="F772" s="295">
        <v>11.03</v>
      </c>
      <c r="G772" s="295">
        <v>11.03</v>
      </c>
      <c r="H772" s="295"/>
      <c r="I772" s="295"/>
      <c r="J772" s="295"/>
      <c r="K772" s="295"/>
      <c r="L772" s="296"/>
    </row>
    <row r="773" spans="1:12" ht="15" customHeight="1" x14ac:dyDescent="0.25">
      <c r="A773" s="292">
        <v>22997</v>
      </c>
      <c r="B773" s="293" t="s">
        <v>5121</v>
      </c>
      <c r="C773" s="294" t="s">
        <v>4487</v>
      </c>
      <c r="D773" s="295" t="s">
        <v>2775</v>
      </c>
      <c r="E773" s="295" t="s">
        <v>4488</v>
      </c>
      <c r="F773" s="295">
        <v>11.79</v>
      </c>
      <c r="G773" s="295">
        <v>8.65</v>
      </c>
      <c r="H773" s="295">
        <v>12.03</v>
      </c>
      <c r="I773" s="295">
        <v>10.85</v>
      </c>
      <c r="J773" s="295">
        <v>13.91</v>
      </c>
      <c r="K773" s="295"/>
      <c r="L773" s="296"/>
    </row>
    <row r="774" spans="1:12" ht="15" customHeight="1" x14ac:dyDescent="0.25">
      <c r="A774" s="292">
        <v>23005</v>
      </c>
      <c r="B774" s="293" t="s">
        <v>1712</v>
      </c>
      <c r="C774" s="294" t="s">
        <v>3911</v>
      </c>
      <c r="D774" s="295" t="s">
        <v>2775</v>
      </c>
      <c r="E774" s="295" t="s">
        <v>3912</v>
      </c>
      <c r="F774" s="295">
        <v>8.49</v>
      </c>
      <c r="G774" s="295">
        <v>8.9499999999999993</v>
      </c>
      <c r="H774" s="295">
        <v>7.67</v>
      </c>
      <c r="I774" s="295">
        <v>10.02</v>
      </c>
      <c r="J774" s="295"/>
      <c r="K774" s="295"/>
      <c r="L774" s="296"/>
    </row>
    <row r="775" spans="1:12" ht="15" customHeight="1" x14ac:dyDescent="0.25">
      <c r="A775" s="292">
        <v>23007</v>
      </c>
      <c r="B775" s="293" t="s">
        <v>1713</v>
      </c>
      <c r="C775" s="294" t="s">
        <v>3913</v>
      </c>
      <c r="D775" s="295" t="s">
        <v>2912</v>
      </c>
      <c r="E775" s="295" t="s">
        <v>5122</v>
      </c>
      <c r="F775" s="295">
        <v>5.63</v>
      </c>
      <c r="G775" s="295">
        <v>4.47</v>
      </c>
      <c r="H775" s="295">
        <v>5.73</v>
      </c>
      <c r="I775" s="295">
        <v>24.67</v>
      </c>
      <c r="J775" s="295">
        <v>59.57</v>
      </c>
      <c r="K775" s="295"/>
      <c r="L775" s="296"/>
    </row>
    <row r="776" spans="1:12" ht="15" customHeight="1" x14ac:dyDescent="0.25">
      <c r="A776" s="292">
        <v>23008</v>
      </c>
      <c r="B776" s="293" t="s">
        <v>1714</v>
      </c>
      <c r="C776" s="294" t="s">
        <v>3915</v>
      </c>
      <c r="D776" s="295" t="s">
        <v>2789</v>
      </c>
      <c r="E776" s="295" t="s">
        <v>3916</v>
      </c>
      <c r="F776" s="295">
        <v>8.81</v>
      </c>
      <c r="G776" s="295">
        <v>9.84</v>
      </c>
      <c r="H776" s="295">
        <v>8.43</v>
      </c>
      <c r="I776" s="295">
        <v>9.08</v>
      </c>
      <c r="J776" s="295"/>
      <c r="K776" s="295"/>
      <c r="L776" s="296"/>
    </row>
    <row r="777" spans="1:12" ht="15" customHeight="1" x14ac:dyDescent="0.25">
      <c r="A777" s="292">
        <v>23014</v>
      </c>
      <c r="B777" s="293" t="s">
        <v>1716</v>
      </c>
      <c r="C777" s="294" t="s">
        <v>3917</v>
      </c>
      <c r="D777" s="295" t="s">
        <v>2927</v>
      </c>
      <c r="E777" s="295" t="s">
        <v>3918</v>
      </c>
      <c r="F777" s="295">
        <v>15.92</v>
      </c>
      <c r="G777" s="295">
        <v>15.92</v>
      </c>
      <c r="H777" s="295">
        <v>15.89</v>
      </c>
      <c r="I777" s="295"/>
      <c r="J777" s="295"/>
      <c r="K777" s="295"/>
      <c r="L777" s="296"/>
    </row>
    <row r="778" spans="1:12" ht="15" customHeight="1" x14ac:dyDescent="0.25">
      <c r="A778" s="292">
        <v>23024</v>
      </c>
      <c r="B778" s="293" t="s">
        <v>1720</v>
      </c>
      <c r="C778" s="294" t="s">
        <v>3435</v>
      </c>
      <c r="D778" s="295" t="s">
        <v>2856</v>
      </c>
      <c r="E778" s="295" t="s">
        <v>3436</v>
      </c>
      <c r="F778" s="295">
        <v>8.56</v>
      </c>
      <c r="G778" s="295">
        <v>6.14</v>
      </c>
      <c r="H778" s="295">
        <v>9.07</v>
      </c>
      <c r="I778" s="295">
        <v>7.97</v>
      </c>
      <c r="J778" s="295"/>
      <c r="K778" s="295"/>
      <c r="L778" s="296"/>
    </row>
    <row r="779" spans="1:12" x14ac:dyDescent="0.25">
      <c r="A779" s="292">
        <v>23035</v>
      </c>
      <c r="B779" s="293" t="s">
        <v>1723</v>
      </c>
      <c r="C779" s="294" t="s">
        <v>3919</v>
      </c>
      <c r="D779" s="295" t="s">
        <v>2775</v>
      </c>
      <c r="E779" s="295" t="s">
        <v>3920</v>
      </c>
      <c r="F779" s="295">
        <v>2.69</v>
      </c>
      <c r="G779" s="295">
        <v>1.1000000000000001</v>
      </c>
      <c r="H779" s="295">
        <v>7.02</v>
      </c>
      <c r="I779" s="295">
        <v>18.13</v>
      </c>
      <c r="J779" s="295"/>
      <c r="K779" s="295"/>
      <c r="L779" s="296"/>
    </row>
    <row r="780" spans="1:12" ht="15" customHeight="1" x14ac:dyDescent="0.25">
      <c r="A780" s="292">
        <v>23057</v>
      </c>
      <c r="B780" s="293" t="s">
        <v>1730</v>
      </c>
      <c r="C780" s="294" t="s">
        <v>3924</v>
      </c>
      <c r="D780" s="295" t="s">
        <v>3157</v>
      </c>
      <c r="E780" s="295" t="s">
        <v>3925</v>
      </c>
      <c r="F780" s="295">
        <v>7.05</v>
      </c>
      <c r="G780" s="295">
        <v>7.05</v>
      </c>
      <c r="H780" s="295">
        <v>7</v>
      </c>
      <c r="I780" s="295">
        <v>7</v>
      </c>
      <c r="J780" s="295"/>
      <c r="K780" s="295"/>
      <c r="L780" s="296"/>
    </row>
    <row r="781" spans="1:12" ht="15" customHeight="1" x14ac:dyDescent="0.25">
      <c r="A781" s="292">
        <v>23064</v>
      </c>
      <c r="B781" s="293" t="s">
        <v>1732</v>
      </c>
      <c r="C781" s="294" t="s">
        <v>4338</v>
      </c>
      <c r="D781" s="295" t="s">
        <v>2827</v>
      </c>
      <c r="E781" s="295" t="s">
        <v>4339</v>
      </c>
      <c r="F781" s="295">
        <v>15.41</v>
      </c>
      <c r="G781" s="295">
        <v>13.87</v>
      </c>
      <c r="H781" s="295">
        <v>15.28</v>
      </c>
      <c r="I781" s="295">
        <v>15.15</v>
      </c>
      <c r="J781" s="295">
        <v>14.29</v>
      </c>
      <c r="K781" s="295">
        <v>29.77</v>
      </c>
      <c r="L781" s="296">
        <v>26.14</v>
      </c>
    </row>
    <row r="782" spans="1:12" ht="15" customHeight="1" x14ac:dyDescent="0.25">
      <c r="A782" s="292">
        <v>23075</v>
      </c>
      <c r="B782" s="293" t="s">
        <v>1735</v>
      </c>
      <c r="C782" s="294" t="s">
        <v>3931</v>
      </c>
      <c r="D782" s="295" t="s">
        <v>2827</v>
      </c>
      <c r="E782" s="295" t="s">
        <v>3932</v>
      </c>
      <c r="F782" s="295">
        <v>26.16</v>
      </c>
      <c r="G782" s="295">
        <v>13.93</v>
      </c>
      <c r="H782" s="295">
        <v>22.39</v>
      </c>
      <c r="I782" s="295">
        <v>25.14</v>
      </c>
      <c r="J782" s="295"/>
      <c r="K782" s="295"/>
      <c r="L782" s="296">
        <v>77.7</v>
      </c>
    </row>
    <row r="783" spans="1:12" ht="15" customHeight="1" x14ac:dyDescent="0.25">
      <c r="A783" s="292">
        <v>23079</v>
      </c>
      <c r="B783" s="293" t="s">
        <v>1737</v>
      </c>
      <c r="C783" s="294" t="s">
        <v>3935</v>
      </c>
      <c r="D783" s="295" t="s">
        <v>2856</v>
      </c>
      <c r="E783" s="295" t="s">
        <v>3936</v>
      </c>
      <c r="F783" s="295">
        <v>13.1</v>
      </c>
      <c r="G783" s="295">
        <v>12.93</v>
      </c>
      <c r="H783" s="295">
        <v>13.1</v>
      </c>
      <c r="I783" s="295">
        <v>13.09</v>
      </c>
      <c r="J783" s="295"/>
      <c r="K783" s="295"/>
      <c r="L783" s="296"/>
    </row>
    <row r="784" spans="1:12" ht="15" customHeight="1" x14ac:dyDescent="0.25">
      <c r="A784" s="292">
        <v>23098</v>
      </c>
      <c r="B784" s="293" t="s">
        <v>1746</v>
      </c>
      <c r="C784" s="294" t="s">
        <v>4284</v>
      </c>
      <c r="D784" s="295" t="s">
        <v>2827</v>
      </c>
      <c r="E784" s="295" t="s">
        <v>4285</v>
      </c>
      <c r="F784" s="295">
        <v>7.07</v>
      </c>
      <c r="G784" s="295">
        <v>6.98</v>
      </c>
      <c r="H784" s="295">
        <v>7.58</v>
      </c>
      <c r="I784" s="295">
        <v>8.1999999999999993</v>
      </c>
      <c r="J784" s="295">
        <v>5.99</v>
      </c>
      <c r="K784" s="295">
        <v>7.76</v>
      </c>
      <c r="L784" s="296">
        <v>5.58</v>
      </c>
    </row>
    <row r="785" spans="1:12" ht="15" customHeight="1" x14ac:dyDescent="0.25">
      <c r="A785" s="292">
        <v>23098</v>
      </c>
      <c r="B785" s="293" t="s">
        <v>1746</v>
      </c>
      <c r="C785" s="294" t="s">
        <v>3941</v>
      </c>
      <c r="D785" s="295" t="s">
        <v>2827</v>
      </c>
      <c r="E785" s="295" t="s">
        <v>3942</v>
      </c>
      <c r="F785" s="295">
        <v>9.9</v>
      </c>
      <c r="G785" s="295">
        <v>11.51</v>
      </c>
      <c r="H785" s="295">
        <v>9.5399999999999991</v>
      </c>
      <c r="I785" s="295">
        <v>10.96</v>
      </c>
      <c r="J785" s="295">
        <v>8.36</v>
      </c>
      <c r="K785" s="295">
        <v>10.64</v>
      </c>
      <c r="L785" s="296"/>
    </row>
    <row r="786" spans="1:12" ht="15" customHeight="1" x14ac:dyDescent="0.25">
      <c r="A786" s="292">
        <v>23104</v>
      </c>
      <c r="B786" s="293" t="s">
        <v>1748</v>
      </c>
      <c r="C786" s="294" t="s">
        <v>4546</v>
      </c>
      <c r="D786" s="295" t="s">
        <v>3237</v>
      </c>
      <c r="E786" s="295" t="s">
        <v>4547</v>
      </c>
      <c r="F786" s="295">
        <v>6.08</v>
      </c>
      <c r="G786" s="295">
        <v>6.41</v>
      </c>
      <c r="H786" s="295">
        <v>5.46</v>
      </c>
      <c r="I786" s="295">
        <v>4.3099999999999996</v>
      </c>
      <c r="J786" s="295"/>
      <c r="K786" s="295"/>
      <c r="L786" s="296"/>
    </row>
    <row r="787" spans="1:12" ht="15" customHeight="1" x14ac:dyDescent="0.25">
      <c r="A787" s="292">
        <v>23107</v>
      </c>
      <c r="B787" s="293" t="s">
        <v>5125</v>
      </c>
      <c r="C787" s="294" t="s">
        <v>3945</v>
      </c>
      <c r="D787" s="295" t="s">
        <v>2775</v>
      </c>
      <c r="E787" s="295" t="s">
        <v>3158</v>
      </c>
      <c r="F787" s="295">
        <v>10.4</v>
      </c>
      <c r="G787" s="295">
        <v>6.91</v>
      </c>
      <c r="H787" s="295">
        <v>10.49</v>
      </c>
      <c r="I787" s="295">
        <v>15.45</v>
      </c>
      <c r="J787" s="295"/>
      <c r="K787" s="295"/>
      <c r="L787" s="296"/>
    </row>
    <row r="788" spans="1:12" ht="15" customHeight="1" x14ac:dyDescent="0.25">
      <c r="A788" s="292">
        <v>23111</v>
      </c>
      <c r="B788" s="293" t="s">
        <v>1750</v>
      </c>
      <c r="C788" s="294" t="s">
        <v>3946</v>
      </c>
      <c r="D788" s="295" t="s">
        <v>2775</v>
      </c>
      <c r="E788" s="295" t="s">
        <v>3947</v>
      </c>
      <c r="F788" s="295">
        <v>10.029999999999999</v>
      </c>
      <c r="G788" s="295">
        <v>8.75</v>
      </c>
      <c r="H788" s="295">
        <v>10.67</v>
      </c>
      <c r="I788" s="295">
        <v>15.33</v>
      </c>
      <c r="J788" s="295"/>
      <c r="K788" s="295"/>
      <c r="L788" s="296"/>
    </row>
    <row r="789" spans="1:12" x14ac:dyDescent="0.25">
      <c r="A789" s="292">
        <v>23114</v>
      </c>
      <c r="B789" s="293" t="s">
        <v>1751</v>
      </c>
      <c r="C789" s="294" t="s">
        <v>3948</v>
      </c>
      <c r="D789" s="295" t="s">
        <v>2789</v>
      </c>
      <c r="E789" s="295" t="s">
        <v>3949</v>
      </c>
      <c r="F789" s="295">
        <v>14.65</v>
      </c>
      <c r="G789" s="295">
        <v>14.49</v>
      </c>
      <c r="H789" s="295">
        <v>14.82</v>
      </c>
      <c r="I789" s="295">
        <v>9.5299999999999994</v>
      </c>
      <c r="J789" s="295"/>
      <c r="K789" s="295"/>
      <c r="L789" s="296"/>
    </row>
    <row r="790" spans="1:12" x14ac:dyDescent="0.25">
      <c r="A790" s="292">
        <v>23143</v>
      </c>
      <c r="B790" s="293" t="s">
        <v>1767</v>
      </c>
      <c r="C790" s="294" t="s">
        <v>3952</v>
      </c>
      <c r="D790" s="295" t="s">
        <v>2856</v>
      </c>
      <c r="E790" s="295" t="s">
        <v>3953</v>
      </c>
      <c r="F790" s="295">
        <v>11.15</v>
      </c>
      <c r="G790" s="295">
        <v>9.85</v>
      </c>
      <c r="H790" s="295">
        <v>13.02</v>
      </c>
      <c r="I790" s="295">
        <v>11.74</v>
      </c>
      <c r="J790" s="295"/>
      <c r="K790" s="295"/>
      <c r="L790" s="296"/>
    </row>
    <row r="791" spans="1:12" ht="15" customHeight="1" x14ac:dyDescent="0.25">
      <c r="A791" s="292">
        <v>23149</v>
      </c>
      <c r="B791" s="293" t="s">
        <v>1770</v>
      </c>
      <c r="C791" s="294" t="s">
        <v>3954</v>
      </c>
      <c r="D791" s="295" t="s">
        <v>3438</v>
      </c>
      <c r="E791" s="295" t="s">
        <v>3955</v>
      </c>
      <c r="F791" s="295">
        <v>10.52</v>
      </c>
      <c r="G791" s="295">
        <v>10.83</v>
      </c>
      <c r="H791" s="295">
        <v>10.11</v>
      </c>
      <c r="I791" s="295">
        <v>12.31</v>
      </c>
      <c r="J791" s="295"/>
      <c r="K791" s="295"/>
      <c r="L791" s="296"/>
    </row>
    <row r="792" spans="1:12" ht="15" customHeight="1" x14ac:dyDescent="0.25">
      <c r="A792" s="292">
        <v>23151</v>
      </c>
      <c r="B792" s="293" t="s">
        <v>1771</v>
      </c>
      <c r="C792" s="294" t="s">
        <v>4395</v>
      </c>
      <c r="D792" s="295" t="s">
        <v>2789</v>
      </c>
      <c r="E792" s="295" t="s">
        <v>4396</v>
      </c>
      <c r="F792" s="295">
        <v>9.6300000000000008</v>
      </c>
      <c r="G792" s="295">
        <v>13.95</v>
      </c>
      <c r="H792" s="295">
        <v>9.6199999999999992</v>
      </c>
      <c r="I792" s="295">
        <v>8.69</v>
      </c>
      <c r="J792" s="295">
        <v>14.04</v>
      </c>
      <c r="K792" s="295">
        <v>17.989999999999998</v>
      </c>
      <c r="L792" s="296"/>
    </row>
    <row r="793" spans="1:12" x14ac:dyDescent="0.25">
      <c r="A793" s="292">
        <v>23156</v>
      </c>
      <c r="B793" s="293" t="s">
        <v>1774</v>
      </c>
      <c r="C793" s="294" t="s">
        <v>3956</v>
      </c>
      <c r="D793" s="295" t="s">
        <v>2856</v>
      </c>
      <c r="E793" s="295" t="s">
        <v>3957</v>
      </c>
      <c r="F793" s="295">
        <v>11.28</v>
      </c>
      <c r="G793" s="295">
        <v>11.86</v>
      </c>
      <c r="H793" s="295">
        <v>11.06</v>
      </c>
      <c r="I793" s="295">
        <v>10.36</v>
      </c>
      <c r="J793" s="295"/>
      <c r="K793" s="295"/>
      <c r="L793" s="296"/>
    </row>
    <row r="794" spans="1:12" ht="15" customHeight="1" x14ac:dyDescent="0.25">
      <c r="A794" s="292">
        <v>23171</v>
      </c>
      <c r="B794" s="293" t="s">
        <v>1777</v>
      </c>
      <c r="C794" s="294" t="s">
        <v>3960</v>
      </c>
      <c r="D794" s="295" t="s">
        <v>2775</v>
      </c>
      <c r="E794" s="295" t="s">
        <v>3961</v>
      </c>
      <c r="F794" s="295">
        <v>11.43</v>
      </c>
      <c r="G794" s="295">
        <v>9.17</v>
      </c>
      <c r="H794" s="295">
        <v>11.55</v>
      </c>
      <c r="I794" s="295"/>
      <c r="J794" s="295">
        <v>10.88</v>
      </c>
      <c r="K794" s="295"/>
      <c r="L794" s="296"/>
    </row>
    <row r="795" spans="1:12" ht="15" customHeight="1" x14ac:dyDescent="0.25">
      <c r="A795" s="292">
        <v>23176</v>
      </c>
      <c r="B795" s="293" t="s">
        <v>1780</v>
      </c>
      <c r="C795" s="294" t="s">
        <v>3962</v>
      </c>
      <c r="D795" s="295" t="s">
        <v>2827</v>
      </c>
      <c r="E795" s="295" t="s">
        <v>3963</v>
      </c>
      <c r="F795" s="295">
        <v>7.53</v>
      </c>
      <c r="G795" s="295">
        <v>9.2200000000000006</v>
      </c>
      <c r="H795" s="295">
        <v>7.11</v>
      </c>
      <c r="I795" s="295">
        <v>7.94</v>
      </c>
      <c r="J795" s="295"/>
      <c r="K795" s="295"/>
      <c r="L795" s="296"/>
    </row>
    <row r="796" spans="1:12" ht="15" customHeight="1" x14ac:dyDescent="0.25">
      <c r="A796" s="292">
        <v>23203</v>
      </c>
      <c r="B796" s="293" t="s">
        <v>1788</v>
      </c>
      <c r="C796" s="294" t="s">
        <v>3964</v>
      </c>
      <c r="D796" s="295" t="s">
        <v>2856</v>
      </c>
      <c r="E796" s="295" t="s">
        <v>3965</v>
      </c>
      <c r="F796" s="295">
        <v>14.38</v>
      </c>
      <c r="G796" s="295">
        <v>14.22</v>
      </c>
      <c r="H796" s="295">
        <v>15.03</v>
      </c>
      <c r="I796" s="295">
        <v>13.94</v>
      </c>
      <c r="J796" s="295"/>
      <c r="K796" s="295"/>
      <c r="L796" s="296"/>
    </row>
    <row r="797" spans="1:12" ht="15" customHeight="1" x14ac:dyDescent="0.25">
      <c r="A797" s="292">
        <v>23267</v>
      </c>
      <c r="B797" s="293" t="s">
        <v>1800</v>
      </c>
      <c r="C797" s="294" t="s">
        <v>4432</v>
      </c>
      <c r="D797" s="295" t="s">
        <v>3438</v>
      </c>
      <c r="E797" s="295" t="s">
        <v>4433</v>
      </c>
      <c r="F797" s="295">
        <v>12.48</v>
      </c>
      <c r="G797" s="295">
        <v>10.29</v>
      </c>
      <c r="H797" s="295">
        <v>13.01</v>
      </c>
      <c r="I797" s="295">
        <v>11.88</v>
      </c>
      <c r="J797" s="295"/>
      <c r="K797" s="295"/>
      <c r="L797" s="296"/>
    </row>
    <row r="798" spans="1:12" ht="15" customHeight="1" x14ac:dyDescent="0.25">
      <c r="A798" s="292">
        <v>23277</v>
      </c>
      <c r="B798" s="293" t="s">
        <v>1805</v>
      </c>
      <c r="C798" s="294" t="s">
        <v>3972</v>
      </c>
      <c r="D798" s="295" t="s">
        <v>2775</v>
      </c>
      <c r="E798" s="295" t="s">
        <v>3973</v>
      </c>
      <c r="F798" s="295">
        <v>5.1100000000000003</v>
      </c>
      <c r="G798" s="295">
        <v>5.37</v>
      </c>
      <c r="H798" s="295">
        <v>4.7</v>
      </c>
      <c r="I798" s="295">
        <v>5.56</v>
      </c>
      <c r="J798" s="295">
        <v>9.9700000000000006</v>
      </c>
      <c r="K798" s="295"/>
      <c r="L798" s="296"/>
    </row>
    <row r="799" spans="1:12" x14ac:dyDescent="0.25">
      <c r="A799" s="292">
        <v>23286</v>
      </c>
      <c r="B799" s="293" t="s">
        <v>1806</v>
      </c>
      <c r="C799" s="294" t="s">
        <v>3974</v>
      </c>
      <c r="D799" s="295" t="s">
        <v>2775</v>
      </c>
      <c r="E799" s="295" t="s">
        <v>3975</v>
      </c>
      <c r="F799" s="295">
        <v>13.01</v>
      </c>
      <c r="G799" s="295">
        <v>12.99</v>
      </c>
      <c r="H799" s="295">
        <v>12.64</v>
      </c>
      <c r="I799" s="295">
        <v>14.48</v>
      </c>
      <c r="J799" s="295"/>
      <c r="K799" s="295"/>
      <c r="L799" s="296"/>
    </row>
    <row r="800" spans="1:12" ht="15" customHeight="1" x14ac:dyDescent="0.25">
      <c r="A800" s="292">
        <v>23301</v>
      </c>
      <c r="B800" s="293" t="s">
        <v>1809</v>
      </c>
      <c r="C800" s="294" t="s">
        <v>3976</v>
      </c>
      <c r="D800" s="295" t="s">
        <v>2827</v>
      </c>
      <c r="E800" s="295" t="s">
        <v>3977</v>
      </c>
      <c r="F800" s="295">
        <v>10.029999999999999</v>
      </c>
      <c r="G800" s="295">
        <v>6.07</v>
      </c>
      <c r="H800" s="295">
        <v>9.93</v>
      </c>
      <c r="I800" s="295">
        <v>9.91</v>
      </c>
      <c r="J800" s="295">
        <v>12.42</v>
      </c>
      <c r="K800" s="295">
        <v>12.3</v>
      </c>
      <c r="L800" s="296"/>
    </row>
    <row r="801" spans="1:12" ht="15" customHeight="1" x14ac:dyDescent="0.25">
      <c r="A801" s="292">
        <v>23306</v>
      </c>
      <c r="B801" s="293" t="s">
        <v>1810</v>
      </c>
      <c r="C801" s="294" t="s">
        <v>3978</v>
      </c>
      <c r="D801" s="295" t="s">
        <v>2897</v>
      </c>
      <c r="E801" s="295" t="s">
        <v>3979</v>
      </c>
      <c r="F801" s="295">
        <v>10.14</v>
      </c>
      <c r="G801" s="295">
        <v>9.9</v>
      </c>
      <c r="H801" s="295">
        <v>10.18</v>
      </c>
      <c r="I801" s="295">
        <v>14.98</v>
      </c>
      <c r="J801" s="295"/>
      <c r="K801" s="295"/>
      <c r="L801" s="296"/>
    </row>
    <row r="802" spans="1:12" ht="15" customHeight="1" x14ac:dyDescent="0.25">
      <c r="A802" s="292">
        <v>23310</v>
      </c>
      <c r="B802" s="293" t="s">
        <v>1811</v>
      </c>
      <c r="C802" s="294" t="s">
        <v>3980</v>
      </c>
      <c r="D802" s="295" t="s">
        <v>2789</v>
      </c>
      <c r="E802" s="295" t="s">
        <v>3302</v>
      </c>
      <c r="F802" s="295">
        <v>10.11</v>
      </c>
      <c r="G802" s="295">
        <v>15.07</v>
      </c>
      <c r="H802" s="295">
        <v>9.9499999999999993</v>
      </c>
      <c r="I802" s="295">
        <v>9.24</v>
      </c>
      <c r="J802" s="295">
        <v>6.1</v>
      </c>
      <c r="K802" s="295"/>
      <c r="L802" s="296"/>
    </row>
    <row r="803" spans="1:12" ht="15" customHeight="1" x14ac:dyDescent="0.25">
      <c r="A803" s="292">
        <v>23325</v>
      </c>
      <c r="B803" s="293" t="s">
        <v>1815</v>
      </c>
      <c r="C803" s="294" t="s">
        <v>3981</v>
      </c>
      <c r="D803" s="295" t="s">
        <v>2897</v>
      </c>
      <c r="E803" s="295" t="s">
        <v>3982</v>
      </c>
      <c r="F803" s="295">
        <v>10.53</v>
      </c>
      <c r="G803" s="295">
        <v>10.32</v>
      </c>
      <c r="H803" s="295">
        <v>11.49</v>
      </c>
      <c r="I803" s="295"/>
      <c r="J803" s="295"/>
      <c r="K803" s="295"/>
      <c r="L803" s="296"/>
    </row>
    <row r="804" spans="1:12" ht="15" customHeight="1" x14ac:dyDescent="0.25">
      <c r="A804" s="292">
        <v>23336</v>
      </c>
      <c r="B804" s="293" t="s">
        <v>1817</v>
      </c>
      <c r="C804" s="294" t="s">
        <v>3983</v>
      </c>
      <c r="D804" s="295" t="s">
        <v>2789</v>
      </c>
      <c r="E804" s="295" t="s">
        <v>3984</v>
      </c>
      <c r="F804" s="295">
        <v>12.28</v>
      </c>
      <c r="G804" s="295">
        <v>13.17</v>
      </c>
      <c r="H804" s="295">
        <v>12.07</v>
      </c>
      <c r="I804" s="295">
        <v>12.18</v>
      </c>
      <c r="J804" s="295"/>
      <c r="K804" s="295"/>
      <c r="L804" s="296"/>
    </row>
    <row r="805" spans="1:12" ht="15" customHeight="1" x14ac:dyDescent="0.25">
      <c r="A805" s="292">
        <v>23341</v>
      </c>
      <c r="B805" s="293" t="s">
        <v>1818</v>
      </c>
      <c r="C805" s="294" t="s">
        <v>3985</v>
      </c>
      <c r="D805" s="295" t="s">
        <v>2912</v>
      </c>
      <c r="E805" s="295" t="s">
        <v>3986</v>
      </c>
      <c r="F805" s="295">
        <v>8.44</v>
      </c>
      <c r="G805" s="295">
        <v>8.23</v>
      </c>
      <c r="H805" s="295">
        <v>8.3000000000000007</v>
      </c>
      <c r="I805" s="295">
        <v>11.29</v>
      </c>
      <c r="J805" s="295">
        <v>9.6</v>
      </c>
      <c r="K805" s="295"/>
      <c r="L805" s="296"/>
    </row>
    <row r="806" spans="1:12" ht="15" customHeight="1" x14ac:dyDescent="0.25">
      <c r="A806" s="292">
        <v>23360</v>
      </c>
      <c r="B806" s="293" t="s">
        <v>1822</v>
      </c>
      <c r="C806" s="294" t="s">
        <v>3987</v>
      </c>
      <c r="D806" s="295" t="s">
        <v>2932</v>
      </c>
      <c r="E806" s="295" t="s">
        <v>3988</v>
      </c>
      <c r="F806" s="295">
        <v>12.77</v>
      </c>
      <c r="G806" s="295">
        <v>11.77</v>
      </c>
      <c r="H806" s="295">
        <v>13.66</v>
      </c>
      <c r="I806" s="295">
        <v>13.68</v>
      </c>
      <c r="J806" s="295"/>
      <c r="K806" s="295"/>
      <c r="L806" s="296"/>
    </row>
    <row r="807" spans="1:12" ht="15" customHeight="1" x14ac:dyDescent="0.25">
      <c r="A807" s="292">
        <v>23361</v>
      </c>
      <c r="B807" s="293" t="s">
        <v>1823</v>
      </c>
      <c r="C807" s="294" t="s">
        <v>4951</v>
      </c>
      <c r="D807" s="295" t="s">
        <v>3108</v>
      </c>
      <c r="E807" s="295" t="s">
        <v>4952</v>
      </c>
      <c r="F807" s="295">
        <v>11.56</v>
      </c>
      <c r="G807" s="295">
        <v>11.62</v>
      </c>
      <c r="H807" s="295">
        <v>5.33</v>
      </c>
      <c r="I807" s="295"/>
      <c r="J807" s="295"/>
      <c r="K807" s="295"/>
      <c r="L807" s="296"/>
    </row>
    <row r="808" spans="1:12" ht="15" customHeight="1" x14ac:dyDescent="0.25">
      <c r="A808" s="292">
        <v>23363</v>
      </c>
      <c r="B808" s="293" t="s">
        <v>1824</v>
      </c>
      <c r="C808" s="294" t="s">
        <v>3989</v>
      </c>
      <c r="D808" s="295" t="s">
        <v>2789</v>
      </c>
      <c r="E808" s="295" t="s">
        <v>3990</v>
      </c>
      <c r="F808" s="295">
        <v>8.35</v>
      </c>
      <c r="G808" s="295">
        <v>8.5399999999999991</v>
      </c>
      <c r="H808" s="295">
        <v>8.2899999999999991</v>
      </c>
      <c r="I808" s="295">
        <v>7.95</v>
      </c>
      <c r="J808" s="295"/>
      <c r="K808" s="295"/>
      <c r="L808" s="296"/>
    </row>
    <row r="809" spans="1:12" ht="15" customHeight="1" x14ac:dyDescent="0.25">
      <c r="A809" s="292">
        <v>23366</v>
      </c>
      <c r="B809" s="293" t="s">
        <v>1825</v>
      </c>
      <c r="C809" s="294" t="s">
        <v>3991</v>
      </c>
      <c r="D809" s="295" t="s">
        <v>2775</v>
      </c>
      <c r="E809" s="295" t="s">
        <v>3992</v>
      </c>
      <c r="F809" s="295">
        <v>11.95</v>
      </c>
      <c r="G809" s="295">
        <v>12.13</v>
      </c>
      <c r="H809" s="295">
        <v>11.65</v>
      </c>
      <c r="I809" s="295">
        <v>17.36</v>
      </c>
      <c r="J809" s="295"/>
      <c r="K809" s="295"/>
      <c r="L809" s="296"/>
    </row>
    <row r="810" spans="1:12" ht="15" customHeight="1" x14ac:dyDescent="0.25">
      <c r="A810" s="292">
        <v>23396</v>
      </c>
      <c r="B810" s="293" t="s">
        <v>1834</v>
      </c>
      <c r="C810" s="294" t="s">
        <v>3993</v>
      </c>
      <c r="D810" s="295" t="s">
        <v>2775</v>
      </c>
      <c r="E810" s="295" t="s">
        <v>3994</v>
      </c>
      <c r="F810" s="295">
        <v>12.39</v>
      </c>
      <c r="G810" s="295">
        <v>14.01</v>
      </c>
      <c r="H810" s="295">
        <v>12.54</v>
      </c>
      <c r="I810" s="295">
        <v>7.42</v>
      </c>
      <c r="J810" s="295">
        <v>10.06</v>
      </c>
      <c r="K810" s="295"/>
      <c r="L810" s="296"/>
    </row>
    <row r="811" spans="1:12" ht="15" customHeight="1" x14ac:dyDescent="0.25">
      <c r="A811" s="292">
        <v>23421</v>
      </c>
      <c r="B811" s="293" t="s">
        <v>1843</v>
      </c>
      <c r="C811" s="294" t="s">
        <v>3995</v>
      </c>
      <c r="D811" s="295" t="s">
        <v>2789</v>
      </c>
      <c r="E811" s="295" t="s">
        <v>3996</v>
      </c>
      <c r="F811" s="295">
        <v>16.27</v>
      </c>
      <c r="G811" s="295">
        <v>15.68</v>
      </c>
      <c r="H811" s="295">
        <v>16.3</v>
      </c>
      <c r="I811" s="295">
        <v>16.77</v>
      </c>
      <c r="J811" s="295"/>
      <c r="K811" s="295"/>
      <c r="L811" s="296"/>
    </row>
    <row r="812" spans="1:12" x14ac:dyDescent="0.25">
      <c r="A812" s="292">
        <v>23428</v>
      </c>
      <c r="B812" s="293" t="s">
        <v>1845</v>
      </c>
      <c r="C812" s="294" t="s">
        <v>3997</v>
      </c>
      <c r="D812" s="295" t="s">
        <v>2897</v>
      </c>
      <c r="E812" s="295" t="s">
        <v>3998</v>
      </c>
      <c r="F812" s="295">
        <v>20</v>
      </c>
      <c r="G812" s="295">
        <v>20</v>
      </c>
      <c r="H812" s="295">
        <v>20</v>
      </c>
      <c r="I812" s="295">
        <v>20</v>
      </c>
      <c r="J812" s="295"/>
      <c r="K812" s="295"/>
      <c r="L812" s="296"/>
    </row>
    <row r="813" spans="1:12" ht="15" customHeight="1" x14ac:dyDescent="0.25">
      <c r="A813" s="292">
        <v>23434</v>
      </c>
      <c r="B813" s="293" t="s">
        <v>1846</v>
      </c>
      <c r="C813" s="294" t="s">
        <v>4955</v>
      </c>
      <c r="D813" s="295" t="s">
        <v>2786</v>
      </c>
      <c r="E813" s="295" t="s">
        <v>3286</v>
      </c>
      <c r="F813" s="295">
        <v>6.95</v>
      </c>
      <c r="G813" s="295">
        <v>6.23</v>
      </c>
      <c r="H813" s="295">
        <v>11.91</v>
      </c>
      <c r="I813" s="295"/>
      <c r="J813" s="295"/>
      <c r="K813" s="295"/>
      <c r="L813" s="296"/>
    </row>
    <row r="814" spans="1:12" ht="15" customHeight="1" x14ac:dyDescent="0.25">
      <c r="A814" s="292">
        <v>23436</v>
      </c>
      <c r="B814" s="293" t="s">
        <v>1847</v>
      </c>
      <c r="C814" s="294" t="s">
        <v>3999</v>
      </c>
      <c r="D814" s="295" t="s">
        <v>2897</v>
      </c>
      <c r="E814" s="295" t="s">
        <v>4000</v>
      </c>
      <c r="F814" s="295">
        <v>10.1</v>
      </c>
      <c r="G814" s="295">
        <v>9.89</v>
      </c>
      <c r="H814" s="295">
        <v>8.6</v>
      </c>
      <c r="I814" s="295">
        <v>8.9499999999999993</v>
      </c>
      <c r="J814" s="295">
        <v>58.57</v>
      </c>
      <c r="K814" s="295"/>
      <c r="L814" s="296"/>
    </row>
    <row r="815" spans="1:12" ht="15" customHeight="1" x14ac:dyDescent="0.25">
      <c r="A815" s="292">
        <v>23438</v>
      </c>
      <c r="B815" s="293" t="s">
        <v>1848</v>
      </c>
      <c r="C815" s="294" t="s">
        <v>4001</v>
      </c>
      <c r="D815" s="295" t="s">
        <v>2912</v>
      </c>
      <c r="E815" s="295" t="s">
        <v>4002</v>
      </c>
      <c r="F815" s="295">
        <v>1.06</v>
      </c>
      <c r="G815" s="295"/>
      <c r="H815" s="295">
        <v>0.06</v>
      </c>
      <c r="I815" s="295">
        <v>18.38</v>
      </c>
      <c r="J815" s="295"/>
      <c r="K815" s="295"/>
      <c r="L815" s="296"/>
    </row>
    <row r="816" spans="1:12" ht="15" customHeight="1" x14ac:dyDescent="0.25">
      <c r="A816" s="292">
        <v>23443</v>
      </c>
      <c r="B816" s="293" t="s">
        <v>1850</v>
      </c>
      <c r="C816" s="294" t="s">
        <v>4003</v>
      </c>
      <c r="D816" s="295" t="s">
        <v>2775</v>
      </c>
      <c r="E816" s="295" t="s">
        <v>4004</v>
      </c>
      <c r="F816" s="295">
        <v>11.89</v>
      </c>
      <c r="G816" s="295">
        <v>12.1</v>
      </c>
      <c r="H816" s="295">
        <v>11.9</v>
      </c>
      <c r="I816" s="295">
        <v>9.77</v>
      </c>
      <c r="J816" s="295">
        <v>8.7100000000000009</v>
      </c>
      <c r="K816" s="295"/>
      <c r="L816" s="296"/>
    </row>
    <row r="817" spans="1:12" ht="15" customHeight="1" x14ac:dyDescent="0.25">
      <c r="A817" s="292">
        <v>23444</v>
      </c>
      <c r="B817" s="293" t="s">
        <v>1851</v>
      </c>
      <c r="C817" s="294" t="s">
        <v>4005</v>
      </c>
      <c r="D817" s="295" t="s">
        <v>2897</v>
      </c>
      <c r="E817" s="295" t="s">
        <v>4006</v>
      </c>
      <c r="F817" s="295">
        <v>6.74</v>
      </c>
      <c r="G817" s="295">
        <v>5.37</v>
      </c>
      <c r="H817" s="295">
        <v>7.12</v>
      </c>
      <c r="I817" s="295"/>
      <c r="J817" s="295"/>
      <c r="K817" s="295"/>
      <c r="L817" s="296"/>
    </row>
    <row r="818" spans="1:12" ht="15" customHeight="1" x14ac:dyDescent="0.25">
      <c r="A818" s="292">
        <v>23446</v>
      </c>
      <c r="B818" s="293" t="s">
        <v>1852</v>
      </c>
      <c r="C818" s="294" t="s">
        <v>4007</v>
      </c>
      <c r="D818" s="295" t="s">
        <v>3108</v>
      </c>
      <c r="E818" s="295" t="s">
        <v>4008</v>
      </c>
      <c r="F818" s="295">
        <v>20.78</v>
      </c>
      <c r="G818" s="295">
        <v>20.78</v>
      </c>
      <c r="H818" s="295"/>
      <c r="I818" s="295"/>
      <c r="J818" s="295"/>
      <c r="K818" s="295"/>
      <c r="L818" s="296"/>
    </row>
    <row r="819" spans="1:12" ht="15" customHeight="1" x14ac:dyDescent="0.25">
      <c r="A819" s="292">
        <v>23466</v>
      </c>
      <c r="B819" s="293" t="s">
        <v>1858</v>
      </c>
      <c r="C819" s="294" t="s">
        <v>4013</v>
      </c>
      <c r="D819" s="295" t="s">
        <v>2927</v>
      </c>
      <c r="E819" s="295" t="s">
        <v>4014</v>
      </c>
      <c r="F819" s="295">
        <v>12.06</v>
      </c>
      <c r="G819" s="295">
        <v>11.89</v>
      </c>
      <c r="H819" s="295">
        <v>11.9</v>
      </c>
      <c r="I819" s="295">
        <v>14.67</v>
      </c>
      <c r="J819" s="295"/>
      <c r="K819" s="295"/>
      <c r="L819" s="296"/>
    </row>
    <row r="820" spans="1:12" ht="15" customHeight="1" x14ac:dyDescent="0.25">
      <c r="A820" s="292">
        <v>23468</v>
      </c>
      <c r="B820" s="293" t="s">
        <v>1859</v>
      </c>
      <c r="C820" s="294" t="s">
        <v>4015</v>
      </c>
      <c r="D820" s="295" t="s">
        <v>2897</v>
      </c>
      <c r="E820" s="295" t="s">
        <v>4016</v>
      </c>
      <c r="F820" s="295">
        <v>8.81</v>
      </c>
      <c r="G820" s="295">
        <v>6.28</v>
      </c>
      <c r="H820" s="295">
        <v>8.92</v>
      </c>
      <c r="I820" s="295">
        <v>15.02</v>
      </c>
      <c r="J820" s="295"/>
      <c r="K820" s="295"/>
      <c r="L820" s="296"/>
    </row>
    <row r="821" spans="1:12" ht="15" customHeight="1" x14ac:dyDescent="0.25">
      <c r="A821" s="292">
        <v>23470</v>
      </c>
      <c r="B821" s="293" t="s">
        <v>1861</v>
      </c>
      <c r="C821" s="294" t="s">
        <v>2886</v>
      </c>
      <c r="D821" s="295" t="s">
        <v>2867</v>
      </c>
      <c r="E821" s="295" t="s">
        <v>2887</v>
      </c>
      <c r="F821" s="295">
        <v>12.91</v>
      </c>
      <c r="G821" s="295"/>
      <c r="H821" s="295">
        <v>13.25</v>
      </c>
      <c r="I821" s="295">
        <v>10.07</v>
      </c>
      <c r="J821" s="295"/>
      <c r="K821" s="295"/>
      <c r="L821" s="296"/>
    </row>
    <row r="822" spans="1:12" ht="15" customHeight="1" x14ac:dyDescent="0.25">
      <c r="A822" s="292">
        <v>23471</v>
      </c>
      <c r="B822" s="293" t="s">
        <v>1862</v>
      </c>
      <c r="C822" s="294" t="s">
        <v>2886</v>
      </c>
      <c r="D822" s="295" t="s">
        <v>2867</v>
      </c>
      <c r="E822" s="295" t="s">
        <v>2887</v>
      </c>
      <c r="F822" s="295">
        <v>13.82</v>
      </c>
      <c r="G822" s="295">
        <v>13</v>
      </c>
      <c r="H822" s="295">
        <v>13.81</v>
      </c>
      <c r="I822" s="295">
        <v>13.89</v>
      </c>
      <c r="J822" s="295"/>
      <c r="K822" s="295"/>
      <c r="L822" s="296"/>
    </row>
    <row r="823" spans="1:12" ht="15" customHeight="1" x14ac:dyDescent="0.25">
      <c r="A823" s="292">
        <v>23474</v>
      </c>
      <c r="B823" s="293" t="s">
        <v>1864</v>
      </c>
      <c r="C823" s="294" t="s">
        <v>2886</v>
      </c>
      <c r="D823" s="295" t="s">
        <v>2867</v>
      </c>
      <c r="E823" s="295" t="s">
        <v>2887</v>
      </c>
      <c r="F823" s="295">
        <v>14.45</v>
      </c>
      <c r="G823" s="295"/>
      <c r="H823" s="295"/>
      <c r="I823" s="295">
        <v>14.45</v>
      </c>
      <c r="J823" s="295"/>
      <c r="K823" s="295"/>
      <c r="L823" s="296"/>
    </row>
    <row r="824" spans="1:12" ht="15" customHeight="1" x14ac:dyDescent="0.25">
      <c r="A824" s="292">
        <v>23479</v>
      </c>
      <c r="B824" s="293" t="s">
        <v>1867</v>
      </c>
      <c r="C824" s="294" t="s">
        <v>4019</v>
      </c>
      <c r="D824" s="295" t="s">
        <v>2775</v>
      </c>
      <c r="E824" s="295" t="s">
        <v>4020</v>
      </c>
      <c r="F824" s="295">
        <v>10.38</v>
      </c>
      <c r="G824" s="295">
        <v>11.27</v>
      </c>
      <c r="H824" s="295">
        <v>10.52</v>
      </c>
      <c r="I824" s="295">
        <v>10.119999999999999</v>
      </c>
      <c r="J824" s="295">
        <v>8.73</v>
      </c>
      <c r="K824" s="295">
        <v>24.08</v>
      </c>
      <c r="L824" s="296"/>
    </row>
    <row r="825" spans="1:12" ht="15" customHeight="1" x14ac:dyDescent="0.25">
      <c r="A825" s="292">
        <v>23491</v>
      </c>
      <c r="B825" s="293" t="s">
        <v>1869</v>
      </c>
      <c r="C825" s="294" t="s">
        <v>4021</v>
      </c>
      <c r="D825" s="295" t="s">
        <v>2827</v>
      </c>
      <c r="E825" s="295" t="s">
        <v>4022</v>
      </c>
      <c r="F825" s="295">
        <v>18.43</v>
      </c>
      <c r="G825" s="295">
        <v>16.78</v>
      </c>
      <c r="H825" s="295">
        <v>17.510000000000002</v>
      </c>
      <c r="I825" s="295">
        <v>18.71</v>
      </c>
      <c r="J825" s="295">
        <v>32.6</v>
      </c>
      <c r="K825" s="295">
        <v>26.43</v>
      </c>
      <c r="L825" s="296">
        <v>29.63</v>
      </c>
    </row>
    <row r="826" spans="1:12" ht="15" customHeight="1" x14ac:dyDescent="0.25">
      <c r="A826" s="292">
        <v>23499</v>
      </c>
      <c r="B826" s="293" t="s">
        <v>1871</v>
      </c>
      <c r="C826" s="294" t="s">
        <v>4476</v>
      </c>
      <c r="D826" s="295" t="s">
        <v>4477</v>
      </c>
      <c r="E826" s="295" t="s">
        <v>4477</v>
      </c>
      <c r="F826" s="295">
        <v>9.2799999999999994</v>
      </c>
      <c r="G826" s="295">
        <v>9.2799999999999994</v>
      </c>
      <c r="H826" s="295"/>
      <c r="I826" s="295"/>
      <c r="J826" s="295"/>
      <c r="K826" s="295"/>
      <c r="L826" s="296"/>
    </row>
    <row r="827" spans="1:12" ht="15" customHeight="1" x14ac:dyDescent="0.25">
      <c r="A827" s="292">
        <v>23508</v>
      </c>
      <c r="B827" s="293" t="s">
        <v>1875</v>
      </c>
      <c r="C827" s="294" t="s">
        <v>4027</v>
      </c>
      <c r="D827" s="295" t="s">
        <v>2775</v>
      </c>
      <c r="E827" s="295" t="s">
        <v>4028</v>
      </c>
      <c r="F827" s="295">
        <v>10.01</v>
      </c>
      <c r="G827" s="295">
        <v>6.62</v>
      </c>
      <c r="H827" s="295">
        <v>12.18</v>
      </c>
      <c r="I827" s="295">
        <v>6.15</v>
      </c>
      <c r="J827" s="295">
        <v>11.48</v>
      </c>
      <c r="K827" s="295">
        <v>5.68</v>
      </c>
      <c r="L827" s="296">
        <v>7.46</v>
      </c>
    </row>
    <row r="828" spans="1:12" ht="15" customHeight="1" x14ac:dyDescent="0.25">
      <c r="A828" s="292">
        <v>23509</v>
      </c>
      <c r="B828" s="293" t="s">
        <v>1876</v>
      </c>
      <c r="C828" s="294" t="s">
        <v>4029</v>
      </c>
      <c r="D828" s="295" t="s">
        <v>2856</v>
      </c>
      <c r="E828" s="295" t="s">
        <v>4030</v>
      </c>
      <c r="F828" s="295">
        <v>11.41</v>
      </c>
      <c r="G828" s="295">
        <v>10.54</v>
      </c>
      <c r="H828" s="295">
        <v>13.53</v>
      </c>
      <c r="I828" s="295">
        <v>15.17</v>
      </c>
      <c r="J828" s="295"/>
      <c r="K828" s="295"/>
      <c r="L828" s="296"/>
    </row>
    <row r="829" spans="1:12" ht="15" customHeight="1" x14ac:dyDescent="0.25">
      <c r="A829" s="292">
        <v>23513</v>
      </c>
      <c r="B829" s="293" t="s">
        <v>1877</v>
      </c>
      <c r="C829" s="294" t="s">
        <v>4557</v>
      </c>
      <c r="D829" s="295" t="s">
        <v>2897</v>
      </c>
      <c r="E829" s="295" t="s">
        <v>4558</v>
      </c>
      <c r="F829" s="295">
        <v>7.89</v>
      </c>
      <c r="G829" s="295">
        <v>8.15</v>
      </c>
      <c r="H829" s="295">
        <v>6.91</v>
      </c>
      <c r="I829" s="295">
        <v>16</v>
      </c>
      <c r="J829" s="295">
        <v>3.37</v>
      </c>
      <c r="K829" s="295"/>
      <c r="L829" s="296"/>
    </row>
    <row r="830" spans="1:12" ht="15" customHeight="1" x14ac:dyDescent="0.25">
      <c r="A830" s="292">
        <v>23522</v>
      </c>
      <c r="B830" s="293" t="s">
        <v>1883</v>
      </c>
      <c r="C830" s="294" t="s">
        <v>4037</v>
      </c>
      <c r="D830" s="295" t="s">
        <v>2897</v>
      </c>
      <c r="E830" s="295" t="s">
        <v>4038</v>
      </c>
      <c r="F830" s="295">
        <v>11.77</v>
      </c>
      <c r="G830" s="295">
        <v>11.23</v>
      </c>
      <c r="H830" s="295">
        <v>11.61</v>
      </c>
      <c r="I830" s="295">
        <v>12.33</v>
      </c>
      <c r="J830" s="295"/>
      <c r="K830" s="295"/>
      <c r="L830" s="296"/>
    </row>
    <row r="831" spans="1:12" ht="15" customHeight="1" x14ac:dyDescent="0.25">
      <c r="A831" s="292">
        <v>23525</v>
      </c>
      <c r="B831" s="293" t="s">
        <v>1885</v>
      </c>
      <c r="C831" s="294" t="s">
        <v>3809</v>
      </c>
      <c r="D831" s="295" t="s">
        <v>2775</v>
      </c>
      <c r="E831" s="295" t="s">
        <v>3810</v>
      </c>
      <c r="F831" s="295">
        <v>14.08</v>
      </c>
      <c r="G831" s="295">
        <v>14.08</v>
      </c>
      <c r="H831" s="295"/>
      <c r="I831" s="295"/>
      <c r="J831" s="295"/>
      <c r="K831" s="295"/>
      <c r="L831" s="296"/>
    </row>
    <row r="832" spans="1:12" ht="15" customHeight="1" x14ac:dyDescent="0.25">
      <c r="A832" s="292">
        <v>23528</v>
      </c>
      <c r="B832" s="293" t="s">
        <v>1886</v>
      </c>
      <c r="C832" s="294" t="s">
        <v>4039</v>
      </c>
      <c r="D832" s="295" t="s">
        <v>2789</v>
      </c>
      <c r="E832" s="295" t="s">
        <v>5126</v>
      </c>
      <c r="F832" s="295">
        <v>14.52</v>
      </c>
      <c r="G832" s="295">
        <v>11.9</v>
      </c>
      <c r="H832" s="295">
        <v>15.62</v>
      </c>
      <c r="I832" s="295">
        <v>10.75</v>
      </c>
      <c r="J832" s="295"/>
      <c r="K832" s="295"/>
      <c r="L832" s="296"/>
    </row>
    <row r="833" spans="1:12" ht="15" customHeight="1" x14ac:dyDescent="0.25">
      <c r="A833" s="292">
        <v>24045</v>
      </c>
      <c r="B833" s="293" t="s">
        <v>5127</v>
      </c>
      <c r="C833" s="294" t="s">
        <v>2886</v>
      </c>
      <c r="D833" s="295" t="s">
        <v>2867</v>
      </c>
      <c r="E833" s="295" t="s">
        <v>2887</v>
      </c>
      <c r="F833" s="295">
        <v>14.51</v>
      </c>
      <c r="G833" s="295">
        <v>13.73</v>
      </c>
      <c r="H833" s="295">
        <v>15.02</v>
      </c>
      <c r="I833" s="295">
        <v>13.73</v>
      </c>
      <c r="J833" s="295"/>
      <c r="K833" s="295"/>
      <c r="L833" s="296"/>
    </row>
    <row r="834" spans="1:12" ht="15" customHeight="1" x14ac:dyDescent="0.25">
      <c r="A834" s="292">
        <v>24587</v>
      </c>
      <c r="B834" s="293" t="s">
        <v>2017</v>
      </c>
      <c r="C834" s="294" t="s">
        <v>4043</v>
      </c>
      <c r="D834" s="295" t="s">
        <v>2775</v>
      </c>
      <c r="E834" s="295" t="s">
        <v>2775</v>
      </c>
      <c r="F834" s="295">
        <v>9.0500000000000007</v>
      </c>
      <c r="G834" s="295">
        <v>7.38</v>
      </c>
      <c r="H834" s="295">
        <v>10.06</v>
      </c>
      <c r="I834" s="295">
        <v>4.45</v>
      </c>
      <c r="J834" s="295"/>
      <c r="K834" s="295"/>
      <c r="L834" s="296"/>
    </row>
    <row r="835" spans="1:12" x14ac:dyDescent="0.25">
      <c r="A835" s="292">
        <v>24587</v>
      </c>
      <c r="B835" s="293" t="s">
        <v>2017</v>
      </c>
      <c r="C835" s="294" t="s">
        <v>4044</v>
      </c>
      <c r="D835" s="295" t="s">
        <v>2775</v>
      </c>
      <c r="E835" s="295" t="s">
        <v>4045</v>
      </c>
      <c r="F835" s="295">
        <v>17.62</v>
      </c>
      <c r="G835" s="295">
        <v>17.73</v>
      </c>
      <c r="H835" s="295">
        <v>18.13</v>
      </c>
      <c r="I835" s="295">
        <v>16.22</v>
      </c>
      <c r="J835" s="295">
        <v>20.27</v>
      </c>
      <c r="K835" s="295"/>
      <c r="L835" s="296"/>
    </row>
    <row r="836" spans="1:12" ht="15" customHeight="1" x14ac:dyDescent="0.25">
      <c r="A836" s="292">
        <v>24587</v>
      </c>
      <c r="B836" s="293" t="s">
        <v>2017</v>
      </c>
      <c r="C836" s="294" t="s">
        <v>4046</v>
      </c>
      <c r="D836" s="295" t="s">
        <v>2775</v>
      </c>
      <c r="E836" s="295" t="s">
        <v>4047</v>
      </c>
      <c r="F836" s="295">
        <v>18.940000000000001</v>
      </c>
      <c r="G836" s="295">
        <v>12.66</v>
      </c>
      <c r="H836" s="295">
        <v>21.54</v>
      </c>
      <c r="I836" s="295">
        <v>16.72</v>
      </c>
      <c r="J836" s="295">
        <v>1.95</v>
      </c>
      <c r="K836" s="295"/>
      <c r="L836" s="296"/>
    </row>
    <row r="837" spans="1:12" ht="15" customHeight="1" x14ac:dyDescent="0.25">
      <c r="A837" s="292">
        <v>24587</v>
      </c>
      <c r="B837" s="293" t="s">
        <v>2017</v>
      </c>
      <c r="C837" s="294" t="s">
        <v>4048</v>
      </c>
      <c r="D837" s="295" t="s">
        <v>2775</v>
      </c>
      <c r="E837" s="295" t="s">
        <v>4049</v>
      </c>
      <c r="F837" s="295">
        <v>10.26</v>
      </c>
      <c r="G837" s="295">
        <v>11.4</v>
      </c>
      <c r="H837" s="295">
        <v>10.24</v>
      </c>
      <c r="I837" s="295">
        <v>8.06</v>
      </c>
      <c r="J837" s="295">
        <v>6.62</v>
      </c>
      <c r="K837" s="295"/>
      <c r="L837" s="296"/>
    </row>
    <row r="838" spans="1:12" x14ac:dyDescent="0.25">
      <c r="A838" s="292">
        <v>24616</v>
      </c>
      <c r="B838" s="293" t="s">
        <v>2027</v>
      </c>
      <c r="C838" s="294" t="s">
        <v>4050</v>
      </c>
      <c r="D838" s="295" t="s">
        <v>2856</v>
      </c>
      <c r="E838" s="295" t="s">
        <v>4051</v>
      </c>
      <c r="F838" s="295">
        <v>12.28</v>
      </c>
      <c r="G838" s="295">
        <v>12.09</v>
      </c>
      <c r="H838" s="295">
        <v>12.68</v>
      </c>
      <c r="I838" s="295"/>
      <c r="J838" s="295"/>
      <c r="K838" s="295"/>
      <c r="L838" s="296"/>
    </row>
    <row r="839" spans="1:12" ht="15" customHeight="1" x14ac:dyDescent="0.25">
      <c r="A839" s="292">
        <v>24852</v>
      </c>
      <c r="B839" s="293" t="s">
        <v>5128</v>
      </c>
      <c r="C839" s="294" t="s">
        <v>4253</v>
      </c>
      <c r="D839" s="295" t="s">
        <v>3332</v>
      </c>
      <c r="E839" s="295" t="s">
        <v>4254</v>
      </c>
      <c r="F839" s="295">
        <v>15.89</v>
      </c>
      <c r="G839" s="295">
        <v>15.86</v>
      </c>
      <c r="H839" s="295">
        <v>15.95</v>
      </c>
      <c r="I839" s="295"/>
      <c r="J839" s="295">
        <v>15.33</v>
      </c>
      <c r="K839" s="295"/>
      <c r="L839" s="296"/>
    </row>
    <row r="840" spans="1:12" ht="15" customHeight="1" x14ac:dyDescent="0.25">
      <c r="A840" s="292">
        <v>24853</v>
      </c>
      <c r="B840" s="293" t="s">
        <v>5129</v>
      </c>
      <c r="C840" s="294" t="s">
        <v>4056</v>
      </c>
      <c r="D840" s="295" t="s">
        <v>3332</v>
      </c>
      <c r="E840" s="295" t="s">
        <v>4057</v>
      </c>
      <c r="F840" s="295">
        <v>2.1800000000000002</v>
      </c>
      <c r="G840" s="295">
        <v>2.2000000000000002</v>
      </c>
      <c r="H840" s="295">
        <v>0.82</v>
      </c>
      <c r="I840" s="295"/>
      <c r="J840" s="295"/>
      <c r="K840" s="295"/>
      <c r="L840" s="296"/>
    </row>
    <row r="841" spans="1:12" ht="15" customHeight="1" x14ac:dyDescent="0.25">
      <c r="A841" s="292">
        <v>24883</v>
      </c>
      <c r="B841" s="293" t="s">
        <v>2101</v>
      </c>
      <c r="C841" s="294" t="s">
        <v>4859</v>
      </c>
      <c r="D841" s="295" t="s">
        <v>3572</v>
      </c>
      <c r="E841" s="295" t="s">
        <v>4860</v>
      </c>
      <c r="F841" s="295">
        <v>12.01</v>
      </c>
      <c r="G841" s="295">
        <v>12</v>
      </c>
      <c r="H841" s="295">
        <v>12.03</v>
      </c>
      <c r="I841" s="295">
        <v>12</v>
      </c>
      <c r="J841" s="295"/>
      <c r="K841" s="295"/>
      <c r="L841" s="296"/>
    </row>
    <row r="842" spans="1:12" ht="15" customHeight="1" x14ac:dyDescent="0.25">
      <c r="A842" s="292">
        <v>24931</v>
      </c>
      <c r="B842" s="293" t="s">
        <v>2135</v>
      </c>
      <c r="C842" s="294" t="s">
        <v>4064</v>
      </c>
      <c r="D842" s="295" t="s">
        <v>3108</v>
      </c>
      <c r="E842" s="295" t="s">
        <v>4065</v>
      </c>
      <c r="F842" s="295">
        <v>19.149999999999999</v>
      </c>
      <c r="G842" s="295">
        <v>19.149999999999999</v>
      </c>
      <c r="H842" s="295"/>
      <c r="I842" s="295"/>
      <c r="J842" s="295"/>
      <c r="K842" s="295"/>
      <c r="L842" s="296"/>
    </row>
    <row r="843" spans="1:12" ht="15" customHeight="1" x14ac:dyDescent="0.25">
      <c r="A843" s="292">
        <v>24933</v>
      </c>
      <c r="B843" s="293" t="s">
        <v>2136</v>
      </c>
      <c r="C843" s="294" t="s">
        <v>4066</v>
      </c>
      <c r="D843" s="295" t="s">
        <v>2897</v>
      </c>
      <c r="E843" s="295" t="s">
        <v>4067</v>
      </c>
      <c r="F843" s="295">
        <v>29.49</v>
      </c>
      <c r="G843" s="295"/>
      <c r="H843" s="295"/>
      <c r="I843" s="295"/>
      <c r="J843" s="295">
        <v>29.49</v>
      </c>
      <c r="K843" s="295"/>
      <c r="L843" s="296"/>
    </row>
    <row r="844" spans="1:12" ht="15" customHeight="1" x14ac:dyDescent="0.25">
      <c r="A844" s="292">
        <v>24950</v>
      </c>
      <c r="B844" s="293" t="s">
        <v>2140</v>
      </c>
      <c r="C844" s="294" t="s">
        <v>3860</v>
      </c>
      <c r="D844" s="295" t="s">
        <v>2827</v>
      </c>
      <c r="E844" s="295" t="s">
        <v>3861</v>
      </c>
      <c r="F844" s="295">
        <v>19.8</v>
      </c>
      <c r="G844" s="295">
        <v>20.16</v>
      </c>
      <c r="H844" s="295">
        <v>19.399999999999999</v>
      </c>
      <c r="I844" s="295">
        <v>18.760000000000002</v>
      </c>
      <c r="J844" s="295">
        <v>20.9</v>
      </c>
      <c r="K844" s="295">
        <v>22</v>
      </c>
      <c r="L844" s="296">
        <v>10.26</v>
      </c>
    </row>
    <row r="845" spans="1:12" x14ac:dyDescent="0.25">
      <c r="A845" s="292">
        <v>24953</v>
      </c>
      <c r="B845" s="293" t="s">
        <v>2142</v>
      </c>
      <c r="C845" s="294" t="s">
        <v>4070</v>
      </c>
      <c r="D845" s="295" t="s">
        <v>2775</v>
      </c>
      <c r="E845" s="295" t="s">
        <v>4071</v>
      </c>
      <c r="F845" s="295">
        <v>8.36</v>
      </c>
      <c r="G845" s="295">
        <v>8.39</v>
      </c>
      <c r="H845" s="295">
        <v>8.66</v>
      </c>
      <c r="I845" s="295">
        <v>12.26</v>
      </c>
      <c r="J845" s="295">
        <v>4.83</v>
      </c>
      <c r="K845" s="295"/>
      <c r="L845" s="296"/>
    </row>
    <row r="846" spans="1:12" x14ac:dyDescent="0.25">
      <c r="A846" s="292">
        <v>24958</v>
      </c>
      <c r="B846" s="293" t="s">
        <v>2143</v>
      </c>
      <c r="C846" s="294" t="s">
        <v>3623</v>
      </c>
      <c r="D846" s="295" t="s">
        <v>2923</v>
      </c>
      <c r="E846" s="295" t="s">
        <v>3624</v>
      </c>
      <c r="F846" s="295">
        <v>10.85</v>
      </c>
      <c r="G846" s="295">
        <v>10.85</v>
      </c>
      <c r="H846" s="295"/>
      <c r="I846" s="295"/>
      <c r="J846" s="295"/>
      <c r="K846" s="295"/>
      <c r="L846" s="296"/>
    </row>
    <row r="847" spans="1:12" ht="15" customHeight="1" x14ac:dyDescent="0.25">
      <c r="A847" s="292">
        <v>24971</v>
      </c>
      <c r="B847" s="293" t="s">
        <v>2146</v>
      </c>
      <c r="C847" s="294" t="s">
        <v>2800</v>
      </c>
      <c r="D847" s="295" t="s">
        <v>2794</v>
      </c>
      <c r="E847" s="295" t="s">
        <v>2801</v>
      </c>
      <c r="F847" s="295">
        <v>11.12</v>
      </c>
      <c r="G847" s="295">
        <v>10.65</v>
      </c>
      <c r="H847" s="295">
        <v>12.88</v>
      </c>
      <c r="I847" s="295">
        <v>11.1</v>
      </c>
      <c r="J847" s="295">
        <v>8.0399999999999991</v>
      </c>
      <c r="K847" s="295"/>
      <c r="L847" s="296"/>
    </row>
    <row r="848" spans="1:12" ht="15" customHeight="1" x14ac:dyDescent="0.25">
      <c r="A848" s="292">
        <v>24973</v>
      </c>
      <c r="B848" s="293" t="s">
        <v>2147</v>
      </c>
      <c r="C848" s="294" t="s">
        <v>4961</v>
      </c>
      <c r="D848" s="295" t="s">
        <v>3572</v>
      </c>
      <c r="E848" s="295" t="s">
        <v>4962</v>
      </c>
      <c r="F848" s="295">
        <v>5.99</v>
      </c>
      <c r="G848" s="295">
        <v>5.99</v>
      </c>
      <c r="H848" s="295">
        <v>5.99</v>
      </c>
      <c r="I848" s="295">
        <v>5.96</v>
      </c>
      <c r="J848" s="295"/>
      <c r="K848" s="295"/>
      <c r="L848" s="296"/>
    </row>
    <row r="849" spans="1:12" ht="15" customHeight="1" x14ac:dyDescent="0.25">
      <c r="A849" s="292">
        <v>25138</v>
      </c>
      <c r="B849" s="293" t="s">
        <v>2188</v>
      </c>
      <c r="C849" s="294" t="s">
        <v>4072</v>
      </c>
      <c r="D849" s="295" t="s">
        <v>2775</v>
      </c>
      <c r="E849" s="295" t="s">
        <v>4073</v>
      </c>
      <c r="F849" s="295">
        <v>10.51</v>
      </c>
      <c r="G849" s="295">
        <v>11.43</v>
      </c>
      <c r="H849" s="295">
        <v>10.220000000000001</v>
      </c>
      <c r="I849" s="295">
        <v>13.49</v>
      </c>
      <c r="J849" s="295"/>
      <c r="K849" s="295"/>
      <c r="L849" s="296"/>
    </row>
    <row r="850" spans="1:12" ht="15" customHeight="1" x14ac:dyDescent="0.25">
      <c r="A850" s="292">
        <v>25165</v>
      </c>
      <c r="B850" s="293" t="s">
        <v>2199</v>
      </c>
      <c r="C850" s="294" t="s">
        <v>4079</v>
      </c>
      <c r="D850" s="295" t="s">
        <v>2827</v>
      </c>
      <c r="E850" s="295" t="s">
        <v>4080</v>
      </c>
      <c r="F850" s="295">
        <v>13.07</v>
      </c>
      <c r="G850" s="295">
        <v>9.76</v>
      </c>
      <c r="H850" s="295">
        <v>13.5</v>
      </c>
      <c r="I850" s="295">
        <v>13.34</v>
      </c>
      <c r="J850" s="295">
        <v>3.85</v>
      </c>
      <c r="K850" s="295"/>
      <c r="L850" s="296"/>
    </row>
    <row r="851" spans="1:12" ht="15" customHeight="1" x14ac:dyDescent="0.25">
      <c r="A851" s="292">
        <v>25500</v>
      </c>
      <c r="B851" s="293" t="s">
        <v>2216</v>
      </c>
      <c r="C851" s="294" t="s">
        <v>4081</v>
      </c>
      <c r="D851" s="295" t="s">
        <v>2827</v>
      </c>
      <c r="E851" s="295" t="s">
        <v>4082</v>
      </c>
      <c r="F851" s="295">
        <v>4.3499999999999996</v>
      </c>
      <c r="G851" s="295"/>
      <c r="H851" s="295">
        <v>4.7699999999999996</v>
      </c>
      <c r="I851" s="295">
        <v>10.75</v>
      </c>
      <c r="J851" s="295"/>
      <c r="K851" s="295"/>
      <c r="L851" s="296"/>
    </row>
    <row r="852" spans="1:12" ht="15" customHeight="1" x14ac:dyDescent="0.25">
      <c r="A852" s="292">
        <v>25501</v>
      </c>
      <c r="B852" s="293" t="s">
        <v>2217</v>
      </c>
      <c r="C852" s="294" t="s">
        <v>4482</v>
      </c>
      <c r="D852" s="295" t="s">
        <v>2789</v>
      </c>
      <c r="E852" s="295" t="s">
        <v>4483</v>
      </c>
      <c r="F852" s="295">
        <v>29.27</v>
      </c>
      <c r="G852" s="295">
        <v>12.44</v>
      </c>
      <c r="H852" s="295">
        <v>29.48</v>
      </c>
      <c r="I852" s="295">
        <v>43.95</v>
      </c>
      <c r="J852" s="295">
        <v>52.45</v>
      </c>
      <c r="K852" s="295">
        <v>41.58</v>
      </c>
      <c r="L852" s="296"/>
    </row>
    <row r="853" spans="1:12" ht="15" customHeight="1" x14ac:dyDescent="0.25">
      <c r="A853" s="292">
        <v>25515</v>
      </c>
      <c r="B853" s="293" t="s">
        <v>2220</v>
      </c>
      <c r="C853" s="294" t="s">
        <v>4083</v>
      </c>
      <c r="D853" s="295" t="s">
        <v>2827</v>
      </c>
      <c r="E853" s="295" t="s">
        <v>4084</v>
      </c>
      <c r="F853" s="295">
        <v>12.53</v>
      </c>
      <c r="G853" s="295">
        <v>13.32</v>
      </c>
      <c r="H853" s="295">
        <v>13.26</v>
      </c>
      <c r="I853" s="295">
        <v>8.09</v>
      </c>
      <c r="J853" s="295">
        <v>14.21</v>
      </c>
      <c r="K853" s="295"/>
      <c r="L853" s="296"/>
    </row>
    <row r="854" spans="1:12" ht="15" customHeight="1" x14ac:dyDescent="0.25">
      <c r="A854" s="292">
        <v>25524</v>
      </c>
      <c r="B854" s="293" t="s">
        <v>2222</v>
      </c>
      <c r="C854" s="294" t="s">
        <v>4085</v>
      </c>
      <c r="D854" s="295" t="s">
        <v>2789</v>
      </c>
      <c r="E854" s="295" t="s">
        <v>4086</v>
      </c>
      <c r="F854" s="295">
        <v>9.57</v>
      </c>
      <c r="G854" s="295">
        <v>9.42</v>
      </c>
      <c r="H854" s="295">
        <v>9.7799999999999994</v>
      </c>
      <c r="I854" s="295">
        <v>6.08</v>
      </c>
      <c r="J854" s="295"/>
      <c r="K854" s="295"/>
      <c r="L854" s="296"/>
    </row>
    <row r="855" spans="1:12" ht="15" customHeight="1" x14ac:dyDescent="0.25">
      <c r="A855" s="292">
        <v>25527</v>
      </c>
      <c r="B855" s="293" t="s">
        <v>2223</v>
      </c>
      <c r="C855" s="294" t="s">
        <v>4087</v>
      </c>
      <c r="D855" s="295" t="s">
        <v>2789</v>
      </c>
      <c r="E855" s="295" t="s">
        <v>4088</v>
      </c>
      <c r="F855" s="295">
        <v>11.04</v>
      </c>
      <c r="G855" s="295">
        <v>13.15</v>
      </c>
      <c r="H855" s="295">
        <v>11.07</v>
      </c>
      <c r="I855" s="295">
        <v>9.4</v>
      </c>
      <c r="J855" s="295"/>
      <c r="K855" s="295"/>
      <c r="L855" s="296"/>
    </row>
    <row r="856" spans="1:12" ht="15" customHeight="1" x14ac:dyDescent="0.25">
      <c r="A856" s="292">
        <v>25539</v>
      </c>
      <c r="B856" s="293" t="s">
        <v>2228</v>
      </c>
      <c r="C856" s="294" t="s">
        <v>4089</v>
      </c>
      <c r="D856" s="295" t="s">
        <v>2897</v>
      </c>
      <c r="E856" s="295" t="s">
        <v>4090</v>
      </c>
      <c r="F856" s="295">
        <v>10.58</v>
      </c>
      <c r="G856" s="295">
        <v>8.6</v>
      </c>
      <c r="H856" s="295">
        <v>10.99</v>
      </c>
      <c r="I856" s="295">
        <v>7.5</v>
      </c>
      <c r="J856" s="295"/>
      <c r="K856" s="295"/>
      <c r="L856" s="296"/>
    </row>
    <row r="857" spans="1:12" x14ac:dyDescent="0.25">
      <c r="A857" s="292">
        <v>25541</v>
      </c>
      <c r="B857" s="293" t="s">
        <v>2230</v>
      </c>
      <c r="C857" s="294" t="s">
        <v>4091</v>
      </c>
      <c r="D857" s="295" t="s">
        <v>2827</v>
      </c>
      <c r="E857" s="295" t="s">
        <v>4092</v>
      </c>
      <c r="F857" s="295">
        <v>11.8</v>
      </c>
      <c r="G857" s="295">
        <v>11.08</v>
      </c>
      <c r="H857" s="295">
        <v>11.89</v>
      </c>
      <c r="I857" s="295">
        <v>12.13</v>
      </c>
      <c r="J857" s="295">
        <v>10.5</v>
      </c>
      <c r="K857" s="295">
        <v>5.73</v>
      </c>
      <c r="L857" s="296">
        <v>13.13</v>
      </c>
    </row>
    <row r="858" spans="1:12" ht="15" customHeight="1" x14ac:dyDescent="0.25">
      <c r="A858" s="292">
        <v>25653</v>
      </c>
      <c r="B858" s="293" t="s">
        <v>2237</v>
      </c>
      <c r="C858" s="294" t="s">
        <v>4093</v>
      </c>
      <c r="D858" s="295" t="s">
        <v>5006</v>
      </c>
      <c r="E858" s="295" t="s">
        <v>4094</v>
      </c>
      <c r="F858" s="295">
        <v>10.99</v>
      </c>
      <c r="G858" s="295">
        <v>10.99</v>
      </c>
      <c r="H858" s="295">
        <v>10.99</v>
      </c>
      <c r="I858" s="295">
        <v>10.99</v>
      </c>
      <c r="J858" s="295"/>
      <c r="K858" s="295"/>
      <c r="L858" s="296"/>
    </row>
    <row r="859" spans="1:12" ht="15" customHeight="1" x14ac:dyDescent="0.25">
      <c r="A859" s="292">
        <v>25662</v>
      </c>
      <c r="B859" s="293" t="s">
        <v>2239</v>
      </c>
      <c r="C859" s="294" t="s">
        <v>4095</v>
      </c>
      <c r="D859" s="295" t="s">
        <v>2789</v>
      </c>
      <c r="E859" s="295" t="s">
        <v>3957</v>
      </c>
      <c r="F859" s="295">
        <v>7.95</v>
      </c>
      <c r="G859" s="295">
        <v>7.11</v>
      </c>
      <c r="H859" s="295">
        <v>8.36</v>
      </c>
      <c r="I859" s="295">
        <v>7.94</v>
      </c>
      <c r="J859" s="295"/>
      <c r="K859" s="295"/>
      <c r="L859" s="296"/>
    </row>
    <row r="860" spans="1:12" ht="15" customHeight="1" x14ac:dyDescent="0.25">
      <c r="A860" s="292">
        <v>25671</v>
      </c>
      <c r="B860" s="293" t="s">
        <v>2243</v>
      </c>
      <c r="C860" s="294" t="s">
        <v>4096</v>
      </c>
      <c r="D860" s="295" t="s">
        <v>2897</v>
      </c>
      <c r="E860" s="295" t="s">
        <v>4097</v>
      </c>
      <c r="F860" s="295">
        <v>17.77</v>
      </c>
      <c r="G860" s="295">
        <v>16.48</v>
      </c>
      <c r="H860" s="295">
        <v>20.52</v>
      </c>
      <c r="I860" s="295"/>
      <c r="J860" s="295"/>
      <c r="K860" s="295"/>
      <c r="L860" s="296"/>
    </row>
    <row r="861" spans="1:12" ht="15" customHeight="1" x14ac:dyDescent="0.25">
      <c r="A861" s="292">
        <v>25674</v>
      </c>
      <c r="B861" s="293" t="s">
        <v>2245</v>
      </c>
      <c r="C861" s="294" t="s">
        <v>4098</v>
      </c>
      <c r="D861" s="295" t="s">
        <v>2789</v>
      </c>
      <c r="E861" s="295" t="s">
        <v>4099</v>
      </c>
      <c r="F861" s="295">
        <v>8.85</v>
      </c>
      <c r="G861" s="295">
        <v>11.08</v>
      </c>
      <c r="H861" s="295">
        <v>8.86</v>
      </c>
      <c r="I861" s="295">
        <v>7.95</v>
      </c>
      <c r="J861" s="295"/>
      <c r="K861" s="295"/>
      <c r="L861" s="296"/>
    </row>
    <row r="862" spans="1:12" x14ac:dyDescent="0.25">
      <c r="A862" s="292">
        <v>25678</v>
      </c>
      <c r="B862" s="293" t="s">
        <v>2247</v>
      </c>
      <c r="C862" s="294" t="s">
        <v>4100</v>
      </c>
      <c r="D862" s="295" t="s">
        <v>2897</v>
      </c>
      <c r="E862" s="295" t="s">
        <v>4101</v>
      </c>
      <c r="F862" s="295">
        <v>4.72</v>
      </c>
      <c r="G862" s="295">
        <v>4.18</v>
      </c>
      <c r="H862" s="295">
        <v>5.0199999999999996</v>
      </c>
      <c r="I862" s="295"/>
      <c r="J862" s="295"/>
      <c r="K862" s="295"/>
      <c r="L862" s="296"/>
    </row>
    <row r="863" spans="1:12" ht="15" customHeight="1" x14ac:dyDescent="0.25">
      <c r="A863" s="292">
        <v>25687</v>
      </c>
      <c r="B863" s="293" t="s">
        <v>2248</v>
      </c>
      <c r="C863" s="294" t="s">
        <v>4403</v>
      </c>
      <c r="D863" s="295" t="s">
        <v>2789</v>
      </c>
      <c r="E863" s="295" t="s">
        <v>4404</v>
      </c>
      <c r="F863" s="295">
        <v>5.18</v>
      </c>
      <c r="G863" s="295">
        <v>4.96</v>
      </c>
      <c r="H863" s="295">
        <v>4.76</v>
      </c>
      <c r="I863" s="295">
        <v>11.05</v>
      </c>
      <c r="J863" s="295"/>
      <c r="K863" s="295"/>
      <c r="L863" s="296"/>
    </row>
    <row r="864" spans="1:12" ht="15" customHeight="1" x14ac:dyDescent="0.25">
      <c r="A864" s="292">
        <v>25900</v>
      </c>
      <c r="B864" s="293" t="s">
        <v>2269</v>
      </c>
      <c r="C864" s="294" t="s">
        <v>3264</v>
      </c>
      <c r="D864" s="295" t="s">
        <v>2827</v>
      </c>
      <c r="E864" s="295" t="s">
        <v>3265</v>
      </c>
      <c r="F864" s="295">
        <v>711.83</v>
      </c>
      <c r="G864" s="295">
        <v>92.88</v>
      </c>
      <c r="H864" s="295"/>
      <c r="I864" s="295"/>
      <c r="J864" s="295">
        <v>16.66</v>
      </c>
      <c r="K864" s="295"/>
      <c r="L864" s="296"/>
    </row>
    <row r="865" spans="1:12" ht="15" customHeight="1" x14ac:dyDescent="0.25">
      <c r="A865" s="292">
        <v>25904</v>
      </c>
      <c r="B865" s="293" t="s">
        <v>2272</v>
      </c>
      <c r="C865" s="294" t="s">
        <v>4274</v>
      </c>
      <c r="D865" s="295" t="s">
        <v>2789</v>
      </c>
      <c r="E865" s="295" t="s">
        <v>4275</v>
      </c>
      <c r="F865" s="295">
        <v>8.76</v>
      </c>
      <c r="G865" s="295">
        <v>5.74</v>
      </c>
      <c r="H865" s="295">
        <v>8.7200000000000006</v>
      </c>
      <c r="I865" s="295">
        <v>8.9</v>
      </c>
      <c r="J865" s="295">
        <v>9.83</v>
      </c>
      <c r="K865" s="295">
        <v>9.74</v>
      </c>
      <c r="L865" s="296">
        <v>11.48</v>
      </c>
    </row>
    <row r="866" spans="1:12" x14ac:dyDescent="0.25">
      <c r="A866" s="292">
        <v>25907</v>
      </c>
      <c r="B866" s="293" t="s">
        <v>2274</v>
      </c>
      <c r="C866" s="294" t="s">
        <v>3623</v>
      </c>
      <c r="D866" s="295" t="s">
        <v>2923</v>
      </c>
      <c r="E866" s="295" t="s">
        <v>3624</v>
      </c>
      <c r="F866" s="295">
        <v>8.6999999999999993</v>
      </c>
      <c r="G866" s="295">
        <v>8.6999999999999993</v>
      </c>
      <c r="H866" s="295"/>
      <c r="I866" s="295"/>
      <c r="J866" s="295"/>
      <c r="K866" s="295"/>
      <c r="L866" s="296"/>
    </row>
    <row r="867" spans="1:12" ht="15" customHeight="1" x14ac:dyDescent="0.25">
      <c r="A867" s="292">
        <v>25911</v>
      </c>
      <c r="B867" s="293" t="s">
        <v>2276</v>
      </c>
      <c r="C867" s="294" t="s">
        <v>3623</v>
      </c>
      <c r="D867" s="295" t="s">
        <v>2923</v>
      </c>
      <c r="E867" s="295" t="s">
        <v>3624</v>
      </c>
      <c r="F867" s="295">
        <v>7.93</v>
      </c>
      <c r="G867" s="295">
        <v>7.93</v>
      </c>
      <c r="H867" s="295"/>
      <c r="I867" s="295"/>
      <c r="J867" s="295"/>
      <c r="K867" s="295"/>
      <c r="L867" s="296"/>
    </row>
    <row r="868" spans="1:12" ht="15" customHeight="1" x14ac:dyDescent="0.25">
      <c r="A868" s="292">
        <v>25938</v>
      </c>
      <c r="B868" s="293" t="s">
        <v>2282</v>
      </c>
      <c r="C868" s="294" t="s">
        <v>4108</v>
      </c>
      <c r="D868" s="295" t="s">
        <v>2827</v>
      </c>
      <c r="E868" s="295" t="s">
        <v>4109</v>
      </c>
      <c r="F868" s="295">
        <v>13.75</v>
      </c>
      <c r="G868" s="295">
        <v>10.119999999999999</v>
      </c>
      <c r="H868" s="295">
        <v>15.47</v>
      </c>
      <c r="I868" s="295">
        <v>12.88</v>
      </c>
      <c r="J868" s="295"/>
      <c r="K868" s="295"/>
      <c r="L868" s="296"/>
    </row>
    <row r="869" spans="1:12" ht="15" customHeight="1" x14ac:dyDescent="0.25">
      <c r="A869" s="292">
        <v>25955</v>
      </c>
      <c r="B869" s="293" t="s">
        <v>2287</v>
      </c>
      <c r="C869" s="294" t="s">
        <v>2958</v>
      </c>
      <c r="D869" s="295" t="s">
        <v>2775</v>
      </c>
      <c r="E869" s="295" t="s">
        <v>2959</v>
      </c>
      <c r="F869" s="295">
        <v>16.91</v>
      </c>
      <c r="G869" s="295">
        <v>13.8</v>
      </c>
      <c r="H869" s="295">
        <v>13.68</v>
      </c>
      <c r="I869" s="295">
        <v>15.97</v>
      </c>
      <c r="J869" s="295">
        <v>13.65</v>
      </c>
      <c r="K869" s="295">
        <v>29.48</v>
      </c>
      <c r="L869" s="296">
        <v>89.29</v>
      </c>
    </row>
    <row r="870" spans="1:12" ht="15" customHeight="1" x14ac:dyDescent="0.25">
      <c r="A870" s="292">
        <v>25964</v>
      </c>
      <c r="B870" s="293" t="s">
        <v>2290</v>
      </c>
      <c r="C870" s="294" t="s">
        <v>4328</v>
      </c>
      <c r="D870" s="295" t="s">
        <v>2862</v>
      </c>
      <c r="E870" s="295" t="s">
        <v>4329</v>
      </c>
      <c r="F870" s="295">
        <v>27.8</v>
      </c>
      <c r="G870" s="295"/>
      <c r="H870" s="295"/>
      <c r="I870" s="295"/>
      <c r="J870" s="295"/>
      <c r="K870" s="295"/>
      <c r="L870" s="296">
        <v>27.8</v>
      </c>
    </row>
    <row r="871" spans="1:12" x14ac:dyDescent="0.25">
      <c r="A871" s="292">
        <v>25966</v>
      </c>
      <c r="B871" s="293" t="s">
        <v>2291</v>
      </c>
      <c r="C871" s="294" t="s">
        <v>4110</v>
      </c>
      <c r="D871" s="295" t="s">
        <v>2932</v>
      </c>
      <c r="E871" s="295" t="s">
        <v>4111</v>
      </c>
      <c r="F871" s="295">
        <v>14.74</v>
      </c>
      <c r="G871" s="295">
        <v>14.5</v>
      </c>
      <c r="H871" s="295">
        <v>14.36</v>
      </c>
      <c r="I871" s="295">
        <v>15.61</v>
      </c>
      <c r="J871" s="295"/>
      <c r="K871" s="295"/>
      <c r="L871" s="296"/>
    </row>
    <row r="872" spans="1:12" ht="15" customHeight="1" x14ac:dyDescent="0.25">
      <c r="A872" s="292">
        <v>25974</v>
      </c>
      <c r="B872" s="293" t="s">
        <v>2293</v>
      </c>
      <c r="C872" s="294" t="s">
        <v>4112</v>
      </c>
      <c r="D872" s="295" t="s">
        <v>2827</v>
      </c>
      <c r="E872" s="295" t="s">
        <v>4113</v>
      </c>
      <c r="F872" s="295">
        <v>17.97</v>
      </c>
      <c r="G872" s="295">
        <v>14.15</v>
      </c>
      <c r="H872" s="295">
        <v>13.19</v>
      </c>
      <c r="I872" s="295">
        <v>23.55</v>
      </c>
      <c r="J872" s="295">
        <v>25.19</v>
      </c>
      <c r="K872" s="295"/>
      <c r="L872" s="296">
        <v>88.05</v>
      </c>
    </row>
    <row r="873" spans="1:12" ht="15" customHeight="1" x14ac:dyDescent="0.25">
      <c r="A873" s="292">
        <v>25986</v>
      </c>
      <c r="B873" s="293" t="s">
        <v>2299</v>
      </c>
      <c r="C873" s="294" t="s">
        <v>4114</v>
      </c>
      <c r="D873" s="295" t="s">
        <v>2789</v>
      </c>
      <c r="E873" s="295" t="s">
        <v>4115</v>
      </c>
      <c r="F873" s="295">
        <v>8.4</v>
      </c>
      <c r="G873" s="295">
        <v>9.0299999999999994</v>
      </c>
      <c r="H873" s="295">
        <v>7.96</v>
      </c>
      <c r="I873" s="295">
        <v>8.59</v>
      </c>
      <c r="J873" s="295">
        <v>14.91</v>
      </c>
      <c r="K873" s="295">
        <v>28.82</v>
      </c>
      <c r="L873" s="296"/>
    </row>
    <row r="874" spans="1:12" ht="15" customHeight="1" x14ac:dyDescent="0.25">
      <c r="A874" s="292">
        <v>25989</v>
      </c>
      <c r="B874" s="293" t="s">
        <v>2300</v>
      </c>
      <c r="C874" s="294" t="s">
        <v>4747</v>
      </c>
      <c r="D874" s="295" t="s">
        <v>2827</v>
      </c>
      <c r="E874" s="295" t="s">
        <v>3879</v>
      </c>
      <c r="F874" s="295">
        <v>69.72</v>
      </c>
      <c r="G874" s="295"/>
      <c r="H874" s="295"/>
      <c r="I874" s="295"/>
      <c r="J874" s="295"/>
      <c r="K874" s="295"/>
      <c r="L874" s="296">
        <v>69.72</v>
      </c>
    </row>
    <row r="875" spans="1:12" ht="15" customHeight="1" x14ac:dyDescent="0.25">
      <c r="A875" s="292">
        <v>26006</v>
      </c>
      <c r="B875" s="293" t="s">
        <v>5130</v>
      </c>
      <c r="C875" s="294" t="s">
        <v>4116</v>
      </c>
      <c r="D875" s="295" t="s">
        <v>2927</v>
      </c>
      <c r="E875" s="295" t="s">
        <v>2807</v>
      </c>
      <c r="F875" s="295">
        <v>53.73</v>
      </c>
      <c r="G875" s="295">
        <v>53.73</v>
      </c>
      <c r="H875" s="295"/>
      <c r="I875" s="295"/>
      <c r="J875" s="295"/>
      <c r="K875" s="295"/>
      <c r="L875" s="296"/>
    </row>
    <row r="876" spans="1:12" ht="15" customHeight="1" x14ac:dyDescent="0.25">
      <c r="A876" s="292">
        <v>26030</v>
      </c>
      <c r="B876" s="293" t="s">
        <v>2307</v>
      </c>
      <c r="C876" s="294" t="s">
        <v>3243</v>
      </c>
      <c r="D876" s="295" t="s">
        <v>2897</v>
      </c>
      <c r="E876" s="295" t="s">
        <v>3244</v>
      </c>
      <c r="F876" s="295">
        <v>22.36</v>
      </c>
      <c r="G876" s="295">
        <v>22.23</v>
      </c>
      <c r="H876" s="295">
        <v>16.59</v>
      </c>
      <c r="I876" s="295">
        <v>21.5</v>
      </c>
      <c r="J876" s="295">
        <v>23.48</v>
      </c>
      <c r="K876" s="295">
        <v>23.09</v>
      </c>
      <c r="L876" s="296">
        <v>34.47</v>
      </c>
    </row>
    <row r="877" spans="1:12" ht="15" customHeight="1" x14ac:dyDescent="0.25">
      <c r="A877" s="292">
        <v>26049</v>
      </c>
      <c r="B877" s="293" t="s">
        <v>2310</v>
      </c>
      <c r="C877" s="294" t="s">
        <v>4119</v>
      </c>
      <c r="D877" s="295" t="s">
        <v>2856</v>
      </c>
      <c r="E877" s="295" t="s">
        <v>4120</v>
      </c>
      <c r="F877" s="295">
        <v>11.49</v>
      </c>
      <c r="G877" s="295">
        <v>10.71</v>
      </c>
      <c r="H877" s="295">
        <v>13.28</v>
      </c>
      <c r="I877" s="295">
        <v>11.74</v>
      </c>
      <c r="J877" s="295"/>
      <c r="K877" s="295"/>
      <c r="L877" s="296"/>
    </row>
    <row r="878" spans="1:12" ht="15" customHeight="1" x14ac:dyDescent="0.25">
      <c r="A878" s="292">
        <v>26072</v>
      </c>
      <c r="B878" s="293" t="s">
        <v>2315</v>
      </c>
      <c r="C878" s="294" t="s">
        <v>4123</v>
      </c>
      <c r="D878" s="295" t="s">
        <v>2789</v>
      </c>
      <c r="E878" s="295" t="s">
        <v>4024</v>
      </c>
      <c r="F878" s="295">
        <v>5.07</v>
      </c>
      <c r="G878" s="295">
        <v>7.22</v>
      </c>
      <c r="H878" s="295">
        <v>4.47</v>
      </c>
      <c r="I878" s="295">
        <v>4.63</v>
      </c>
      <c r="J878" s="295"/>
      <c r="K878" s="295"/>
      <c r="L878" s="296"/>
    </row>
    <row r="879" spans="1:12" x14ac:dyDescent="0.25">
      <c r="A879" s="292">
        <v>26106</v>
      </c>
      <c r="B879" s="293" t="s">
        <v>5131</v>
      </c>
      <c r="C879" s="294" t="s">
        <v>4124</v>
      </c>
      <c r="D879" s="295" t="s">
        <v>2827</v>
      </c>
      <c r="E879" s="295" t="s">
        <v>4125</v>
      </c>
      <c r="F879" s="295">
        <v>11.39</v>
      </c>
      <c r="G879" s="295">
        <v>9.99</v>
      </c>
      <c r="H879" s="295">
        <v>11.62</v>
      </c>
      <c r="I879" s="295">
        <v>13</v>
      </c>
      <c r="J879" s="295">
        <v>11.48</v>
      </c>
      <c r="K879" s="295">
        <v>19.43</v>
      </c>
      <c r="L879" s="296">
        <v>11.78</v>
      </c>
    </row>
    <row r="880" spans="1:12" ht="15" customHeight="1" x14ac:dyDescent="0.25">
      <c r="A880" s="292">
        <v>26158</v>
      </c>
      <c r="B880" s="293" t="s">
        <v>2327</v>
      </c>
      <c r="C880" s="294" t="s">
        <v>4126</v>
      </c>
      <c r="D880" s="295" t="s">
        <v>2932</v>
      </c>
      <c r="E880" s="295" t="s">
        <v>4127</v>
      </c>
      <c r="F880" s="295">
        <v>13.04</v>
      </c>
      <c r="G880" s="295">
        <v>13.09</v>
      </c>
      <c r="H880" s="295">
        <v>8</v>
      </c>
      <c r="I880" s="295">
        <v>6.87</v>
      </c>
      <c r="J880" s="295"/>
      <c r="K880" s="295"/>
      <c r="L880" s="296"/>
    </row>
    <row r="881" spans="1:12" ht="15" customHeight="1" x14ac:dyDescent="0.25">
      <c r="A881" s="292">
        <v>26169</v>
      </c>
      <c r="B881" s="293" t="s">
        <v>2330</v>
      </c>
      <c r="C881" s="294" t="s">
        <v>4863</v>
      </c>
      <c r="D881" s="295" t="s">
        <v>2827</v>
      </c>
      <c r="E881" s="295" t="s">
        <v>4864</v>
      </c>
      <c r="F881" s="295">
        <v>9.64</v>
      </c>
      <c r="G881" s="295">
        <v>9.81</v>
      </c>
      <c r="H881" s="295">
        <v>9.57</v>
      </c>
      <c r="I881" s="295">
        <v>9.27</v>
      </c>
      <c r="J881" s="295">
        <v>12.52</v>
      </c>
      <c r="K881" s="295"/>
      <c r="L881" s="296"/>
    </row>
    <row r="882" spans="1:12" ht="15" customHeight="1" x14ac:dyDescent="0.25">
      <c r="A882" s="292">
        <v>26169</v>
      </c>
      <c r="B882" s="293" t="s">
        <v>2330</v>
      </c>
      <c r="C882" s="294" t="s">
        <v>4286</v>
      </c>
      <c r="D882" s="295" t="s">
        <v>2827</v>
      </c>
      <c r="E882" s="295" t="s">
        <v>4287</v>
      </c>
      <c r="F882" s="295">
        <v>9.77</v>
      </c>
      <c r="G882" s="295">
        <v>8.36</v>
      </c>
      <c r="H882" s="295">
        <v>9.17</v>
      </c>
      <c r="I882" s="295">
        <v>10.9</v>
      </c>
      <c r="J882" s="295">
        <v>22.57</v>
      </c>
      <c r="K882" s="295"/>
      <c r="L882" s="296"/>
    </row>
    <row r="883" spans="1:12" ht="15" customHeight="1" x14ac:dyDescent="0.25">
      <c r="A883" s="292">
        <v>26171</v>
      </c>
      <c r="B883" s="293" t="s">
        <v>2331</v>
      </c>
      <c r="C883" s="294" t="s">
        <v>4128</v>
      </c>
      <c r="D883" s="295" t="s">
        <v>4129</v>
      </c>
      <c r="E883" s="295" t="s">
        <v>4130</v>
      </c>
      <c r="F883" s="295">
        <v>2.8</v>
      </c>
      <c r="G883" s="295">
        <v>1.77</v>
      </c>
      <c r="H883" s="295">
        <v>2.62</v>
      </c>
      <c r="I883" s="295">
        <v>3.32</v>
      </c>
      <c r="J883" s="295">
        <v>4.1500000000000004</v>
      </c>
      <c r="K883" s="295">
        <v>3.33</v>
      </c>
      <c r="L883" s="296">
        <v>8.4600000000000009</v>
      </c>
    </row>
    <row r="884" spans="1:12" ht="15" customHeight="1" x14ac:dyDescent="0.25">
      <c r="A884" s="292">
        <v>26211</v>
      </c>
      <c r="B884" s="293" t="s">
        <v>2341</v>
      </c>
      <c r="C884" s="294" t="s">
        <v>4133</v>
      </c>
      <c r="D884" s="295" t="s">
        <v>2775</v>
      </c>
      <c r="E884" s="295" t="s">
        <v>4134</v>
      </c>
      <c r="F884" s="295">
        <v>13.08</v>
      </c>
      <c r="G884" s="295">
        <v>10.45</v>
      </c>
      <c r="H884" s="295">
        <v>13.39</v>
      </c>
      <c r="I884" s="295">
        <v>12.82</v>
      </c>
      <c r="J884" s="295">
        <v>15.35</v>
      </c>
      <c r="K884" s="295"/>
      <c r="L884" s="296"/>
    </row>
    <row r="885" spans="1:12" ht="15" customHeight="1" x14ac:dyDescent="0.25">
      <c r="A885" s="292">
        <v>26545</v>
      </c>
      <c r="B885" s="293" t="s">
        <v>2361</v>
      </c>
      <c r="C885" s="294" t="s">
        <v>4137</v>
      </c>
      <c r="D885" s="295" t="s">
        <v>2789</v>
      </c>
      <c r="E885" s="295" t="s">
        <v>4138</v>
      </c>
      <c r="F885" s="295">
        <v>7.13</v>
      </c>
      <c r="G885" s="295">
        <v>7.74</v>
      </c>
      <c r="H885" s="295">
        <v>6.5</v>
      </c>
      <c r="I885" s="295">
        <v>7.24</v>
      </c>
      <c r="J885" s="295"/>
      <c r="K885" s="295"/>
      <c r="L885" s="296"/>
    </row>
    <row r="886" spans="1:12" ht="15" customHeight="1" x14ac:dyDescent="0.25">
      <c r="A886" s="292">
        <v>26551</v>
      </c>
      <c r="B886" s="293" t="s">
        <v>5132</v>
      </c>
      <c r="C886" s="294" t="s">
        <v>4145</v>
      </c>
      <c r="D886" s="295" t="s">
        <v>3108</v>
      </c>
      <c r="E886" s="295" t="s">
        <v>4146</v>
      </c>
      <c r="F886" s="295">
        <v>17.010000000000002</v>
      </c>
      <c r="G886" s="295">
        <v>17.010000000000002</v>
      </c>
      <c r="H886" s="295"/>
      <c r="I886" s="295"/>
      <c r="J886" s="295"/>
      <c r="K886" s="295"/>
      <c r="L886" s="296"/>
    </row>
    <row r="887" spans="1:12" ht="15" customHeight="1" x14ac:dyDescent="0.25">
      <c r="A887" s="292">
        <v>26562</v>
      </c>
      <c r="B887" s="293" t="s">
        <v>2367</v>
      </c>
      <c r="C887" s="294" t="s">
        <v>4607</v>
      </c>
      <c r="D887" s="295" t="s">
        <v>2786</v>
      </c>
      <c r="E887" s="295" t="s">
        <v>4608</v>
      </c>
      <c r="F887" s="295">
        <v>15.97</v>
      </c>
      <c r="G887" s="295">
        <v>15.97</v>
      </c>
      <c r="H887" s="295">
        <v>16</v>
      </c>
      <c r="I887" s="295"/>
      <c r="J887" s="295"/>
      <c r="K887" s="295"/>
      <c r="L887" s="296"/>
    </row>
    <row r="888" spans="1:12" ht="15" customHeight="1" x14ac:dyDescent="0.25">
      <c r="A888" s="292">
        <v>26562</v>
      </c>
      <c r="B888" s="293" t="s">
        <v>2367</v>
      </c>
      <c r="C888" s="294" t="s">
        <v>4428</v>
      </c>
      <c r="D888" s="295" t="s">
        <v>3157</v>
      </c>
      <c r="E888" s="295" t="s">
        <v>4429</v>
      </c>
      <c r="F888" s="295">
        <v>13.18</v>
      </c>
      <c r="G888" s="295">
        <v>12.87</v>
      </c>
      <c r="H888" s="295">
        <v>13.36</v>
      </c>
      <c r="I888" s="295">
        <v>14.8</v>
      </c>
      <c r="J888" s="295"/>
      <c r="K888" s="295"/>
      <c r="L888" s="296"/>
    </row>
    <row r="889" spans="1:12" ht="15" customHeight="1" x14ac:dyDescent="0.25">
      <c r="A889" s="292">
        <v>26562</v>
      </c>
      <c r="B889" s="293" t="s">
        <v>2367</v>
      </c>
      <c r="C889" s="294" t="s">
        <v>4430</v>
      </c>
      <c r="D889" s="295" t="s">
        <v>3157</v>
      </c>
      <c r="E889" s="295" t="s">
        <v>4431</v>
      </c>
      <c r="F889" s="295">
        <v>12.44</v>
      </c>
      <c r="G889" s="295">
        <v>13.82</v>
      </c>
      <c r="H889" s="295">
        <v>7.52</v>
      </c>
      <c r="I889" s="295">
        <v>15.42</v>
      </c>
      <c r="J889" s="295"/>
      <c r="K889" s="295"/>
      <c r="L889" s="296"/>
    </row>
    <row r="890" spans="1:12" ht="15" customHeight="1" x14ac:dyDescent="0.25">
      <c r="A890" s="292">
        <v>26593</v>
      </c>
      <c r="B890" s="293" t="s">
        <v>2369</v>
      </c>
      <c r="C890" s="294" t="s">
        <v>4328</v>
      </c>
      <c r="D890" s="295" t="s">
        <v>2862</v>
      </c>
      <c r="E890" s="295" t="s">
        <v>4329</v>
      </c>
      <c r="F890" s="295">
        <v>14.11</v>
      </c>
      <c r="G890" s="295"/>
      <c r="H890" s="295"/>
      <c r="I890" s="295">
        <v>14.11</v>
      </c>
      <c r="J890" s="295"/>
      <c r="K890" s="295"/>
      <c r="L890" s="296"/>
    </row>
    <row r="891" spans="1:12" ht="15" customHeight="1" x14ac:dyDescent="0.25">
      <c r="A891" s="292">
        <v>26602</v>
      </c>
      <c r="B891" s="293" t="s">
        <v>5133</v>
      </c>
      <c r="C891" s="294" t="s">
        <v>4149</v>
      </c>
      <c r="D891" s="295" t="s">
        <v>2932</v>
      </c>
      <c r="E891" s="295" t="s">
        <v>4115</v>
      </c>
      <c r="F891" s="295">
        <v>11.67</v>
      </c>
      <c r="G891" s="295">
        <v>11.49</v>
      </c>
      <c r="H891" s="295">
        <v>12.16</v>
      </c>
      <c r="I891" s="295">
        <v>16</v>
      </c>
      <c r="J891" s="295"/>
      <c r="K891" s="295"/>
      <c r="L891" s="296"/>
    </row>
    <row r="892" spans="1:12" ht="15" customHeight="1" x14ac:dyDescent="0.25">
      <c r="A892" s="292">
        <v>26606</v>
      </c>
      <c r="B892" s="293" t="s">
        <v>2373</v>
      </c>
      <c r="C892" s="294" t="s">
        <v>3431</v>
      </c>
      <c r="D892" s="295" t="s">
        <v>2912</v>
      </c>
      <c r="E892" s="295" t="s">
        <v>3432</v>
      </c>
      <c r="F892" s="295">
        <v>12.12</v>
      </c>
      <c r="G892" s="295">
        <v>11.53</v>
      </c>
      <c r="H892" s="295">
        <v>12.89</v>
      </c>
      <c r="I892" s="295">
        <v>11.19</v>
      </c>
      <c r="J892" s="295"/>
      <c r="K892" s="295"/>
      <c r="L892" s="296"/>
    </row>
    <row r="893" spans="1:12" ht="15" customHeight="1" x14ac:dyDescent="0.25">
      <c r="A893" s="292">
        <v>26649</v>
      </c>
      <c r="B893" s="293" t="s">
        <v>2381</v>
      </c>
      <c r="C893" s="294" t="s">
        <v>4153</v>
      </c>
      <c r="D893" s="295" t="s">
        <v>2789</v>
      </c>
      <c r="E893" s="295" t="s">
        <v>4154</v>
      </c>
      <c r="F893" s="295">
        <v>8.3000000000000007</v>
      </c>
      <c r="G893" s="295">
        <v>8.61</v>
      </c>
      <c r="H893" s="295">
        <v>8.1199999999999992</v>
      </c>
      <c r="I893" s="295">
        <v>8.57</v>
      </c>
      <c r="J893" s="295"/>
      <c r="K893" s="295"/>
      <c r="L893" s="296"/>
    </row>
    <row r="894" spans="1:12" ht="15" customHeight="1" x14ac:dyDescent="0.25">
      <c r="A894" s="292">
        <v>26667</v>
      </c>
      <c r="B894" s="293" t="s">
        <v>5134</v>
      </c>
      <c r="C894" s="294" t="s">
        <v>4158</v>
      </c>
      <c r="D894" s="295" t="s">
        <v>2862</v>
      </c>
      <c r="E894" s="295" t="s">
        <v>4159</v>
      </c>
      <c r="F894" s="295">
        <v>16.850000000000001</v>
      </c>
      <c r="G894" s="295">
        <v>15.6</v>
      </c>
      <c r="H894" s="295">
        <v>16.600000000000001</v>
      </c>
      <c r="I894" s="295">
        <v>18.420000000000002</v>
      </c>
      <c r="J894" s="295">
        <v>32.64</v>
      </c>
      <c r="K894" s="295"/>
      <c r="L894" s="296"/>
    </row>
    <row r="895" spans="1:12" ht="15" customHeight="1" x14ac:dyDescent="0.25">
      <c r="A895" s="292">
        <v>26680</v>
      </c>
      <c r="B895" s="293" t="s">
        <v>2387</v>
      </c>
      <c r="C895" s="294" t="s">
        <v>4282</v>
      </c>
      <c r="D895" s="295" t="s">
        <v>2817</v>
      </c>
      <c r="E895" s="295" t="s">
        <v>4283</v>
      </c>
      <c r="F895" s="295">
        <v>7.11</v>
      </c>
      <c r="G895" s="295">
        <v>7.45</v>
      </c>
      <c r="H895" s="295"/>
      <c r="I895" s="295">
        <v>6.91</v>
      </c>
      <c r="J895" s="295"/>
      <c r="K895" s="295"/>
      <c r="L895" s="296"/>
    </row>
    <row r="896" spans="1:12" ht="15" customHeight="1" x14ac:dyDescent="0.25">
      <c r="A896" s="292">
        <v>26684</v>
      </c>
      <c r="B896" s="293" t="s">
        <v>2388</v>
      </c>
      <c r="C896" s="294" t="s">
        <v>4865</v>
      </c>
      <c r="D896" s="295" t="s">
        <v>2897</v>
      </c>
      <c r="E896" s="295" t="s">
        <v>4866</v>
      </c>
      <c r="F896" s="295">
        <v>9.7899999999999991</v>
      </c>
      <c r="G896" s="295">
        <v>12.43</v>
      </c>
      <c r="H896" s="295">
        <v>9.82</v>
      </c>
      <c r="I896" s="295">
        <v>9.08</v>
      </c>
      <c r="J896" s="295">
        <v>10.46</v>
      </c>
      <c r="K896" s="295">
        <v>14.88</v>
      </c>
      <c r="L896" s="296"/>
    </row>
    <row r="897" spans="1:12" ht="15" customHeight="1" x14ac:dyDescent="0.25">
      <c r="A897" s="292">
        <v>26688</v>
      </c>
      <c r="B897" s="293" t="s">
        <v>2390</v>
      </c>
      <c r="C897" s="294" t="s">
        <v>4160</v>
      </c>
      <c r="D897" s="295" t="s">
        <v>2897</v>
      </c>
      <c r="E897" s="295" t="s">
        <v>3957</v>
      </c>
      <c r="F897" s="295">
        <v>10.61</v>
      </c>
      <c r="G897" s="295">
        <v>10.14</v>
      </c>
      <c r="H897" s="295">
        <v>10.84</v>
      </c>
      <c r="I897" s="295">
        <v>12.22</v>
      </c>
      <c r="J897" s="295"/>
      <c r="K897" s="295"/>
      <c r="L897" s="296"/>
    </row>
    <row r="898" spans="1:12" ht="15" customHeight="1" x14ac:dyDescent="0.25">
      <c r="A898" s="292">
        <v>26721</v>
      </c>
      <c r="B898" s="293" t="s">
        <v>2395</v>
      </c>
      <c r="C898" s="294" t="s">
        <v>4679</v>
      </c>
      <c r="D898" s="295" t="s">
        <v>2789</v>
      </c>
      <c r="E898" s="295" t="s">
        <v>4680</v>
      </c>
      <c r="F898" s="295">
        <v>18.88</v>
      </c>
      <c r="G898" s="295">
        <v>18.440000000000001</v>
      </c>
      <c r="H898" s="295">
        <v>20.07</v>
      </c>
      <c r="I898" s="295">
        <v>19.39</v>
      </c>
      <c r="J898" s="295"/>
      <c r="K898" s="295"/>
      <c r="L898" s="296"/>
    </row>
    <row r="899" spans="1:12" ht="15" customHeight="1" x14ac:dyDescent="0.25">
      <c r="A899" s="292">
        <v>26722</v>
      </c>
      <c r="B899" s="293" t="s">
        <v>2396</v>
      </c>
      <c r="C899" s="294" t="s">
        <v>4383</v>
      </c>
      <c r="D899" s="295" t="s">
        <v>3438</v>
      </c>
      <c r="E899" s="295" t="s">
        <v>4384</v>
      </c>
      <c r="F899" s="295">
        <v>13.8</v>
      </c>
      <c r="G899" s="295">
        <v>15.18</v>
      </c>
      <c r="H899" s="295">
        <v>13.75</v>
      </c>
      <c r="I899" s="295">
        <v>13.69</v>
      </c>
      <c r="J899" s="295">
        <v>13.27</v>
      </c>
      <c r="K899" s="295">
        <v>15.07</v>
      </c>
      <c r="L899" s="296"/>
    </row>
    <row r="900" spans="1:12" ht="15" customHeight="1" x14ac:dyDescent="0.25">
      <c r="A900" s="292">
        <v>26741</v>
      </c>
      <c r="B900" s="293" t="s">
        <v>5135</v>
      </c>
      <c r="C900" s="294" t="s">
        <v>4117</v>
      </c>
      <c r="D900" s="295" t="s">
        <v>2789</v>
      </c>
      <c r="E900" s="295" t="s">
        <v>4118</v>
      </c>
      <c r="F900" s="295">
        <v>10.01</v>
      </c>
      <c r="G900" s="295">
        <v>12.06</v>
      </c>
      <c r="H900" s="295">
        <v>9.86</v>
      </c>
      <c r="I900" s="295">
        <v>9.44</v>
      </c>
      <c r="J900" s="295">
        <v>16.88</v>
      </c>
      <c r="K900" s="295"/>
      <c r="L900" s="296"/>
    </row>
    <row r="901" spans="1:12" ht="15" customHeight="1" x14ac:dyDescent="0.25">
      <c r="A901" s="292">
        <v>26742</v>
      </c>
      <c r="B901" s="293" t="s">
        <v>2399</v>
      </c>
      <c r="C901" s="294" t="s">
        <v>4165</v>
      </c>
      <c r="D901" s="295" t="s">
        <v>2789</v>
      </c>
      <c r="E901" s="295" t="s">
        <v>4166</v>
      </c>
      <c r="F901" s="295">
        <v>10.5</v>
      </c>
      <c r="G901" s="295">
        <v>9.7899999999999991</v>
      </c>
      <c r="H901" s="295">
        <v>10.83</v>
      </c>
      <c r="I901" s="295">
        <v>11.2</v>
      </c>
      <c r="J901" s="295"/>
      <c r="K901" s="295"/>
      <c r="L901" s="296"/>
    </row>
    <row r="902" spans="1:12" x14ac:dyDescent="0.25">
      <c r="A902" s="292">
        <v>26743</v>
      </c>
      <c r="B902" s="293" t="s">
        <v>2400</v>
      </c>
      <c r="C902" s="294" t="s">
        <v>4614</v>
      </c>
      <c r="D902" s="295" t="s">
        <v>5006</v>
      </c>
      <c r="E902" s="295" t="s">
        <v>4615</v>
      </c>
      <c r="F902" s="295">
        <v>17.38</v>
      </c>
      <c r="G902" s="295">
        <v>17.39</v>
      </c>
      <c r="H902" s="295">
        <v>16</v>
      </c>
      <c r="I902" s="295"/>
      <c r="J902" s="295"/>
      <c r="K902" s="295"/>
      <c r="L902" s="296"/>
    </row>
    <row r="903" spans="1:12" ht="15" customHeight="1" x14ac:dyDescent="0.25">
      <c r="A903" s="292">
        <v>26772</v>
      </c>
      <c r="B903" s="293" t="s">
        <v>2407</v>
      </c>
      <c r="C903" s="294" t="s">
        <v>4171</v>
      </c>
      <c r="D903" s="295" t="s">
        <v>2897</v>
      </c>
      <c r="E903" s="295" t="s">
        <v>4172</v>
      </c>
      <c r="F903" s="295">
        <v>11.69</v>
      </c>
      <c r="G903" s="295">
        <v>10.17</v>
      </c>
      <c r="H903" s="295">
        <v>12.28</v>
      </c>
      <c r="I903" s="295"/>
      <c r="J903" s="295"/>
      <c r="K903" s="295"/>
      <c r="L903" s="296"/>
    </row>
    <row r="904" spans="1:12" ht="15" customHeight="1" x14ac:dyDescent="0.25">
      <c r="A904" s="292">
        <v>26772</v>
      </c>
      <c r="B904" s="293" t="s">
        <v>2407</v>
      </c>
      <c r="C904" s="294" t="s">
        <v>4867</v>
      </c>
      <c r="D904" s="295" t="s">
        <v>2897</v>
      </c>
      <c r="E904" s="295" t="s">
        <v>4868</v>
      </c>
      <c r="F904" s="295">
        <v>13.48</v>
      </c>
      <c r="G904" s="295">
        <v>15.66</v>
      </c>
      <c r="H904" s="295">
        <v>12.71</v>
      </c>
      <c r="I904" s="295">
        <v>12.07</v>
      </c>
      <c r="J904" s="295">
        <v>16.12</v>
      </c>
      <c r="K904" s="295">
        <v>18.03</v>
      </c>
      <c r="L904" s="296"/>
    </row>
    <row r="905" spans="1:12" ht="15" customHeight="1" x14ac:dyDescent="0.25">
      <c r="A905" s="292">
        <v>26842</v>
      </c>
      <c r="B905" s="293" t="s">
        <v>2427</v>
      </c>
      <c r="C905" s="294" t="s">
        <v>4179</v>
      </c>
      <c r="D905" s="295" t="s">
        <v>2789</v>
      </c>
      <c r="E905" s="295" t="s">
        <v>4180</v>
      </c>
      <c r="F905" s="295">
        <v>8.5399999999999991</v>
      </c>
      <c r="G905" s="295">
        <v>8.49</v>
      </c>
      <c r="H905" s="295">
        <v>8.6999999999999993</v>
      </c>
      <c r="I905" s="295">
        <v>8.64</v>
      </c>
      <c r="J905" s="295">
        <v>3.52</v>
      </c>
      <c r="K905" s="295"/>
      <c r="L905" s="296"/>
    </row>
    <row r="906" spans="1:12" ht="15" customHeight="1" x14ac:dyDescent="0.25">
      <c r="A906" s="292">
        <v>26951</v>
      </c>
      <c r="B906" s="293" t="s">
        <v>5136</v>
      </c>
      <c r="C906" s="294" t="s">
        <v>3860</v>
      </c>
      <c r="D906" s="295" t="s">
        <v>2827</v>
      </c>
      <c r="E906" s="295" t="s">
        <v>3861</v>
      </c>
      <c r="F906" s="295">
        <v>38.96</v>
      </c>
      <c r="G906" s="295"/>
      <c r="H906" s="295"/>
      <c r="I906" s="295"/>
      <c r="J906" s="295">
        <v>38.96</v>
      </c>
      <c r="K906" s="295"/>
      <c r="L906" s="296"/>
    </row>
    <row r="907" spans="1:12" ht="15" customHeight="1" x14ac:dyDescent="0.25">
      <c r="A907" s="292">
        <v>26991</v>
      </c>
      <c r="B907" s="293" t="s">
        <v>2436</v>
      </c>
      <c r="C907" s="294" t="s">
        <v>4181</v>
      </c>
      <c r="D907" s="295" t="s">
        <v>2789</v>
      </c>
      <c r="E907" s="295" t="s">
        <v>4182</v>
      </c>
      <c r="F907" s="295">
        <v>10.07</v>
      </c>
      <c r="G907" s="295">
        <v>11.16</v>
      </c>
      <c r="H907" s="295">
        <v>10.050000000000001</v>
      </c>
      <c r="I907" s="295">
        <v>8.93</v>
      </c>
      <c r="J907" s="295">
        <v>7.27</v>
      </c>
      <c r="K907" s="295"/>
      <c r="L907" s="296"/>
    </row>
    <row r="908" spans="1:12" ht="15" customHeight="1" x14ac:dyDescent="0.25">
      <c r="A908" s="292">
        <v>27171</v>
      </c>
      <c r="B908" s="293" t="s">
        <v>2438</v>
      </c>
      <c r="C908" s="294" t="s">
        <v>4383</v>
      </c>
      <c r="D908" s="295" t="s">
        <v>3438</v>
      </c>
      <c r="E908" s="295" t="s">
        <v>4384</v>
      </c>
      <c r="F908" s="295">
        <v>10.23</v>
      </c>
      <c r="G908" s="295"/>
      <c r="H908" s="295"/>
      <c r="I908" s="295"/>
      <c r="J908" s="295">
        <v>10.49</v>
      </c>
      <c r="K908" s="295">
        <v>9.66</v>
      </c>
      <c r="L908" s="296"/>
    </row>
    <row r="909" spans="1:12" ht="15" customHeight="1" x14ac:dyDescent="0.25">
      <c r="A909" s="292">
        <v>27471</v>
      </c>
      <c r="B909" s="293" t="s">
        <v>5137</v>
      </c>
      <c r="C909" s="294" t="s">
        <v>4328</v>
      </c>
      <c r="D909" s="295" t="s">
        <v>2862</v>
      </c>
      <c r="E909" s="295" t="s">
        <v>4329</v>
      </c>
      <c r="F909" s="295">
        <v>19.77</v>
      </c>
      <c r="G909" s="295">
        <v>17.21</v>
      </c>
      <c r="H909" s="295">
        <v>18.23</v>
      </c>
      <c r="I909" s="295">
        <v>20.48</v>
      </c>
      <c r="J909" s="295">
        <v>24.5</v>
      </c>
      <c r="K909" s="295"/>
      <c r="L909" s="296"/>
    </row>
    <row r="910" spans="1:12" ht="15" customHeight="1" x14ac:dyDescent="0.25">
      <c r="A910" s="292">
        <v>27592</v>
      </c>
      <c r="B910" s="293" t="s">
        <v>2449</v>
      </c>
      <c r="C910" s="294" t="s">
        <v>3369</v>
      </c>
      <c r="D910" s="295" t="s">
        <v>2772</v>
      </c>
      <c r="E910" s="295" t="s">
        <v>3370</v>
      </c>
      <c r="F910" s="295">
        <v>9.65</v>
      </c>
      <c r="G910" s="295">
        <v>9.6199999999999992</v>
      </c>
      <c r="H910" s="295">
        <v>9.49</v>
      </c>
      <c r="I910" s="295">
        <v>10.07</v>
      </c>
      <c r="J910" s="295"/>
      <c r="K910" s="295"/>
      <c r="L910" s="296"/>
    </row>
    <row r="911" spans="1:12" ht="15" customHeight="1" x14ac:dyDescent="0.25">
      <c r="A911" s="292">
        <v>28331</v>
      </c>
      <c r="B911" s="293" t="s">
        <v>2464</v>
      </c>
      <c r="C911" s="294" t="s">
        <v>4189</v>
      </c>
      <c r="D911" s="295" t="s">
        <v>2827</v>
      </c>
      <c r="E911" s="295" t="s">
        <v>4190</v>
      </c>
      <c r="F911" s="295">
        <v>20.97</v>
      </c>
      <c r="G911" s="295">
        <v>19.190000000000001</v>
      </c>
      <c r="H911" s="295">
        <v>21.19</v>
      </c>
      <c r="I911" s="295">
        <v>21.55</v>
      </c>
      <c r="J911" s="295">
        <v>15.22</v>
      </c>
      <c r="K911" s="295"/>
      <c r="L911" s="296"/>
    </row>
    <row r="912" spans="1:12" ht="15" customHeight="1" x14ac:dyDescent="0.25">
      <c r="A912" s="292">
        <v>28431</v>
      </c>
      <c r="B912" s="293" t="s">
        <v>2467</v>
      </c>
      <c r="C912" s="294" t="s">
        <v>4873</v>
      </c>
      <c r="D912" s="295" t="s">
        <v>2822</v>
      </c>
      <c r="E912" s="295" t="s">
        <v>4874</v>
      </c>
      <c r="F912" s="295">
        <v>8.02</v>
      </c>
      <c r="G912" s="295">
        <v>8.2200000000000006</v>
      </c>
      <c r="H912" s="295">
        <v>6.43</v>
      </c>
      <c r="I912" s="295">
        <v>8.01</v>
      </c>
      <c r="J912" s="295"/>
      <c r="K912" s="295"/>
      <c r="L912" s="296"/>
    </row>
    <row r="913" spans="1:12" ht="15" customHeight="1" x14ac:dyDescent="0.25">
      <c r="A913" s="292">
        <v>28531</v>
      </c>
      <c r="B913" s="293" t="s">
        <v>5138</v>
      </c>
      <c r="C913" s="294" t="s">
        <v>4618</v>
      </c>
      <c r="D913" s="295" t="s">
        <v>2789</v>
      </c>
      <c r="E913" s="295" t="s">
        <v>4619</v>
      </c>
      <c r="F913" s="295">
        <v>10.87</v>
      </c>
      <c r="G913" s="295">
        <v>9.77</v>
      </c>
      <c r="H913" s="295">
        <v>11.73</v>
      </c>
      <c r="I913" s="295">
        <v>11.42</v>
      </c>
      <c r="J913" s="295">
        <v>27.63</v>
      </c>
      <c r="K913" s="295"/>
      <c r="L913" s="296"/>
    </row>
    <row r="914" spans="1:12" ht="15" customHeight="1" x14ac:dyDescent="0.25">
      <c r="A914" s="292">
        <v>28533</v>
      </c>
      <c r="B914" s="293" t="s">
        <v>2471</v>
      </c>
      <c r="C914" s="294" t="s">
        <v>4195</v>
      </c>
      <c r="D914" s="295" t="s">
        <v>2827</v>
      </c>
      <c r="E914" s="295" t="s">
        <v>4196</v>
      </c>
      <c r="F914" s="295">
        <v>10.24</v>
      </c>
      <c r="G914" s="295">
        <v>9.7799999999999994</v>
      </c>
      <c r="H914" s="295">
        <v>21.96</v>
      </c>
      <c r="I914" s="295">
        <v>30.9</v>
      </c>
      <c r="J914" s="295"/>
      <c r="K914" s="295"/>
      <c r="L914" s="296"/>
    </row>
    <row r="915" spans="1:12" ht="15" customHeight="1" x14ac:dyDescent="0.25">
      <c r="A915" s="292">
        <v>28911</v>
      </c>
      <c r="B915" s="293" t="s">
        <v>2476</v>
      </c>
      <c r="C915" s="294" t="s">
        <v>3504</v>
      </c>
      <c r="D915" s="295" t="s">
        <v>2859</v>
      </c>
      <c r="E915" s="295" t="s">
        <v>3505</v>
      </c>
      <c r="F915" s="295">
        <v>20</v>
      </c>
      <c r="G915" s="295">
        <v>20</v>
      </c>
      <c r="H915" s="295"/>
      <c r="I915" s="295"/>
      <c r="J915" s="295"/>
      <c r="K915" s="295"/>
      <c r="L915" s="296"/>
    </row>
    <row r="916" spans="1:12" ht="15" customHeight="1" x14ac:dyDescent="0.25">
      <c r="A916" s="292">
        <v>29531</v>
      </c>
      <c r="B916" s="293" t="s">
        <v>2482</v>
      </c>
      <c r="C916" s="294" t="s">
        <v>4199</v>
      </c>
      <c r="D916" s="295" t="s">
        <v>2789</v>
      </c>
      <c r="E916" s="295" t="s">
        <v>4200</v>
      </c>
      <c r="F916" s="295">
        <v>10.43</v>
      </c>
      <c r="G916" s="295">
        <v>19.12</v>
      </c>
      <c r="H916" s="295">
        <v>10.09</v>
      </c>
      <c r="I916" s="295">
        <v>10.86</v>
      </c>
      <c r="J916" s="295">
        <v>10.71</v>
      </c>
      <c r="K916" s="295"/>
      <c r="L916" s="296"/>
    </row>
    <row r="917" spans="1:12" ht="15" customHeight="1" x14ac:dyDescent="0.25">
      <c r="A917" s="292">
        <v>29931</v>
      </c>
      <c r="B917" s="293" t="s">
        <v>2488</v>
      </c>
      <c r="C917" s="294" t="s">
        <v>4611</v>
      </c>
      <c r="D917" s="295" t="s">
        <v>2859</v>
      </c>
      <c r="E917" s="295" t="s">
        <v>4612</v>
      </c>
      <c r="F917" s="295">
        <v>16.07</v>
      </c>
      <c r="G917" s="295">
        <v>15.8</v>
      </c>
      <c r="H917" s="295">
        <v>19.850000000000001</v>
      </c>
      <c r="I917" s="295"/>
      <c r="J917" s="295"/>
      <c r="K917" s="295"/>
      <c r="L917" s="296"/>
    </row>
    <row r="918" spans="1:12" ht="15" customHeight="1" x14ac:dyDescent="0.25">
      <c r="A918" s="292">
        <v>30011</v>
      </c>
      <c r="B918" s="293" t="s">
        <v>2489</v>
      </c>
      <c r="C918" s="294" t="s">
        <v>4356</v>
      </c>
      <c r="D918" s="295" t="s">
        <v>2789</v>
      </c>
      <c r="E918" s="295" t="s">
        <v>4357</v>
      </c>
      <c r="F918" s="295">
        <v>9.02</v>
      </c>
      <c r="G918" s="295">
        <v>8.8699999999999992</v>
      </c>
      <c r="H918" s="295">
        <v>8.7799999999999994</v>
      </c>
      <c r="I918" s="295">
        <v>9.7200000000000006</v>
      </c>
      <c r="J918" s="295"/>
      <c r="K918" s="295"/>
      <c r="L918" s="296"/>
    </row>
    <row r="919" spans="1:12" ht="15" customHeight="1" x14ac:dyDescent="0.25">
      <c r="A919" s="292">
        <v>30271</v>
      </c>
      <c r="B919" s="293" t="s">
        <v>5139</v>
      </c>
      <c r="C919" s="294" t="s">
        <v>4203</v>
      </c>
      <c r="D919" s="295" t="s">
        <v>2912</v>
      </c>
      <c r="E919" s="295" t="s">
        <v>4204</v>
      </c>
      <c r="F919" s="295">
        <v>5.95</v>
      </c>
      <c r="G919" s="295">
        <v>5.4</v>
      </c>
      <c r="H919" s="295">
        <v>6.41</v>
      </c>
      <c r="I919" s="295">
        <v>7.13</v>
      </c>
      <c r="J919" s="295"/>
      <c r="K919" s="295"/>
      <c r="L919" s="296"/>
    </row>
    <row r="920" spans="1:12" ht="15" customHeight="1" x14ac:dyDescent="0.25">
      <c r="A920" s="292">
        <v>31091</v>
      </c>
      <c r="B920" s="293" t="s">
        <v>2498</v>
      </c>
      <c r="C920" s="294" t="s">
        <v>4205</v>
      </c>
      <c r="D920" s="295" t="s">
        <v>2786</v>
      </c>
      <c r="E920" s="295" t="s">
        <v>4206</v>
      </c>
      <c r="F920" s="295">
        <v>16.23</v>
      </c>
      <c r="G920" s="295">
        <v>16.18</v>
      </c>
      <c r="H920" s="295">
        <v>17.3</v>
      </c>
      <c r="I920" s="295"/>
      <c r="J920" s="295"/>
      <c r="K920" s="295"/>
      <c r="L920" s="296"/>
    </row>
    <row r="921" spans="1:12" ht="15" customHeight="1" x14ac:dyDescent="0.25">
      <c r="A921" s="292">
        <v>31593</v>
      </c>
      <c r="B921" s="293" t="s">
        <v>2501</v>
      </c>
      <c r="C921" s="294" t="s">
        <v>4875</v>
      </c>
      <c r="D921" s="295" t="s">
        <v>3572</v>
      </c>
      <c r="E921" s="295" t="s">
        <v>3491</v>
      </c>
      <c r="F921" s="295">
        <v>11.46</v>
      </c>
      <c r="G921" s="295">
        <v>11.88</v>
      </c>
      <c r="H921" s="295">
        <v>11.18</v>
      </c>
      <c r="I921" s="295"/>
      <c r="J921" s="295"/>
      <c r="K921" s="295"/>
      <c r="L921" s="296"/>
    </row>
    <row r="922" spans="1:12" ht="15" customHeight="1" x14ac:dyDescent="0.25">
      <c r="A922" s="292">
        <v>32293</v>
      </c>
      <c r="B922" s="293" t="s">
        <v>2511</v>
      </c>
      <c r="C922" s="294" t="s">
        <v>4211</v>
      </c>
      <c r="D922" s="295" t="s">
        <v>2827</v>
      </c>
      <c r="E922" s="295" t="s">
        <v>4212</v>
      </c>
      <c r="F922" s="295">
        <v>12.27</v>
      </c>
      <c r="G922" s="295">
        <v>11.15</v>
      </c>
      <c r="H922" s="295">
        <v>11.93</v>
      </c>
      <c r="I922" s="295">
        <v>18.91</v>
      </c>
      <c r="J922" s="295">
        <v>17.23</v>
      </c>
      <c r="K922" s="295">
        <v>8.17</v>
      </c>
      <c r="L922" s="296"/>
    </row>
    <row r="923" spans="1:12" ht="15" customHeight="1" x14ac:dyDescent="0.25">
      <c r="A923" s="292">
        <v>33693</v>
      </c>
      <c r="B923" s="293" t="s">
        <v>5140</v>
      </c>
      <c r="C923" s="294" t="s">
        <v>4405</v>
      </c>
      <c r="D923" s="295" t="s">
        <v>2789</v>
      </c>
      <c r="E923" s="295" t="s">
        <v>4406</v>
      </c>
      <c r="F923" s="295">
        <v>11.62</v>
      </c>
      <c r="G923" s="295">
        <v>10.43</v>
      </c>
      <c r="H923" s="295">
        <v>8.68</v>
      </c>
      <c r="I923" s="295">
        <v>12.55</v>
      </c>
      <c r="J923" s="295">
        <v>29.67</v>
      </c>
      <c r="K923" s="295">
        <v>52</v>
      </c>
      <c r="L923" s="296">
        <v>41.55</v>
      </c>
    </row>
    <row r="924" spans="1:12" ht="15" customHeight="1" x14ac:dyDescent="0.25">
      <c r="A924" s="292">
        <v>33893</v>
      </c>
      <c r="B924" s="293" t="s">
        <v>2521</v>
      </c>
      <c r="C924" s="294" t="s">
        <v>3440</v>
      </c>
      <c r="D924" s="295" t="s">
        <v>3438</v>
      </c>
      <c r="E924" s="295" t="s">
        <v>3441</v>
      </c>
      <c r="F924" s="295">
        <v>12.88</v>
      </c>
      <c r="G924" s="295">
        <v>6.5</v>
      </c>
      <c r="H924" s="295"/>
      <c r="I924" s="295"/>
      <c r="J924" s="295">
        <v>12.88</v>
      </c>
      <c r="K924" s="295"/>
      <c r="L924" s="296"/>
    </row>
    <row r="925" spans="1:12" ht="15" customHeight="1" x14ac:dyDescent="0.25">
      <c r="A925" s="292">
        <v>34793</v>
      </c>
      <c r="B925" s="293" t="s">
        <v>5142</v>
      </c>
      <c r="C925" s="294" t="s">
        <v>3243</v>
      </c>
      <c r="D925" s="295" t="s">
        <v>2897</v>
      </c>
      <c r="E925" s="295" t="s">
        <v>3244</v>
      </c>
      <c r="F925" s="295">
        <v>7.97</v>
      </c>
      <c r="G925" s="295"/>
      <c r="H925" s="295"/>
      <c r="I925" s="295">
        <v>7.97</v>
      </c>
      <c r="J925" s="295"/>
      <c r="K925" s="295"/>
      <c r="L925" s="296"/>
    </row>
    <row r="926" spans="1:12" ht="15" customHeight="1" x14ac:dyDescent="0.25">
      <c r="A926" s="292">
        <v>35733</v>
      </c>
      <c r="B926" s="293" t="s">
        <v>2534</v>
      </c>
      <c r="C926" s="294" t="s">
        <v>2934</v>
      </c>
      <c r="D926" s="295" t="s">
        <v>2856</v>
      </c>
      <c r="E926" s="295" t="s">
        <v>2935</v>
      </c>
      <c r="F926" s="295">
        <v>7.67</v>
      </c>
      <c r="G926" s="295"/>
      <c r="H926" s="295"/>
      <c r="I926" s="295">
        <v>5.07</v>
      </c>
      <c r="J926" s="295">
        <v>9.82</v>
      </c>
      <c r="K926" s="295"/>
      <c r="L926" s="296"/>
    </row>
    <row r="927" spans="1:12" x14ac:dyDescent="0.25">
      <c r="A927" s="292">
        <v>36554</v>
      </c>
      <c r="B927" s="293" t="s">
        <v>2547</v>
      </c>
      <c r="C927" s="294" t="s">
        <v>4215</v>
      </c>
      <c r="D927" s="295" t="s">
        <v>5006</v>
      </c>
      <c r="E927" s="295" t="s">
        <v>4216</v>
      </c>
      <c r="F927" s="295">
        <v>11</v>
      </c>
      <c r="G927" s="295">
        <v>11</v>
      </c>
      <c r="H927" s="295"/>
      <c r="I927" s="295"/>
      <c r="J927" s="295"/>
      <c r="K927" s="295"/>
      <c r="L927" s="296"/>
    </row>
    <row r="928" spans="1:12" ht="15" customHeight="1" x14ac:dyDescent="0.25">
      <c r="A928" s="292">
        <v>37213</v>
      </c>
      <c r="B928" s="293" t="s">
        <v>2556</v>
      </c>
      <c r="C928" s="294" t="s">
        <v>3850</v>
      </c>
      <c r="D928" s="295" t="s">
        <v>2775</v>
      </c>
      <c r="E928" s="295" t="s">
        <v>3851</v>
      </c>
      <c r="F928" s="295">
        <v>5.42</v>
      </c>
      <c r="G928" s="295">
        <v>5.42</v>
      </c>
      <c r="H928" s="295"/>
      <c r="I928" s="295"/>
      <c r="J928" s="295"/>
      <c r="K928" s="295"/>
      <c r="L928" s="296"/>
    </row>
    <row r="929" spans="1:12" ht="15" customHeight="1" x14ac:dyDescent="0.25">
      <c r="A929" s="292">
        <v>37773</v>
      </c>
      <c r="B929" s="293" t="s">
        <v>2558</v>
      </c>
      <c r="C929" s="294" t="s">
        <v>4970</v>
      </c>
      <c r="D929" s="295" t="s">
        <v>2786</v>
      </c>
      <c r="E929" s="295" t="s">
        <v>4971</v>
      </c>
      <c r="F929" s="295">
        <v>9.35</v>
      </c>
      <c r="G929" s="295">
        <v>9.35</v>
      </c>
      <c r="H929" s="295">
        <v>9.35</v>
      </c>
      <c r="I929" s="295"/>
      <c r="J929" s="295"/>
      <c r="K929" s="295"/>
      <c r="L929" s="296"/>
    </row>
    <row r="930" spans="1:12" ht="15" customHeight="1" x14ac:dyDescent="0.25">
      <c r="A930" s="292">
        <v>38273</v>
      </c>
      <c r="B930" s="293" t="s">
        <v>2562</v>
      </c>
      <c r="C930" s="294" t="s">
        <v>4222</v>
      </c>
      <c r="D930" s="295" t="s">
        <v>2912</v>
      </c>
      <c r="E930" s="295" t="s">
        <v>4223</v>
      </c>
      <c r="F930" s="295">
        <v>10.31</v>
      </c>
      <c r="G930" s="295">
        <v>6.63</v>
      </c>
      <c r="H930" s="295">
        <v>13.23</v>
      </c>
      <c r="I930" s="295">
        <v>5.83</v>
      </c>
      <c r="J930" s="295"/>
      <c r="K930" s="295"/>
      <c r="L930" s="296"/>
    </row>
    <row r="931" spans="1:12" ht="15" customHeight="1" x14ac:dyDescent="0.25">
      <c r="A931" s="292">
        <v>38621</v>
      </c>
      <c r="B931" s="293" t="s">
        <v>5143</v>
      </c>
      <c r="C931" s="294" t="s">
        <v>3440</v>
      </c>
      <c r="D931" s="295" t="s">
        <v>3438</v>
      </c>
      <c r="E931" s="295" t="s">
        <v>3441</v>
      </c>
      <c r="F931" s="295">
        <v>3.46</v>
      </c>
      <c r="G931" s="295"/>
      <c r="H931" s="295"/>
      <c r="I931" s="295">
        <v>3.46</v>
      </c>
      <c r="J931" s="295"/>
      <c r="K931" s="295"/>
      <c r="L931" s="296"/>
    </row>
    <row r="932" spans="1:12" ht="15" customHeight="1" x14ac:dyDescent="0.25">
      <c r="A932" s="292">
        <v>38622</v>
      </c>
      <c r="B932" s="293" t="s">
        <v>2564</v>
      </c>
      <c r="C932" s="294" t="s">
        <v>4224</v>
      </c>
      <c r="D932" s="295" t="s">
        <v>2859</v>
      </c>
      <c r="E932" s="295" t="s">
        <v>4225</v>
      </c>
      <c r="F932" s="295">
        <v>4.9800000000000004</v>
      </c>
      <c r="G932" s="295">
        <v>4.9800000000000004</v>
      </c>
      <c r="H932" s="295"/>
      <c r="I932" s="295"/>
      <c r="J932" s="295"/>
      <c r="K932" s="295"/>
      <c r="L932" s="296"/>
    </row>
    <row r="933" spans="1:12" ht="15" customHeight="1" x14ac:dyDescent="0.25">
      <c r="A933" s="292">
        <v>38930</v>
      </c>
      <c r="B933" s="293" t="s">
        <v>2567</v>
      </c>
      <c r="C933" s="294" t="s">
        <v>4226</v>
      </c>
      <c r="D933" s="295" t="s">
        <v>2862</v>
      </c>
      <c r="E933" s="295" t="s">
        <v>4227</v>
      </c>
      <c r="F933" s="295">
        <v>21.92</v>
      </c>
      <c r="G933" s="295">
        <v>31.89</v>
      </c>
      <c r="H933" s="295">
        <v>13.75</v>
      </c>
      <c r="I933" s="295">
        <v>14.15</v>
      </c>
      <c r="J933" s="295"/>
      <c r="K933" s="295"/>
      <c r="L933" s="296"/>
    </row>
    <row r="934" spans="1:12" ht="15" customHeight="1" x14ac:dyDescent="0.25">
      <c r="A934" s="292">
        <v>39410</v>
      </c>
      <c r="B934" s="293" t="s">
        <v>5144</v>
      </c>
      <c r="C934" s="294" t="s">
        <v>3930</v>
      </c>
      <c r="D934" s="295" t="s">
        <v>2789</v>
      </c>
      <c r="E934" s="295" t="s">
        <v>2898</v>
      </c>
      <c r="F934" s="295">
        <v>9.16</v>
      </c>
      <c r="G934" s="295">
        <v>8.77</v>
      </c>
      <c r="H934" s="295">
        <v>8.9700000000000006</v>
      </c>
      <c r="I934" s="295">
        <v>16.329999999999998</v>
      </c>
      <c r="J934" s="295"/>
      <c r="K934" s="295">
        <v>4.5199999999999996</v>
      </c>
      <c r="L934" s="296"/>
    </row>
    <row r="935" spans="1:12" ht="15" customHeight="1" x14ac:dyDescent="0.25">
      <c r="A935" s="292">
        <v>39475</v>
      </c>
      <c r="B935" s="293" t="s">
        <v>2572</v>
      </c>
      <c r="C935" s="294" t="s">
        <v>4963</v>
      </c>
      <c r="D935" s="295" t="s">
        <v>2859</v>
      </c>
      <c r="E935" s="295" t="s">
        <v>4964</v>
      </c>
      <c r="F935" s="295">
        <v>11.01</v>
      </c>
      <c r="G935" s="295">
        <v>11.01</v>
      </c>
      <c r="H935" s="295"/>
      <c r="I935" s="295"/>
      <c r="J935" s="295"/>
      <c r="K935" s="295"/>
      <c r="L935" s="296"/>
    </row>
    <row r="936" spans="1:12" ht="15" customHeight="1" x14ac:dyDescent="0.25">
      <c r="A936" s="292">
        <v>39692</v>
      </c>
      <c r="B936" s="293" t="s">
        <v>2574</v>
      </c>
      <c r="C936" s="294" t="s">
        <v>3494</v>
      </c>
      <c r="D936" s="295" t="s">
        <v>2859</v>
      </c>
      <c r="E936" s="295" t="s">
        <v>5145</v>
      </c>
      <c r="F936" s="295">
        <v>7.84</v>
      </c>
      <c r="G936" s="295">
        <v>7.84</v>
      </c>
      <c r="H936" s="295"/>
      <c r="I936" s="295"/>
      <c r="J936" s="295"/>
      <c r="K936" s="295"/>
      <c r="L936" s="296"/>
    </row>
    <row r="937" spans="1:12" ht="15" customHeight="1" x14ac:dyDescent="0.25">
      <c r="A937" s="292">
        <v>39774</v>
      </c>
      <c r="B937" s="293" t="s">
        <v>2575</v>
      </c>
      <c r="C937" s="294" t="s">
        <v>3748</v>
      </c>
      <c r="D937" s="295" t="s">
        <v>2923</v>
      </c>
      <c r="E937" s="295" t="s">
        <v>3749</v>
      </c>
      <c r="F937" s="295">
        <v>9.5</v>
      </c>
      <c r="G937" s="295">
        <v>9.5</v>
      </c>
      <c r="H937" s="295">
        <v>9.34</v>
      </c>
      <c r="I937" s="295"/>
      <c r="J937" s="295"/>
      <c r="K937" s="295"/>
      <c r="L937" s="296"/>
    </row>
    <row r="938" spans="1:12" ht="15" customHeight="1" x14ac:dyDescent="0.25">
      <c r="A938" s="292">
        <v>39816</v>
      </c>
      <c r="B938" s="293" t="s">
        <v>2576</v>
      </c>
      <c r="C938" s="294" t="s">
        <v>4228</v>
      </c>
      <c r="D938" s="295" t="s">
        <v>2789</v>
      </c>
      <c r="E938" s="295" t="s">
        <v>5006</v>
      </c>
      <c r="F938" s="295">
        <v>6.91</v>
      </c>
      <c r="G938" s="295">
        <v>6.17</v>
      </c>
      <c r="H938" s="295">
        <v>7.22</v>
      </c>
      <c r="I938" s="295">
        <v>7.77</v>
      </c>
      <c r="J938" s="295"/>
      <c r="K938" s="295"/>
      <c r="L938" s="296"/>
    </row>
    <row r="939" spans="1:12" ht="15" customHeight="1" x14ac:dyDescent="0.25">
      <c r="A939" s="292">
        <v>39835</v>
      </c>
      <c r="B939" s="293" t="s">
        <v>2577</v>
      </c>
      <c r="C939" s="294" t="s">
        <v>2980</v>
      </c>
      <c r="D939" s="295" t="s">
        <v>2789</v>
      </c>
      <c r="E939" s="295" t="s">
        <v>2981</v>
      </c>
      <c r="F939" s="295">
        <v>15.01</v>
      </c>
      <c r="G939" s="295">
        <v>23.16</v>
      </c>
      <c r="H939" s="295">
        <v>12.6</v>
      </c>
      <c r="I939" s="295">
        <v>12.27</v>
      </c>
      <c r="J939" s="295">
        <v>19.899999999999999</v>
      </c>
      <c r="K939" s="295">
        <v>4.79</v>
      </c>
      <c r="L939" s="296"/>
    </row>
    <row r="940" spans="1:12" ht="15" customHeight="1" x14ac:dyDescent="0.25">
      <c r="A940" s="292">
        <v>39914</v>
      </c>
      <c r="B940" s="293" t="s">
        <v>5146</v>
      </c>
      <c r="C940" s="294" t="s">
        <v>4229</v>
      </c>
      <c r="D940" s="295" t="s">
        <v>2897</v>
      </c>
      <c r="E940" s="295" t="s">
        <v>4230</v>
      </c>
      <c r="F940" s="295">
        <v>7.76</v>
      </c>
      <c r="G940" s="295">
        <v>7.93</v>
      </c>
      <c r="H940" s="295">
        <v>7.55</v>
      </c>
      <c r="I940" s="295">
        <v>7.56</v>
      </c>
      <c r="J940" s="295"/>
      <c r="K940" s="295"/>
      <c r="L940" s="296"/>
    </row>
    <row r="941" spans="1:12" ht="15" customHeight="1" x14ac:dyDescent="0.25">
      <c r="A941" s="292">
        <v>40497</v>
      </c>
      <c r="B941" s="293" t="s">
        <v>2585</v>
      </c>
      <c r="C941" s="294" t="s">
        <v>4883</v>
      </c>
      <c r="D941" s="295" t="s">
        <v>2794</v>
      </c>
      <c r="E941" s="295" t="s">
        <v>4884</v>
      </c>
      <c r="F941" s="295">
        <v>14.54</v>
      </c>
      <c r="G941" s="295">
        <v>14.36</v>
      </c>
      <c r="H941" s="295">
        <v>14.97</v>
      </c>
      <c r="I941" s="295">
        <v>14.55</v>
      </c>
      <c r="J941" s="295"/>
      <c r="K941" s="295"/>
      <c r="L941" s="296"/>
    </row>
    <row r="942" spans="1:12" ht="15" customHeight="1" x14ac:dyDescent="0.25">
      <c r="A942" s="292">
        <v>40497</v>
      </c>
      <c r="B942" s="293" t="s">
        <v>2585</v>
      </c>
      <c r="C942" s="294" t="s">
        <v>4885</v>
      </c>
      <c r="D942" s="295" t="s">
        <v>2794</v>
      </c>
      <c r="E942" s="295" t="s">
        <v>3439</v>
      </c>
      <c r="F942" s="295">
        <v>12.93</v>
      </c>
      <c r="G942" s="295">
        <v>12.86</v>
      </c>
      <c r="H942" s="295">
        <v>13.49</v>
      </c>
      <c r="I942" s="295"/>
      <c r="J942" s="295"/>
      <c r="K942" s="295"/>
      <c r="L942" s="296"/>
    </row>
    <row r="943" spans="1:12" ht="15" customHeight="1" x14ac:dyDescent="0.25">
      <c r="A943" s="292">
        <v>40497</v>
      </c>
      <c r="B943" s="293" t="s">
        <v>2585</v>
      </c>
      <c r="C943" s="294" t="s">
        <v>4508</v>
      </c>
      <c r="D943" s="295" t="s">
        <v>2794</v>
      </c>
      <c r="E943" s="295" t="s">
        <v>4509</v>
      </c>
      <c r="F943" s="295">
        <v>7.91</v>
      </c>
      <c r="G943" s="295">
        <v>7.83</v>
      </c>
      <c r="H943" s="295">
        <v>8.0299999999999994</v>
      </c>
      <c r="I943" s="295">
        <v>10.66</v>
      </c>
      <c r="J943" s="295"/>
      <c r="K943" s="295"/>
      <c r="L943" s="296"/>
    </row>
    <row r="944" spans="1:12" ht="15" customHeight="1" x14ac:dyDescent="0.25">
      <c r="A944" s="292">
        <v>40497</v>
      </c>
      <c r="B944" s="293" t="s">
        <v>2585</v>
      </c>
      <c r="C944" s="294" t="s">
        <v>4886</v>
      </c>
      <c r="D944" s="295" t="s">
        <v>2794</v>
      </c>
      <c r="E944" s="295" t="s">
        <v>4887</v>
      </c>
      <c r="F944" s="295">
        <v>13.19</v>
      </c>
      <c r="G944" s="295">
        <v>13.04</v>
      </c>
      <c r="H944" s="295">
        <v>13.86</v>
      </c>
      <c r="I944" s="295"/>
      <c r="J944" s="295"/>
      <c r="K944" s="295"/>
      <c r="L944" s="296"/>
    </row>
    <row r="945" spans="1:12" ht="15" customHeight="1" x14ac:dyDescent="0.25">
      <c r="A945" s="292">
        <v>40497</v>
      </c>
      <c r="B945" s="293" t="s">
        <v>2585</v>
      </c>
      <c r="C945" s="294" t="s">
        <v>4426</v>
      </c>
      <c r="D945" s="295" t="s">
        <v>2794</v>
      </c>
      <c r="E945" s="295" t="s">
        <v>4427</v>
      </c>
      <c r="F945" s="295">
        <v>13.7</v>
      </c>
      <c r="G945" s="295">
        <v>13.56</v>
      </c>
      <c r="H945" s="295">
        <v>14.96</v>
      </c>
      <c r="I945" s="295">
        <v>15</v>
      </c>
      <c r="J945" s="295"/>
      <c r="K945" s="295"/>
      <c r="L945" s="296"/>
    </row>
    <row r="946" spans="1:12" ht="15" customHeight="1" x14ac:dyDescent="0.25">
      <c r="A946" s="292">
        <v>40497</v>
      </c>
      <c r="B946" s="293" t="s">
        <v>2585</v>
      </c>
      <c r="C946" s="294" t="s">
        <v>4636</v>
      </c>
      <c r="D946" s="295" t="s">
        <v>2794</v>
      </c>
      <c r="E946" s="295" t="s">
        <v>4637</v>
      </c>
      <c r="F946" s="295">
        <v>13.59</v>
      </c>
      <c r="G946" s="295">
        <v>13.38</v>
      </c>
      <c r="H946" s="295">
        <v>14.63</v>
      </c>
      <c r="I946" s="295">
        <v>15</v>
      </c>
      <c r="J946" s="295"/>
      <c r="K946" s="295"/>
      <c r="L946" s="296"/>
    </row>
    <row r="947" spans="1:12" ht="15" customHeight="1" x14ac:dyDescent="0.25">
      <c r="A947" s="292">
        <v>41219</v>
      </c>
      <c r="B947" s="293" t="s">
        <v>2591</v>
      </c>
      <c r="C947" s="294" t="s">
        <v>4234</v>
      </c>
      <c r="D947" s="295" t="s">
        <v>2789</v>
      </c>
      <c r="E947" s="295" t="s">
        <v>4235</v>
      </c>
      <c r="F947" s="295">
        <v>7.9</v>
      </c>
      <c r="G947" s="295">
        <v>9.4700000000000006</v>
      </c>
      <c r="H947" s="295">
        <v>7.83</v>
      </c>
      <c r="I947" s="295">
        <v>7.28</v>
      </c>
      <c r="J947" s="295">
        <v>11.26</v>
      </c>
      <c r="K947" s="295"/>
      <c r="L947" s="296"/>
    </row>
    <row r="948" spans="1:12" ht="15" customHeight="1" x14ac:dyDescent="0.25">
      <c r="A948" s="292">
        <v>41340</v>
      </c>
      <c r="B948" s="293" t="s">
        <v>2594</v>
      </c>
      <c r="C948" s="294" t="s">
        <v>2847</v>
      </c>
      <c r="D948" s="295" t="s">
        <v>2827</v>
      </c>
      <c r="E948" s="295" t="s">
        <v>2848</v>
      </c>
      <c r="F948" s="295">
        <v>4.3600000000000003</v>
      </c>
      <c r="G948" s="295"/>
      <c r="H948" s="295"/>
      <c r="I948" s="295">
        <v>2.2999999999999998</v>
      </c>
      <c r="J948" s="295">
        <v>4.53</v>
      </c>
      <c r="K948" s="295"/>
      <c r="L948" s="296"/>
    </row>
    <row r="949" spans="1:12" ht="15" customHeight="1" x14ac:dyDescent="0.25">
      <c r="A949" s="292">
        <v>41696</v>
      </c>
      <c r="B949" s="293" t="s">
        <v>5147</v>
      </c>
      <c r="C949" s="294" t="s">
        <v>4238</v>
      </c>
      <c r="D949" s="295" t="s">
        <v>2827</v>
      </c>
      <c r="E949" s="295" t="s">
        <v>4239</v>
      </c>
      <c r="F949" s="295">
        <v>7.99</v>
      </c>
      <c r="G949" s="295">
        <v>6.08</v>
      </c>
      <c r="H949" s="295">
        <v>8.18</v>
      </c>
      <c r="I949" s="295">
        <v>9.3699999999999992</v>
      </c>
      <c r="J949" s="295">
        <v>3.33</v>
      </c>
      <c r="K949" s="295"/>
      <c r="L949" s="296"/>
    </row>
    <row r="950" spans="1:12" ht="15" customHeight="1" x14ac:dyDescent="0.25">
      <c r="A950" s="292">
        <v>42176</v>
      </c>
      <c r="B950" s="293" t="s">
        <v>5148</v>
      </c>
      <c r="C950" s="294" t="s">
        <v>3241</v>
      </c>
      <c r="D950" s="295" t="s">
        <v>2789</v>
      </c>
      <c r="E950" s="295" t="s">
        <v>3242</v>
      </c>
      <c r="F950" s="295">
        <v>13.19</v>
      </c>
      <c r="G950" s="295">
        <v>12.5</v>
      </c>
      <c r="H950" s="295">
        <v>13.35</v>
      </c>
      <c r="I950" s="295">
        <v>6.87</v>
      </c>
      <c r="J950" s="295"/>
      <c r="K950" s="295"/>
      <c r="L950" s="296"/>
    </row>
    <row r="951" spans="1:12" ht="15" customHeight="1" x14ac:dyDescent="0.25">
      <c r="A951" s="292">
        <v>43456</v>
      </c>
      <c r="B951" s="293" t="s">
        <v>5149</v>
      </c>
      <c r="C951" s="294" t="s">
        <v>4242</v>
      </c>
      <c r="D951" s="295" t="s">
        <v>2876</v>
      </c>
      <c r="E951" s="295" t="s">
        <v>4243</v>
      </c>
      <c r="F951" s="295">
        <v>15.38</v>
      </c>
      <c r="G951" s="295"/>
      <c r="H951" s="295">
        <v>15.38</v>
      </c>
      <c r="I951" s="295"/>
      <c r="J951" s="295"/>
      <c r="K951" s="295"/>
      <c r="L951" s="296"/>
    </row>
    <row r="952" spans="1:12" ht="15" customHeight="1" x14ac:dyDescent="0.25">
      <c r="A952" s="292">
        <v>43576</v>
      </c>
      <c r="B952" s="293" t="s">
        <v>2615</v>
      </c>
      <c r="C952" s="294" t="s">
        <v>2798</v>
      </c>
      <c r="D952" s="295" t="s">
        <v>2794</v>
      </c>
      <c r="E952" s="295" t="s">
        <v>2799</v>
      </c>
      <c r="F952" s="295">
        <v>10.79</v>
      </c>
      <c r="G952" s="295">
        <v>10.9</v>
      </c>
      <c r="H952" s="295">
        <v>10.3</v>
      </c>
      <c r="I952" s="295">
        <v>10.64</v>
      </c>
      <c r="J952" s="295"/>
      <c r="K952" s="295"/>
      <c r="L952" s="296"/>
    </row>
    <row r="953" spans="1:12" ht="15" customHeight="1" x14ac:dyDescent="0.25">
      <c r="A953" s="292">
        <v>44219</v>
      </c>
      <c r="B953" s="293" t="s">
        <v>2619</v>
      </c>
      <c r="C953" s="294" t="s">
        <v>4652</v>
      </c>
      <c r="D953" s="295" t="s">
        <v>2789</v>
      </c>
      <c r="E953" s="295" t="s">
        <v>4653</v>
      </c>
      <c r="F953" s="295">
        <v>16.91</v>
      </c>
      <c r="G953" s="295">
        <v>17.02</v>
      </c>
      <c r="H953" s="295">
        <v>13.99</v>
      </c>
      <c r="I953" s="295"/>
      <c r="J953" s="295"/>
      <c r="K953" s="295"/>
      <c r="L953" s="296"/>
    </row>
    <row r="954" spans="1:12" ht="15" customHeight="1" x14ac:dyDescent="0.25">
      <c r="A954" s="292">
        <v>44557</v>
      </c>
      <c r="B954" s="293" t="s">
        <v>2624</v>
      </c>
      <c r="C954" s="294" t="s">
        <v>3600</v>
      </c>
      <c r="D954" s="295" t="s">
        <v>2856</v>
      </c>
      <c r="E954" s="295" t="s">
        <v>3601</v>
      </c>
      <c r="F954" s="295">
        <v>10.71</v>
      </c>
      <c r="G954" s="295">
        <v>11.47</v>
      </c>
      <c r="H954" s="295">
        <v>9.92</v>
      </c>
      <c r="I954" s="295">
        <v>9.57</v>
      </c>
      <c r="J954" s="295">
        <v>6.7</v>
      </c>
      <c r="K954" s="295"/>
      <c r="L954" s="296"/>
    </row>
    <row r="955" spans="1:12" ht="15" customHeight="1" x14ac:dyDescent="0.25">
      <c r="A955" s="292">
        <v>48243</v>
      </c>
      <c r="B955" s="293" t="s">
        <v>2666</v>
      </c>
      <c r="C955" s="294" t="s">
        <v>3417</v>
      </c>
      <c r="D955" s="295" t="s">
        <v>2876</v>
      </c>
      <c r="E955" s="295" t="s">
        <v>3418</v>
      </c>
      <c r="F955" s="295">
        <v>13.44</v>
      </c>
      <c r="G955" s="295">
        <v>13.2</v>
      </c>
      <c r="H955" s="295">
        <v>14.13</v>
      </c>
      <c r="I955" s="295">
        <v>11.49</v>
      </c>
      <c r="J955" s="295">
        <v>22.64</v>
      </c>
      <c r="K955" s="295">
        <v>36.020000000000003</v>
      </c>
      <c r="L955" s="296"/>
    </row>
    <row r="956" spans="1:12" ht="15" customHeight="1" x14ac:dyDescent="0.25">
      <c r="A956" s="292">
        <v>48244</v>
      </c>
      <c r="B956" s="293" t="s">
        <v>2667</v>
      </c>
      <c r="C956" s="294" t="s">
        <v>4891</v>
      </c>
      <c r="D956" s="295" t="s">
        <v>3332</v>
      </c>
      <c r="E956" s="295" t="s">
        <v>4892</v>
      </c>
      <c r="F956" s="295">
        <v>12.77</v>
      </c>
      <c r="G956" s="295">
        <v>12.63</v>
      </c>
      <c r="H956" s="295">
        <v>12.68</v>
      </c>
      <c r="I956" s="295">
        <v>13.66</v>
      </c>
      <c r="J956" s="295">
        <v>15.79</v>
      </c>
      <c r="K956" s="295">
        <v>44.09</v>
      </c>
      <c r="L956" s="296"/>
    </row>
    <row r="957" spans="1:12" ht="15" customHeight="1" x14ac:dyDescent="0.25">
      <c r="A957" s="292">
        <v>48244</v>
      </c>
      <c r="B957" s="293" t="s">
        <v>2667</v>
      </c>
      <c r="C957" s="294" t="s">
        <v>4893</v>
      </c>
      <c r="D957" s="295" t="s">
        <v>3332</v>
      </c>
      <c r="E957" s="295" t="s">
        <v>3665</v>
      </c>
      <c r="F957" s="295">
        <v>8.5500000000000007</v>
      </c>
      <c r="G957" s="295">
        <v>8.43</v>
      </c>
      <c r="H957" s="295">
        <v>11.38</v>
      </c>
      <c r="I957" s="295"/>
      <c r="J957" s="295">
        <v>7.19</v>
      </c>
      <c r="K957" s="295"/>
      <c r="L957" s="296"/>
    </row>
    <row r="958" spans="1:12" ht="15" customHeight="1" x14ac:dyDescent="0.25">
      <c r="A958" s="292">
        <v>48244</v>
      </c>
      <c r="B958" s="293" t="s">
        <v>2667</v>
      </c>
      <c r="C958" s="294" t="s">
        <v>4894</v>
      </c>
      <c r="D958" s="295" t="s">
        <v>3332</v>
      </c>
      <c r="E958" s="295" t="s">
        <v>4895</v>
      </c>
      <c r="F958" s="295">
        <v>12.3</v>
      </c>
      <c r="G958" s="295">
        <v>12.59</v>
      </c>
      <c r="H958" s="295">
        <v>10.94</v>
      </c>
      <c r="I958" s="295">
        <v>11.08</v>
      </c>
      <c r="J958" s="295"/>
      <c r="K958" s="295"/>
      <c r="L958" s="296"/>
    </row>
    <row r="959" spans="1:12" ht="15" customHeight="1" x14ac:dyDescent="0.25">
      <c r="A959" s="292">
        <v>48244</v>
      </c>
      <c r="B959" s="293" t="s">
        <v>2667</v>
      </c>
      <c r="C959" s="294" t="s">
        <v>4446</v>
      </c>
      <c r="D959" s="295" t="s">
        <v>3332</v>
      </c>
      <c r="E959" s="295" t="s">
        <v>4447</v>
      </c>
      <c r="F959" s="295">
        <v>10.41</v>
      </c>
      <c r="G959" s="295">
        <v>10.16</v>
      </c>
      <c r="H959" s="295">
        <v>11.08</v>
      </c>
      <c r="I959" s="295">
        <v>11.1</v>
      </c>
      <c r="J959" s="295">
        <v>12.41</v>
      </c>
      <c r="K959" s="295"/>
      <c r="L959" s="296"/>
    </row>
    <row r="960" spans="1:12" ht="15" customHeight="1" x14ac:dyDescent="0.25">
      <c r="A960" s="292">
        <v>48244</v>
      </c>
      <c r="B960" s="293" t="s">
        <v>2667</v>
      </c>
      <c r="C960" s="294" t="s">
        <v>4896</v>
      </c>
      <c r="D960" s="295" t="s">
        <v>3332</v>
      </c>
      <c r="E960" s="295" t="s">
        <v>4897</v>
      </c>
      <c r="F960" s="295">
        <v>11.09</v>
      </c>
      <c r="G960" s="295">
        <v>10.63</v>
      </c>
      <c r="H960" s="295">
        <v>15.37</v>
      </c>
      <c r="I960" s="295"/>
      <c r="J960" s="295">
        <v>8.6999999999999993</v>
      </c>
      <c r="K960" s="295"/>
      <c r="L960" s="296"/>
    </row>
    <row r="961" spans="1:12" ht="15" customHeight="1" x14ac:dyDescent="0.25">
      <c r="A961" s="292">
        <v>48244</v>
      </c>
      <c r="B961" s="293" t="s">
        <v>2667</v>
      </c>
      <c r="C961" s="294" t="s">
        <v>4800</v>
      </c>
      <c r="D961" s="295" t="s">
        <v>3332</v>
      </c>
      <c r="E961" s="295" t="s">
        <v>4801</v>
      </c>
      <c r="F961" s="295">
        <v>8.2200000000000006</v>
      </c>
      <c r="G961" s="295">
        <v>7.92</v>
      </c>
      <c r="H961" s="295">
        <v>8.51</v>
      </c>
      <c r="I961" s="295">
        <v>8.3800000000000008</v>
      </c>
      <c r="J961" s="295"/>
      <c r="K961" s="295"/>
      <c r="L961" s="296"/>
    </row>
    <row r="962" spans="1:12" ht="15" customHeight="1" x14ac:dyDescent="0.25">
      <c r="A962" s="292">
        <v>48244</v>
      </c>
      <c r="B962" s="293" t="s">
        <v>2667</v>
      </c>
      <c r="C962" s="294" t="s">
        <v>4898</v>
      </c>
      <c r="D962" s="295" t="s">
        <v>3332</v>
      </c>
      <c r="E962" s="295" t="s">
        <v>4899</v>
      </c>
      <c r="F962" s="295">
        <v>11.35</v>
      </c>
      <c r="G962" s="295">
        <v>11.08</v>
      </c>
      <c r="H962" s="295">
        <v>12.53</v>
      </c>
      <c r="I962" s="295">
        <v>23.38</v>
      </c>
      <c r="J962" s="295"/>
      <c r="K962" s="295"/>
      <c r="L962" s="296"/>
    </row>
    <row r="963" spans="1:12" ht="15" customHeight="1" x14ac:dyDescent="0.25">
      <c r="A963" s="292">
        <v>48244</v>
      </c>
      <c r="B963" s="293" t="s">
        <v>2667</v>
      </c>
      <c r="C963" s="294" t="s">
        <v>4900</v>
      </c>
      <c r="D963" s="295" t="s">
        <v>3332</v>
      </c>
      <c r="E963" s="295" t="s">
        <v>4901</v>
      </c>
      <c r="F963" s="295">
        <v>10.35</v>
      </c>
      <c r="G963" s="295">
        <v>10.46</v>
      </c>
      <c r="H963" s="295">
        <v>10</v>
      </c>
      <c r="I963" s="295">
        <v>10.82</v>
      </c>
      <c r="J963" s="295">
        <v>11.99</v>
      </c>
      <c r="K963" s="295"/>
      <c r="L963" s="296"/>
    </row>
    <row r="964" spans="1:12" ht="15" customHeight="1" x14ac:dyDescent="0.25">
      <c r="A964" s="292">
        <v>48244</v>
      </c>
      <c r="B964" s="293" t="s">
        <v>2667</v>
      </c>
      <c r="C964" s="294" t="s">
        <v>4902</v>
      </c>
      <c r="D964" s="295" t="s">
        <v>3332</v>
      </c>
      <c r="E964" s="295" t="s">
        <v>4903</v>
      </c>
      <c r="F964" s="295">
        <v>9.11</v>
      </c>
      <c r="G964" s="295">
        <v>9.15</v>
      </c>
      <c r="H964" s="295">
        <v>8.5399999999999991</v>
      </c>
      <c r="I964" s="295">
        <v>12.65</v>
      </c>
      <c r="J964" s="295">
        <v>21</v>
      </c>
      <c r="K964" s="295"/>
      <c r="L964" s="296"/>
    </row>
    <row r="965" spans="1:12" x14ac:dyDescent="0.25">
      <c r="A965" s="292">
        <v>48244</v>
      </c>
      <c r="B965" s="293" t="s">
        <v>2667</v>
      </c>
      <c r="C965" s="294" t="s">
        <v>4904</v>
      </c>
      <c r="D965" s="295" t="s">
        <v>3332</v>
      </c>
      <c r="E965" s="295" t="s">
        <v>4905</v>
      </c>
      <c r="F965" s="295">
        <v>9.16</v>
      </c>
      <c r="G965" s="295">
        <v>8.89</v>
      </c>
      <c r="H965" s="295">
        <v>10.88</v>
      </c>
      <c r="I965" s="295">
        <v>11.03</v>
      </c>
      <c r="J965" s="295">
        <v>8.4700000000000006</v>
      </c>
      <c r="K965" s="295"/>
      <c r="L965" s="296"/>
    </row>
    <row r="966" spans="1:12" ht="15" customHeight="1" x14ac:dyDescent="0.25">
      <c r="A966" s="292">
        <v>48244</v>
      </c>
      <c r="B966" s="293" t="s">
        <v>2667</v>
      </c>
      <c r="C966" s="294" t="s">
        <v>4666</v>
      </c>
      <c r="D966" s="295" t="s">
        <v>3332</v>
      </c>
      <c r="E966" s="295" t="s">
        <v>3503</v>
      </c>
      <c r="F966" s="295">
        <v>8.6300000000000008</v>
      </c>
      <c r="G966" s="295">
        <v>8.4499999999999993</v>
      </c>
      <c r="H966" s="295">
        <v>12.43</v>
      </c>
      <c r="I966" s="295"/>
      <c r="J966" s="295"/>
      <c r="K966" s="295"/>
      <c r="L966" s="296"/>
    </row>
    <row r="967" spans="1:12" ht="15" customHeight="1" x14ac:dyDescent="0.25">
      <c r="A967" s="292">
        <v>48244</v>
      </c>
      <c r="B967" s="293" t="s">
        <v>2667</v>
      </c>
      <c r="C967" s="294" t="s">
        <v>5150</v>
      </c>
      <c r="D967" s="295" t="s">
        <v>3332</v>
      </c>
      <c r="E967" s="295" t="s">
        <v>4906</v>
      </c>
      <c r="F967" s="295">
        <v>9.09</v>
      </c>
      <c r="G967" s="295">
        <v>9.11</v>
      </c>
      <c r="H967" s="295"/>
      <c r="I967" s="295"/>
      <c r="J967" s="295">
        <v>5.39</v>
      </c>
      <c r="K967" s="295"/>
      <c r="L967" s="296"/>
    </row>
    <row r="968" spans="1:12" ht="15" customHeight="1" x14ac:dyDescent="0.25">
      <c r="A968" s="292">
        <v>141</v>
      </c>
      <c r="B968" s="293" t="s">
        <v>5153</v>
      </c>
      <c r="C968" s="294" t="s">
        <v>4744</v>
      </c>
      <c r="D968" s="295" t="s">
        <v>2822</v>
      </c>
      <c r="E968" s="295" t="s">
        <v>4593</v>
      </c>
      <c r="F968" s="295">
        <v>19.309999999999999</v>
      </c>
      <c r="G968" s="295">
        <v>19.309999999999999</v>
      </c>
      <c r="H968" s="295"/>
      <c r="I968" s="295">
        <v>19.32</v>
      </c>
      <c r="J968" s="295"/>
      <c r="K968" s="295"/>
      <c r="L968" s="296"/>
    </row>
    <row r="969" spans="1:12" ht="15" customHeight="1" x14ac:dyDescent="0.25">
      <c r="A969" s="292">
        <v>187</v>
      </c>
      <c r="B969" s="293" t="s">
        <v>5154</v>
      </c>
      <c r="C969" s="294" t="s">
        <v>2849</v>
      </c>
      <c r="D969" s="295" t="s">
        <v>2827</v>
      </c>
      <c r="E969" s="295" t="s">
        <v>2850</v>
      </c>
      <c r="F969" s="295">
        <v>7.04</v>
      </c>
      <c r="G969" s="295">
        <v>3.76</v>
      </c>
      <c r="H969" s="295">
        <v>7.42</v>
      </c>
      <c r="I969" s="295">
        <v>6.62</v>
      </c>
      <c r="J969" s="295"/>
      <c r="K969" s="295"/>
      <c r="L969" s="296"/>
    </row>
    <row r="970" spans="1:12" ht="15" customHeight="1" x14ac:dyDescent="0.25">
      <c r="A970" s="292">
        <v>313</v>
      </c>
      <c r="B970" s="293" t="s">
        <v>138</v>
      </c>
      <c r="C970" s="294" t="s">
        <v>2871</v>
      </c>
      <c r="D970" s="295" t="s">
        <v>5006</v>
      </c>
      <c r="E970" s="295" t="s">
        <v>2872</v>
      </c>
      <c r="F970" s="295">
        <v>10.1</v>
      </c>
      <c r="G970" s="295">
        <v>9.6199999999999992</v>
      </c>
      <c r="H970" s="295">
        <v>10.71</v>
      </c>
      <c r="I970" s="295">
        <v>10.32</v>
      </c>
      <c r="J970" s="295"/>
      <c r="K970" s="295"/>
      <c r="L970" s="296"/>
    </row>
    <row r="971" spans="1:12" ht="15" customHeight="1" x14ac:dyDescent="0.25">
      <c r="A971" s="292">
        <v>322</v>
      </c>
      <c r="B971" s="293" t="s">
        <v>5156</v>
      </c>
      <c r="C971" s="294" t="s">
        <v>2878</v>
      </c>
      <c r="D971" s="295" t="s">
        <v>2876</v>
      </c>
      <c r="E971" s="295" t="s">
        <v>2879</v>
      </c>
      <c r="F971" s="295">
        <v>27.1</v>
      </c>
      <c r="G971" s="295">
        <v>23.06</v>
      </c>
      <c r="H971" s="295">
        <v>24.04</v>
      </c>
      <c r="I971" s="295"/>
      <c r="J971" s="295"/>
      <c r="K971" s="295"/>
      <c r="L971" s="296"/>
    </row>
    <row r="972" spans="1:12" x14ac:dyDescent="0.25">
      <c r="A972" s="292">
        <v>622</v>
      </c>
      <c r="B972" s="293" t="s">
        <v>193</v>
      </c>
      <c r="C972" s="294" t="s">
        <v>2942</v>
      </c>
      <c r="D972" s="295" t="s">
        <v>2923</v>
      </c>
      <c r="E972" s="295" t="s">
        <v>2943</v>
      </c>
      <c r="F972" s="295">
        <v>10.89</v>
      </c>
      <c r="G972" s="295">
        <v>10.68</v>
      </c>
      <c r="H972" s="295">
        <v>11.09</v>
      </c>
      <c r="I972" s="295">
        <v>12.21</v>
      </c>
      <c r="J972" s="295">
        <v>22.33</v>
      </c>
      <c r="K972" s="295"/>
      <c r="L972" s="296"/>
    </row>
    <row r="973" spans="1:12" ht="15" customHeight="1" x14ac:dyDescent="0.25">
      <c r="A973" s="292">
        <v>849</v>
      </c>
      <c r="B973" s="293" t="s">
        <v>272</v>
      </c>
      <c r="C973" s="294" t="s">
        <v>3043</v>
      </c>
      <c r="D973" s="295" t="s">
        <v>2817</v>
      </c>
      <c r="E973" s="295" t="s">
        <v>3044</v>
      </c>
      <c r="F973" s="295">
        <v>8.27</v>
      </c>
      <c r="G973" s="295">
        <v>6.42</v>
      </c>
      <c r="H973" s="295">
        <v>10.220000000000001</v>
      </c>
      <c r="I973" s="295">
        <v>13.43</v>
      </c>
      <c r="J973" s="295"/>
      <c r="K973" s="295"/>
      <c r="L973" s="296"/>
    </row>
    <row r="974" spans="1:12" ht="15" customHeight="1" x14ac:dyDescent="0.25">
      <c r="A974" s="292">
        <v>1011</v>
      </c>
      <c r="B974" s="293" t="s">
        <v>318</v>
      </c>
      <c r="C974" s="294" t="s">
        <v>4328</v>
      </c>
      <c r="D974" s="295" t="s">
        <v>2862</v>
      </c>
      <c r="E974" s="295" t="s">
        <v>4329</v>
      </c>
      <c r="F974" s="295">
        <v>19.690000000000001</v>
      </c>
      <c r="G974" s="295">
        <v>18.510000000000002</v>
      </c>
      <c r="H974" s="295">
        <v>19.489999999999998</v>
      </c>
      <c r="I974" s="295">
        <v>23.41</v>
      </c>
      <c r="J974" s="295"/>
      <c r="K974" s="295"/>
      <c r="L974" s="296"/>
    </row>
    <row r="975" spans="1:12" ht="15" customHeight="1" x14ac:dyDescent="0.25">
      <c r="A975" s="292">
        <v>1162</v>
      </c>
      <c r="B975" s="293" t="s">
        <v>346</v>
      </c>
      <c r="C975" s="294" t="s">
        <v>4284</v>
      </c>
      <c r="D975" s="295" t="s">
        <v>2827</v>
      </c>
      <c r="E975" s="295" t="s">
        <v>4285</v>
      </c>
      <c r="F975" s="295">
        <v>28.84</v>
      </c>
      <c r="G975" s="295"/>
      <c r="H975" s="295">
        <v>28.84</v>
      </c>
      <c r="I975" s="295"/>
      <c r="J975" s="295"/>
      <c r="K975" s="295"/>
      <c r="L975" s="296"/>
    </row>
    <row r="976" spans="1:12" ht="15" customHeight="1" x14ac:dyDescent="0.25">
      <c r="A976" s="292">
        <v>1339</v>
      </c>
      <c r="B976" s="293" t="s">
        <v>393</v>
      </c>
      <c r="C976" s="294" t="s">
        <v>3249</v>
      </c>
      <c r="D976" s="295" t="s">
        <v>2789</v>
      </c>
      <c r="E976" s="295" t="s">
        <v>3250</v>
      </c>
      <c r="F976" s="295">
        <v>12.71</v>
      </c>
      <c r="G976" s="295">
        <v>8.58</v>
      </c>
      <c r="H976" s="295"/>
      <c r="I976" s="295">
        <v>12.71</v>
      </c>
      <c r="J976" s="295">
        <v>33.33</v>
      </c>
      <c r="K976" s="295"/>
      <c r="L976" s="296"/>
    </row>
    <row r="977" spans="1:15" ht="15" customHeight="1" x14ac:dyDescent="0.25">
      <c r="A977" s="292">
        <v>1381</v>
      </c>
      <c r="B977" s="293" t="s">
        <v>5158</v>
      </c>
      <c r="C977" s="294" t="s">
        <v>3146</v>
      </c>
      <c r="D977" s="295" t="s">
        <v>2775</v>
      </c>
      <c r="E977" s="295" t="s">
        <v>3147</v>
      </c>
      <c r="F977" s="295">
        <v>18.13</v>
      </c>
      <c r="G977" s="295">
        <v>19.23</v>
      </c>
      <c r="H977" s="295">
        <v>17.600000000000001</v>
      </c>
      <c r="I977" s="295">
        <v>15.07</v>
      </c>
      <c r="J977" s="295">
        <v>16.170000000000002</v>
      </c>
      <c r="K977" s="295"/>
      <c r="L977" s="296">
        <v>73.53</v>
      </c>
    </row>
    <row r="978" spans="1:15" ht="15" customHeight="1" x14ac:dyDescent="0.25">
      <c r="A978" s="292">
        <v>2087</v>
      </c>
      <c r="B978" s="293" t="s">
        <v>500</v>
      </c>
      <c r="C978" s="294" t="s">
        <v>4321</v>
      </c>
      <c r="D978" s="295" t="s">
        <v>2789</v>
      </c>
      <c r="E978" s="295" t="s">
        <v>4322</v>
      </c>
      <c r="F978" s="295">
        <v>20.95</v>
      </c>
      <c r="G978" s="295">
        <v>2.04</v>
      </c>
      <c r="H978" s="295">
        <v>19.399999999999999</v>
      </c>
      <c r="I978" s="295">
        <v>15.97</v>
      </c>
      <c r="J978" s="295">
        <v>23.22</v>
      </c>
      <c r="K978" s="295">
        <v>32.93</v>
      </c>
      <c r="L978" s="296"/>
    </row>
    <row r="979" spans="1:15" ht="15" customHeight="1" x14ac:dyDescent="0.25">
      <c r="A979" s="292">
        <v>2306</v>
      </c>
      <c r="B979" s="293" t="s">
        <v>549</v>
      </c>
      <c r="C979" s="294" t="s">
        <v>4272</v>
      </c>
      <c r="D979" s="295" t="s">
        <v>2912</v>
      </c>
      <c r="E979" s="295" t="s">
        <v>4273</v>
      </c>
      <c r="F979" s="295">
        <v>15.36</v>
      </c>
      <c r="G979" s="295">
        <v>15.44</v>
      </c>
      <c r="H979" s="295">
        <v>15.33</v>
      </c>
      <c r="I979" s="295">
        <v>15</v>
      </c>
      <c r="J979" s="295"/>
      <c r="K979" s="295"/>
      <c r="L979" s="296"/>
    </row>
    <row r="980" spans="1:15" ht="15" customHeight="1" x14ac:dyDescent="0.25">
      <c r="A980" s="292">
        <v>2338</v>
      </c>
      <c r="B980" s="293" t="s">
        <v>556</v>
      </c>
      <c r="C980" s="294" t="s">
        <v>2980</v>
      </c>
      <c r="D980" s="295" t="s">
        <v>2789</v>
      </c>
      <c r="E980" s="295" t="s">
        <v>2981</v>
      </c>
      <c r="F980" s="295">
        <v>10.220000000000001</v>
      </c>
      <c r="G980" s="295">
        <v>9.25</v>
      </c>
      <c r="H980" s="295">
        <v>11.74</v>
      </c>
      <c r="I980" s="295">
        <v>9.26</v>
      </c>
      <c r="J980" s="295">
        <v>10.51</v>
      </c>
      <c r="K980" s="295">
        <v>5.08</v>
      </c>
      <c r="L980" s="296">
        <v>5.83</v>
      </c>
    </row>
    <row r="981" spans="1:15" ht="15" customHeight="1" x14ac:dyDescent="0.25">
      <c r="A981" s="292">
        <v>2338</v>
      </c>
      <c r="B981" s="293" t="s">
        <v>5159</v>
      </c>
      <c r="C981" s="294" t="s">
        <v>4320</v>
      </c>
      <c r="D981" s="295" t="s">
        <v>2789</v>
      </c>
      <c r="E981" s="295" t="s">
        <v>2906</v>
      </c>
      <c r="F981" s="295">
        <v>15.29</v>
      </c>
      <c r="G981" s="295">
        <v>15.02</v>
      </c>
      <c r="H981" s="295">
        <v>13.29</v>
      </c>
      <c r="I981" s="295">
        <v>13.03</v>
      </c>
      <c r="J981" s="295">
        <v>19.190000000000001</v>
      </c>
      <c r="K981" s="295">
        <v>9.76</v>
      </c>
      <c r="L981" s="296">
        <v>35.79</v>
      </c>
    </row>
    <row r="982" spans="1:15" x14ac:dyDescent="0.25">
      <c r="A982" s="292">
        <v>2426</v>
      </c>
      <c r="B982" s="293" t="s">
        <v>580</v>
      </c>
      <c r="C982" s="294" t="s">
        <v>3261</v>
      </c>
      <c r="D982" s="295" t="s">
        <v>3262</v>
      </c>
      <c r="E982" s="295" t="s">
        <v>3263</v>
      </c>
      <c r="F982" s="295">
        <v>9.58</v>
      </c>
      <c r="G982" s="295">
        <v>9.58</v>
      </c>
      <c r="H982" s="295"/>
      <c r="I982" s="295"/>
      <c r="J982" s="295"/>
      <c r="K982" s="295"/>
      <c r="L982" s="296"/>
    </row>
    <row r="983" spans="1:15" ht="15" customHeight="1" x14ac:dyDescent="0.25">
      <c r="A983" s="292">
        <v>2522</v>
      </c>
      <c r="B983" s="293" t="s">
        <v>612</v>
      </c>
      <c r="C983" s="294" t="s">
        <v>3293</v>
      </c>
      <c r="D983" s="295" t="s">
        <v>2912</v>
      </c>
      <c r="E983" s="295" t="s">
        <v>3294</v>
      </c>
      <c r="F983" s="295">
        <v>13.89</v>
      </c>
      <c r="G983" s="295">
        <v>13.24</v>
      </c>
      <c r="H983" s="295">
        <v>14.52</v>
      </c>
      <c r="I983" s="295">
        <v>15.39</v>
      </c>
      <c r="J983" s="295"/>
      <c r="K983" s="295"/>
      <c r="L983" s="296"/>
    </row>
    <row r="984" spans="1:15" ht="15" customHeight="1" x14ac:dyDescent="0.25">
      <c r="A984" s="292">
        <v>2674</v>
      </c>
      <c r="B984" s="293" t="s">
        <v>670</v>
      </c>
      <c r="C984" s="294" t="s">
        <v>4274</v>
      </c>
      <c r="D984" s="295" t="s">
        <v>2789</v>
      </c>
      <c r="E984" s="295" t="s">
        <v>4275</v>
      </c>
      <c r="F984" s="295">
        <v>13.86</v>
      </c>
      <c r="G984" s="295">
        <v>12.97</v>
      </c>
      <c r="H984" s="295">
        <v>14.32</v>
      </c>
      <c r="I984" s="295"/>
      <c r="J984" s="295"/>
      <c r="K984" s="295"/>
      <c r="L984" s="296"/>
    </row>
    <row r="985" spans="1:15" ht="15" customHeight="1" x14ac:dyDescent="0.25">
      <c r="A985" s="292">
        <v>2754</v>
      </c>
      <c r="B985" s="293" t="s">
        <v>689</v>
      </c>
      <c r="C985" s="294" t="s">
        <v>4266</v>
      </c>
      <c r="D985" s="295" t="s">
        <v>2789</v>
      </c>
      <c r="E985" s="295" t="s">
        <v>4267</v>
      </c>
      <c r="F985" s="295">
        <v>18.93</v>
      </c>
      <c r="G985" s="295"/>
      <c r="H985" s="295">
        <v>18.93</v>
      </c>
      <c r="I985" s="295"/>
      <c r="J985" s="295"/>
      <c r="K985" s="295"/>
      <c r="L985" s="296"/>
    </row>
    <row r="986" spans="1:15" ht="15" customHeight="1" x14ac:dyDescent="0.25">
      <c r="A986" s="292">
        <v>2839</v>
      </c>
      <c r="B986" s="293" t="s">
        <v>718</v>
      </c>
      <c r="C986" s="294" t="s">
        <v>4334</v>
      </c>
      <c r="D986" s="295" t="s">
        <v>2789</v>
      </c>
      <c r="E986" s="295" t="s">
        <v>4335</v>
      </c>
      <c r="F986" s="295">
        <v>26.19</v>
      </c>
      <c r="G986" s="295"/>
      <c r="H986" s="295">
        <v>26.19</v>
      </c>
      <c r="I986" s="295"/>
      <c r="J986" s="295"/>
      <c r="K986" s="295"/>
      <c r="L986" s="296"/>
    </row>
    <row r="987" spans="1:15" ht="15" customHeight="1" x14ac:dyDescent="0.25">
      <c r="A987" s="292">
        <v>2843</v>
      </c>
      <c r="B987" s="293" t="s">
        <v>721</v>
      </c>
      <c r="C987" s="294" t="s">
        <v>4321</v>
      </c>
      <c r="D987" s="295" t="s">
        <v>2789</v>
      </c>
      <c r="E987" s="295" t="s">
        <v>4322</v>
      </c>
      <c r="F987" s="295">
        <v>24.42</v>
      </c>
      <c r="G987" s="295">
        <v>15.55</v>
      </c>
      <c r="H987" s="295"/>
      <c r="I987" s="295">
        <v>1.03</v>
      </c>
      <c r="J987" s="295">
        <v>28.59</v>
      </c>
      <c r="K987" s="295">
        <v>16.420000000000002</v>
      </c>
      <c r="L987" s="296"/>
    </row>
    <row r="988" spans="1:15" ht="15" customHeight="1" x14ac:dyDescent="0.25">
      <c r="A988" s="292">
        <v>2869</v>
      </c>
      <c r="B988" s="293" t="s">
        <v>732</v>
      </c>
      <c r="C988" s="294" t="s">
        <v>3367</v>
      </c>
      <c r="D988" s="295" t="s">
        <v>2822</v>
      </c>
      <c r="E988" s="295" t="s">
        <v>3368</v>
      </c>
      <c r="F988" s="295">
        <v>19.93</v>
      </c>
      <c r="G988" s="295">
        <v>19.95</v>
      </c>
      <c r="H988" s="295">
        <v>19.88</v>
      </c>
      <c r="I988" s="295">
        <v>20</v>
      </c>
      <c r="J988" s="295">
        <v>20</v>
      </c>
      <c r="K988" s="295"/>
      <c r="L988" s="296"/>
    </row>
    <row r="989" spans="1:15" ht="15" customHeight="1" x14ac:dyDescent="0.25">
      <c r="A989" s="292">
        <v>2888</v>
      </c>
      <c r="B989" s="293" t="s">
        <v>739</v>
      </c>
      <c r="C989" s="294" t="s">
        <v>3371</v>
      </c>
      <c r="D989" s="295" t="s">
        <v>2775</v>
      </c>
      <c r="E989" s="295" t="s">
        <v>3372</v>
      </c>
      <c r="F989" s="295">
        <v>12.58</v>
      </c>
      <c r="G989" s="295">
        <v>12.46</v>
      </c>
      <c r="H989" s="295">
        <v>12.61</v>
      </c>
      <c r="I989" s="295"/>
      <c r="J989" s="295"/>
      <c r="K989" s="295"/>
      <c r="L989" s="296"/>
      <c r="O989" s="78"/>
    </row>
    <row r="990" spans="1:15" x14ac:dyDescent="0.25">
      <c r="A990" s="292">
        <v>2910</v>
      </c>
      <c r="B990" s="293" t="s">
        <v>5161</v>
      </c>
      <c r="C990" s="294" t="s">
        <v>3387</v>
      </c>
      <c r="D990" s="295" t="s">
        <v>2897</v>
      </c>
      <c r="E990" s="295" t="s">
        <v>3388</v>
      </c>
      <c r="F990" s="295">
        <v>10.11</v>
      </c>
      <c r="G990" s="295">
        <v>11.06</v>
      </c>
      <c r="H990" s="295">
        <v>9.7200000000000006</v>
      </c>
      <c r="I990" s="295">
        <v>10.31</v>
      </c>
      <c r="J990" s="295"/>
      <c r="K990" s="295"/>
      <c r="L990" s="296"/>
    </row>
    <row r="991" spans="1:15" ht="15" customHeight="1" x14ac:dyDescent="0.25">
      <c r="A991" s="292">
        <v>2997</v>
      </c>
      <c r="B991" s="293" t="s">
        <v>5163</v>
      </c>
      <c r="C991" s="294" t="s">
        <v>4274</v>
      </c>
      <c r="D991" s="295" t="s">
        <v>2789</v>
      </c>
      <c r="E991" s="295" t="s">
        <v>4275</v>
      </c>
      <c r="F991" s="295">
        <v>7.53</v>
      </c>
      <c r="G991" s="295"/>
      <c r="H991" s="295"/>
      <c r="I991" s="295">
        <v>10.02</v>
      </c>
      <c r="J991" s="295">
        <v>5.04</v>
      </c>
      <c r="K991" s="295"/>
      <c r="L991" s="296"/>
    </row>
    <row r="992" spans="1:15" ht="15" customHeight="1" x14ac:dyDescent="0.25">
      <c r="A992" s="292">
        <v>3097</v>
      </c>
      <c r="B992" s="293" t="s">
        <v>809</v>
      </c>
      <c r="C992" s="294" t="s">
        <v>4264</v>
      </c>
      <c r="D992" s="295" t="s">
        <v>2827</v>
      </c>
      <c r="E992" s="295" t="s">
        <v>4265</v>
      </c>
      <c r="F992" s="295">
        <v>15.25</v>
      </c>
      <c r="G992" s="295">
        <v>15.09</v>
      </c>
      <c r="H992" s="295">
        <v>14.87</v>
      </c>
      <c r="I992" s="295">
        <v>15.18</v>
      </c>
      <c r="J992" s="295">
        <v>13.07</v>
      </c>
      <c r="K992" s="295">
        <v>31.75</v>
      </c>
      <c r="L992" s="296"/>
    </row>
    <row r="993" spans="1:12" ht="15" customHeight="1" x14ac:dyDescent="0.25">
      <c r="A993" s="292">
        <v>3345</v>
      </c>
      <c r="B993" s="293" t="s">
        <v>885</v>
      </c>
      <c r="C993" s="294" t="s">
        <v>4365</v>
      </c>
      <c r="D993" s="295" t="s">
        <v>3438</v>
      </c>
      <c r="E993" s="295" t="s">
        <v>4366</v>
      </c>
      <c r="F993" s="295">
        <v>30.27</v>
      </c>
      <c r="G993" s="295">
        <v>17.239999999999998</v>
      </c>
      <c r="H993" s="295">
        <v>26.37</v>
      </c>
      <c r="I993" s="295">
        <v>27.74</v>
      </c>
      <c r="J993" s="295">
        <v>58.89</v>
      </c>
      <c r="K993" s="295"/>
      <c r="L993" s="296"/>
    </row>
    <row r="994" spans="1:12" ht="15" customHeight="1" x14ac:dyDescent="0.25">
      <c r="A994" s="292">
        <v>3345</v>
      </c>
      <c r="B994" s="293" t="s">
        <v>885</v>
      </c>
      <c r="C994" s="294" t="s">
        <v>4432</v>
      </c>
      <c r="D994" s="295" t="s">
        <v>3438</v>
      </c>
      <c r="E994" s="295" t="s">
        <v>4433</v>
      </c>
      <c r="F994" s="295">
        <v>25.87</v>
      </c>
      <c r="G994" s="295">
        <v>20.07</v>
      </c>
      <c r="H994" s="295">
        <v>24.02</v>
      </c>
      <c r="I994" s="295">
        <v>22.96</v>
      </c>
      <c r="J994" s="295">
        <v>45.94</v>
      </c>
      <c r="K994" s="295"/>
      <c r="L994" s="296"/>
    </row>
    <row r="995" spans="1:12" ht="15" customHeight="1" x14ac:dyDescent="0.25">
      <c r="A995" s="292">
        <v>3357</v>
      </c>
      <c r="B995" s="293" t="s">
        <v>891</v>
      </c>
      <c r="C995" s="294" t="s">
        <v>3228</v>
      </c>
      <c r="D995" s="295" t="s">
        <v>2862</v>
      </c>
      <c r="E995" s="295" t="s">
        <v>3229</v>
      </c>
      <c r="F995" s="295">
        <v>11.98</v>
      </c>
      <c r="G995" s="295">
        <v>8.1300000000000008</v>
      </c>
      <c r="H995" s="295">
        <v>11.23</v>
      </c>
      <c r="I995" s="295">
        <v>16.670000000000002</v>
      </c>
      <c r="J995" s="295">
        <v>19.21</v>
      </c>
      <c r="K995" s="295">
        <v>14.76</v>
      </c>
      <c r="L995" s="296"/>
    </row>
    <row r="996" spans="1:12" x14ac:dyDescent="0.25">
      <c r="A996" s="292">
        <v>3373</v>
      </c>
      <c r="B996" s="293" t="s">
        <v>898</v>
      </c>
      <c r="C996" s="294" t="s">
        <v>3031</v>
      </c>
      <c r="D996" s="295" t="s">
        <v>2827</v>
      </c>
      <c r="E996" s="295" t="s">
        <v>3032</v>
      </c>
      <c r="F996" s="295">
        <v>25.56</v>
      </c>
      <c r="G996" s="295">
        <v>13.03</v>
      </c>
      <c r="H996" s="295">
        <v>25.19</v>
      </c>
      <c r="I996" s="295">
        <v>27.92</v>
      </c>
      <c r="J996" s="295"/>
      <c r="K996" s="295"/>
      <c r="L996" s="296"/>
    </row>
    <row r="997" spans="1:12" ht="15" customHeight="1" x14ac:dyDescent="0.25">
      <c r="A997" s="292">
        <v>3390</v>
      </c>
      <c r="B997" s="293" t="s">
        <v>907</v>
      </c>
      <c r="C997" s="294" t="s">
        <v>4276</v>
      </c>
      <c r="D997" s="295" t="s">
        <v>2789</v>
      </c>
      <c r="E997" s="295" t="s">
        <v>4277</v>
      </c>
      <c r="F997" s="295">
        <v>13.38</v>
      </c>
      <c r="G997" s="295">
        <v>10.92</v>
      </c>
      <c r="H997" s="295">
        <v>13.19</v>
      </c>
      <c r="I997" s="295">
        <v>16.8</v>
      </c>
      <c r="J997" s="295">
        <v>25.73</v>
      </c>
      <c r="K997" s="295">
        <v>22</v>
      </c>
      <c r="L997" s="296"/>
    </row>
    <row r="998" spans="1:12" ht="15" customHeight="1" x14ac:dyDescent="0.25">
      <c r="A998" s="292">
        <v>5126</v>
      </c>
      <c r="B998" s="293" t="s">
        <v>914</v>
      </c>
      <c r="C998" s="294" t="s">
        <v>3453</v>
      </c>
      <c r="D998" s="295" t="s">
        <v>2817</v>
      </c>
      <c r="E998" s="295" t="s">
        <v>3454</v>
      </c>
      <c r="F998" s="295">
        <v>10.98</v>
      </c>
      <c r="G998" s="295">
        <v>10.82</v>
      </c>
      <c r="H998" s="295">
        <v>10.53</v>
      </c>
      <c r="I998" s="295">
        <v>12.8</v>
      </c>
      <c r="J998" s="295"/>
      <c r="K998" s="295"/>
      <c r="L998" s="296"/>
    </row>
    <row r="999" spans="1:12" ht="15" customHeight="1" x14ac:dyDescent="0.25">
      <c r="A999" s="292">
        <v>20042</v>
      </c>
      <c r="B999" s="293" t="s">
        <v>933</v>
      </c>
      <c r="C999" s="294" t="s">
        <v>3015</v>
      </c>
      <c r="D999" s="295" t="s">
        <v>2827</v>
      </c>
      <c r="E999" s="295" t="s">
        <v>3016</v>
      </c>
      <c r="F999" s="295">
        <v>11.57</v>
      </c>
      <c r="G999" s="295"/>
      <c r="H999" s="295">
        <v>10.61</v>
      </c>
      <c r="I999" s="295">
        <v>11.85</v>
      </c>
      <c r="J999" s="295"/>
      <c r="K999" s="295"/>
      <c r="L999" s="296"/>
    </row>
    <row r="1000" spans="1:12" ht="15" customHeight="1" x14ac:dyDescent="0.25">
      <c r="A1000" s="292">
        <v>20064</v>
      </c>
      <c r="B1000" s="293" t="s">
        <v>5166</v>
      </c>
      <c r="C1000" s="294" t="s">
        <v>4919</v>
      </c>
      <c r="D1000" s="295" t="s">
        <v>3332</v>
      </c>
      <c r="E1000" s="295" t="s">
        <v>4920</v>
      </c>
      <c r="F1000" s="295">
        <v>2.64</v>
      </c>
      <c r="G1000" s="295">
        <v>2.95</v>
      </c>
      <c r="H1000" s="295">
        <v>0.31</v>
      </c>
      <c r="I1000" s="295"/>
      <c r="J1000" s="295"/>
      <c r="K1000" s="295"/>
      <c r="L1000" s="296"/>
    </row>
    <row r="1001" spans="1:12" ht="15" customHeight="1" x14ac:dyDescent="0.25">
      <c r="A1001" s="292">
        <v>20180</v>
      </c>
      <c r="B1001" s="293" t="s">
        <v>974</v>
      </c>
      <c r="C1001" s="294" t="s">
        <v>3517</v>
      </c>
      <c r="D1001" s="295" t="s">
        <v>2912</v>
      </c>
      <c r="E1001" s="295" t="s">
        <v>3518</v>
      </c>
      <c r="F1001" s="295">
        <v>19.63</v>
      </c>
      <c r="G1001" s="295">
        <v>19.420000000000002</v>
      </c>
      <c r="H1001" s="295">
        <v>19.14</v>
      </c>
      <c r="I1001" s="295">
        <v>25.9</v>
      </c>
      <c r="J1001" s="295"/>
      <c r="K1001" s="295"/>
      <c r="L1001" s="296"/>
    </row>
    <row r="1002" spans="1:12" ht="15" customHeight="1" x14ac:dyDescent="0.25">
      <c r="A1002" s="292">
        <v>20304</v>
      </c>
      <c r="B1002" s="293" t="s">
        <v>1002</v>
      </c>
      <c r="C1002" s="294" t="s">
        <v>4403</v>
      </c>
      <c r="D1002" s="295" t="s">
        <v>2789</v>
      </c>
      <c r="E1002" s="295" t="s">
        <v>4404</v>
      </c>
      <c r="F1002" s="295">
        <v>9.27</v>
      </c>
      <c r="G1002" s="295"/>
      <c r="H1002" s="295">
        <v>14</v>
      </c>
      <c r="I1002" s="295">
        <v>2.1800000000000002</v>
      </c>
      <c r="J1002" s="295">
        <v>11.93</v>
      </c>
      <c r="K1002" s="295">
        <v>25.86</v>
      </c>
      <c r="L1002" s="296"/>
    </row>
    <row r="1003" spans="1:12" ht="15" customHeight="1" x14ac:dyDescent="0.25">
      <c r="A1003" s="292">
        <v>20368</v>
      </c>
      <c r="B1003" s="293" t="s">
        <v>1018</v>
      </c>
      <c r="C1003" s="294" t="s">
        <v>3553</v>
      </c>
      <c r="D1003" s="295" t="s">
        <v>2775</v>
      </c>
      <c r="E1003" s="295" t="s">
        <v>3554</v>
      </c>
      <c r="F1003" s="295">
        <v>21.31</v>
      </c>
      <c r="G1003" s="295">
        <v>16.73</v>
      </c>
      <c r="H1003" s="295">
        <v>22.57</v>
      </c>
      <c r="I1003" s="295">
        <v>28.52</v>
      </c>
      <c r="J1003" s="295"/>
      <c r="K1003" s="295"/>
      <c r="L1003" s="296"/>
    </row>
    <row r="1004" spans="1:12" ht="15" customHeight="1" x14ac:dyDescent="0.25">
      <c r="A1004" s="292">
        <v>20388</v>
      </c>
      <c r="B1004" s="293" t="s">
        <v>5167</v>
      </c>
      <c r="C1004" s="294" t="s">
        <v>3557</v>
      </c>
      <c r="D1004" s="295" t="s">
        <v>5006</v>
      </c>
      <c r="E1004" s="295" t="s">
        <v>3558</v>
      </c>
      <c r="F1004" s="295">
        <v>6.61</v>
      </c>
      <c r="G1004" s="295">
        <v>5.67</v>
      </c>
      <c r="H1004" s="295">
        <v>7.57</v>
      </c>
      <c r="I1004" s="295"/>
      <c r="J1004" s="295"/>
      <c r="K1004" s="295"/>
      <c r="L1004" s="296"/>
    </row>
    <row r="1005" spans="1:12" ht="15" customHeight="1" x14ac:dyDescent="0.25">
      <c r="A1005" s="292">
        <v>20397</v>
      </c>
      <c r="B1005" s="293" t="s">
        <v>1026</v>
      </c>
      <c r="C1005" s="294" t="s">
        <v>3561</v>
      </c>
      <c r="D1005" s="295" t="s">
        <v>5006</v>
      </c>
      <c r="E1005" s="295" t="s">
        <v>3562</v>
      </c>
      <c r="F1005" s="295">
        <v>6.2</v>
      </c>
      <c r="G1005" s="295"/>
      <c r="H1005" s="295">
        <v>6.17</v>
      </c>
      <c r="I1005" s="295">
        <v>9</v>
      </c>
      <c r="J1005" s="295"/>
      <c r="K1005" s="295"/>
      <c r="L1005" s="296"/>
    </row>
    <row r="1006" spans="1:12" ht="15" customHeight="1" x14ac:dyDescent="0.25">
      <c r="A1006" s="292">
        <v>20421</v>
      </c>
      <c r="B1006" s="293" t="s">
        <v>1031</v>
      </c>
      <c r="C1006" s="294" t="s">
        <v>3569</v>
      </c>
      <c r="D1006" s="295" t="s">
        <v>2775</v>
      </c>
      <c r="E1006" s="295" t="s">
        <v>3570</v>
      </c>
      <c r="F1006" s="295">
        <v>20.54</v>
      </c>
      <c r="G1006" s="295">
        <v>16.68</v>
      </c>
      <c r="H1006" s="295">
        <v>20.81</v>
      </c>
      <c r="I1006" s="295"/>
      <c r="J1006" s="295"/>
      <c r="K1006" s="295"/>
      <c r="L1006" s="296"/>
    </row>
    <row r="1007" spans="1:12" ht="15" customHeight="1" x14ac:dyDescent="0.25">
      <c r="A1007" s="292">
        <v>20444</v>
      </c>
      <c r="B1007" s="293" t="s">
        <v>5168</v>
      </c>
      <c r="C1007" s="294" t="s">
        <v>3576</v>
      </c>
      <c r="D1007" s="295" t="s">
        <v>2912</v>
      </c>
      <c r="E1007" s="295" t="s">
        <v>3577</v>
      </c>
      <c r="F1007" s="295">
        <v>30.08</v>
      </c>
      <c r="G1007" s="295"/>
      <c r="H1007" s="295">
        <v>16.36</v>
      </c>
      <c r="I1007" s="295">
        <v>14</v>
      </c>
      <c r="J1007" s="295"/>
      <c r="K1007" s="295"/>
      <c r="L1007" s="296"/>
    </row>
    <row r="1008" spans="1:12" ht="15" customHeight="1" x14ac:dyDescent="0.25">
      <c r="A1008" s="292">
        <v>20501</v>
      </c>
      <c r="B1008" s="293" t="s">
        <v>1055</v>
      </c>
      <c r="C1008" s="294" t="s">
        <v>2980</v>
      </c>
      <c r="D1008" s="295" t="s">
        <v>2789</v>
      </c>
      <c r="E1008" s="295" t="s">
        <v>2981</v>
      </c>
      <c r="F1008" s="295">
        <v>12.66</v>
      </c>
      <c r="G1008" s="295">
        <v>11.55</v>
      </c>
      <c r="H1008" s="295">
        <v>11.54</v>
      </c>
      <c r="I1008" s="295">
        <v>15.82</v>
      </c>
      <c r="J1008" s="295">
        <v>13.18</v>
      </c>
      <c r="K1008" s="295">
        <v>23.25</v>
      </c>
      <c r="L1008" s="296"/>
    </row>
    <row r="1009" spans="1:12" ht="15" customHeight="1" x14ac:dyDescent="0.25">
      <c r="A1009" s="292">
        <v>20515</v>
      </c>
      <c r="B1009" s="293" t="s">
        <v>5169</v>
      </c>
      <c r="C1009" s="294" t="s">
        <v>3598</v>
      </c>
      <c r="D1009" s="295" t="s">
        <v>2817</v>
      </c>
      <c r="E1009" s="295" t="s">
        <v>3599</v>
      </c>
      <c r="F1009" s="295">
        <v>17.47</v>
      </c>
      <c r="G1009" s="295"/>
      <c r="H1009" s="295">
        <v>17.43</v>
      </c>
      <c r="I1009" s="295">
        <v>17.760000000000002</v>
      </c>
      <c r="J1009" s="295"/>
      <c r="K1009" s="295"/>
      <c r="L1009" s="296"/>
    </row>
    <row r="1010" spans="1:12" ht="15" customHeight="1" x14ac:dyDescent="0.25">
      <c r="A1010" s="292">
        <v>20566</v>
      </c>
      <c r="B1010" s="293" t="s">
        <v>1086</v>
      </c>
      <c r="C1010" s="294" t="s">
        <v>4320</v>
      </c>
      <c r="D1010" s="295" t="s">
        <v>2789</v>
      </c>
      <c r="E1010" s="295" t="s">
        <v>2906</v>
      </c>
      <c r="F1010" s="295">
        <v>8.1199999999999992</v>
      </c>
      <c r="G1010" s="295">
        <v>10.77</v>
      </c>
      <c r="H1010" s="295">
        <v>7.43</v>
      </c>
      <c r="I1010" s="295">
        <v>6.33</v>
      </c>
      <c r="J1010" s="295">
        <v>8</v>
      </c>
      <c r="K1010" s="295">
        <v>10.4</v>
      </c>
      <c r="L1010" s="296">
        <v>9.19</v>
      </c>
    </row>
    <row r="1011" spans="1:12" ht="15" customHeight="1" x14ac:dyDescent="0.25">
      <c r="A1011" s="292">
        <v>20925</v>
      </c>
      <c r="B1011" s="293" t="s">
        <v>1197</v>
      </c>
      <c r="C1011" s="294" t="s">
        <v>4492</v>
      </c>
      <c r="D1011" s="295" t="s">
        <v>2786</v>
      </c>
      <c r="E1011" s="295" t="s">
        <v>4493</v>
      </c>
      <c r="F1011" s="295">
        <v>20</v>
      </c>
      <c r="G1011" s="295">
        <v>20</v>
      </c>
      <c r="H1011" s="295">
        <v>20</v>
      </c>
      <c r="I1011" s="295">
        <v>20</v>
      </c>
      <c r="J1011" s="295"/>
      <c r="K1011" s="295"/>
      <c r="L1011" s="296"/>
    </row>
    <row r="1012" spans="1:12" ht="15" customHeight="1" x14ac:dyDescent="0.25">
      <c r="A1012" s="292">
        <v>21021</v>
      </c>
      <c r="B1012" s="293" t="s">
        <v>5170</v>
      </c>
      <c r="C1012" s="294" t="s">
        <v>3670</v>
      </c>
      <c r="D1012" s="295" t="s">
        <v>2775</v>
      </c>
      <c r="E1012" s="295" t="s">
        <v>3671</v>
      </c>
      <c r="F1012" s="295">
        <v>39.92</v>
      </c>
      <c r="G1012" s="295">
        <v>39.880000000000003</v>
      </c>
      <c r="H1012" s="295">
        <v>40</v>
      </c>
      <c r="I1012" s="295">
        <v>40</v>
      </c>
      <c r="J1012" s="295">
        <v>40</v>
      </c>
      <c r="K1012" s="295"/>
      <c r="L1012" s="296"/>
    </row>
    <row r="1013" spans="1:12" ht="15" customHeight="1" x14ac:dyDescent="0.25">
      <c r="A1013" s="292">
        <v>21115</v>
      </c>
      <c r="B1013" s="293" t="s">
        <v>1255</v>
      </c>
      <c r="C1013" s="294" t="s">
        <v>4494</v>
      </c>
      <c r="D1013" s="295" t="s">
        <v>2775</v>
      </c>
      <c r="E1013" s="295" t="s">
        <v>4495</v>
      </c>
      <c r="F1013" s="295">
        <v>40</v>
      </c>
      <c r="G1013" s="295">
        <v>40</v>
      </c>
      <c r="H1013" s="295">
        <v>40</v>
      </c>
      <c r="I1013" s="295">
        <v>40</v>
      </c>
      <c r="J1013" s="295">
        <v>40</v>
      </c>
      <c r="K1013" s="295"/>
      <c r="L1013" s="296"/>
    </row>
    <row r="1014" spans="1:12" ht="15" customHeight="1" x14ac:dyDescent="0.25">
      <c r="A1014" s="292">
        <v>21123</v>
      </c>
      <c r="B1014" s="293" t="s">
        <v>5172</v>
      </c>
      <c r="C1014" s="294" t="s">
        <v>4498</v>
      </c>
      <c r="D1014" s="295" t="s">
        <v>2867</v>
      </c>
      <c r="E1014" s="295" t="s">
        <v>4499</v>
      </c>
      <c r="F1014" s="295">
        <v>15.79</v>
      </c>
      <c r="G1014" s="295">
        <v>15.59</v>
      </c>
      <c r="H1014" s="295">
        <v>15.38</v>
      </c>
      <c r="I1014" s="295">
        <v>18.79</v>
      </c>
      <c r="J1014" s="295">
        <v>5.37</v>
      </c>
      <c r="K1014" s="295"/>
      <c r="L1014" s="296"/>
    </row>
    <row r="1015" spans="1:12" ht="15" customHeight="1" x14ac:dyDescent="0.25">
      <c r="A1015" s="292">
        <v>21148</v>
      </c>
      <c r="B1015" s="293" t="s">
        <v>1265</v>
      </c>
      <c r="C1015" s="294" t="s">
        <v>4500</v>
      </c>
      <c r="D1015" s="295" t="s">
        <v>2786</v>
      </c>
      <c r="E1015" s="295" t="s">
        <v>4501</v>
      </c>
      <c r="F1015" s="295">
        <v>7.54</v>
      </c>
      <c r="G1015" s="295"/>
      <c r="H1015" s="295">
        <v>14.28</v>
      </c>
      <c r="I1015" s="295">
        <v>20.83</v>
      </c>
      <c r="J1015" s="295"/>
      <c r="K1015" s="295"/>
      <c r="L1015" s="296"/>
    </row>
    <row r="1016" spans="1:12" ht="15" customHeight="1" x14ac:dyDescent="0.25">
      <c r="A1016" s="292">
        <v>21204</v>
      </c>
      <c r="B1016" s="293" t="s">
        <v>5173</v>
      </c>
      <c r="C1016" s="294" t="s">
        <v>2976</v>
      </c>
      <c r="D1016" s="295" t="s">
        <v>2827</v>
      </c>
      <c r="E1016" s="295" t="s">
        <v>2977</v>
      </c>
      <c r="F1016" s="295">
        <v>8.06</v>
      </c>
      <c r="G1016" s="295">
        <v>6.05</v>
      </c>
      <c r="H1016" s="295">
        <v>7.97</v>
      </c>
      <c r="I1016" s="295">
        <v>7.07</v>
      </c>
      <c r="J1016" s="295">
        <v>5.82</v>
      </c>
      <c r="K1016" s="295">
        <v>15.16</v>
      </c>
      <c r="L1016" s="296">
        <v>33.56</v>
      </c>
    </row>
    <row r="1017" spans="1:12" ht="15" customHeight="1" x14ac:dyDescent="0.25">
      <c r="A1017" s="292">
        <v>21624</v>
      </c>
      <c r="B1017" s="293" t="s">
        <v>1371</v>
      </c>
      <c r="C1017" s="294" t="s">
        <v>4407</v>
      </c>
      <c r="D1017" s="295" t="s">
        <v>2856</v>
      </c>
      <c r="E1017" s="295" t="s">
        <v>4408</v>
      </c>
      <c r="F1017" s="295">
        <v>19.04</v>
      </c>
      <c r="G1017" s="295">
        <v>18.809999999999999</v>
      </c>
      <c r="H1017" s="295">
        <v>22.24</v>
      </c>
      <c r="I1017" s="295"/>
      <c r="J1017" s="295"/>
      <c r="K1017" s="295"/>
      <c r="L1017" s="296"/>
    </row>
    <row r="1018" spans="1:12" ht="15" customHeight="1" x14ac:dyDescent="0.25">
      <c r="A1018" s="292">
        <v>21637</v>
      </c>
      <c r="B1018" s="293" t="s">
        <v>1378</v>
      </c>
      <c r="C1018" s="294" t="s">
        <v>3148</v>
      </c>
      <c r="D1018" s="295" t="s">
        <v>2789</v>
      </c>
      <c r="E1018" s="295" t="s">
        <v>3149</v>
      </c>
      <c r="F1018" s="295">
        <v>11.3</v>
      </c>
      <c r="G1018" s="295">
        <v>11.05</v>
      </c>
      <c r="H1018" s="295">
        <v>11.67</v>
      </c>
      <c r="I1018" s="295">
        <v>2.4</v>
      </c>
      <c r="J1018" s="295"/>
      <c r="K1018" s="295"/>
      <c r="L1018" s="296"/>
    </row>
    <row r="1019" spans="1:12" ht="15" customHeight="1" x14ac:dyDescent="0.25">
      <c r="A1019" s="292">
        <v>22375</v>
      </c>
      <c r="B1019" s="293" t="s">
        <v>1528</v>
      </c>
      <c r="C1019" s="294" t="s">
        <v>3770</v>
      </c>
      <c r="D1019" s="295" t="s">
        <v>5006</v>
      </c>
      <c r="E1019" s="295" t="s">
        <v>3771</v>
      </c>
      <c r="F1019" s="295">
        <v>11</v>
      </c>
      <c r="G1019" s="295">
        <v>11</v>
      </c>
      <c r="H1019" s="295"/>
      <c r="I1019" s="295"/>
      <c r="J1019" s="295"/>
      <c r="K1019" s="295"/>
      <c r="L1019" s="296"/>
    </row>
    <row r="1020" spans="1:12" x14ac:dyDescent="0.25">
      <c r="A1020" s="292">
        <v>22380</v>
      </c>
      <c r="B1020" s="293" t="s">
        <v>5175</v>
      </c>
      <c r="C1020" s="294" t="s">
        <v>4079</v>
      </c>
      <c r="D1020" s="295" t="s">
        <v>2827</v>
      </c>
      <c r="E1020" s="295" t="s">
        <v>4080</v>
      </c>
      <c r="F1020" s="295">
        <v>35.200000000000003</v>
      </c>
      <c r="G1020" s="295">
        <v>35.28</v>
      </c>
      <c r="H1020" s="295">
        <v>31.44</v>
      </c>
      <c r="I1020" s="295">
        <v>41.37</v>
      </c>
      <c r="J1020" s="295">
        <v>25.92</v>
      </c>
      <c r="K1020" s="295">
        <v>14</v>
      </c>
      <c r="L1020" s="296"/>
    </row>
    <row r="1021" spans="1:12" ht="15" customHeight="1" x14ac:dyDescent="0.25">
      <c r="A1021" s="292">
        <v>22386</v>
      </c>
      <c r="B1021" s="293" t="s">
        <v>1532</v>
      </c>
      <c r="C1021" s="294" t="s">
        <v>3774</v>
      </c>
      <c r="D1021" s="295" t="s">
        <v>2856</v>
      </c>
      <c r="E1021" s="295" t="s">
        <v>3775</v>
      </c>
      <c r="F1021" s="295">
        <v>11.46</v>
      </c>
      <c r="G1021" s="295">
        <v>11.46</v>
      </c>
      <c r="H1021" s="295"/>
      <c r="I1021" s="295"/>
      <c r="J1021" s="295"/>
      <c r="K1021" s="295"/>
      <c r="L1021" s="296"/>
    </row>
    <row r="1022" spans="1:12" ht="15" customHeight="1" x14ac:dyDescent="0.25">
      <c r="A1022" s="292">
        <v>22410</v>
      </c>
      <c r="B1022" s="293" t="s">
        <v>1542</v>
      </c>
      <c r="C1022" s="294" t="s">
        <v>2980</v>
      </c>
      <c r="D1022" s="295" t="s">
        <v>2789</v>
      </c>
      <c r="E1022" s="295" t="s">
        <v>2981</v>
      </c>
      <c r="F1022" s="295">
        <v>14.67</v>
      </c>
      <c r="G1022" s="295">
        <v>11.98</v>
      </c>
      <c r="H1022" s="295">
        <v>12.37</v>
      </c>
      <c r="I1022" s="295">
        <v>18.71</v>
      </c>
      <c r="J1022" s="295">
        <v>16.75</v>
      </c>
      <c r="K1022" s="295">
        <v>1.17</v>
      </c>
      <c r="L1022" s="296"/>
    </row>
    <row r="1023" spans="1:12" ht="15" customHeight="1" x14ac:dyDescent="0.25">
      <c r="A1023" s="292">
        <v>22442</v>
      </c>
      <c r="B1023" s="293" t="s">
        <v>1552</v>
      </c>
      <c r="C1023" s="294" t="s">
        <v>4533</v>
      </c>
      <c r="D1023" s="295" t="s">
        <v>2822</v>
      </c>
      <c r="E1023" s="295" t="s">
        <v>4534</v>
      </c>
      <c r="F1023" s="295">
        <v>24.52</v>
      </c>
      <c r="G1023" s="295">
        <v>18.8</v>
      </c>
      <c r="H1023" s="295">
        <v>29.98</v>
      </c>
      <c r="I1023" s="295"/>
      <c r="J1023" s="295"/>
      <c r="K1023" s="295"/>
      <c r="L1023" s="296"/>
    </row>
    <row r="1024" spans="1:12" ht="15" customHeight="1" x14ac:dyDescent="0.25">
      <c r="A1024" s="292">
        <v>22456</v>
      </c>
      <c r="B1024" s="293" t="s">
        <v>1558</v>
      </c>
      <c r="C1024" s="294" t="s">
        <v>3890</v>
      </c>
      <c r="D1024" s="295" t="s">
        <v>2827</v>
      </c>
      <c r="E1024" s="295" t="s">
        <v>3891</v>
      </c>
      <c r="F1024" s="295">
        <v>20.99</v>
      </c>
      <c r="G1024" s="295"/>
      <c r="H1024" s="295">
        <v>21.71</v>
      </c>
      <c r="I1024" s="295">
        <v>24.46</v>
      </c>
      <c r="J1024" s="295">
        <v>52.5</v>
      </c>
      <c r="K1024" s="295">
        <v>9.43</v>
      </c>
      <c r="L1024" s="296">
        <v>8.75</v>
      </c>
    </row>
    <row r="1025" spans="1:12" ht="15" customHeight="1" x14ac:dyDescent="0.25">
      <c r="A1025" s="292">
        <v>22494</v>
      </c>
      <c r="B1025" s="293" t="s">
        <v>1568</v>
      </c>
      <c r="C1025" s="294" t="s">
        <v>3872</v>
      </c>
      <c r="D1025" s="295" t="s">
        <v>2817</v>
      </c>
      <c r="E1025" s="295" t="s">
        <v>3873</v>
      </c>
      <c r="F1025" s="295">
        <v>8.52</v>
      </c>
      <c r="G1025" s="295">
        <v>8.52</v>
      </c>
      <c r="H1025" s="295"/>
      <c r="I1025" s="295"/>
      <c r="J1025" s="295"/>
      <c r="K1025" s="295"/>
      <c r="L1025" s="296"/>
    </row>
    <row r="1026" spans="1:12" ht="15" customHeight="1" x14ac:dyDescent="0.25">
      <c r="A1026" s="292">
        <v>22562</v>
      </c>
      <c r="B1026" s="293" t="s">
        <v>1596</v>
      </c>
      <c r="C1026" s="294" t="s">
        <v>4849</v>
      </c>
      <c r="D1026" s="295" t="s">
        <v>3332</v>
      </c>
      <c r="E1026" s="295" t="s">
        <v>4850</v>
      </c>
      <c r="F1026" s="295">
        <v>12.43</v>
      </c>
      <c r="G1026" s="295">
        <v>12.19</v>
      </c>
      <c r="H1026" s="295">
        <v>12.81</v>
      </c>
      <c r="I1026" s="295">
        <v>13.05</v>
      </c>
      <c r="J1026" s="295"/>
      <c r="K1026" s="295"/>
      <c r="L1026" s="296"/>
    </row>
    <row r="1027" spans="1:12" ht="15" customHeight="1" x14ac:dyDescent="0.25">
      <c r="A1027" s="292">
        <v>22588</v>
      </c>
      <c r="B1027" s="293" t="s">
        <v>1606</v>
      </c>
      <c r="C1027" s="294" t="s">
        <v>3815</v>
      </c>
      <c r="D1027" s="295" t="s">
        <v>2897</v>
      </c>
      <c r="E1027" s="295" t="s">
        <v>2786</v>
      </c>
      <c r="F1027" s="295">
        <v>9.8800000000000008</v>
      </c>
      <c r="G1027" s="295">
        <v>7.45</v>
      </c>
      <c r="H1027" s="295">
        <v>10.130000000000001</v>
      </c>
      <c r="I1027" s="295">
        <v>12.49</v>
      </c>
      <c r="J1027" s="295"/>
      <c r="K1027" s="295"/>
      <c r="L1027" s="296"/>
    </row>
    <row r="1028" spans="1:12" ht="15" customHeight="1" x14ac:dyDescent="0.25">
      <c r="A1028" s="292">
        <v>22655</v>
      </c>
      <c r="B1028" s="293" t="s">
        <v>1620</v>
      </c>
      <c r="C1028" s="294" t="s">
        <v>3824</v>
      </c>
      <c r="D1028" s="295" t="s">
        <v>2897</v>
      </c>
      <c r="E1028" s="295" t="s">
        <v>3825</v>
      </c>
      <c r="F1028" s="295">
        <v>8.77</v>
      </c>
      <c r="G1028" s="295">
        <v>8.43</v>
      </c>
      <c r="H1028" s="295">
        <v>9.0500000000000007</v>
      </c>
      <c r="I1028" s="295">
        <v>12.09</v>
      </c>
      <c r="J1028" s="295"/>
      <c r="K1028" s="295"/>
      <c r="L1028" s="296"/>
    </row>
    <row r="1029" spans="1:12" ht="15" customHeight="1" x14ac:dyDescent="0.25">
      <c r="A1029" s="292">
        <v>22675</v>
      </c>
      <c r="B1029" s="293" t="s">
        <v>1626</v>
      </c>
      <c r="C1029" s="294" t="s">
        <v>2886</v>
      </c>
      <c r="D1029" s="295" t="s">
        <v>2867</v>
      </c>
      <c r="E1029" s="295" t="s">
        <v>2887</v>
      </c>
      <c r="F1029" s="295">
        <v>18.59</v>
      </c>
      <c r="G1029" s="295">
        <v>17.77</v>
      </c>
      <c r="H1029" s="295">
        <v>19.5</v>
      </c>
      <c r="I1029" s="295">
        <v>19.25</v>
      </c>
      <c r="J1029" s="295">
        <v>14.98</v>
      </c>
      <c r="K1029" s="295">
        <v>40.229999999999997</v>
      </c>
      <c r="L1029" s="296"/>
    </row>
    <row r="1030" spans="1:12" ht="15" customHeight="1" x14ac:dyDescent="0.25">
      <c r="A1030" s="292">
        <v>22710</v>
      </c>
      <c r="B1030" s="293" t="s">
        <v>1632</v>
      </c>
      <c r="C1030" s="294" t="s">
        <v>3829</v>
      </c>
      <c r="D1030" s="295" t="s">
        <v>3157</v>
      </c>
      <c r="E1030" s="295" t="s">
        <v>3830</v>
      </c>
      <c r="F1030" s="295">
        <v>8.23</v>
      </c>
      <c r="G1030" s="295">
        <v>8.23</v>
      </c>
      <c r="H1030" s="295"/>
      <c r="I1030" s="295"/>
      <c r="J1030" s="295"/>
      <c r="K1030" s="295"/>
      <c r="L1030" s="296"/>
    </row>
    <row r="1031" spans="1:12" ht="15" customHeight="1" x14ac:dyDescent="0.25">
      <c r="A1031" s="292">
        <v>22857</v>
      </c>
      <c r="B1031" s="293" t="s">
        <v>5176</v>
      </c>
      <c r="C1031" s="294" t="s">
        <v>3864</v>
      </c>
      <c r="D1031" s="295" t="s">
        <v>2927</v>
      </c>
      <c r="E1031" s="295" t="s">
        <v>3865</v>
      </c>
      <c r="F1031" s="295">
        <v>5.57</v>
      </c>
      <c r="G1031" s="295">
        <v>4.9400000000000004</v>
      </c>
      <c r="H1031" s="295">
        <v>10.71</v>
      </c>
      <c r="I1031" s="295"/>
      <c r="J1031" s="295"/>
      <c r="K1031" s="295"/>
      <c r="L1031" s="296"/>
    </row>
    <row r="1032" spans="1:12" ht="15" customHeight="1" x14ac:dyDescent="0.25">
      <c r="A1032" s="292">
        <v>22996</v>
      </c>
      <c r="B1032" s="293" t="s">
        <v>1708</v>
      </c>
      <c r="C1032" s="294" t="s">
        <v>3906</v>
      </c>
      <c r="D1032" s="295" t="s">
        <v>2897</v>
      </c>
      <c r="E1032" s="295" t="s">
        <v>3907</v>
      </c>
      <c r="F1032" s="295">
        <v>5.7</v>
      </c>
      <c r="G1032" s="295">
        <v>5.42</v>
      </c>
      <c r="H1032" s="295">
        <v>7.58</v>
      </c>
      <c r="I1032" s="295">
        <v>5.61</v>
      </c>
      <c r="J1032" s="295"/>
      <c r="K1032" s="295"/>
      <c r="L1032" s="296"/>
    </row>
    <row r="1033" spans="1:12" ht="15" customHeight="1" x14ac:dyDescent="0.25">
      <c r="A1033" s="292">
        <v>23072</v>
      </c>
      <c r="B1033" s="293" t="s">
        <v>5177</v>
      </c>
      <c r="C1033" s="294" t="s">
        <v>3928</v>
      </c>
      <c r="D1033" s="295" t="s">
        <v>2775</v>
      </c>
      <c r="E1033" s="295" t="s">
        <v>3929</v>
      </c>
      <c r="F1033" s="295">
        <v>14</v>
      </c>
      <c r="G1033" s="295">
        <v>14</v>
      </c>
      <c r="H1033" s="295">
        <v>14</v>
      </c>
      <c r="I1033" s="295"/>
      <c r="J1033" s="295"/>
      <c r="K1033" s="295"/>
      <c r="L1033" s="296"/>
    </row>
    <row r="1034" spans="1:12" ht="15" customHeight="1" x14ac:dyDescent="0.25">
      <c r="A1034" s="292">
        <v>23169</v>
      </c>
      <c r="B1034" s="293" t="s">
        <v>1776</v>
      </c>
      <c r="C1034" s="294" t="s">
        <v>3958</v>
      </c>
      <c r="D1034" s="295" t="s">
        <v>2912</v>
      </c>
      <c r="E1034" s="295" t="s">
        <v>3959</v>
      </c>
      <c r="F1034" s="295">
        <v>6.9</v>
      </c>
      <c r="G1034" s="295"/>
      <c r="H1034" s="295">
        <v>5</v>
      </c>
      <c r="I1034" s="295">
        <v>5.91</v>
      </c>
      <c r="J1034" s="295"/>
      <c r="K1034" s="295"/>
      <c r="L1034" s="296"/>
    </row>
    <row r="1035" spans="1:12" ht="15" customHeight="1" x14ac:dyDescent="0.25">
      <c r="A1035" s="292">
        <v>23202</v>
      </c>
      <c r="B1035" s="293" t="s">
        <v>1787</v>
      </c>
      <c r="C1035" s="294" t="s">
        <v>4299</v>
      </c>
      <c r="D1035" s="295" t="s">
        <v>2772</v>
      </c>
      <c r="E1035" s="295" t="s">
        <v>4300</v>
      </c>
      <c r="F1035" s="295">
        <v>3</v>
      </c>
      <c r="G1035" s="295">
        <v>3</v>
      </c>
      <c r="H1035" s="295"/>
      <c r="I1035" s="295"/>
      <c r="J1035" s="295"/>
      <c r="K1035" s="295"/>
      <c r="L1035" s="296"/>
    </row>
    <row r="1036" spans="1:12" ht="15" customHeight="1" x14ac:dyDescent="0.25">
      <c r="A1036" s="292">
        <v>23269</v>
      </c>
      <c r="B1036" s="293" t="s">
        <v>1802</v>
      </c>
      <c r="C1036" s="294" t="s">
        <v>4349</v>
      </c>
      <c r="D1036" s="295" t="s">
        <v>2827</v>
      </c>
      <c r="E1036" s="295" t="s">
        <v>4350</v>
      </c>
      <c r="F1036" s="295">
        <v>12.69</v>
      </c>
      <c r="G1036" s="295"/>
      <c r="H1036" s="295">
        <v>12.69</v>
      </c>
      <c r="I1036" s="295"/>
      <c r="J1036" s="295"/>
      <c r="K1036" s="295"/>
      <c r="L1036" s="296"/>
    </row>
    <row r="1037" spans="1:12" ht="15" customHeight="1" x14ac:dyDescent="0.25">
      <c r="A1037" s="292">
        <v>23269</v>
      </c>
      <c r="B1037" s="293" t="s">
        <v>1802</v>
      </c>
      <c r="C1037" s="294" t="s">
        <v>4351</v>
      </c>
      <c r="D1037" s="295" t="s">
        <v>2827</v>
      </c>
      <c r="E1037" s="295" t="s">
        <v>4352</v>
      </c>
      <c r="F1037" s="295">
        <v>5.24</v>
      </c>
      <c r="G1037" s="295"/>
      <c r="H1037" s="295">
        <v>5.24</v>
      </c>
      <c r="I1037" s="295"/>
      <c r="J1037" s="295"/>
      <c r="K1037" s="295"/>
      <c r="L1037" s="296"/>
    </row>
    <row r="1038" spans="1:12" ht="15" customHeight="1" x14ac:dyDescent="0.25">
      <c r="A1038" s="292">
        <v>23478</v>
      </c>
      <c r="B1038" s="293" t="s">
        <v>1866</v>
      </c>
      <c r="C1038" s="294" t="s">
        <v>4017</v>
      </c>
      <c r="D1038" s="295" t="s">
        <v>3068</v>
      </c>
      <c r="E1038" s="295" t="s">
        <v>4018</v>
      </c>
      <c r="F1038" s="295">
        <v>1.87</v>
      </c>
      <c r="G1038" s="295"/>
      <c r="H1038" s="295">
        <v>2.23</v>
      </c>
      <c r="I1038" s="295">
        <v>2.31</v>
      </c>
      <c r="J1038" s="295">
        <v>18.63</v>
      </c>
      <c r="K1038" s="295"/>
      <c r="L1038" s="296"/>
    </row>
    <row r="1039" spans="1:12" ht="15" customHeight="1" x14ac:dyDescent="0.25">
      <c r="A1039" s="292">
        <v>23497</v>
      </c>
      <c r="B1039" s="293" t="s">
        <v>5179</v>
      </c>
      <c r="C1039" s="294" t="s">
        <v>4023</v>
      </c>
      <c r="D1039" s="295" t="s">
        <v>2912</v>
      </c>
      <c r="E1039" s="295" t="s">
        <v>4024</v>
      </c>
      <c r="F1039" s="295">
        <v>14.91</v>
      </c>
      <c r="G1039" s="295">
        <v>16.41</v>
      </c>
      <c r="H1039" s="295">
        <v>12.93</v>
      </c>
      <c r="I1039" s="295"/>
      <c r="J1039" s="295"/>
      <c r="K1039" s="295"/>
      <c r="L1039" s="296"/>
    </row>
    <row r="1040" spans="1:12" ht="15" customHeight="1" x14ac:dyDescent="0.25">
      <c r="A1040" s="292">
        <v>23737</v>
      </c>
      <c r="B1040" s="293" t="s">
        <v>1909</v>
      </c>
      <c r="C1040" s="294" t="s">
        <v>4383</v>
      </c>
      <c r="D1040" s="295" t="s">
        <v>3438</v>
      </c>
      <c r="E1040" s="295" t="s">
        <v>4384</v>
      </c>
      <c r="F1040" s="295">
        <v>12.65</v>
      </c>
      <c r="G1040" s="295">
        <v>12.66</v>
      </c>
      <c r="H1040" s="295">
        <v>12.64</v>
      </c>
      <c r="I1040" s="295"/>
      <c r="J1040" s="295"/>
      <c r="K1040" s="295"/>
      <c r="L1040" s="296"/>
    </row>
    <row r="1041" spans="1:12" ht="15" customHeight="1" x14ac:dyDescent="0.25">
      <c r="A1041" s="292">
        <v>24519</v>
      </c>
      <c r="B1041" s="293" t="s">
        <v>5180</v>
      </c>
      <c r="C1041" s="294" t="s">
        <v>4189</v>
      </c>
      <c r="D1041" s="295" t="s">
        <v>2827</v>
      </c>
      <c r="E1041" s="295" t="s">
        <v>4190</v>
      </c>
      <c r="F1041" s="295">
        <v>6.52</v>
      </c>
      <c r="G1041" s="295">
        <v>6.02</v>
      </c>
      <c r="H1041" s="295">
        <v>6.32</v>
      </c>
      <c r="I1041" s="295"/>
      <c r="J1041" s="295">
        <v>7.71</v>
      </c>
      <c r="K1041" s="295"/>
      <c r="L1041" s="296"/>
    </row>
    <row r="1042" spans="1:12" ht="15" customHeight="1" x14ac:dyDescent="0.25">
      <c r="A1042" s="292">
        <v>24952</v>
      </c>
      <c r="B1042" s="293" t="s">
        <v>2141</v>
      </c>
      <c r="C1042" s="294" t="s">
        <v>3834</v>
      </c>
      <c r="D1042" s="295" t="s">
        <v>5006</v>
      </c>
      <c r="E1042" s="295" t="s">
        <v>3835</v>
      </c>
      <c r="F1042" s="295">
        <v>13.18</v>
      </c>
      <c r="G1042" s="295">
        <v>13.18</v>
      </c>
      <c r="H1042" s="295"/>
      <c r="I1042" s="295"/>
      <c r="J1042" s="295"/>
      <c r="K1042" s="295"/>
      <c r="L1042" s="296"/>
    </row>
    <row r="1043" spans="1:12" x14ac:dyDescent="0.25">
      <c r="A1043" s="292">
        <v>25161</v>
      </c>
      <c r="B1043" s="293" t="s">
        <v>2197</v>
      </c>
      <c r="C1043" s="294" t="s">
        <v>4076</v>
      </c>
      <c r="D1043" s="295" t="s">
        <v>2912</v>
      </c>
      <c r="E1043" s="295" t="s">
        <v>3454</v>
      </c>
      <c r="F1043" s="295">
        <v>17.149999999999999</v>
      </c>
      <c r="G1043" s="295">
        <v>18.350000000000001</v>
      </c>
      <c r="H1043" s="295">
        <v>16.45</v>
      </c>
      <c r="I1043" s="295"/>
      <c r="J1043" s="295"/>
      <c r="K1043" s="295"/>
      <c r="L1043" s="296"/>
    </row>
    <row r="1044" spans="1:12" ht="15" customHeight="1" x14ac:dyDescent="0.25">
      <c r="A1044" s="292">
        <v>25694</v>
      </c>
      <c r="B1044" s="293" t="s">
        <v>2249</v>
      </c>
      <c r="C1044" s="294" t="s">
        <v>4965</v>
      </c>
      <c r="D1044" s="295" t="s">
        <v>5006</v>
      </c>
      <c r="E1044" s="295" t="s">
        <v>4966</v>
      </c>
      <c r="F1044" s="295">
        <v>27.04</v>
      </c>
      <c r="G1044" s="295">
        <v>27.18</v>
      </c>
      <c r="H1044" s="295">
        <v>23.3</v>
      </c>
      <c r="I1044" s="295">
        <v>32.49</v>
      </c>
      <c r="J1044" s="295">
        <v>55.04</v>
      </c>
      <c r="K1044" s="295"/>
      <c r="L1044" s="296"/>
    </row>
    <row r="1045" spans="1:12" ht="15" customHeight="1" x14ac:dyDescent="0.25">
      <c r="A1045" s="292">
        <v>25703</v>
      </c>
      <c r="B1045" s="293" t="s">
        <v>2251</v>
      </c>
      <c r="C1045" s="294" t="s">
        <v>4102</v>
      </c>
      <c r="D1045" s="295" t="s">
        <v>2775</v>
      </c>
      <c r="E1045" s="295" t="s">
        <v>4103</v>
      </c>
      <c r="F1045" s="295">
        <v>18.079999999999998</v>
      </c>
      <c r="G1045" s="295">
        <v>6.85</v>
      </c>
      <c r="H1045" s="295"/>
      <c r="I1045" s="295">
        <v>9.3000000000000007</v>
      </c>
      <c r="J1045" s="295"/>
      <c r="K1045" s="295"/>
      <c r="L1045" s="296"/>
    </row>
    <row r="1046" spans="1:12" ht="15" customHeight="1" x14ac:dyDescent="0.25">
      <c r="A1046" s="292">
        <v>25716</v>
      </c>
      <c r="B1046" s="293" t="s">
        <v>2254</v>
      </c>
      <c r="C1046" s="294" t="s">
        <v>4106</v>
      </c>
      <c r="D1046" s="295" t="s">
        <v>2817</v>
      </c>
      <c r="E1046" s="295" t="s">
        <v>4107</v>
      </c>
      <c r="F1046" s="295">
        <v>11.83</v>
      </c>
      <c r="G1046" s="295">
        <v>11.83</v>
      </c>
      <c r="H1046" s="295"/>
      <c r="I1046" s="295"/>
      <c r="J1046" s="295"/>
      <c r="K1046" s="295"/>
      <c r="L1046" s="296"/>
    </row>
    <row r="1047" spans="1:12" ht="15" customHeight="1" x14ac:dyDescent="0.25">
      <c r="A1047" s="292">
        <v>25869</v>
      </c>
      <c r="B1047" s="293" t="s">
        <v>2265</v>
      </c>
      <c r="C1047" s="294" t="s">
        <v>3502</v>
      </c>
      <c r="D1047" s="295" t="s">
        <v>2789</v>
      </c>
      <c r="E1047" s="295" t="s">
        <v>3503</v>
      </c>
      <c r="F1047" s="295">
        <v>11.64</v>
      </c>
      <c r="G1047" s="295">
        <v>11.64</v>
      </c>
      <c r="H1047" s="295"/>
      <c r="I1047" s="295"/>
      <c r="J1047" s="295"/>
      <c r="K1047" s="295"/>
      <c r="L1047" s="296"/>
    </row>
    <row r="1048" spans="1:12" ht="15" customHeight="1" x14ac:dyDescent="0.25">
      <c r="A1048" s="292">
        <v>25946</v>
      </c>
      <c r="B1048" s="293" t="s">
        <v>5181</v>
      </c>
      <c r="C1048" s="294" t="s">
        <v>4321</v>
      </c>
      <c r="D1048" s="295" t="s">
        <v>2789</v>
      </c>
      <c r="E1048" s="295" t="s">
        <v>4322</v>
      </c>
      <c r="F1048" s="295">
        <v>7.02</v>
      </c>
      <c r="G1048" s="295">
        <v>4.1100000000000003</v>
      </c>
      <c r="H1048" s="295">
        <v>7.4</v>
      </c>
      <c r="I1048" s="295">
        <v>6.71</v>
      </c>
      <c r="J1048" s="295">
        <v>8.1199999999999992</v>
      </c>
      <c r="K1048" s="295">
        <v>7.1</v>
      </c>
      <c r="L1048" s="296">
        <v>5.05</v>
      </c>
    </row>
    <row r="1049" spans="1:12" ht="15" customHeight="1" x14ac:dyDescent="0.25">
      <c r="A1049" s="292">
        <v>25981</v>
      </c>
      <c r="B1049" s="293" t="s">
        <v>2296</v>
      </c>
      <c r="C1049" s="294" t="s">
        <v>3623</v>
      </c>
      <c r="D1049" s="295" t="s">
        <v>2923</v>
      </c>
      <c r="E1049" s="295" t="s">
        <v>3624</v>
      </c>
      <c r="F1049" s="295">
        <v>8.67</v>
      </c>
      <c r="G1049" s="295">
        <v>8.67</v>
      </c>
      <c r="H1049" s="295"/>
      <c r="I1049" s="295"/>
      <c r="J1049" s="295"/>
      <c r="K1049" s="295"/>
      <c r="L1049" s="296"/>
    </row>
    <row r="1050" spans="1:12" x14ac:dyDescent="0.25">
      <c r="A1050" s="292">
        <v>25985</v>
      </c>
      <c r="B1050" s="293" t="s">
        <v>2298</v>
      </c>
      <c r="C1050" s="294" t="s">
        <v>2886</v>
      </c>
      <c r="D1050" s="295" t="s">
        <v>2867</v>
      </c>
      <c r="E1050" s="295" t="s">
        <v>2887</v>
      </c>
      <c r="F1050" s="295">
        <v>12.83</v>
      </c>
      <c r="G1050" s="295">
        <v>13</v>
      </c>
      <c r="H1050" s="295">
        <v>12.82</v>
      </c>
      <c r="I1050" s="295"/>
      <c r="J1050" s="295"/>
      <c r="K1050" s="295"/>
      <c r="L1050" s="296"/>
    </row>
    <row r="1051" spans="1:12" ht="15" customHeight="1" x14ac:dyDescent="0.25">
      <c r="A1051" s="292">
        <v>26173</v>
      </c>
      <c r="B1051" s="293" t="s">
        <v>2332</v>
      </c>
      <c r="C1051" s="294" t="s">
        <v>2980</v>
      </c>
      <c r="D1051" s="295" t="s">
        <v>2789</v>
      </c>
      <c r="E1051" s="295" t="s">
        <v>2981</v>
      </c>
      <c r="F1051" s="295">
        <v>15.58</v>
      </c>
      <c r="G1051" s="295">
        <v>10.47</v>
      </c>
      <c r="H1051" s="295">
        <v>11.17</v>
      </c>
      <c r="I1051" s="295"/>
      <c r="J1051" s="295">
        <v>8.25</v>
      </c>
      <c r="K1051" s="295">
        <v>7.8</v>
      </c>
      <c r="L1051" s="296"/>
    </row>
    <row r="1052" spans="1:12" ht="15" customHeight="1" x14ac:dyDescent="0.25">
      <c r="A1052" s="292">
        <v>26709</v>
      </c>
      <c r="B1052" s="293" t="s">
        <v>2393</v>
      </c>
      <c r="C1052" s="294" t="s">
        <v>4161</v>
      </c>
      <c r="D1052" s="295" t="s">
        <v>2912</v>
      </c>
      <c r="E1052" s="295" t="s">
        <v>4162</v>
      </c>
      <c r="F1052" s="295">
        <v>9.2799999999999994</v>
      </c>
      <c r="G1052" s="295">
        <v>9.3800000000000008</v>
      </c>
      <c r="H1052" s="295">
        <v>7.76</v>
      </c>
      <c r="I1052" s="295"/>
      <c r="J1052" s="295"/>
      <c r="K1052" s="295"/>
      <c r="L1052" s="296"/>
    </row>
    <row r="1053" spans="1:12" ht="15" customHeight="1" x14ac:dyDescent="0.25">
      <c r="A1053" s="292">
        <v>26776</v>
      </c>
      <c r="B1053" s="293" t="s">
        <v>2410</v>
      </c>
      <c r="C1053" s="294" t="s">
        <v>4173</v>
      </c>
      <c r="D1053" s="295" t="s">
        <v>2789</v>
      </c>
      <c r="E1053" s="295" t="s">
        <v>4174</v>
      </c>
      <c r="F1053" s="295">
        <v>59.6</v>
      </c>
      <c r="G1053" s="295"/>
      <c r="H1053" s="295">
        <v>65.3</v>
      </c>
      <c r="I1053" s="295">
        <v>36.79</v>
      </c>
      <c r="J1053" s="295"/>
      <c r="K1053" s="295"/>
      <c r="L1053" s="296"/>
    </row>
    <row r="1054" spans="1:12" ht="15" customHeight="1" x14ac:dyDescent="0.25">
      <c r="A1054" s="292">
        <v>28411</v>
      </c>
      <c r="B1054" s="293" t="s">
        <v>2466</v>
      </c>
      <c r="C1054" s="294" t="s">
        <v>4191</v>
      </c>
      <c r="D1054" s="295" t="s">
        <v>3237</v>
      </c>
      <c r="E1054" s="295" t="s">
        <v>4192</v>
      </c>
      <c r="F1054" s="295">
        <v>16.23</v>
      </c>
      <c r="G1054" s="295">
        <v>15.49</v>
      </c>
      <c r="H1054" s="295">
        <v>17.7</v>
      </c>
      <c r="I1054" s="295"/>
      <c r="J1054" s="295"/>
      <c r="K1054" s="295"/>
      <c r="L1054" s="296"/>
    </row>
    <row r="1055" spans="1:12" ht="15" customHeight="1" x14ac:dyDescent="0.25">
      <c r="A1055" s="292">
        <v>28512</v>
      </c>
      <c r="B1055" s="293" t="s">
        <v>2469</v>
      </c>
      <c r="C1055" s="294" t="s">
        <v>4193</v>
      </c>
      <c r="D1055" s="295" t="s">
        <v>3108</v>
      </c>
      <c r="E1055" s="295" t="s">
        <v>4194</v>
      </c>
      <c r="F1055" s="295">
        <v>5</v>
      </c>
      <c r="G1055" s="295">
        <v>5</v>
      </c>
      <c r="H1055" s="295"/>
      <c r="I1055" s="295"/>
      <c r="J1055" s="295"/>
      <c r="K1055" s="295"/>
      <c r="L1055" s="296"/>
    </row>
    <row r="1056" spans="1:12" ht="15" customHeight="1" x14ac:dyDescent="0.25">
      <c r="A1056" s="292">
        <v>28592</v>
      </c>
      <c r="B1056" s="293" t="s">
        <v>2473</v>
      </c>
      <c r="C1056" s="294" t="s">
        <v>4620</v>
      </c>
      <c r="D1056" s="295" t="s">
        <v>3157</v>
      </c>
      <c r="E1056" s="295" t="s">
        <v>5185</v>
      </c>
      <c r="F1056" s="295">
        <v>11.28</v>
      </c>
      <c r="G1056" s="295">
        <v>10.11</v>
      </c>
      <c r="H1056" s="295">
        <v>10.74</v>
      </c>
      <c r="I1056" s="295">
        <v>30.2</v>
      </c>
      <c r="J1056" s="295">
        <v>22.9</v>
      </c>
      <c r="K1056" s="295"/>
      <c r="L1056" s="296"/>
    </row>
    <row r="1057" spans="1:12" ht="15" customHeight="1" x14ac:dyDescent="0.25">
      <c r="A1057" s="292">
        <v>31613</v>
      </c>
      <c r="B1057" s="293" t="s">
        <v>5187</v>
      </c>
      <c r="C1057" s="294" t="s">
        <v>4876</v>
      </c>
      <c r="D1057" s="295" t="s">
        <v>2859</v>
      </c>
      <c r="E1057" s="295" t="s">
        <v>4877</v>
      </c>
      <c r="F1057" s="295">
        <v>12.82</v>
      </c>
      <c r="G1057" s="295">
        <v>12.48</v>
      </c>
      <c r="H1057" s="295">
        <v>14.11</v>
      </c>
      <c r="I1057" s="295">
        <v>16.37</v>
      </c>
      <c r="J1057" s="295"/>
      <c r="K1057" s="295"/>
      <c r="L1057" s="296"/>
    </row>
    <row r="1058" spans="1:12" ht="15" customHeight="1" x14ac:dyDescent="0.25">
      <c r="A1058" s="292">
        <v>32053</v>
      </c>
      <c r="B1058" s="293" t="s">
        <v>2508</v>
      </c>
      <c r="C1058" s="294" t="s">
        <v>4603</v>
      </c>
      <c r="D1058" s="295" t="s">
        <v>3572</v>
      </c>
      <c r="E1058" s="295" t="s">
        <v>4604</v>
      </c>
      <c r="F1058" s="295">
        <v>14.87</v>
      </c>
      <c r="G1058" s="295">
        <v>14.95</v>
      </c>
      <c r="H1058" s="295">
        <v>14.84</v>
      </c>
      <c r="I1058" s="295">
        <v>14.74</v>
      </c>
      <c r="J1058" s="295"/>
      <c r="K1058" s="295"/>
      <c r="L1058" s="296"/>
    </row>
    <row r="1059" spans="1:12" ht="15" customHeight="1" x14ac:dyDescent="0.25">
      <c r="A1059" s="292">
        <v>36893</v>
      </c>
      <c r="B1059" s="293" t="s">
        <v>5188</v>
      </c>
      <c r="C1059" s="294" t="s">
        <v>2962</v>
      </c>
      <c r="D1059" s="295" t="s">
        <v>2775</v>
      </c>
      <c r="E1059" s="295" t="s">
        <v>2963</v>
      </c>
      <c r="F1059" s="295">
        <v>20</v>
      </c>
      <c r="G1059" s="295">
        <v>20</v>
      </c>
      <c r="H1059" s="295">
        <v>20</v>
      </c>
      <c r="I1059" s="295"/>
      <c r="J1059" s="295">
        <v>20</v>
      </c>
      <c r="K1059" s="295"/>
      <c r="L1059" s="296"/>
    </row>
    <row r="1060" spans="1:12" ht="15" customHeight="1" x14ac:dyDescent="0.25">
      <c r="A1060" s="292">
        <v>22405</v>
      </c>
      <c r="B1060" s="293" t="s">
        <v>5195</v>
      </c>
      <c r="C1060" s="294" t="s">
        <v>4847</v>
      </c>
      <c r="D1060" s="295" t="s">
        <v>2859</v>
      </c>
      <c r="E1060" s="295" t="s">
        <v>4848</v>
      </c>
      <c r="F1060" s="295">
        <v>14.85</v>
      </c>
      <c r="G1060" s="295">
        <v>15.48</v>
      </c>
      <c r="H1060" s="295">
        <v>2.25</v>
      </c>
      <c r="I1060" s="295"/>
      <c r="J1060" s="295"/>
      <c r="K1060" s="295"/>
      <c r="L1060" s="296"/>
    </row>
    <row r="1061" spans="1:12" ht="15" customHeight="1" x14ac:dyDescent="0.25">
      <c r="A1061" s="292">
        <v>26791</v>
      </c>
      <c r="B1061" s="293" t="s">
        <v>5200</v>
      </c>
      <c r="C1061" s="294" t="s">
        <v>4328</v>
      </c>
      <c r="D1061" s="295" t="s">
        <v>2862</v>
      </c>
      <c r="E1061" s="295" t="s">
        <v>4329</v>
      </c>
      <c r="F1061" s="295">
        <v>16.29</v>
      </c>
      <c r="G1061" s="295">
        <v>16.04</v>
      </c>
      <c r="H1061" s="295">
        <v>16.41</v>
      </c>
      <c r="I1061" s="295">
        <v>16</v>
      </c>
      <c r="J1061" s="295"/>
      <c r="K1061" s="295"/>
      <c r="L1061" s="296"/>
    </row>
    <row r="1062" spans="1:12" ht="15" customHeight="1" thickBot="1" x14ac:dyDescent="0.3">
      <c r="A1062" s="292">
        <v>45156</v>
      </c>
      <c r="B1062" s="293" t="s">
        <v>5201</v>
      </c>
      <c r="C1062" s="294" t="s">
        <v>4256</v>
      </c>
      <c r="D1062" s="295" t="s">
        <v>2786</v>
      </c>
      <c r="E1062" s="295" t="s">
        <v>4257</v>
      </c>
      <c r="F1062" s="295">
        <v>16</v>
      </c>
      <c r="G1062" s="295">
        <v>16</v>
      </c>
      <c r="H1062" s="295">
        <v>16</v>
      </c>
      <c r="I1062" s="295"/>
      <c r="J1062" s="295"/>
      <c r="K1062" s="295"/>
      <c r="L1062" s="296"/>
    </row>
    <row r="1063" spans="1:12" ht="15" customHeight="1" thickBot="1" x14ac:dyDescent="0.3">
      <c r="A1063" s="312" t="s">
        <v>5219</v>
      </c>
      <c r="B1063" s="312"/>
      <c r="C1063" s="312"/>
      <c r="D1063" s="312"/>
      <c r="E1063" s="312"/>
      <c r="F1063" s="313">
        <v>10.89</v>
      </c>
      <c r="G1063" s="313"/>
      <c r="H1063" s="313"/>
      <c r="I1063" s="313"/>
      <c r="J1063" s="313"/>
      <c r="K1063" s="313"/>
      <c r="L1063" s="313"/>
    </row>
    <row r="1064" spans="1:12" ht="12" customHeight="1" thickBot="1" x14ac:dyDescent="0.3">
      <c r="A1064" s="312"/>
      <c r="B1064" s="312"/>
      <c r="C1064" s="312"/>
      <c r="D1064" s="312"/>
      <c r="E1064" s="312"/>
      <c r="F1064" s="313"/>
      <c r="G1064" s="313"/>
      <c r="H1064" s="313"/>
      <c r="I1064" s="313"/>
      <c r="J1064" s="313"/>
      <c r="K1064" s="313"/>
      <c r="L1064" s="313"/>
    </row>
    <row r="1065" spans="1:12" ht="15.75" customHeight="1" x14ac:dyDescent="0.25">
      <c r="A1065" s="6"/>
      <c r="B1065" s="6"/>
      <c r="C1065" s="6"/>
      <c r="D1065" s="6"/>
      <c r="E1065" s="6"/>
      <c r="F1065" s="6"/>
      <c r="G1065" s="6"/>
      <c r="H1065" s="6"/>
      <c r="I1065" s="6"/>
      <c r="J1065" s="6"/>
      <c r="K1065" s="6"/>
      <c r="L1065" s="6"/>
    </row>
    <row r="1066" spans="1:12" x14ac:dyDescent="0.25">
      <c r="A1066" s="6"/>
      <c r="B1066" s="6"/>
      <c r="C1066" s="6"/>
      <c r="D1066" s="6"/>
      <c r="E1066" s="6"/>
      <c r="F1066" s="6"/>
      <c r="G1066" s="6"/>
      <c r="H1066" s="6"/>
      <c r="I1066" s="6"/>
      <c r="J1066" s="6"/>
      <c r="K1066" s="6"/>
      <c r="L1066" s="6"/>
    </row>
    <row r="1067" spans="1:12" x14ac:dyDescent="0.25">
      <c r="A1067" s="6"/>
      <c r="B1067" s="6"/>
      <c r="C1067" s="6"/>
      <c r="D1067" s="6"/>
      <c r="E1067" s="6"/>
      <c r="F1067" s="6"/>
      <c r="G1067" s="6"/>
      <c r="H1067" s="6"/>
      <c r="I1067" s="6"/>
      <c r="J1067" s="6"/>
      <c r="K1067" s="6"/>
      <c r="L1067" s="6"/>
    </row>
    <row r="1068" spans="1:12" x14ac:dyDescent="0.25">
      <c r="A1068" s="6"/>
      <c r="B1068" s="6"/>
      <c r="C1068" s="6"/>
      <c r="D1068" s="6"/>
      <c r="E1068" s="6"/>
      <c r="F1068" s="6"/>
      <c r="G1068" s="6"/>
      <c r="H1068" s="6"/>
      <c r="I1068" s="6"/>
      <c r="J1068" s="6"/>
      <c r="K1068" s="6"/>
      <c r="L1068" s="6"/>
    </row>
    <row r="1069" spans="1:12" x14ac:dyDescent="0.25">
      <c r="A1069" s="6"/>
      <c r="B1069" s="6"/>
      <c r="C1069" s="6"/>
      <c r="D1069" s="6"/>
      <c r="E1069" s="6"/>
      <c r="F1069" s="6"/>
      <c r="G1069" s="6"/>
      <c r="H1069" s="6"/>
      <c r="I1069" s="6"/>
      <c r="J1069" s="6"/>
      <c r="K1069" s="6"/>
      <c r="L1069" s="6"/>
    </row>
    <row r="1070" spans="1:12" x14ac:dyDescent="0.25">
      <c r="A1070" s="6"/>
      <c r="B1070" s="6"/>
      <c r="C1070" s="6"/>
      <c r="D1070" s="6"/>
      <c r="E1070" s="6"/>
      <c r="F1070" s="6"/>
      <c r="G1070" s="6"/>
      <c r="H1070" s="6"/>
      <c r="I1070" s="6"/>
      <c r="J1070" s="6"/>
      <c r="K1070" s="6"/>
      <c r="L1070" s="6"/>
    </row>
    <row r="1071" spans="1:12" x14ac:dyDescent="0.25">
      <c r="A1071" s="6"/>
      <c r="B1071" s="6"/>
      <c r="C1071" s="6"/>
      <c r="D1071" s="6"/>
      <c r="E1071" s="6"/>
      <c r="F1071" s="6"/>
      <c r="G1071" s="6"/>
      <c r="H1071" s="6"/>
      <c r="I1071" s="6"/>
      <c r="J1071" s="6"/>
      <c r="K1071" s="6"/>
      <c r="L1071" s="6"/>
    </row>
    <row r="1072" spans="1:12" x14ac:dyDescent="0.25">
      <c r="A1072" s="6"/>
      <c r="B1072" s="6"/>
      <c r="C1072" s="6"/>
      <c r="D1072" s="6"/>
      <c r="E1072" s="6"/>
      <c r="F1072" s="6"/>
      <c r="G1072" s="6"/>
      <c r="H1072" s="6"/>
      <c r="I1072" s="6"/>
      <c r="J1072" s="6"/>
      <c r="K1072" s="6"/>
      <c r="L1072" s="6"/>
    </row>
    <row r="1073" spans="1:12" x14ac:dyDescent="0.25">
      <c r="A1073" s="6"/>
      <c r="B1073" s="6"/>
      <c r="C1073" s="6"/>
      <c r="D1073" s="6"/>
      <c r="E1073" s="6"/>
      <c r="F1073" s="6"/>
      <c r="G1073" s="6"/>
      <c r="H1073" s="6"/>
      <c r="I1073" s="6"/>
      <c r="J1073" s="6"/>
      <c r="K1073" s="6"/>
      <c r="L1073" s="6"/>
    </row>
    <row r="1074" spans="1:12" x14ac:dyDescent="0.25">
      <c r="A1074" s="6"/>
      <c r="B1074" s="6"/>
      <c r="C1074" s="6"/>
      <c r="D1074" s="6"/>
      <c r="E1074" s="6"/>
      <c r="F1074" s="6"/>
      <c r="G1074" s="6"/>
      <c r="H1074" s="6"/>
      <c r="I1074" s="6"/>
      <c r="J1074" s="6"/>
      <c r="K1074" s="6"/>
      <c r="L1074" s="6"/>
    </row>
    <row r="1075" spans="1:12" x14ac:dyDescent="0.25">
      <c r="A1075" s="6"/>
      <c r="B1075" s="6"/>
      <c r="C1075" s="6"/>
      <c r="D1075" s="6"/>
      <c r="E1075" s="6"/>
      <c r="F1075" s="6"/>
      <c r="G1075" s="6"/>
      <c r="H1075" s="6"/>
      <c r="I1075" s="6"/>
      <c r="J1075" s="6"/>
      <c r="K1075" s="6"/>
      <c r="L1075" s="6"/>
    </row>
    <row r="1076" spans="1:12" x14ac:dyDescent="0.25">
      <c r="A1076" s="6"/>
      <c r="B1076" s="6"/>
      <c r="C1076" s="6"/>
      <c r="D1076" s="6"/>
      <c r="E1076" s="6"/>
      <c r="F1076" s="6"/>
      <c r="G1076" s="6"/>
      <c r="H1076" s="6"/>
      <c r="I1076" s="6"/>
      <c r="J1076" s="6"/>
      <c r="K1076" s="6"/>
      <c r="L1076" s="6"/>
    </row>
    <row r="1077" spans="1:12" x14ac:dyDescent="0.25">
      <c r="A1077" s="6"/>
      <c r="B1077" s="6"/>
      <c r="C1077" s="6"/>
      <c r="D1077" s="6"/>
      <c r="E1077" s="6"/>
      <c r="F1077" s="6"/>
      <c r="G1077" s="6"/>
      <c r="H1077" s="6"/>
      <c r="I1077" s="6"/>
      <c r="J1077" s="6"/>
      <c r="K1077" s="6"/>
      <c r="L1077" s="6"/>
    </row>
    <row r="1078" spans="1:12" x14ac:dyDescent="0.25">
      <c r="A1078" s="6"/>
      <c r="B1078" s="6"/>
      <c r="C1078" s="6"/>
      <c r="D1078" s="6"/>
      <c r="E1078" s="6"/>
      <c r="F1078" s="6"/>
      <c r="G1078" s="6"/>
      <c r="H1078" s="6"/>
      <c r="I1078" s="6"/>
      <c r="J1078" s="6"/>
      <c r="K1078" s="6"/>
      <c r="L1078" s="6"/>
    </row>
    <row r="1079" spans="1:12" x14ac:dyDescent="0.25">
      <c r="A1079" s="6"/>
      <c r="B1079" s="6"/>
      <c r="C1079" s="6"/>
      <c r="D1079" s="6"/>
      <c r="E1079" s="6"/>
      <c r="F1079" s="6"/>
      <c r="G1079" s="6"/>
      <c r="H1079" s="6"/>
      <c r="I1079" s="6"/>
      <c r="J1079" s="6"/>
      <c r="K1079" s="6"/>
      <c r="L1079" s="6"/>
    </row>
    <row r="1080" spans="1:12" x14ac:dyDescent="0.25">
      <c r="A1080" s="6"/>
      <c r="B1080" s="6"/>
      <c r="C1080" s="6"/>
      <c r="D1080" s="6"/>
      <c r="E1080" s="6"/>
      <c r="F1080" s="6"/>
      <c r="G1080" s="6"/>
      <c r="H1080" s="6"/>
      <c r="I1080" s="6"/>
      <c r="J1080" s="6"/>
      <c r="K1080" s="6"/>
      <c r="L1080" s="6"/>
    </row>
    <row r="1081" spans="1:12" x14ac:dyDescent="0.25">
      <c r="A1081" s="6"/>
      <c r="B1081" s="6"/>
      <c r="C1081" s="6"/>
      <c r="D1081" s="6"/>
      <c r="E1081" s="6"/>
      <c r="F1081" s="6"/>
      <c r="G1081" s="6"/>
      <c r="H1081" s="6"/>
      <c r="I1081" s="6"/>
      <c r="J1081" s="6"/>
      <c r="K1081" s="6"/>
      <c r="L1081" s="6"/>
    </row>
    <row r="1082" spans="1:12" x14ac:dyDescent="0.25">
      <c r="A1082" s="6"/>
      <c r="B1082" s="6"/>
      <c r="C1082" s="6"/>
      <c r="D1082" s="6"/>
      <c r="E1082" s="6"/>
      <c r="F1082" s="6"/>
      <c r="G1082" s="6"/>
      <c r="H1082" s="6"/>
      <c r="I1082" s="6"/>
      <c r="J1082" s="6"/>
      <c r="K1082" s="6"/>
      <c r="L1082" s="6"/>
    </row>
    <row r="1083" spans="1:12" x14ac:dyDescent="0.25">
      <c r="A1083" s="6"/>
      <c r="B1083" s="6"/>
      <c r="C1083" s="6"/>
      <c r="D1083" s="6"/>
      <c r="E1083" s="6"/>
      <c r="F1083" s="6"/>
      <c r="G1083" s="6"/>
      <c r="H1083" s="6"/>
      <c r="I1083" s="6"/>
      <c r="J1083" s="6"/>
      <c r="K1083" s="6"/>
      <c r="L1083" s="6"/>
    </row>
    <row r="1084" spans="1:12" x14ac:dyDescent="0.25">
      <c r="A1084" s="6"/>
      <c r="B1084" s="6"/>
      <c r="C1084" s="6"/>
      <c r="D1084" s="6"/>
      <c r="E1084" s="6"/>
      <c r="F1084" s="6"/>
      <c r="G1084" s="6"/>
      <c r="H1084" s="6"/>
      <c r="I1084" s="6"/>
      <c r="J1084" s="6"/>
      <c r="K1084" s="6"/>
      <c r="L1084" s="6"/>
    </row>
    <row r="1085" spans="1:12" x14ac:dyDescent="0.25">
      <c r="A1085" s="6"/>
      <c r="B1085" s="6"/>
      <c r="C1085" s="6"/>
      <c r="D1085" s="6"/>
      <c r="E1085" s="6"/>
      <c r="F1085" s="6"/>
      <c r="G1085" s="6"/>
      <c r="H1085" s="6"/>
      <c r="I1085" s="6"/>
      <c r="J1085" s="6"/>
      <c r="K1085" s="6"/>
      <c r="L1085" s="6"/>
    </row>
    <row r="1086" spans="1:12" x14ac:dyDescent="0.25">
      <c r="A1086" s="6"/>
      <c r="B1086" s="6"/>
      <c r="C1086" s="6"/>
      <c r="D1086" s="6"/>
      <c r="E1086" s="6"/>
      <c r="F1086" s="6"/>
      <c r="G1086" s="6"/>
      <c r="H1086" s="6"/>
      <c r="I1086" s="6"/>
      <c r="J1086" s="6"/>
      <c r="K1086" s="6"/>
      <c r="L1086" s="6"/>
    </row>
    <row r="1087" spans="1:12" x14ac:dyDescent="0.25">
      <c r="A1087" s="6"/>
      <c r="B1087" s="6"/>
      <c r="C1087" s="6"/>
      <c r="D1087" s="6"/>
      <c r="E1087" s="6"/>
      <c r="F1087" s="6"/>
      <c r="G1087" s="6"/>
      <c r="H1087" s="6"/>
      <c r="I1087" s="6"/>
      <c r="J1087" s="6"/>
      <c r="K1087" s="6"/>
      <c r="L1087" s="6"/>
    </row>
    <row r="1088" spans="1:12" x14ac:dyDescent="0.25">
      <c r="A1088" s="6"/>
      <c r="B1088" s="6"/>
      <c r="C1088" s="6"/>
      <c r="D1088" s="6"/>
      <c r="E1088" s="6"/>
      <c r="F1088" s="6"/>
      <c r="G1088" s="6"/>
      <c r="H1088" s="6"/>
      <c r="I1088" s="6"/>
      <c r="J1088" s="6"/>
      <c r="K1088" s="6"/>
      <c r="L1088" s="6"/>
    </row>
    <row r="1089" spans="1:12" x14ac:dyDescent="0.25">
      <c r="A1089" s="6"/>
      <c r="B1089" s="6"/>
      <c r="C1089" s="6"/>
      <c r="D1089" s="6"/>
      <c r="E1089" s="6"/>
      <c r="F1089" s="6"/>
      <c r="G1089" s="6"/>
      <c r="H1089" s="6"/>
      <c r="I1089" s="6"/>
      <c r="J1089" s="6"/>
      <c r="K1089" s="6"/>
      <c r="L1089" s="6"/>
    </row>
    <row r="1090" spans="1:12" x14ac:dyDescent="0.25">
      <c r="A1090" s="6"/>
      <c r="B1090" s="6"/>
      <c r="C1090" s="6"/>
      <c r="D1090" s="6"/>
      <c r="E1090" s="6"/>
      <c r="F1090" s="6"/>
      <c r="G1090" s="6"/>
      <c r="H1090" s="6"/>
      <c r="I1090" s="6"/>
      <c r="J1090" s="6"/>
      <c r="K1090" s="6"/>
      <c r="L1090" s="6"/>
    </row>
    <row r="1091" spans="1:12" x14ac:dyDescent="0.25">
      <c r="A1091" s="6"/>
      <c r="B1091" s="6"/>
      <c r="C1091" s="6"/>
      <c r="D1091" s="6"/>
      <c r="E1091" s="6"/>
      <c r="F1091" s="6"/>
      <c r="G1091" s="6"/>
      <c r="H1091" s="6"/>
      <c r="I1091" s="6"/>
      <c r="J1091" s="6"/>
      <c r="K1091" s="6"/>
      <c r="L1091" s="6"/>
    </row>
    <row r="1092" spans="1:12" x14ac:dyDescent="0.25">
      <c r="A1092" s="6"/>
      <c r="B1092" s="6"/>
      <c r="C1092" s="6"/>
      <c r="D1092" s="6"/>
      <c r="E1092" s="6"/>
      <c r="F1092" s="6"/>
      <c r="G1092" s="6"/>
      <c r="H1092" s="6"/>
      <c r="I1092" s="6"/>
      <c r="J1092" s="6"/>
      <c r="K1092" s="6"/>
      <c r="L1092" s="6"/>
    </row>
    <row r="1093" spans="1:12" x14ac:dyDescent="0.25">
      <c r="A1093" s="6"/>
      <c r="B1093" s="6"/>
      <c r="C1093" s="6"/>
      <c r="D1093" s="6"/>
      <c r="E1093" s="6"/>
      <c r="F1093" s="6"/>
      <c r="G1093" s="6"/>
      <c r="H1093" s="6"/>
      <c r="I1093" s="6"/>
      <c r="J1093" s="6"/>
      <c r="K1093" s="6"/>
      <c r="L1093" s="6"/>
    </row>
    <row r="1094" spans="1:12" x14ac:dyDescent="0.25">
      <c r="A1094" s="6"/>
      <c r="B1094" s="6"/>
      <c r="C1094" s="6"/>
      <c r="D1094" s="6"/>
      <c r="E1094" s="6"/>
      <c r="F1094" s="6"/>
      <c r="G1094" s="6"/>
      <c r="H1094" s="6"/>
      <c r="I1094" s="6"/>
      <c r="J1094" s="6"/>
      <c r="K1094" s="6"/>
      <c r="L1094" s="6"/>
    </row>
    <row r="1095" spans="1:12" x14ac:dyDescent="0.25">
      <c r="A1095" s="6"/>
      <c r="B1095" s="6"/>
      <c r="C1095" s="6"/>
      <c r="D1095" s="6"/>
      <c r="E1095" s="6"/>
      <c r="F1095" s="6"/>
      <c r="G1095" s="6"/>
      <c r="H1095" s="6"/>
      <c r="I1095" s="6"/>
      <c r="J1095" s="6"/>
      <c r="K1095" s="6"/>
      <c r="L1095" s="6"/>
    </row>
    <row r="1096" spans="1:12" x14ac:dyDescent="0.25">
      <c r="A1096" s="6"/>
      <c r="B1096" s="6"/>
      <c r="C1096" s="6"/>
      <c r="D1096" s="6"/>
      <c r="E1096" s="6"/>
      <c r="F1096" s="6"/>
      <c r="G1096" s="6"/>
      <c r="H1096" s="6"/>
      <c r="I1096" s="6"/>
      <c r="J1096" s="6"/>
      <c r="K1096" s="6"/>
      <c r="L1096" s="6"/>
    </row>
    <row r="1097" spans="1:12" x14ac:dyDescent="0.25">
      <c r="A1097" s="6"/>
      <c r="B1097" s="6"/>
      <c r="C1097" s="6"/>
      <c r="D1097" s="6"/>
      <c r="E1097" s="6"/>
      <c r="F1097" s="6"/>
      <c r="G1097" s="6"/>
      <c r="H1097" s="6"/>
      <c r="I1097" s="6"/>
      <c r="J1097" s="6"/>
      <c r="K1097" s="6"/>
      <c r="L1097" s="6"/>
    </row>
    <row r="1098" spans="1:12" x14ac:dyDescent="0.25">
      <c r="A1098" s="6"/>
      <c r="B1098" s="6"/>
      <c r="C1098" s="6"/>
      <c r="D1098" s="6"/>
      <c r="E1098" s="6"/>
      <c r="F1098" s="6"/>
      <c r="G1098" s="6"/>
      <c r="H1098" s="6"/>
      <c r="I1098" s="6"/>
      <c r="J1098" s="6"/>
      <c r="K1098" s="6"/>
      <c r="L1098" s="6"/>
    </row>
    <row r="1099" spans="1:12" x14ac:dyDescent="0.25">
      <c r="A1099" s="6"/>
      <c r="B1099" s="6"/>
      <c r="C1099" s="6"/>
      <c r="D1099" s="6"/>
      <c r="E1099" s="6"/>
      <c r="F1099" s="6"/>
      <c r="G1099" s="6"/>
      <c r="H1099" s="6"/>
      <c r="I1099" s="6"/>
      <c r="J1099" s="6"/>
      <c r="K1099" s="6"/>
      <c r="L1099" s="6"/>
    </row>
    <row r="1100" spans="1:12" x14ac:dyDescent="0.25">
      <c r="A1100" s="6"/>
      <c r="B1100" s="6"/>
      <c r="C1100" s="6"/>
      <c r="D1100" s="6"/>
      <c r="E1100" s="6"/>
      <c r="F1100" s="6"/>
      <c r="G1100" s="6"/>
      <c r="H1100" s="6"/>
      <c r="I1100" s="6"/>
      <c r="J1100" s="6"/>
      <c r="K1100" s="6"/>
      <c r="L1100" s="6"/>
    </row>
    <row r="1101" spans="1:12" x14ac:dyDescent="0.25">
      <c r="A1101" s="6"/>
      <c r="B1101" s="6"/>
      <c r="C1101" s="6"/>
      <c r="D1101" s="6"/>
      <c r="E1101" s="6"/>
      <c r="F1101" s="6"/>
      <c r="G1101" s="6"/>
      <c r="H1101" s="6"/>
      <c r="I1101" s="6"/>
      <c r="J1101" s="6"/>
      <c r="K1101" s="6"/>
      <c r="L1101" s="6"/>
    </row>
    <row r="1102" spans="1:12" x14ac:dyDescent="0.25">
      <c r="A1102" s="6"/>
      <c r="B1102" s="6"/>
      <c r="C1102" s="6"/>
      <c r="D1102" s="6"/>
      <c r="E1102" s="6"/>
      <c r="F1102" s="6"/>
      <c r="G1102" s="6"/>
      <c r="H1102" s="6"/>
      <c r="I1102" s="6"/>
      <c r="J1102" s="6"/>
      <c r="K1102" s="6"/>
      <c r="L1102" s="6"/>
    </row>
    <row r="1103" spans="1:12" x14ac:dyDescent="0.25">
      <c r="A1103" s="6"/>
      <c r="B1103" s="6"/>
      <c r="C1103" s="6"/>
      <c r="D1103" s="6"/>
      <c r="E1103" s="6"/>
      <c r="F1103" s="6"/>
      <c r="G1103" s="6"/>
      <c r="H1103" s="6"/>
      <c r="I1103" s="6"/>
      <c r="J1103" s="6"/>
      <c r="K1103" s="6"/>
      <c r="L1103" s="6"/>
    </row>
    <row r="1104" spans="1:12" x14ac:dyDescent="0.25">
      <c r="A1104" s="6"/>
      <c r="B1104" s="6"/>
      <c r="C1104" s="6"/>
      <c r="D1104" s="6"/>
      <c r="E1104" s="6"/>
      <c r="F1104" s="6"/>
      <c r="G1104" s="6"/>
      <c r="H1104" s="6"/>
      <c r="I1104" s="6"/>
      <c r="J1104" s="6"/>
      <c r="K1104" s="6"/>
      <c r="L1104" s="6"/>
    </row>
    <row r="1105" spans="1:12" x14ac:dyDescent="0.25">
      <c r="A1105" s="6"/>
      <c r="B1105" s="6"/>
      <c r="C1105" s="6"/>
      <c r="D1105" s="6"/>
      <c r="E1105" s="6"/>
      <c r="F1105" s="6"/>
      <c r="G1105" s="6"/>
      <c r="H1105" s="6"/>
      <c r="I1105" s="6"/>
      <c r="J1105" s="6"/>
      <c r="K1105" s="6"/>
      <c r="L1105" s="6"/>
    </row>
    <row r="1106" spans="1:12" x14ac:dyDescent="0.25">
      <c r="A1106" s="6"/>
      <c r="B1106" s="6"/>
      <c r="C1106" s="6"/>
      <c r="D1106" s="6"/>
      <c r="E1106" s="6"/>
      <c r="F1106" s="6"/>
      <c r="G1106" s="6"/>
      <c r="H1106" s="6"/>
      <c r="I1106" s="6"/>
      <c r="J1106" s="6"/>
      <c r="K1106" s="6"/>
      <c r="L1106" s="6"/>
    </row>
    <row r="1107" spans="1:12" x14ac:dyDescent="0.25">
      <c r="A1107" s="6"/>
      <c r="B1107" s="6"/>
      <c r="C1107" s="6"/>
      <c r="D1107" s="6"/>
      <c r="E1107" s="6"/>
      <c r="F1107" s="6"/>
      <c r="G1107" s="6"/>
      <c r="H1107" s="6"/>
      <c r="I1107" s="6"/>
      <c r="J1107" s="6"/>
      <c r="K1107" s="6"/>
      <c r="L1107" s="6"/>
    </row>
    <row r="1108" spans="1:12" x14ac:dyDescent="0.25">
      <c r="A1108" s="6"/>
      <c r="B1108" s="6"/>
      <c r="C1108" s="6"/>
      <c r="D1108" s="6"/>
      <c r="E1108" s="6"/>
      <c r="F1108" s="6"/>
      <c r="G1108" s="6"/>
      <c r="H1108" s="6"/>
      <c r="I1108" s="6"/>
      <c r="J1108" s="6"/>
      <c r="K1108" s="6"/>
      <c r="L1108" s="6"/>
    </row>
    <row r="1109" spans="1:12" x14ac:dyDescent="0.25">
      <c r="A1109" s="6"/>
      <c r="B1109" s="6"/>
      <c r="C1109" s="6"/>
      <c r="D1109" s="6"/>
      <c r="E1109" s="6"/>
      <c r="F1109" s="6"/>
      <c r="G1109" s="6"/>
      <c r="H1109" s="6"/>
      <c r="I1109" s="6"/>
      <c r="J1109" s="6"/>
      <c r="K1109" s="6"/>
      <c r="L1109" s="6"/>
    </row>
    <row r="1110" spans="1:12" x14ac:dyDescent="0.25">
      <c r="A1110" s="6"/>
      <c r="B1110" s="6"/>
      <c r="C1110" s="6"/>
      <c r="D1110" s="6"/>
      <c r="E1110" s="6"/>
      <c r="F1110" s="6"/>
      <c r="G1110" s="6"/>
      <c r="H1110" s="6"/>
      <c r="I1110" s="6"/>
      <c r="J1110" s="6"/>
      <c r="K1110" s="6"/>
      <c r="L1110" s="6"/>
    </row>
    <row r="1111" spans="1:12" x14ac:dyDescent="0.25">
      <c r="A1111" s="6"/>
      <c r="B1111" s="6"/>
      <c r="C1111" s="6"/>
      <c r="D1111" s="6"/>
      <c r="E1111" s="6"/>
      <c r="F1111" s="6"/>
      <c r="G1111" s="6"/>
      <c r="H1111" s="6"/>
      <c r="I1111" s="6"/>
      <c r="J1111" s="6"/>
      <c r="K1111" s="6"/>
      <c r="L1111" s="6"/>
    </row>
    <row r="1112" spans="1:12" x14ac:dyDescent="0.25">
      <c r="A1112" s="6"/>
      <c r="B1112" s="6"/>
      <c r="C1112" s="6"/>
      <c r="D1112" s="6"/>
      <c r="E1112" s="6"/>
      <c r="F1112" s="6"/>
      <c r="G1112" s="6"/>
      <c r="H1112" s="6"/>
      <c r="I1112" s="6"/>
      <c r="J1112" s="6"/>
      <c r="K1112" s="6"/>
      <c r="L1112" s="6"/>
    </row>
    <row r="1113" spans="1:12" x14ac:dyDescent="0.25">
      <c r="A1113" s="6"/>
      <c r="B1113" s="6"/>
      <c r="C1113" s="6"/>
      <c r="D1113" s="6"/>
      <c r="E1113" s="6"/>
      <c r="F1113" s="6"/>
      <c r="G1113" s="6"/>
      <c r="H1113" s="6"/>
      <c r="I1113" s="6"/>
      <c r="J1113" s="6"/>
      <c r="K1113" s="6"/>
      <c r="L1113" s="6"/>
    </row>
    <row r="1114" spans="1:12" x14ac:dyDescent="0.25">
      <c r="A1114" s="6"/>
      <c r="B1114" s="6"/>
      <c r="C1114" s="6"/>
      <c r="D1114" s="6"/>
      <c r="E1114" s="6"/>
      <c r="F1114" s="6"/>
      <c r="G1114" s="6"/>
      <c r="H1114" s="6"/>
      <c r="I1114" s="6"/>
      <c r="J1114" s="6"/>
      <c r="K1114" s="6"/>
      <c r="L1114" s="6"/>
    </row>
    <row r="1115" spans="1:12" x14ac:dyDescent="0.25">
      <c r="A1115" s="6"/>
      <c r="B1115" s="6"/>
      <c r="C1115" s="6"/>
      <c r="D1115" s="6"/>
      <c r="E1115" s="6"/>
      <c r="F1115" s="6"/>
      <c r="G1115" s="6"/>
      <c r="H1115" s="6"/>
      <c r="I1115" s="6"/>
      <c r="J1115" s="6"/>
      <c r="K1115" s="6"/>
      <c r="L1115" s="6"/>
    </row>
    <row r="1116" spans="1:12" x14ac:dyDescent="0.25">
      <c r="A1116" s="6"/>
      <c r="B1116" s="6"/>
      <c r="C1116" s="6"/>
      <c r="D1116" s="6"/>
      <c r="E1116" s="6"/>
      <c r="F1116" s="6"/>
      <c r="G1116" s="6"/>
      <c r="H1116" s="6"/>
      <c r="I1116" s="6"/>
      <c r="J1116" s="6"/>
      <c r="K1116" s="6"/>
      <c r="L1116" s="6"/>
    </row>
    <row r="1117" spans="1:12" x14ac:dyDescent="0.25">
      <c r="A1117" s="6"/>
      <c r="B1117" s="6"/>
      <c r="C1117" s="6"/>
      <c r="D1117" s="6"/>
      <c r="E1117" s="6"/>
      <c r="F1117" s="6"/>
      <c r="G1117" s="6"/>
      <c r="H1117" s="6"/>
      <c r="I1117" s="6"/>
      <c r="J1117" s="6"/>
      <c r="K1117" s="6"/>
      <c r="L1117" s="6"/>
    </row>
    <row r="1118" spans="1:12" x14ac:dyDescent="0.25">
      <c r="A1118" s="6"/>
      <c r="B1118" s="6"/>
      <c r="C1118" s="6"/>
      <c r="D1118" s="6"/>
      <c r="E1118" s="6"/>
      <c r="F1118" s="6"/>
      <c r="G1118" s="6"/>
      <c r="H1118" s="6"/>
      <c r="I1118" s="6"/>
      <c r="J1118" s="6"/>
      <c r="K1118" s="6"/>
      <c r="L1118" s="6"/>
    </row>
    <row r="1119" spans="1:12" x14ac:dyDescent="0.25">
      <c r="A1119" s="6"/>
      <c r="B1119" s="6"/>
      <c r="C1119" s="6"/>
      <c r="D1119" s="6"/>
      <c r="E1119" s="6"/>
      <c r="F1119" s="6"/>
      <c r="G1119" s="6"/>
      <c r="H1119" s="6"/>
      <c r="I1119" s="6"/>
      <c r="J1119" s="6"/>
      <c r="K1119" s="6"/>
      <c r="L1119" s="6"/>
    </row>
    <row r="1120" spans="1:12" x14ac:dyDescent="0.25">
      <c r="A1120" s="6"/>
      <c r="B1120" s="6"/>
      <c r="C1120" s="6"/>
      <c r="D1120" s="6"/>
      <c r="E1120" s="6"/>
      <c r="F1120" s="6"/>
      <c r="G1120" s="6"/>
      <c r="H1120" s="6"/>
      <c r="I1120" s="6"/>
      <c r="J1120" s="6"/>
      <c r="K1120" s="6"/>
      <c r="L1120" s="6"/>
    </row>
    <row r="1121" spans="1:12" x14ac:dyDescent="0.25">
      <c r="A1121" s="6"/>
      <c r="B1121" s="6"/>
      <c r="C1121" s="6"/>
      <c r="D1121" s="6"/>
      <c r="E1121" s="6"/>
      <c r="F1121" s="6"/>
      <c r="G1121" s="6"/>
      <c r="H1121" s="6"/>
      <c r="I1121" s="6"/>
      <c r="J1121" s="6"/>
      <c r="K1121" s="6"/>
      <c r="L1121" s="6"/>
    </row>
    <row r="1122" spans="1:12" x14ac:dyDescent="0.25">
      <c r="A1122" s="6"/>
      <c r="B1122" s="6"/>
      <c r="C1122" s="6"/>
      <c r="D1122" s="6"/>
      <c r="E1122" s="6"/>
      <c r="F1122" s="6"/>
      <c r="G1122" s="6"/>
      <c r="H1122" s="6"/>
      <c r="I1122" s="6"/>
      <c r="J1122" s="6"/>
      <c r="K1122" s="6"/>
      <c r="L1122" s="6"/>
    </row>
    <row r="1123" spans="1:12" x14ac:dyDescent="0.25">
      <c r="A1123" s="6"/>
      <c r="B1123" s="6"/>
      <c r="C1123" s="6"/>
      <c r="D1123" s="6"/>
      <c r="E1123" s="6"/>
      <c r="F1123" s="6"/>
      <c r="G1123" s="6"/>
      <c r="H1123" s="6"/>
      <c r="I1123" s="6"/>
      <c r="J1123" s="6"/>
      <c r="K1123" s="6"/>
      <c r="L1123" s="6"/>
    </row>
    <row r="1124" spans="1:12" x14ac:dyDescent="0.25">
      <c r="A1124" s="6"/>
      <c r="B1124" s="6"/>
      <c r="C1124" s="6"/>
      <c r="D1124" s="6"/>
      <c r="E1124" s="6"/>
      <c r="F1124" s="6"/>
      <c r="G1124" s="6"/>
      <c r="H1124" s="6"/>
      <c r="I1124" s="6"/>
      <c r="J1124" s="6"/>
      <c r="K1124" s="6"/>
      <c r="L1124" s="6"/>
    </row>
    <row r="1125" spans="1:12" x14ac:dyDescent="0.25">
      <c r="A1125" s="6"/>
      <c r="B1125" s="6"/>
      <c r="C1125" s="6"/>
      <c r="D1125" s="6"/>
      <c r="E1125" s="6"/>
      <c r="F1125" s="6"/>
      <c r="G1125" s="6"/>
      <c r="H1125" s="6"/>
      <c r="I1125" s="6"/>
      <c r="J1125" s="6"/>
      <c r="K1125" s="6"/>
      <c r="L1125" s="6"/>
    </row>
    <row r="1126" spans="1:12" x14ac:dyDescent="0.25">
      <c r="A1126" s="6"/>
      <c r="B1126" s="6"/>
      <c r="C1126" s="6"/>
      <c r="D1126" s="6"/>
      <c r="E1126" s="6"/>
      <c r="F1126" s="6"/>
      <c r="G1126" s="6"/>
      <c r="H1126" s="6"/>
      <c r="I1126" s="6"/>
      <c r="J1126" s="6"/>
      <c r="K1126" s="6"/>
      <c r="L1126" s="6"/>
    </row>
    <row r="1127" spans="1:12" x14ac:dyDescent="0.25">
      <c r="A1127" s="6"/>
      <c r="B1127" s="6"/>
      <c r="C1127" s="6"/>
      <c r="D1127" s="6"/>
      <c r="E1127" s="6"/>
      <c r="F1127" s="6"/>
      <c r="G1127" s="6"/>
      <c r="H1127" s="6"/>
      <c r="I1127" s="6"/>
      <c r="J1127" s="6"/>
      <c r="K1127" s="6"/>
      <c r="L1127" s="6"/>
    </row>
    <row r="1128" spans="1:12" x14ac:dyDescent="0.25">
      <c r="A1128" s="6"/>
      <c r="B1128" s="6"/>
      <c r="C1128" s="6"/>
      <c r="D1128" s="6"/>
      <c r="E1128" s="6"/>
      <c r="F1128" s="6"/>
      <c r="G1128" s="6"/>
      <c r="H1128" s="6"/>
      <c r="I1128" s="6"/>
      <c r="J1128" s="6"/>
      <c r="K1128" s="6"/>
      <c r="L1128" s="6"/>
    </row>
    <row r="1129" spans="1:12" x14ac:dyDescent="0.25">
      <c r="A1129" s="6"/>
      <c r="B1129" s="6"/>
      <c r="C1129" s="6"/>
      <c r="D1129" s="6"/>
      <c r="E1129" s="6"/>
      <c r="F1129" s="6"/>
      <c r="G1129" s="6"/>
      <c r="H1129" s="6"/>
      <c r="I1129" s="6"/>
      <c r="J1129" s="6"/>
      <c r="K1129" s="6"/>
      <c r="L1129" s="6"/>
    </row>
    <row r="1130" spans="1:12" x14ac:dyDescent="0.25">
      <c r="A1130" s="6"/>
      <c r="B1130" s="6"/>
      <c r="C1130" s="6"/>
      <c r="D1130" s="6"/>
      <c r="E1130" s="6"/>
      <c r="F1130" s="6"/>
      <c r="G1130" s="6"/>
      <c r="H1130" s="6"/>
      <c r="I1130" s="6"/>
      <c r="J1130" s="6"/>
      <c r="K1130" s="6"/>
      <c r="L1130" s="6"/>
    </row>
    <row r="1131" spans="1:12" x14ac:dyDescent="0.25">
      <c r="A1131" s="6"/>
      <c r="B1131" s="6"/>
      <c r="C1131" s="6"/>
      <c r="D1131" s="6"/>
      <c r="E1131" s="6"/>
      <c r="F1131" s="6"/>
      <c r="G1131" s="6"/>
      <c r="H1131" s="6"/>
      <c r="I1131" s="6"/>
      <c r="J1131" s="6"/>
      <c r="K1131" s="6"/>
      <c r="L1131" s="6"/>
    </row>
    <row r="1132" spans="1:12" x14ac:dyDescent="0.25">
      <c r="A1132" s="6"/>
      <c r="B1132" s="6"/>
      <c r="C1132" s="6"/>
      <c r="D1132" s="6"/>
      <c r="E1132" s="6"/>
      <c r="F1132" s="6"/>
      <c r="G1132" s="6"/>
      <c r="H1132" s="6"/>
      <c r="I1132" s="6"/>
      <c r="J1132" s="6"/>
      <c r="K1132" s="6"/>
      <c r="L1132" s="6"/>
    </row>
    <row r="1133" spans="1:12" x14ac:dyDescent="0.25">
      <c r="A1133" s="6"/>
      <c r="B1133" s="6"/>
      <c r="C1133" s="6"/>
      <c r="D1133" s="6"/>
      <c r="E1133" s="6"/>
      <c r="F1133" s="6"/>
      <c r="G1133" s="6"/>
      <c r="H1133" s="6"/>
      <c r="I1133" s="6"/>
      <c r="J1133" s="6"/>
      <c r="K1133" s="6"/>
      <c r="L1133" s="6"/>
    </row>
    <row r="1134" spans="1:12" x14ac:dyDescent="0.25">
      <c r="A1134" s="6"/>
      <c r="B1134" s="6"/>
      <c r="C1134" s="6"/>
      <c r="D1134" s="6"/>
      <c r="E1134" s="6"/>
      <c r="F1134" s="6"/>
      <c r="G1134" s="6"/>
      <c r="H1134" s="6"/>
      <c r="I1134" s="6"/>
      <c r="J1134" s="6"/>
      <c r="K1134" s="6"/>
      <c r="L1134" s="6"/>
    </row>
    <row r="1135" spans="1:12" x14ac:dyDescent="0.25">
      <c r="A1135" s="6"/>
      <c r="B1135" s="6"/>
      <c r="C1135" s="6"/>
      <c r="D1135" s="6"/>
      <c r="E1135" s="6"/>
      <c r="F1135" s="6"/>
      <c r="G1135" s="6"/>
      <c r="H1135" s="6"/>
      <c r="I1135" s="6"/>
      <c r="J1135" s="6"/>
      <c r="K1135" s="6"/>
      <c r="L1135" s="6"/>
    </row>
    <row r="1136" spans="1:12" x14ac:dyDescent="0.25">
      <c r="A1136" s="6"/>
      <c r="B1136" s="6"/>
      <c r="C1136" s="6"/>
      <c r="D1136" s="6"/>
      <c r="E1136" s="6"/>
      <c r="F1136" s="6"/>
      <c r="G1136" s="6"/>
      <c r="H1136" s="6"/>
      <c r="I1136" s="6"/>
      <c r="J1136" s="6"/>
      <c r="K1136" s="6"/>
      <c r="L1136" s="6"/>
    </row>
    <row r="1137" spans="1:12" x14ac:dyDescent="0.25">
      <c r="A1137" s="6"/>
      <c r="B1137" s="6"/>
      <c r="C1137" s="6"/>
      <c r="D1137" s="6"/>
      <c r="E1137" s="6"/>
      <c r="F1137" s="6"/>
      <c r="G1137" s="6"/>
      <c r="H1137" s="6"/>
      <c r="I1137" s="6"/>
      <c r="J1137" s="6"/>
      <c r="K1137" s="6"/>
      <c r="L1137" s="6"/>
    </row>
    <row r="1138" spans="1:12" x14ac:dyDescent="0.25">
      <c r="A1138" s="6"/>
      <c r="B1138" s="6"/>
      <c r="C1138" s="6"/>
      <c r="D1138" s="6"/>
      <c r="E1138" s="6"/>
      <c r="F1138" s="6"/>
      <c r="G1138" s="6"/>
      <c r="H1138" s="6"/>
      <c r="I1138" s="6"/>
      <c r="J1138" s="6"/>
      <c r="K1138" s="6"/>
      <c r="L1138" s="6"/>
    </row>
    <row r="1139" spans="1:12" x14ac:dyDescent="0.25">
      <c r="A1139" s="6"/>
      <c r="B1139" s="6"/>
      <c r="C1139" s="6"/>
      <c r="D1139" s="6"/>
      <c r="E1139" s="6"/>
      <c r="F1139" s="6"/>
      <c r="G1139" s="6"/>
      <c r="H1139" s="6"/>
      <c r="I1139" s="6"/>
      <c r="J1139" s="6"/>
      <c r="K1139" s="6"/>
      <c r="L1139" s="6"/>
    </row>
    <row r="1140" spans="1:12" x14ac:dyDescent="0.25">
      <c r="A1140" s="6"/>
      <c r="B1140" s="6"/>
      <c r="C1140" s="6"/>
      <c r="D1140" s="6"/>
      <c r="E1140" s="6"/>
      <c r="F1140" s="6"/>
      <c r="G1140" s="6"/>
      <c r="H1140" s="6"/>
      <c r="I1140" s="6"/>
      <c r="J1140" s="6"/>
      <c r="K1140" s="6"/>
      <c r="L1140" s="6"/>
    </row>
    <row r="1141" spans="1:12" x14ac:dyDescent="0.25">
      <c r="A1141" s="6"/>
      <c r="B1141" s="6"/>
      <c r="C1141" s="6"/>
      <c r="D1141" s="6"/>
      <c r="E1141" s="6"/>
      <c r="F1141" s="6"/>
      <c r="G1141" s="6"/>
      <c r="H1141" s="6"/>
      <c r="I1141" s="6"/>
      <c r="J1141" s="6"/>
      <c r="K1141" s="6"/>
      <c r="L1141" s="6"/>
    </row>
    <row r="1142" spans="1:12" x14ac:dyDescent="0.25">
      <c r="A1142" s="6"/>
      <c r="B1142" s="6"/>
      <c r="C1142" s="6"/>
      <c r="D1142" s="6"/>
      <c r="E1142" s="6"/>
      <c r="F1142" s="6"/>
      <c r="G1142" s="6"/>
      <c r="H1142" s="6"/>
      <c r="I1142" s="6"/>
      <c r="J1142" s="6"/>
      <c r="K1142" s="6"/>
      <c r="L1142" s="6"/>
    </row>
    <row r="1143" spans="1:12" x14ac:dyDescent="0.25">
      <c r="A1143" s="6"/>
      <c r="B1143" s="6"/>
      <c r="C1143" s="6"/>
      <c r="D1143" s="6"/>
      <c r="E1143" s="6"/>
      <c r="F1143" s="6"/>
      <c r="G1143" s="6"/>
      <c r="H1143" s="6"/>
      <c r="I1143" s="6"/>
      <c r="J1143" s="6"/>
      <c r="K1143" s="6"/>
      <c r="L1143" s="6"/>
    </row>
    <row r="1144" spans="1:12" x14ac:dyDescent="0.25">
      <c r="A1144" s="6"/>
      <c r="B1144" s="6"/>
      <c r="C1144" s="6"/>
      <c r="D1144" s="6"/>
      <c r="E1144" s="6"/>
      <c r="F1144" s="6"/>
      <c r="G1144" s="6"/>
      <c r="H1144" s="6"/>
      <c r="I1144" s="6"/>
      <c r="J1144" s="6"/>
      <c r="K1144" s="6"/>
      <c r="L1144" s="6"/>
    </row>
    <row r="1145" spans="1:12" x14ac:dyDescent="0.25">
      <c r="A1145" s="6"/>
      <c r="B1145" s="6"/>
      <c r="C1145" s="6"/>
      <c r="D1145" s="6"/>
      <c r="E1145" s="6"/>
      <c r="F1145" s="6"/>
      <c r="G1145" s="6"/>
      <c r="H1145" s="6"/>
      <c r="I1145" s="6"/>
      <c r="J1145" s="6"/>
      <c r="K1145" s="6"/>
      <c r="L1145" s="6"/>
    </row>
    <row r="1146" spans="1:12" x14ac:dyDescent="0.25">
      <c r="A1146" s="6"/>
      <c r="B1146" s="6"/>
      <c r="C1146" s="6"/>
      <c r="D1146" s="6"/>
      <c r="E1146" s="6"/>
      <c r="F1146" s="6"/>
      <c r="G1146" s="6"/>
      <c r="H1146" s="6"/>
      <c r="I1146" s="6"/>
      <c r="J1146" s="6"/>
      <c r="K1146" s="6"/>
      <c r="L1146" s="6"/>
    </row>
    <row r="1147" spans="1:12" x14ac:dyDescent="0.25">
      <c r="A1147" s="6"/>
      <c r="B1147" s="6"/>
      <c r="C1147" s="6"/>
      <c r="D1147" s="6"/>
      <c r="E1147" s="6"/>
      <c r="F1147" s="6"/>
      <c r="G1147" s="6"/>
      <c r="H1147" s="6"/>
      <c r="I1147" s="6"/>
      <c r="J1147" s="6"/>
      <c r="K1147" s="6"/>
      <c r="L1147" s="6"/>
    </row>
    <row r="1148" spans="1:12" x14ac:dyDescent="0.25">
      <c r="A1148" s="6"/>
      <c r="B1148" s="6"/>
      <c r="C1148" s="6"/>
      <c r="D1148" s="6"/>
      <c r="E1148" s="6"/>
      <c r="F1148" s="6"/>
      <c r="G1148" s="6"/>
      <c r="H1148" s="6"/>
      <c r="I1148" s="6"/>
      <c r="J1148" s="6"/>
      <c r="K1148" s="6"/>
      <c r="L1148" s="6"/>
    </row>
    <row r="1149" spans="1:12" x14ac:dyDescent="0.25">
      <c r="A1149" s="6"/>
      <c r="B1149" s="6"/>
      <c r="C1149" s="6"/>
      <c r="D1149" s="6"/>
      <c r="E1149" s="6"/>
      <c r="F1149" s="6"/>
      <c r="G1149" s="6"/>
      <c r="H1149" s="6"/>
      <c r="I1149" s="6"/>
      <c r="J1149" s="6"/>
      <c r="K1149" s="6"/>
      <c r="L1149" s="6"/>
    </row>
    <row r="1150" spans="1:12" x14ac:dyDescent="0.25">
      <c r="A1150" s="6"/>
      <c r="B1150" s="6"/>
      <c r="C1150" s="6"/>
      <c r="D1150" s="6"/>
      <c r="E1150" s="6"/>
      <c r="F1150" s="6"/>
      <c r="G1150" s="6"/>
      <c r="H1150" s="6"/>
      <c r="I1150" s="6"/>
      <c r="J1150" s="6"/>
      <c r="K1150" s="6"/>
      <c r="L1150" s="6"/>
    </row>
    <row r="1151" spans="1:12" x14ac:dyDescent="0.25">
      <c r="A1151" s="6"/>
      <c r="B1151" s="6"/>
      <c r="C1151" s="6"/>
      <c r="D1151" s="6"/>
      <c r="E1151" s="6"/>
      <c r="F1151" s="6"/>
      <c r="G1151" s="6"/>
      <c r="H1151" s="6"/>
      <c r="I1151" s="6"/>
      <c r="J1151" s="6"/>
      <c r="K1151" s="6"/>
      <c r="L1151" s="6"/>
    </row>
    <row r="1152" spans="1:12" x14ac:dyDescent="0.25">
      <c r="A1152" s="6"/>
      <c r="B1152" s="6"/>
      <c r="C1152" s="6"/>
      <c r="D1152" s="6"/>
      <c r="E1152" s="6"/>
      <c r="F1152" s="6"/>
      <c r="G1152" s="6"/>
      <c r="H1152" s="6"/>
      <c r="I1152" s="6"/>
      <c r="J1152" s="6"/>
      <c r="K1152" s="6"/>
      <c r="L1152" s="6"/>
    </row>
    <row r="1153" spans="1:12" x14ac:dyDescent="0.25">
      <c r="A1153" s="6"/>
      <c r="B1153" s="6"/>
      <c r="C1153" s="6"/>
      <c r="D1153" s="6"/>
      <c r="E1153" s="6"/>
      <c r="F1153" s="6"/>
      <c r="G1153" s="6"/>
      <c r="H1153" s="6"/>
      <c r="I1153" s="6"/>
      <c r="J1153" s="6"/>
      <c r="K1153" s="6"/>
      <c r="L1153" s="6"/>
    </row>
    <row r="1154" spans="1:12" x14ac:dyDescent="0.25">
      <c r="A1154" s="6"/>
      <c r="B1154" s="6"/>
      <c r="C1154" s="6"/>
      <c r="D1154" s="6"/>
      <c r="E1154" s="6"/>
      <c r="F1154" s="6"/>
      <c r="G1154" s="6"/>
      <c r="H1154" s="6"/>
      <c r="I1154" s="6"/>
      <c r="J1154" s="6"/>
      <c r="K1154" s="6"/>
      <c r="L1154" s="6"/>
    </row>
    <row r="1155" spans="1:12" x14ac:dyDescent="0.25">
      <c r="A1155" s="6"/>
      <c r="B1155" s="6"/>
      <c r="C1155" s="6"/>
      <c r="D1155" s="6"/>
      <c r="E1155" s="6"/>
      <c r="F1155" s="6"/>
      <c r="G1155" s="6"/>
      <c r="H1155" s="6"/>
      <c r="I1155" s="6"/>
      <c r="J1155" s="6"/>
      <c r="K1155" s="6"/>
      <c r="L1155" s="6"/>
    </row>
    <row r="1156" spans="1:12" x14ac:dyDescent="0.25">
      <c r="A1156" s="6"/>
      <c r="B1156" s="6"/>
      <c r="C1156" s="6"/>
      <c r="D1156" s="6"/>
      <c r="E1156" s="6"/>
      <c r="F1156" s="6"/>
      <c r="G1156" s="6"/>
      <c r="H1156" s="6"/>
      <c r="I1156" s="6"/>
      <c r="J1156" s="6"/>
      <c r="K1156" s="6"/>
      <c r="L1156" s="6"/>
    </row>
    <row r="1157" spans="1:12" x14ac:dyDescent="0.25">
      <c r="A1157" s="6"/>
      <c r="B1157" s="6"/>
      <c r="C1157" s="6"/>
      <c r="D1157" s="6"/>
      <c r="E1157" s="6"/>
      <c r="F1157" s="6"/>
      <c r="G1157" s="6"/>
      <c r="H1157" s="6"/>
      <c r="I1157" s="6"/>
      <c r="J1157" s="6"/>
      <c r="K1157" s="6"/>
      <c r="L1157" s="6"/>
    </row>
    <row r="1158" spans="1:12" x14ac:dyDescent="0.25">
      <c r="A1158" s="6"/>
      <c r="B1158" s="6"/>
      <c r="C1158" s="6"/>
      <c r="D1158" s="6"/>
      <c r="E1158" s="6"/>
      <c r="F1158" s="6"/>
      <c r="G1158" s="6"/>
      <c r="H1158" s="6"/>
      <c r="I1158" s="6"/>
      <c r="J1158" s="6"/>
      <c r="K1158" s="6"/>
      <c r="L1158" s="6"/>
    </row>
    <row r="1159" spans="1:12" x14ac:dyDescent="0.25">
      <c r="A1159" s="6"/>
      <c r="B1159" s="6"/>
      <c r="C1159" s="6"/>
      <c r="D1159" s="6"/>
      <c r="E1159" s="6"/>
      <c r="F1159" s="6"/>
      <c r="G1159" s="6"/>
      <c r="H1159" s="6"/>
      <c r="I1159" s="6"/>
      <c r="J1159" s="6"/>
      <c r="K1159" s="6"/>
      <c r="L1159" s="6"/>
    </row>
    <row r="1160" spans="1:12" x14ac:dyDescent="0.25">
      <c r="A1160" s="6"/>
      <c r="B1160" s="6"/>
      <c r="C1160" s="6"/>
      <c r="D1160" s="6"/>
      <c r="E1160" s="6"/>
      <c r="F1160" s="6"/>
      <c r="G1160" s="6"/>
      <c r="H1160" s="6"/>
      <c r="I1160" s="6"/>
      <c r="J1160" s="6"/>
      <c r="K1160" s="6"/>
      <c r="L1160" s="6"/>
    </row>
    <row r="1161" spans="1:12" x14ac:dyDescent="0.25">
      <c r="A1161" s="6"/>
      <c r="B1161" s="6"/>
      <c r="C1161" s="6"/>
      <c r="D1161" s="6"/>
      <c r="E1161" s="6"/>
      <c r="F1161" s="6"/>
      <c r="G1161" s="6"/>
      <c r="H1161" s="6"/>
      <c r="I1161" s="6"/>
      <c r="J1161" s="6"/>
      <c r="K1161" s="6"/>
      <c r="L1161" s="6"/>
    </row>
    <row r="1162" spans="1:12" x14ac:dyDescent="0.25">
      <c r="A1162" s="6"/>
      <c r="B1162" s="6"/>
      <c r="C1162" s="6"/>
      <c r="D1162" s="6"/>
      <c r="E1162" s="6"/>
      <c r="F1162" s="6"/>
      <c r="G1162" s="6"/>
      <c r="H1162" s="6"/>
      <c r="I1162" s="6"/>
      <c r="J1162" s="6"/>
      <c r="K1162" s="6"/>
      <c r="L1162" s="6"/>
    </row>
    <row r="1163" spans="1:12" x14ac:dyDescent="0.25">
      <c r="A1163" s="6"/>
      <c r="B1163" s="6"/>
      <c r="C1163" s="6"/>
      <c r="D1163" s="6"/>
      <c r="E1163" s="6"/>
      <c r="F1163" s="6"/>
      <c r="G1163" s="6"/>
      <c r="H1163" s="6"/>
      <c r="I1163" s="6"/>
      <c r="J1163" s="6"/>
      <c r="K1163" s="6"/>
      <c r="L1163" s="6"/>
    </row>
    <row r="1164" spans="1:12" x14ac:dyDescent="0.25">
      <c r="A1164" s="6"/>
      <c r="B1164" s="6"/>
      <c r="C1164" s="6"/>
      <c r="D1164" s="6"/>
      <c r="E1164" s="6"/>
      <c r="F1164" s="6"/>
      <c r="G1164" s="6"/>
      <c r="H1164" s="6"/>
      <c r="I1164" s="6"/>
      <c r="J1164" s="6"/>
      <c r="K1164" s="6"/>
      <c r="L1164" s="6"/>
    </row>
    <row r="1165" spans="1:12" x14ac:dyDescent="0.25">
      <c r="A1165" s="6"/>
      <c r="B1165" s="6"/>
      <c r="C1165" s="6"/>
      <c r="D1165" s="6"/>
      <c r="E1165" s="6"/>
      <c r="F1165" s="6"/>
      <c r="G1165" s="6"/>
      <c r="H1165" s="6"/>
      <c r="I1165" s="6"/>
      <c r="J1165" s="6"/>
      <c r="K1165" s="6"/>
      <c r="L1165" s="6"/>
    </row>
    <row r="1166" spans="1:12" x14ac:dyDescent="0.25">
      <c r="A1166" s="6"/>
      <c r="B1166" s="6"/>
      <c r="C1166" s="6"/>
      <c r="D1166" s="6"/>
      <c r="E1166" s="6"/>
      <c r="F1166" s="6"/>
      <c r="G1166" s="6"/>
      <c r="H1166" s="6"/>
      <c r="I1166" s="6"/>
      <c r="J1166" s="6"/>
      <c r="K1166" s="6"/>
      <c r="L1166" s="6"/>
    </row>
    <row r="1167" spans="1:12" x14ac:dyDescent="0.25">
      <c r="A1167" s="6"/>
      <c r="B1167" s="6"/>
      <c r="C1167" s="6"/>
      <c r="D1167" s="6"/>
      <c r="E1167" s="6"/>
      <c r="F1167" s="6"/>
      <c r="G1167" s="6"/>
      <c r="H1167" s="6"/>
      <c r="I1167" s="6"/>
      <c r="J1167" s="6"/>
      <c r="K1167" s="6"/>
      <c r="L1167" s="6"/>
    </row>
    <row r="1168" spans="1:12" x14ac:dyDescent="0.25">
      <c r="A1168" s="6"/>
      <c r="B1168" s="6"/>
      <c r="C1168" s="6"/>
      <c r="D1168" s="6"/>
      <c r="E1168" s="6"/>
      <c r="F1168" s="6"/>
      <c r="G1168" s="6"/>
      <c r="H1168" s="6"/>
      <c r="I1168" s="6"/>
      <c r="J1168" s="6"/>
      <c r="K1168" s="6"/>
      <c r="L1168" s="6"/>
    </row>
    <row r="1169" spans="1:12" x14ac:dyDescent="0.25">
      <c r="A1169" s="6"/>
      <c r="B1169" s="6"/>
      <c r="C1169" s="6"/>
      <c r="D1169" s="6"/>
      <c r="E1169" s="6"/>
      <c r="F1169" s="6"/>
      <c r="G1169" s="6"/>
      <c r="H1169" s="6"/>
      <c r="I1169" s="6"/>
      <c r="J1169" s="6"/>
      <c r="K1169" s="6"/>
      <c r="L1169" s="6"/>
    </row>
    <row r="1170" spans="1:12" x14ac:dyDescent="0.25">
      <c r="A1170" s="6"/>
      <c r="B1170" s="6"/>
      <c r="C1170" s="6"/>
      <c r="D1170" s="6"/>
      <c r="E1170" s="6"/>
      <c r="F1170" s="6"/>
      <c r="G1170" s="6"/>
      <c r="H1170" s="6"/>
      <c r="I1170" s="6"/>
      <c r="J1170" s="6"/>
      <c r="K1170" s="6"/>
      <c r="L1170" s="6"/>
    </row>
    <row r="1171" spans="1:12" x14ac:dyDescent="0.25">
      <c r="A1171" s="6"/>
      <c r="B1171" s="6"/>
      <c r="C1171" s="6"/>
      <c r="D1171" s="6"/>
      <c r="E1171" s="6"/>
      <c r="F1171" s="6"/>
      <c r="G1171" s="6"/>
      <c r="H1171" s="6"/>
      <c r="I1171" s="6"/>
      <c r="J1171" s="6"/>
      <c r="K1171" s="6"/>
      <c r="L1171" s="6"/>
    </row>
    <row r="1172" spans="1:12" x14ac:dyDescent="0.25">
      <c r="A1172" s="6"/>
      <c r="B1172" s="6"/>
      <c r="C1172" s="6"/>
      <c r="D1172" s="6"/>
      <c r="E1172" s="6"/>
      <c r="F1172" s="6"/>
      <c r="G1172" s="6"/>
      <c r="H1172" s="6"/>
      <c r="I1172" s="6"/>
      <c r="J1172" s="6"/>
      <c r="K1172" s="6"/>
      <c r="L1172" s="6"/>
    </row>
  </sheetData>
  <mergeCells count="10">
    <mergeCell ref="A1063:E1064"/>
    <mergeCell ref="F1063:L1064"/>
    <mergeCell ref="B1:L5"/>
    <mergeCell ref="A6:L6"/>
    <mergeCell ref="A8:A9"/>
    <mergeCell ref="B8:B9"/>
    <mergeCell ref="C8:C9"/>
    <mergeCell ref="D8:D9"/>
    <mergeCell ref="E8:E9"/>
    <mergeCell ref="F8:L8"/>
  </mergeCells>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Roman,Normal"&amp;12&amp;A</oddHeader>
    <oddFooter>&amp;C&amp;"Times New Roman,Normal"&amp;12Página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124</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LISTADO DE ANEXOS</vt:lpstr>
      <vt:lpstr>ANEXO 1.</vt:lpstr>
      <vt:lpstr>ANEXO 2.</vt:lpstr>
      <vt:lpstr>ANEXO 3.</vt:lpstr>
      <vt:lpstr>ANEXO 4.</vt:lpstr>
      <vt:lpstr>ANEXO 5.</vt:lpstr>
      <vt:lpstr>ANEXO 6.</vt:lpstr>
      <vt:lpstr>ANEXO 7.</vt:lpstr>
      <vt:lpstr>ANEXO 8.</vt:lpstr>
      <vt:lpstr>ANEXO 9.</vt:lpstr>
      <vt:lpstr>ANEXO 10.</vt:lpstr>
      <vt:lpstr>ANEXO 11.</vt:lpstr>
      <vt:lpstr>ANEXO 12.</vt:lpstr>
      <vt:lpstr>ANEXO 13.</vt:lpstr>
      <vt:lpstr>ANEXO 14.</vt:lpstr>
      <vt:lpstr>'LISTADO DE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Nathaly Alejandra Ibarra Prado</dc:creator>
  <dc:description/>
  <cp:lastModifiedBy>Karen Amanda Bustos Pineda</cp:lastModifiedBy>
  <cp:revision>2</cp:revision>
  <dcterms:created xsi:type="dcterms:W3CDTF">2021-10-26T18:59:21Z</dcterms:created>
  <dcterms:modified xsi:type="dcterms:W3CDTF">2021-12-23T21:18:02Z</dcterms:modified>
  <dc:language>es-CO</dc:language>
</cp:coreProperties>
</file>